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6" activeTab="12"/>
  </bookViews>
  <sheets>
    <sheet name="01.01.2016" sheetId="1" r:id="rId1"/>
    <sheet name="01.02.2016" sheetId="33" r:id="rId2"/>
    <sheet name="01.03.2016" sheetId="34" r:id="rId3"/>
    <sheet name="01.04.2016. " sheetId="35" r:id="rId4"/>
    <sheet name="01.05.2016 " sheetId="36" r:id="rId5"/>
    <sheet name="01.06.2016 " sheetId="37" r:id="rId6"/>
    <sheet name="01.07.2016 " sheetId="38" r:id="rId7"/>
    <sheet name="01.08. 2016 " sheetId="39" r:id="rId8"/>
    <sheet name="01.09. 2016 " sheetId="40" r:id="rId9"/>
    <sheet name="01.10.2016 " sheetId="41" r:id="rId10"/>
    <sheet name="01.11.2016" sheetId="42" r:id="rId11"/>
    <sheet name="01.12.2016" sheetId="43" r:id="rId12"/>
    <sheet name="01.01. 2017г." sheetId="45" r:id="rId13"/>
    <sheet name="Лист1" sheetId="46" r:id="rId14"/>
  </sheets>
  <calcPr calcId="125725"/>
</workbook>
</file>

<file path=xl/calcChain.xml><?xml version="1.0" encoding="utf-8"?>
<calcChain xmlns="http://schemas.openxmlformats.org/spreadsheetml/2006/main">
  <c r="K23" i="45"/>
  <c r="K22"/>
  <c r="K21"/>
  <c r="K20"/>
  <c r="K19"/>
  <c r="K18"/>
  <c r="K8" i="1"/>
  <c r="J40" i="45"/>
  <c r="I40"/>
  <c r="K17"/>
  <c r="K16"/>
  <c r="K15"/>
  <c r="K14"/>
  <c r="K13"/>
  <c r="K12"/>
  <c r="K11"/>
  <c r="K10"/>
  <c r="K9"/>
  <c r="K8"/>
  <c r="J40" i="43"/>
  <c r="I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J40" i="42"/>
  <c r="I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J40" i="41"/>
  <c r="I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J40" i="40"/>
  <c r="I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J40" i="39"/>
  <c r="I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J40" i="38"/>
  <c r="I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J40" i="37"/>
  <c r="I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40" i="43" l="1"/>
  <c r="K40" i="38"/>
  <c r="K40" i="45"/>
  <c r="K40" i="42"/>
  <c r="K40" i="41"/>
  <c r="K40" i="40"/>
  <c r="K40" i="39"/>
  <c r="K40" i="37"/>
  <c r="J40" i="36"/>
  <c r="I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J40" i="35"/>
  <c r="I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40" i="1"/>
  <c r="J40"/>
  <c r="J40" i="34"/>
  <c r="I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J40" i="33"/>
  <c r="K8"/>
  <c r="K11"/>
  <c r="K12"/>
  <c r="K28"/>
  <c r="K40" i="36" l="1"/>
  <c r="K40" i="35"/>
  <c r="K40" i="34"/>
  <c r="K40" i="33"/>
  <c r="I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20"/>
  <c r="K19"/>
  <c r="K18"/>
  <c r="K17"/>
  <c r="K16"/>
  <c r="K15"/>
  <c r="K14"/>
  <c r="K13"/>
  <c r="K10"/>
  <c r="K9"/>
  <c r="I40" i="1"/>
  <c r="K39" l="1"/>
  <c r="K13"/>
  <c r="K31"/>
  <c r="K27"/>
  <c r="K29"/>
  <c r="K16"/>
  <c r="K26"/>
  <c r="K38"/>
  <c r="K37"/>
  <c r="K36"/>
  <c r="K35"/>
  <c r="K34"/>
  <c r="K33"/>
  <c r="K32"/>
  <c r="K30"/>
  <c r="K21"/>
  <c r="K17"/>
  <c r="K25"/>
  <c r="K24"/>
  <c r="K23"/>
  <c r="K22"/>
  <c r="K20"/>
  <c r="K19"/>
  <c r="K18"/>
  <c r="K15"/>
  <c r="K14"/>
  <c r="K10"/>
  <c r="K9"/>
</calcChain>
</file>

<file path=xl/sharedStrings.xml><?xml version="1.0" encoding="utf-8"?>
<sst xmlns="http://schemas.openxmlformats.org/spreadsheetml/2006/main" count="1435" uniqueCount="103">
  <si>
    <t>№ п/п</t>
  </si>
  <si>
    <t>Кол-во</t>
  </si>
  <si>
    <t>Балансовая стоимость</t>
  </si>
  <si>
    <t>Наименование имущества</t>
  </si>
  <si>
    <t>Номер счета</t>
  </si>
  <si>
    <t>Начисленная амортизация</t>
  </si>
  <si>
    <t>Остаточная стоимость</t>
  </si>
  <si>
    <t xml:space="preserve">Перечень имущества </t>
  </si>
  <si>
    <t>по Администрации Гайдаровского сельсовета</t>
  </si>
  <si>
    <t>Глава  администрации</t>
  </si>
  <si>
    <t>А.В.Рехлов</t>
  </si>
  <si>
    <t>Главный бухгалтер</t>
  </si>
  <si>
    <t>Г.П.Сидикова</t>
  </si>
  <si>
    <t>1 101 12 000</t>
  </si>
  <si>
    <t>"</t>
  </si>
  <si>
    <t>Не жилое здание ( магазин)</t>
  </si>
  <si>
    <t>Не жилое здание ( квартира)</t>
  </si>
  <si>
    <t>Не жилое здание ( гараж)</t>
  </si>
  <si>
    <t>1 101 13 000</t>
  </si>
  <si>
    <t>Полигон бытовых отходов</t>
  </si>
  <si>
    <t>1 101 34 000</t>
  </si>
  <si>
    <t>Воздуходувное устройство</t>
  </si>
  <si>
    <t>Компьютер в сборе</t>
  </si>
  <si>
    <t>Ксерокс</t>
  </si>
  <si>
    <t>Наутбук-Деео</t>
  </si>
  <si>
    <t>Наутбук-Самсунг</t>
  </si>
  <si>
    <t>Наутбук</t>
  </si>
  <si>
    <t>Принтер</t>
  </si>
  <si>
    <t>Факс</t>
  </si>
  <si>
    <t>Монитор</t>
  </si>
  <si>
    <t>Газонокосилка</t>
  </si>
  <si>
    <t>Велотренажор</t>
  </si>
  <si>
    <t>1 101 35 000</t>
  </si>
  <si>
    <t>Пожарная машина</t>
  </si>
  <si>
    <t>Авто. ВАЗ - 21093</t>
  </si>
  <si>
    <t>Авто. ВАЗ - 21074</t>
  </si>
  <si>
    <t>1 101 36 000</t>
  </si>
  <si>
    <t>Стол компьютерный</t>
  </si>
  <si>
    <t>Шкаф 2-х створчатый</t>
  </si>
  <si>
    <t>Шкаф плательный</t>
  </si>
  <si>
    <t>Стол письменный</t>
  </si>
  <si>
    <t>Стеллаж</t>
  </si>
  <si>
    <t>ИТОГО:</t>
  </si>
  <si>
    <t>1 101 38 000</t>
  </si>
  <si>
    <t>Качели детские</t>
  </si>
  <si>
    <t>Домик с горкой</t>
  </si>
  <si>
    <t>Спорткомплекс</t>
  </si>
  <si>
    <t>Спорткомплекс-игр</t>
  </si>
  <si>
    <t>11 0001000</t>
  </si>
  <si>
    <t>11 0001130</t>
  </si>
  <si>
    <t>14 3010210</t>
  </si>
  <si>
    <t>14 3020030</t>
  </si>
  <si>
    <t>15 3410010</t>
  </si>
  <si>
    <t>15 3410379</t>
  </si>
  <si>
    <t>14 3020000</t>
  </si>
  <si>
    <t>Процессор</t>
  </si>
  <si>
    <t>14 3020261</t>
  </si>
  <si>
    <t>16 3612420</t>
  </si>
  <si>
    <t>16 3612431</t>
  </si>
  <si>
    <t>16 3612421</t>
  </si>
  <si>
    <t>12 4527335</t>
  </si>
  <si>
    <t>14 2919521</t>
  </si>
  <si>
    <t>14 3221000</t>
  </si>
  <si>
    <t>14 2944151</t>
  </si>
  <si>
    <t>16 3693000</t>
  </si>
  <si>
    <t>к отчету ф. 1152026 " Налоговая декларация по налогу на имущество организаций "</t>
  </si>
  <si>
    <t>Код ОКОФ</t>
  </si>
  <si>
    <t>на 01.10.2016г.</t>
  </si>
  <si>
    <t>Е.С.Леснова</t>
  </si>
  <si>
    <t>на 01.01.2016г.</t>
  </si>
  <si>
    <t>на 01.02.2016г.</t>
  </si>
  <si>
    <t>на 01.03.2016г.</t>
  </si>
  <si>
    <t>на 01.04.2016г.</t>
  </si>
  <si>
    <t>на 01.05.2016г.</t>
  </si>
  <si>
    <t>на 01.06.2016г.</t>
  </si>
  <si>
    <t>на 01.07.2016г.</t>
  </si>
  <si>
    <t>на 01.09.2016г.</t>
  </si>
  <si>
    <t>на 01.11.2016г.</t>
  </si>
  <si>
    <t>на 01.12.2016г.</t>
  </si>
  <si>
    <t>на 01.08.2016г.</t>
  </si>
  <si>
    <t>Музыкальный центр</t>
  </si>
  <si>
    <t>телевизор Samsung</t>
  </si>
  <si>
    <t>Системный блок</t>
  </si>
  <si>
    <t>Машинка пишущая "Янтарь"</t>
  </si>
  <si>
    <t>Насос</t>
  </si>
  <si>
    <t>Музыкальный центрLG DM 562</t>
  </si>
  <si>
    <t>передача</t>
  </si>
  <si>
    <t xml:space="preserve">Ноутбук Acer </t>
  </si>
  <si>
    <t>МФУ Куосеra Mita  ноябрь 2018г</t>
  </si>
  <si>
    <t>Ноутбук DELL  ноябрь 2018г</t>
  </si>
  <si>
    <t>Шкаф</t>
  </si>
  <si>
    <t>Костюм" деда Мороза"</t>
  </si>
  <si>
    <t>Костюм" Снегурочки"</t>
  </si>
  <si>
    <t>Фольклорный костюм</t>
  </si>
  <si>
    <t>М.С.Шевченко</t>
  </si>
  <si>
    <t>на 01.01.2019г.</t>
  </si>
  <si>
    <t>Сельский клуб</t>
  </si>
  <si>
    <t>143020261</t>
  </si>
  <si>
    <t>163612431</t>
  </si>
  <si>
    <t>Проектор ACER ноябрь 2018г</t>
  </si>
  <si>
    <t>Экран CACTUS ноябрь 2018г</t>
  </si>
  <si>
    <t>Вокальный микрофон ноябрь 2018г</t>
  </si>
  <si>
    <t>Микшерный пульт с эфектами 2018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</si>
</sst>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49" fontId="0" fillId="0" borderId="9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2" fontId="5" fillId="0" borderId="24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5"/>
  <sheetViews>
    <sheetView topLeftCell="A16" workbookViewId="0">
      <selection activeCell="J33" sqref="J33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7"/>
      <c r="E5" s="7"/>
      <c r="F5" s="39" t="s">
        <v>69</v>
      </c>
      <c r="G5" s="39"/>
      <c r="H5" s="39"/>
      <c r="I5" s="7"/>
      <c r="J5" s="7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126026.92</v>
      </c>
      <c r="K8" s="14">
        <f>+I8-J8</f>
        <v>5160.2800000000134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ref="K9:K38" si="0">I9-J9</f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18572.330000000002</v>
      </c>
      <c r="K11" s="14">
        <v>61027.67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26214.6</v>
      </c>
      <c r="K12" s="14">
        <v>105.4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ref="K13" si="1">I13-J13</f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ref="K16" si="2">I16-J16</f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ref="K21" si="3">I21-J21</f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ref="K26" si="4">I26-J26</f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ref="K27" si="5">I27-J27</f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130124.7</v>
      </c>
      <c r="K28" s="14">
        <v>43375.3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ref="K29" si="6">I29-J29</f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ref="K31" si="7">I31-J31</f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ref="K39" si="8">I39-J39</f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972626.04999999993</v>
      </c>
      <c r="K40" s="29">
        <f>SUM(K8:K39)</f>
        <v>109668.65000000001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12</v>
      </c>
    </row>
  </sheetData>
  <mergeCells count="41">
    <mergeCell ref="D27:F27"/>
    <mergeCell ref="D28:F28"/>
    <mergeCell ref="D40:F40"/>
    <mergeCell ref="D26:F26"/>
    <mergeCell ref="D16:F16"/>
    <mergeCell ref="D29:F29"/>
    <mergeCell ref="D31:F31"/>
    <mergeCell ref="D23:F23"/>
    <mergeCell ref="D24:F24"/>
    <mergeCell ref="D25:F25"/>
    <mergeCell ref="D41:F41"/>
    <mergeCell ref="D30:F30"/>
    <mergeCell ref="D32:F32"/>
    <mergeCell ref="D33:F33"/>
    <mergeCell ref="D34:F34"/>
    <mergeCell ref="D36:F36"/>
    <mergeCell ref="D37:F37"/>
    <mergeCell ref="D39:F39"/>
    <mergeCell ref="D35:F35"/>
    <mergeCell ref="D38:F38"/>
    <mergeCell ref="D45:F45"/>
    <mergeCell ref="D8:F8"/>
    <mergeCell ref="D9:F9"/>
    <mergeCell ref="D10:F10"/>
    <mergeCell ref="D11:F11"/>
    <mergeCell ref="D12:F12"/>
    <mergeCell ref="D13:F13"/>
    <mergeCell ref="D14:F14"/>
    <mergeCell ref="D15:F15"/>
    <mergeCell ref="D18:F18"/>
    <mergeCell ref="D42:F42"/>
    <mergeCell ref="D19:F19"/>
    <mergeCell ref="D20:F20"/>
    <mergeCell ref="D21:F21"/>
    <mergeCell ref="D22:F22"/>
    <mergeCell ref="D17:F17"/>
    <mergeCell ref="D7:F7"/>
    <mergeCell ref="D3:I3"/>
    <mergeCell ref="D4:J4"/>
    <mergeCell ref="F5:H5"/>
    <mergeCell ref="C6:K6"/>
  </mergeCells>
  <pageMargins left="0.7" right="0.7" top="0.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45"/>
  <sheetViews>
    <sheetView topLeftCell="A19" workbookViewId="0">
      <selection activeCell="I45" sqref="I45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2"/>
      <c r="E5" s="32"/>
      <c r="F5" s="39" t="s">
        <v>67</v>
      </c>
      <c r="G5" s="39"/>
      <c r="H5" s="39"/>
      <c r="I5" s="32"/>
      <c r="J5" s="32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130942</v>
      </c>
      <c r="K8" s="14">
        <f t="shared" ref="K8:K39" si="0">I8-J8</f>
        <v>245.20000000001164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20262.32</v>
      </c>
      <c r="K11" s="14">
        <f t="shared" si="0"/>
        <v>59337.68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26320</v>
      </c>
      <c r="K12" s="14">
        <f t="shared" si="0"/>
        <v>0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0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0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0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0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147264.67000000001</v>
      </c>
      <c r="K28" s="14">
        <f t="shared" si="0"/>
        <v>26235.329999999987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si="0"/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0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0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996476.49</v>
      </c>
      <c r="K40" s="29">
        <f>SUM(K8:K39)</f>
        <v>85818.209999999992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68</v>
      </c>
    </row>
  </sheetData>
  <mergeCells count="41"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9:F39"/>
    <mergeCell ref="D40:F40"/>
    <mergeCell ref="D41:F41"/>
    <mergeCell ref="D42:F42"/>
    <mergeCell ref="D45:F45"/>
  </mergeCells>
  <pageMargins left="0.7" right="0.7" top="0.75" bottom="0.75" header="0.3" footer="0.3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K45"/>
  <sheetViews>
    <sheetView topLeftCell="A16" workbookViewId="0">
      <selection activeCell="I45" sqref="I45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3"/>
      <c r="E5" s="33"/>
      <c r="F5" s="39" t="s">
        <v>77</v>
      </c>
      <c r="G5" s="39"/>
      <c r="H5" s="39"/>
      <c r="I5" s="33"/>
      <c r="J5" s="33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130942</v>
      </c>
      <c r="K8" s="14">
        <f t="shared" ref="K8:K39" si="0">I8-J8</f>
        <v>245.20000000001164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20262.32</v>
      </c>
      <c r="K11" s="14">
        <f t="shared" si="0"/>
        <v>59337.68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26320</v>
      </c>
      <c r="K12" s="14">
        <f t="shared" si="0"/>
        <v>0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0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0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0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0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147264.67000000001</v>
      </c>
      <c r="K28" s="14">
        <f t="shared" si="0"/>
        <v>26235.329999999987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si="0"/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0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0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996476.49</v>
      </c>
      <c r="K40" s="29">
        <f>SUM(K8:K39)</f>
        <v>85818.209999999992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68</v>
      </c>
    </row>
  </sheetData>
  <mergeCells count="41">
    <mergeCell ref="D39:F39"/>
    <mergeCell ref="D40:F40"/>
    <mergeCell ref="D41:F41"/>
    <mergeCell ref="D42:F42"/>
    <mergeCell ref="D45:F4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</mergeCells>
  <pageMargins left="0.7" right="0.7" top="0.75" bottom="0.75" header="0.3" footer="0.3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K45"/>
  <sheetViews>
    <sheetView topLeftCell="A19" workbookViewId="0">
      <selection activeCell="I45" sqref="I45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3"/>
      <c r="E5" s="33"/>
      <c r="F5" s="39" t="s">
        <v>78</v>
      </c>
      <c r="G5" s="39"/>
      <c r="H5" s="39"/>
      <c r="I5" s="33"/>
      <c r="J5" s="33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130942</v>
      </c>
      <c r="K8" s="14">
        <f t="shared" ref="K8:K39" si="0">I8-J8</f>
        <v>245.20000000001164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20262.32</v>
      </c>
      <c r="K11" s="14">
        <f t="shared" si="0"/>
        <v>59337.68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26320</v>
      </c>
      <c r="K12" s="14">
        <f t="shared" si="0"/>
        <v>0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0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0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0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0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147264.67000000001</v>
      </c>
      <c r="K28" s="14">
        <f t="shared" si="0"/>
        <v>26235.329999999987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si="0"/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0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0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996476.49</v>
      </c>
      <c r="K40" s="29">
        <f>SUM(K8:K39)</f>
        <v>85818.209999999992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68</v>
      </c>
    </row>
  </sheetData>
  <mergeCells count="41">
    <mergeCell ref="D39:F39"/>
    <mergeCell ref="D40:F40"/>
    <mergeCell ref="D41:F41"/>
    <mergeCell ref="D42:F42"/>
    <mergeCell ref="D45:F4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</mergeCells>
  <pageMargins left="0.7" right="0.7" top="0.75" bottom="0.75" header="0.3" footer="0.3"/>
  <pageSetup paperSize="9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K45"/>
  <sheetViews>
    <sheetView tabSelected="1" topLeftCell="A31" workbookViewId="0">
      <selection activeCell="G28" sqref="G28"/>
    </sheetView>
  </sheetViews>
  <sheetFormatPr defaultRowHeight="15"/>
  <cols>
    <col min="2" max="2" width="6.140625" customWidth="1"/>
    <col min="3" max="3" width="13" customWidth="1"/>
    <col min="6" max="6" width="26.140625" customWidth="1"/>
    <col min="7" max="7" width="14.28515625" customWidth="1"/>
    <col min="8" max="8" width="6.7109375" customWidth="1"/>
    <col min="9" max="9" width="11.42578125" customWidth="1"/>
    <col min="10" max="10" width="13" customWidth="1"/>
    <col min="11" max="11" width="11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3"/>
      <c r="E5" s="33"/>
      <c r="F5" s="39" t="s">
        <v>95</v>
      </c>
      <c r="G5" s="39"/>
      <c r="H5" s="39"/>
      <c r="I5" s="38" t="s">
        <v>96</v>
      </c>
      <c r="J5" s="38"/>
      <c r="K5" s="38"/>
    </row>
    <row r="6" spans="2:11" ht="19.5" customHeight="1" thickBot="1">
      <c r="C6" s="40"/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 ht="15.75" thickBot="1">
      <c r="B8" s="8">
        <v>1</v>
      </c>
      <c r="C8" s="17" t="s">
        <v>20</v>
      </c>
      <c r="D8" s="42" t="s">
        <v>80</v>
      </c>
      <c r="E8" s="43"/>
      <c r="F8" s="44"/>
      <c r="G8" s="25" t="s">
        <v>54</v>
      </c>
      <c r="H8" s="12">
        <v>1</v>
      </c>
      <c r="I8" s="13">
        <v>8775</v>
      </c>
      <c r="J8" s="13">
        <v>8775</v>
      </c>
      <c r="K8" s="14">
        <f t="shared" ref="K8:K17" si="0">I8-J8</f>
        <v>0</v>
      </c>
    </row>
    <row r="9" spans="2:11">
      <c r="B9" s="9">
        <v>2</v>
      </c>
      <c r="C9" s="1" t="s">
        <v>14</v>
      </c>
      <c r="D9" s="42" t="s">
        <v>80</v>
      </c>
      <c r="E9" s="43"/>
      <c r="F9" s="44"/>
      <c r="G9" s="25" t="s">
        <v>54</v>
      </c>
      <c r="H9" s="1">
        <v>1</v>
      </c>
      <c r="I9" s="15">
        <v>7889.65</v>
      </c>
      <c r="J9" s="15">
        <v>7889.65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81</v>
      </c>
      <c r="E10" s="49"/>
      <c r="F10" s="50"/>
      <c r="G10" s="25" t="s">
        <v>54</v>
      </c>
      <c r="H10" s="1">
        <v>1</v>
      </c>
      <c r="I10" s="15">
        <v>6550</v>
      </c>
      <c r="J10" s="15">
        <v>6550</v>
      </c>
      <c r="K10" s="14">
        <f t="shared" si="0"/>
        <v>0</v>
      </c>
    </row>
    <row r="11" spans="2:11">
      <c r="B11" s="9">
        <v>4</v>
      </c>
      <c r="C11" s="1" t="s">
        <v>14</v>
      </c>
      <c r="D11" s="45" t="s">
        <v>29</v>
      </c>
      <c r="E11" s="46"/>
      <c r="F11" s="47"/>
      <c r="G11" s="25" t="s">
        <v>97</v>
      </c>
      <c r="H11" s="1">
        <v>1</v>
      </c>
      <c r="I11" s="15">
        <v>6540.3</v>
      </c>
      <c r="J11" s="15">
        <v>6540.3</v>
      </c>
      <c r="K11" s="14">
        <f t="shared" si="0"/>
        <v>0</v>
      </c>
    </row>
    <row r="12" spans="2:11">
      <c r="B12" s="9">
        <v>5</v>
      </c>
      <c r="C12" s="1" t="s">
        <v>14</v>
      </c>
      <c r="D12" s="45" t="s">
        <v>82</v>
      </c>
      <c r="E12" s="46"/>
      <c r="F12" s="47"/>
      <c r="G12" s="25" t="s">
        <v>97</v>
      </c>
      <c r="H12" s="1">
        <v>1</v>
      </c>
      <c r="I12" s="15">
        <v>10380.24</v>
      </c>
      <c r="J12" s="15">
        <v>10380.24</v>
      </c>
      <c r="K12" s="14">
        <f t="shared" si="0"/>
        <v>0</v>
      </c>
    </row>
    <row r="13" spans="2:11">
      <c r="B13" s="9">
        <v>6</v>
      </c>
      <c r="C13" s="1" t="s">
        <v>14</v>
      </c>
      <c r="D13" s="45" t="s">
        <v>83</v>
      </c>
      <c r="E13" s="46"/>
      <c r="F13" s="47"/>
      <c r="G13" s="25"/>
      <c r="H13" s="1">
        <v>1</v>
      </c>
      <c r="I13" s="15">
        <v>12596.94</v>
      </c>
      <c r="J13" s="15">
        <v>12596.94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27</v>
      </c>
      <c r="E14" s="46"/>
      <c r="F14" s="47"/>
      <c r="G14" s="25" t="s">
        <v>51</v>
      </c>
      <c r="H14" s="1">
        <v>1</v>
      </c>
      <c r="I14" s="15">
        <v>5877</v>
      </c>
      <c r="J14" s="15">
        <v>5877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84</v>
      </c>
      <c r="E15" s="46"/>
      <c r="F15" s="47"/>
      <c r="G15" s="25" t="s">
        <v>51</v>
      </c>
      <c r="H15" s="1">
        <v>1</v>
      </c>
      <c r="I15" s="15">
        <v>3020</v>
      </c>
      <c r="J15" s="15">
        <v>3020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85</v>
      </c>
      <c r="E16" s="46"/>
      <c r="F16" s="47"/>
      <c r="G16" s="25" t="s">
        <v>54</v>
      </c>
      <c r="H16" s="1">
        <v>1</v>
      </c>
      <c r="I16" s="15">
        <v>18390</v>
      </c>
      <c r="J16" s="15">
        <v>18390</v>
      </c>
      <c r="K16" s="14">
        <f t="shared" si="0"/>
        <v>0</v>
      </c>
    </row>
    <row r="17" spans="1:11">
      <c r="B17" s="9">
        <v>10</v>
      </c>
      <c r="C17" s="1" t="s">
        <v>14</v>
      </c>
      <c r="D17" s="45" t="s">
        <v>87</v>
      </c>
      <c r="E17" s="46"/>
      <c r="F17" s="47"/>
      <c r="G17" s="25" t="s">
        <v>54</v>
      </c>
      <c r="H17" s="1">
        <v>1</v>
      </c>
      <c r="I17" s="15">
        <v>23578</v>
      </c>
      <c r="J17" s="15">
        <v>23578</v>
      </c>
      <c r="K17" s="14">
        <f t="shared" si="0"/>
        <v>0</v>
      </c>
    </row>
    <row r="18" spans="1:11">
      <c r="A18" t="s">
        <v>86</v>
      </c>
      <c r="B18" s="9">
        <v>11</v>
      </c>
      <c r="C18" s="1" t="s">
        <v>14</v>
      </c>
      <c r="D18" s="45" t="s">
        <v>89</v>
      </c>
      <c r="E18" s="46"/>
      <c r="F18" s="47"/>
      <c r="G18" s="25" t="s">
        <v>54</v>
      </c>
      <c r="H18" s="1">
        <v>1</v>
      </c>
      <c r="I18" s="15">
        <v>31950</v>
      </c>
      <c r="J18" s="15"/>
      <c r="K18" s="14">
        <f t="shared" ref="K18:K23" si="1">+I18</f>
        <v>31950</v>
      </c>
    </row>
    <row r="19" spans="1:11">
      <c r="A19" t="s">
        <v>86</v>
      </c>
      <c r="B19" s="9">
        <v>12</v>
      </c>
      <c r="C19" s="1" t="s">
        <v>14</v>
      </c>
      <c r="D19" s="45" t="s">
        <v>88</v>
      </c>
      <c r="E19" s="46"/>
      <c r="F19" s="47"/>
      <c r="G19" s="25" t="s">
        <v>54</v>
      </c>
      <c r="H19" s="1">
        <v>1</v>
      </c>
      <c r="I19" s="15">
        <v>20000</v>
      </c>
      <c r="J19" s="15"/>
      <c r="K19" s="14">
        <f t="shared" si="1"/>
        <v>20000</v>
      </c>
    </row>
    <row r="20" spans="1:11">
      <c r="A20" t="s">
        <v>86</v>
      </c>
      <c r="B20" s="9">
        <v>13</v>
      </c>
      <c r="C20" s="1" t="s">
        <v>14</v>
      </c>
      <c r="D20" s="45" t="s">
        <v>99</v>
      </c>
      <c r="E20" s="46"/>
      <c r="F20" s="47"/>
      <c r="G20" s="25" t="s">
        <v>54</v>
      </c>
      <c r="H20" s="1">
        <v>1</v>
      </c>
      <c r="I20" s="15">
        <v>24000</v>
      </c>
      <c r="J20" s="15"/>
      <c r="K20" s="14">
        <f t="shared" si="1"/>
        <v>24000</v>
      </c>
    </row>
    <row r="21" spans="1:11">
      <c r="A21" t="s">
        <v>86</v>
      </c>
      <c r="B21" s="9">
        <v>14</v>
      </c>
      <c r="C21" s="1" t="s">
        <v>14</v>
      </c>
      <c r="D21" s="45" t="s">
        <v>100</v>
      </c>
      <c r="E21" s="46"/>
      <c r="F21" s="47"/>
      <c r="G21" s="25" t="s">
        <v>54</v>
      </c>
      <c r="H21" s="1">
        <v>1</v>
      </c>
      <c r="I21" s="15">
        <v>5700</v>
      </c>
      <c r="J21" s="15"/>
      <c r="K21" s="14">
        <f t="shared" si="1"/>
        <v>5700</v>
      </c>
    </row>
    <row r="22" spans="1:11">
      <c r="A22" t="s">
        <v>86</v>
      </c>
      <c r="B22" s="9">
        <v>15</v>
      </c>
      <c r="C22" s="1" t="s">
        <v>14</v>
      </c>
      <c r="D22" s="45" t="s">
        <v>101</v>
      </c>
      <c r="E22" s="46"/>
      <c r="F22" s="47"/>
      <c r="G22" s="25" t="s">
        <v>54</v>
      </c>
      <c r="H22" s="1">
        <v>2</v>
      </c>
      <c r="I22" s="15">
        <v>13940.7</v>
      </c>
      <c r="J22" s="15"/>
      <c r="K22" s="14">
        <f t="shared" si="1"/>
        <v>13940.7</v>
      </c>
    </row>
    <row r="23" spans="1:11">
      <c r="A23" t="s">
        <v>86</v>
      </c>
      <c r="B23" s="9">
        <v>16</v>
      </c>
      <c r="C23" s="1" t="s">
        <v>14</v>
      </c>
      <c r="D23" s="45" t="s">
        <v>102</v>
      </c>
      <c r="E23" s="46"/>
      <c r="F23" s="47"/>
      <c r="G23" s="25" t="s">
        <v>54</v>
      </c>
      <c r="H23" s="1">
        <v>1</v>
      </c>
      <c r="I23" s="15">
        <v>29000</v>
      </c>
      <c r="J23" s="15"/>
      <c r="K23" s="14">
        <f t="shared" si="1"/>
        <v>29000</v>
      </c>
    </row>
    <row r="24" spans="1:11">
      <c r="B24" s="9">
        <v>17</v>
      </c>
      <c r="C24" s="34">
        <v>110136000</v>
      </c>
      <c r="D24" s="45" t="s">
        <v>90</v>
      </c>
      <c r="E24" s="46"/>
      <c r="F24" s="47"/>
      <c r="G24" s="25" t="s">
        <v>98</v>
      </c>
      <c r="H24" s="1">
        <v>2</v>
      </c>
      <c r="I24" s="15">
        <v>7800</v>
      </c>
      <c r="J24" s="15">
        <v>7800</v>
      </c>
      <c r="K24" s="14">
        <v>0</v>
      </c>
    </row>
    <row r="25" spans="1:11">
      <c r="B25" s="9">
        <v>18</v>
      </c>
      <c r="C25" s="34">
        <v>110138000</v>
      </c>
      <c r="D25" s="45" t="s">
        <v>91</v>
      </c>
      <c r="E25" s="46"/>
      <c r="F25" s="47"/>
      <c r="G25" s="25"/>
      <c r="H25" s="1">
        <v>1</v>
      </c>
      <c r="I25" s="15">
        <v>17000</v>
      </c>
      <c r="J25" s="15">
        <v>17000</v>
      </c>
      <c r="K25" s="14">
        <v>0</v>
      </c>
    </row>
    <row r="26" spans="1:11">
      <c r="B26" s="9">
        <v>19</v>
      </c>
      <c r="C26" s="1" t="s">
        <v>14</v>
      </c>
      <c r="D26" s="45" t="s">
        <v>92</v>
      </c>
      <c r="E26" s="46"/>
      <c r="F26" s="47"/>
      <c r="G26" s="25"/>
      <c r="H26" s="1">
        <v>1</v>
      </c>
      <c r="I26" s="15">
        <v>15000</v>
      </c>
      <c r="J26" s="15">
        <v>15000</v>
      </c>
      <c r="K26" s="14">
        <v>0</v>
      </c>
    </row>
    <row r="27" spans="1:11">
      <c r="B27" s="9">
        <v>20</v>
      </c>
      <c r="C27" s="1" t="s">
        <v>14</v>
      </c>
      <c r="D27" s="45" t="s">
        <v>93</v>
      </c>
      <c r="E27" s="46"/>
      <c r="F27" s="47"/>
      <c r="G27" s="25"/>
      <c r="H27" s="21">
        <v>6</v>
      </c>
      <c r="I27" s="22">
        <v>57248.4</v>
      </c>
      <c r="J27" s="22">
        <v>57248.4</v>
      </c>
      <c r="K27" s="14">
        <v>0</v>
      </c>
    </row>
    <row r="28" spans="1:11">
      <c r="B28" s="19">
        <v>21</v>
      </c>
      <c r="C28" s="1" t="s">
        <v>14</v>
      </c>
      <c r="D28" s="45" t="s">
        <v>93</v>
      </c>
      <c r="E28" s="46"/>
      <c r="F28" s="47"/>
      <c r="G28" s="25"/>
      <c r="H28" s="21">
        <v>1</v>
      </c>
      <c r="I28" s="22">
        <v>9751.6</v>
      </c>
      <c r="J28" s="22">
        <v>9751.6</v>
      </c>
      <c r="K28" s="14">
        <v>0</v>
      </c>
    </row>
    <row r="29" spans="1:11">
      <c r="B29" s="9"/>
      <c r="C29" s="1"/>
      <c r="D29" s="45"/>
      <c r="E29" s="46"/>
      <c r="F29" s="47"/>
      <c r="G29" s="25"/>
      <c r="H29" s="1"/>
      <c r="I29" s="15"/>
      <c r="J29" s="15"/>
      <c r="K29" s="14"/>
    </row>
    <row r="30" spans="1:11">
      <c r="B30" s="19"/>
      <c r="C30" s="20"/>
      <c r="D30" s="45"/>
      <c r="E30" s="46"/>
      <c r="F30" s="47"/>
      <c r="G30" s="25"/>
      <c r="H30" s="21"/>
      <c r="I30" s="22"/>
      <c r="J30" s="22"/>
      <c r="K30" s="14"/>
    </row>
    <row r="31" spans="1:11">
      <c r="B31" s="19"/>
      <c r="C31" s="1"/>
      <c r="D31" s="45"/>
      <c r="E31" s="46"/>
      <c r="F31" s="47"/>
      <c r="G31" s="25"/>
      <c r="H31" s="21"/>
      <c r="I31" s="22"/>
      <c r="J31" s="22"/>
      <c r="K31" s="14"/>
    </row>
    <row r="32" spans="1:11">
      <c r="B32" s="19"/>
      <c r="C32" s="1"/>
      <c r="D32" s="45"/>
      <c r="E32" s="46"/>
      <c r="F32" s="47"/>
      <c r="G32" s="25"/>
      <c r="H32" s="21"/>
      <c r="I32" s="22"/>
      <c r="J32" s="22"/>
      <c r="K32" s="14"/>
    </row>
    <row r="33" spans="2:11">
      <c r="B33" s="19"/>
      <c r="C33" s="1"/>
      <c r="D33" s="45"/>
      <c r="E33" s="46"/>
      <c r="F33" s="47"/>
      <c r="G33" s="25"/>
      <c r="H33" s="21"/>
      <c r="I33" s="22"/>
      <c r="J33" s="22"/>
      <c r="K33" s="14"/>
    </row>
    <row r="34" spans="2:11">
      <c r="B34" s="19"/>
      <c r="C34" s="1"/>
      <c r="D34" s="45"/>
      <c r="E34" s="46"/>
      <c r="F34" s="47"/>
      <c r="G34" s="25"/>
      <c r="H34" s="21"/>
      <c r="I34" s="22"/>
      <c r="J34" s="22"/>
      <c r="K34" s="14"/>
    </row>
    <row r="35" spans="2:11">
      <c r="B35" s="19"/>
      <c r="C35" s="20"/>
      <c r="D35" s="45"/>
      <c r="E35" s="46"/>
      <c r="F35" s="47"/>
      <c r="G35" s="25"/>
      <c r="H35" s="21"/>
      <c r="I35" s="22"/>
      <c r="J35" s="22"/>
      <c r="K35" s="14"/>
    </row>
    <row r="36" spans="2:11">
      <c r="B36" s="19"/>
      <c r="C36" s="1"/>
      <c r="D36" s="45"/>
      <c r="E36" s="46"/>
      <c r="F36" s="47"/>
      <c r="G36" s="25"/>
      <c r="H36" s="21"/>
      <c r="I36" s="22"/>
      <c r="J36" s="22"/>
      <c r="K36" s="14"/>
    </row>
    <row r="37" spans="2:11">
      <c r="B37" s="19"/>
      <c r="C37" s="1"/>
      <c r="D37" s="45"/>
      <c r="E37" s="46"/>
      <c r="F37" s="47"/>
      <c r="G37" s="25"/>
      <c r="H37" s="21"/>
      <c r="I37" s="22"/>
      <c r="J37" s="22"/>
      <c r="K37" s="14"/>
    </row>
    <row r="38" spans="2:11">
      <c r="B38" s="19"/>
      <c r="C38" s="1"/>
      <c r="D38" s="45"/>
      <c r="E38" s="46"/>
      <c r="F38" s="47"/>
      <c r="G38" s="25"/>
      <c r="H38" s="21"/>
      <c r="I38" s="22"/>
      <c r="J38" s="22"/>
      <c r="K38" s="14"/>
    </row>
    <row r="39" spans="2:11">
      <c r="B39" s="9"/>
      <c r="C39" s="1"/>
      <c r="D39" s="45"/>
      <c r="E39" s="46"/>
      <c r="F39" s="47"/>
      <c r="G39" s="25"/>
      <c r="H39" s="1"/>
      <c r="I39" s="15"/>
      <c r="J39" s="15"/>
      <c r="K39" s="14"/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334987.83</v>
      </c>
      <c r="J40" s="28">
        <f>SUM(J8:J39)</f>
        <v>210397.13</v>
      </c>
      <c r="K40" s="29">
        <f>SUM(K8:K39)</f>
        <v>124590.7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94</v>
      </c>
    </row>
    <row r="45" spans="2:11">
      <c r="D45" s="41" t="s">
        <v>11</v>
      </c>
      <c r="E45" s="41"/>
      <c r="F45" s="41"/>
      <c r="I45" t="s">
        <v>68</v>
      </c>
    </row>
  </sheetData>
  <mergeCells count="42">
    <mergeCell ref="D39:F39"/>
    <mergeCell ref="D40:F40"/>
    <mergeCell ref="D41:F41"/>
    <mergeCell ref="D42:F42"/>
    <mergeCell ref="D45:F4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  <mergeCell ref="I5:K5"/>
  </mergeCells>
  <pageMargins left="0.7" right="0.7" top="0.75" bottom="0.75" header="0.3" footer="0.3"/>
  <pageSetup paperSize="9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K45"/>
  <sheetViews>
    <sheetView topLeftCell="A13" workbookViewId="0">
      <selection activeCell="I45" sqref="I45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0"/>
      <c r="E5" s="30"/>
      <c r="F5" s="39" t="s">
        <v>70</v>
      </c>
      <c r="G5" s="39"/>
      <c r="H5" s="39"/>
      <c r="I5" s="30"/>
      <c r="J5" s="30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126573.04</v>
      </c>
      <c r="K8" s="14">
        <f t="shared" ref="K8" si="0">I8-J8</f>
        <v>4614.160000000018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ref="K9:K39" si="1">I9-J9</f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1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18793.439999999999</v>
      </c>
      <c r="K11" s="14">
        <f t="shared" ref="K11:K13" si="2">I11-J11</f>
        <v>60806.559999999998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26320</v>
      </c>
      <c r="K12" s="14">
        <f t="shared" si="2"/>
        <v>0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2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1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1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1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1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1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1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1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1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1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1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1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1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1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1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131902.69</v>
      </c>
      <c r="K28" s="14">
        <f t="shared" si="1"/>
        <v>41597.31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ref="K29" si="3">I29-J29</f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1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1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1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1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1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1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1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1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1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1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975276.67</v>
      </c>
      <c r="K40" s="29">
        <f>SUM(K8:K39)</f>
        <v>107018.03000000001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68</v>
      </c>
    </row>
  </sheetData>
  <mergeCells count="41"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9:F39"/>
    <mergeCell ref="D40:F40"/>
    <mergeCell ref="D41:F41"/>
    <mergeCell ref="D42:F42"/>
    <mergeCell ref="D45:F45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45"/>
  <sheetViews>
    <sheetView workbookViewId="0">
      <selection activeCell="I45" sqref="I45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0"/>
      <c r="E5" s="30"/>
      <c r="F5" s="39" t="s">
        <v>71</v>
      </c>
      <c r="G5" s="39"/>
      <c r="H5" s="39"/>
      <c r="I5" s="30"/>
      <c r="J5" s="30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127119.16</v>
      </c>
      <c r="K8" s="14">
        <f t="shared" ref="K8:K39" si="0">I8-J8</f>
        <v>4068.0400000000081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19014.55</v>
      </c>
      <c r="K11" s="14">
        <f t="shared" si="0"/>
        <v>60585.45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26320</v>
      </c>
      <c r="K12" s="14">
        <f t="shared" si="0"/>
        <v>0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0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0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0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0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133785.49</v>
      </c>
      <c r="K28" s="14">
        <f t="shared" si="0"/>
        <v>39714.510000000009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si="0"/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0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0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977926.70000000007</v>
      </c>
      <c r="K40" s="29">
        <f>SUM(K8:K39)</f>
        <v>104368.00000000001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68</v>
      </c>
    </row>
  </sheetData>
  <mergeCells count="41"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9:F39"/>
    <mergeCell ref="D40:F40"/>
    <mergeCell ref="D41:F41"/>
    <mergeCell ref="D42:F42"/>
    <mergeCell ref="D45:F45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45"/>
  <sheetViews>
    <sheetView topLeftCell="A25" workbookViewId="0">
      <selection activeCell="I48" sqref="I48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0"/>
      <c r="E5" s="30"/>
      <c r="F5" s="39" t="s">
        <v>72</v>
      </c>
      <c r="G5" s="39"/>
      <c r="H5" s="39"/>
      <c r="I5" s="30"/>
      <c r="J5" s="30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127665.28</v>
      </c>
      <c r="K8" s="14">
        <f t="shared" ref="K8:K39" si="0">I8-J8</f>
        <v>3521.9200000000128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19235.66</v>
      </c>
      <c r="K11" s="14">
        <f t="shared" si="0"/>
        <v>60364.34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26320</v>
      </c>
      <c r="K12" s="14">
        <f t="shared" si="0"/>
        <v>0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0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0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0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0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135668.23000000001</v>
      </c>
      <c r="K28" s="14">
        <f t="shared" si="0"/>
        <v>37831.76999999999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si="0"/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0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0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980576.67</v>
      </c>
      <c r="K40" s="29">
        <f>SUM(K8:K39)</f>
        <v>101718.03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68</v>
      </c>
    </row>
  </sheetData>
  <mergeCells count="41"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9:F39"/>
    <mergeCell ref="D40:F40"/>
    <mergeCell ref="D41:F41"/>
    <mergeCell ref="D42:F42"/>
    <mergeCell ref="D45:F45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K45"/>
  <sheetViews>
    <sheetView workbookViewId="0">
      <selection activeCell="I45" sqref="I45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1"/>
      <c r="E5" s="31"/>
      <c r="F5" s="39" t="s">
        <v>73</v>
      </c>
      <c r="G5" s="39"/>
      <c r="H5" s="39"/>
      <c r="I5" s="31"/>
      <c r="J5" s="31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128211.4</v>
      </c>
      <c r="K8" s="14">
        <f t="shared" ref="K8:K39" si="0">I8-J8</f>
        <v>2975.8000000000175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19456.77</v>
      </c>
      <c r="K11" s="14">
        <f t="shared" si="0"/>
        <v>60143.229999999996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26320</v>
      </c>
      <c r="K12" s="14">
        <f t="shared" si="0"/>
        <v>0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0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0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0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0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137550.97</v>
      </c>
      <c r="K28" s="14">
        <f t="shared" si="0"/>
        <v>35949.03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si="0"/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0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0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983226.64</v>
      </c>
      <c r="K40" s="29">
        <f>SUM(K8:K39)</f>
        <v>99068.060000000012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68</v>
      </c>
    </row>
  </sheetData>
  <mergeCells count="41">
    <mergeCell ref="D39:F39"/>
    <mergeCell ref="D40:F40"/>
    <mergeCell ref="D41:F41"/>
    <mergeCell ref="D42:F42"/>
    <mergeCell ref="D45:F4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</mergeCells>
  <pageMargins left="0.7" right="0.7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K45"/>
  <sheetViews>
    <sheetView topLeftCell="A16" workbookViewId="0">
      <selection activeCell="I45" sqref="I45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1"/>
      <c r="E5" s="31"/>
      <c r="F5" s="39" t="s">
        <v>74</v>
      </c>
      <c r="G5" s="39"/>
      <c r="H5" s="39"/>
      <c r="I5" s="31"/>
      <c r="J5" s="31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128757.52</v>
      </c>
      <c r="K8" s="14">
        <f t="shared" ref="K8:K39" si="0">I8-J8</f>
        <v>2429.6800000000076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19377.88</v>
      </c>
      <c r="K11" s="14">
        <f t="shared" si="0"/>
        <v>60222.119999999995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26320</v>
      </c>
      <c r="K12" s="14">
        <f t="shared" si="0"/>
        <v>0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0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0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0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0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139733.71</v>
      </c>
      <c r="K28" s="14">
        <f t="shared" si="0"/>
        <v>33766.290000000008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si="0"/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0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0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985876.61</v>
      </c>
      <c r="K40" s="29">
        <f>SUM(K8:K39)</f>
        <v>96418.090000000011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68</v>
      </c>
    </row>
  </sheetData>
  <mergeCells count="41">
    <mergeCell ref="D39:F39"/>
    <mergeCell ref="D40:F40"/>
    <mergeCell ref="D41:F41"/>
    <mergeCell ref="D42:F42"/>
    <mergeCell ref="D45:F4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</mergeCells>
  <pageMargins left="0.7" right="0.7" top="0.75" bottom="0.75" header="0.3" footer="0.3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K45"/>
  <sheetViews>
    <sheetView topLeftCell="A13" workbookViewId="0">
      <selection activeCell="I45" sqref="I45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1"/>
      <c r="E5" s="31"/>
      <c r="F5" s="39" t="s">
        <v>75</v>
      </c>
      <c r="G5" s="39"/>
      <c r="H5" s="39"/>
      <c r="I5" s="31"/>
      <c r="J5" s="31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129303.64</v>
      </c>
      <c r="K8" s="14">
        <f t="shared" ref="K8:K39" si="0">I8-J8</f>
        <v>1883.5600000000122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19598.990000000002</v>
      </c>
      <c r="K11" s="14">
        <f t="shared" si="0"/>
        <v>60001.009999999995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26320</v>
      </c>
      <c r="K12" s="14">
        <f t="shared" si="0"/>
        <v>0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0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0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0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0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141616.45000000001</v>
      </c>
      <c r="K28" s="14">
        <f t="shared" si="0"/>
        <v>31883.549999999988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si="0"/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0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0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988526.58</v>
      </c>
      <c r="K40" s="29">
        <f>SUM(K8:K39)</f>
        <v>93768.12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68</v>
      </c>
    </row>
  </sheetData>
  <mergeCells count="41">
    <mergeCell ref="D39:F39"/>
    <mergeCell ref="D40:F40"/>
    <mergeCell ref="D41:F41"/>
    <mergeCell ref="D42:F42"/>
    <mergeCell ref="D45:F4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</mergeCells>
  <pageMargins left="0.7" right="0.7" top="0.75" bottom="0.75" header="0.3" footer="0.3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K45"/>
  <sheetViews>
    <sheetView topLeftCell="A19" workbookViewId="0">
      <selection activeCell="G14" sqref="G14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2"/>
      <c r="E5" s="32"/>
      <c r="F5" s="39" t="s">
        <v>79</v>
      </c>
      <c r="G5" s="39"/>
      <c r="H5" s="39"/>
      <c r="I5" s="32"/>
      <c r="J5" s="32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129849.76</v>
      </c>
      <c r="K8" s="14">
        <f t="shared" ref="K8:K39" si="0">I8-J8</f>
        <v>1337.4400000000169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19820.099999999999</v>
      </c>
      <c r="K11" s="14">
        <f t="shared" si="0"/>
        <v>59779.9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26320</v>
      </c>
      <c r="K12" s="14">
        <f t="shared" si="0"/>
        <v>0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0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0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0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0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143499.19</v>
      </c>
      <c r="K28" s="14">
        <f t="shared" si="0"/>
        <v>30000.809999999998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si="0"/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0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0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991176.54999999993</v>
      </c>
      <c r="K40" s="29">
        <f>SUM(K8:K39)</f>
        <v>91118.150000000023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68</v>
      </c>
    </row>
  </sheetData>
  <mergeCells count="41"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9:F39"/>
    <mergeCell ref="D40:F40"/>
    <mergeCell ref="D41:F41"/>
    <mergeCell ref="D42:F42"/>
    <mergeCell ref="D45:F45"/>
  </mergeCells>
  <pageMargins left="0.7" right="0.7" top="0.75" bottom="0.75" header="0.3" footer="0.3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K45"/>
  <sheetViews>
    <sheetView topLeftCell="A19" workbookViewId="0">
      <selection activeCell="I45" sqref="I45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2"/>
      <c r="E5" s="32"/>
      <c r="F5" s="39" t="s">
        <v>76</v>
      </c>
      <c r="G5" s="39"/>
      <c r="H5" s="39"/>
      <c r="I5" s="32"/>
      <c r="J5" s="32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130395.88</v>
      </c>
      <c r="K8" s="14">
        <f t="shared" ref="K8:K39" si="0">I8-J8</f>
        <v>791.32000000000698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20041.21</v>
      </c>
      <c r="K11" s="14">
        <f t="shared" si="0"/>
        <v>59558.79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26320</v>
      </c>
      <c r="K12" s="14">
        <f t="shared" si="0"/>
        <v>0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0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0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0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0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145381.93</v>
      </c>
      <c r="K28" s="14">
        <f t="shared" si="0"/>
        <v>28118.070000000007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si="0"/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0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0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993826.5199999999</v>
      </c>
      <c r="K40" s="29">
        <f>SUM(K8:K39)</f>
        <v>88468.180000000022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68</v>
      </c>
    </row>
  </sheetData>
  <mergeCells count="41"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9:F39"/>
    <mergeCell ref="D40:F40"/>
    <mergeCell ref="D41:F41"/>
    <mergeCell ref="D42:F42"/>
    <mergeCell ref="D45:F4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01.01.2016</vt:lpstr>
      <vt:lpstr>01.02.2016</vt:lpstr>
      <vt:lpstr>01.03.2016</vt:lpstr>
      <vt:lpstr>01.04.2016. </vt:lpstr>
      <vt:lpstr>01.05.2016 </vt:lpstr>
      <vt:lpstr>01.06.2016 </vt:lpstr>
      <vt:lpstr>01.07.2016 </vt:lpstr>
      <vt:lpstr>01.08. 2016 </vt:lpstr>
      <vt:lpstr>01.09. 2016 </vt:lpstr>
      <vt:lpstr>01.10.2016 </vt:lpstr>
      <vt:lpstr>01.11.2016</vt:lpstr>
      <vt:lpstr>01.12.2016</vt:lpstr>
      <vt:lpstr>01.01. 2017г.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2019-05-29T05:30:51Z</dcterms:modified>
</cp:coreProperties>
</file>