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73" activeTab="4"/>
  </bookViews>
  <sheets>
    <sheet name="№1 ист 20г" sheetId="1" r:id="rId1"/>
    <sheet name="№5 дох 20" sheetId="2" r:id="rId2"/>
    <sheet name="№7 расход,20г" sheetId="3" r:id="rId3"/>
    <sheet name="№9 Вед.стр.20г" sheetId="4" r:id="rId4"/>
    <sheet name="№12 МП,20г" sheetId="5" r:id="rId5"/>
  </sheets>
  <definedNames>
    <definedName name="_xlnm.Print_Area" localSheetId="2">'№7 расход,20г'!$A$1:$F$239</definedName>
    <definedName name="_xlnm.Print_Area" localSheetId="3">'№9 Вед.стр.20г'!$A$1:$G$233</definedName>
  </definedNames>
  <calcPr fullCalcOnLoad="1"/>
</workbook>
</file>

<file path=xl/sharedStrings.xml><?xml version="1.0" encoding="utf-8"?>
<sst xmlns="http://schemas.openxmlformats.org/spreadsheetml/2006/main" count="2743" uniqueCount="571">
  <si>
    <t>2 02 49999 10 0000 150</t>
  </si>
  <si>
    <t>2 02 49999 00 0000 150</t>
  </si>
  <si>
    <t>2 02 40014 10 0000 150</t>
  </si>
  <si>
    <t>2 02 40014 00 0000 150</t>
  </si>
  <si>
    <t>2 02 35250 10 0000 150</t>
  </si>
  <si>
    <t>2 02 40000 00 0000 150</t>
  </si>
  <si>
    <t>2 02 35250 00 0000 150</t>
  </si>
  <si>
    <t>2 02 35118 10 0000 150</t>
  </si>
  <si>
    <t>2 02 35118 00 0000 150</t>
  </si>
  <si>
    <t>2 02 30000 00 0000 150</t>
  </si>
  <si>
    <t>018</t>
  </si>
  <si>
    <t>Доходы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  (за исключением земельных участков муниципальных бюджетных и автономных учреждений)</t>
  </si>
  <si>
    <t>2 02 15002 10 0000 150</t>
  </si>
  <si>
    <t>2 02 20041 10 0000 150</t>
  </si>
  <si>
    <t>Обеспечение деятельности  органов местного самоуправления , муниципальных учреждений муниципального образования Копьевскийсельсовет</t>
  </si>
  <si>
    <t>Обеспечение деятельности органов местного самоуправления ,муниципальных учреждений муниципального образования Копьевскийсельсовет</t>
  </si>
  <si>
    <t>Мероприятия по передаче полномочий в сфере решения вопросов градостроительной деятельности</t>
  </si>
  <si>
    <t>730</t>
  </si>
  <si>
    <t xml:space="preserve">Администрация Копьевского сельсовета Орджоникидзевского  района  Республики  Хакасия </t>
  </si>
  <si>
    <t>Муниципальная программа «Адресная социальная  поддержка нетрудоспособного населения и семей с детьми в 2018 -2020 годах»</t>
  </si>
  <si>
    <t>Доплаты к пенсиям муниципальных служащих муниципального образования Копьевский сельсовет</t>
  </si>
  <si>
    <t>Администрация Копьевского сельсовета Орджоникидзевского  района  Республики  Хакасия</t>
  </si>
  <si>
    <t>Муниципальная программа «Меры по усилению борьбы с преступностью и профилактике правонарушений  на 2018 -2020годы»</t>
  </si>
  <si>
    <t>Мероприятия , направленные на усиление мер по борьбе с преступностью и профилактике правонарушений</t>
  </si>
  <si>
    <t>Культура, кинематография</t>
  </si>
  <si>
    <t>Другие вопросы в области культуры, кинематографии</t>
  </si>
  <si>
    <t>Муниципальная программа «Энергосбережение и повышение энергоэффективности в муниципальном образовании Копьевский сельсовет на 2010-2015 годы и на перспективу до 2020 года" на 2018 и плановый период 2019-2020годов»</t>
  </si>
  <si>
    <t xml:space="preserve">Другие  вопросы в области национальной экономике </t>
  </si>
  <si>
    <t>Мероприятия, направленные на энергосбережения и повышение энергетической эффективности</t>
  </si>
  <si>
    <t>Муниципальная программа «Повышение безопасности дорожного движения на территории Копьевского сельсовета  на 2018 -2020годы»</t>
  </si>
  <si>
    <t xml:space="preserve">Профилактика дорожно-транспортных проишествий </t>
  </si>
  <si>
    <t>14 0 01 06000</t>
  </si>
  <si>
    <t xml:space="preserve">Муниципальная программа "по стимулированию деятельности добровольных пожарных администрации Копьевского сельсовета на 2017-2019 годы" </t>
  </si>
  <si>
    <t xml:space="preserve">Мероприятия, направленные на повышение  пожарной безопасности </t>
  </si>
  <si>
    <t>Профессиональная подготовка , переподготовка и повышение квалификации</t>
  </si>
  <si>
    <t>Другие вопросы в области национальной безопасности и правоохранительной деятельности</t>
  </si>
  <si>
    <t>18 0 01 01000</t>
  </si>
  <si>
    <t xml:space="preserve">Муниципальная программа "По вопросам обеспечения  пожарной безопасности на территории   Копьевского сельсовета на 2018-2020 годы" </t>
  </si>
  <si>
    <t xml:space="preserve">Муниципальная программа "Обеспечение безопасности гидротехнического сооружения  на территории   Копьевского сельсовета на 2018-2020 годы" </t>
  </si>
  <si>
    <t>21 0 00 00000</t>
  </si>
  <si>
    <t>21 0 01 00000</t>
  </si>
  <si>
    <t xml:space="preserve">Мероприятия, направленные на оформление правоустанавливающих документов </t>
  </si>
  <si>
    <t>21 0 01 12000</t>
  </si>
  <si>
    <t xml:space="preserve">Муниципальная программа "Использование и охрана земель на территории   Копьевского сельсовета на 2018-2020 годы" </t>
  </si>
  <si>
    <t>22 0 01 00000</t>
  </si>
  <si>
    <t>22 0 01 13000</t>
  </si>
  <si>
    <t>2 02 29999 10 0000 150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</si>
  <si>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</si>
  <si>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011801 00 00 00 00 0000 000 </t>
  </si>
  <si>
    <t xml:space="preserve">018 01 02 00 00 00 0000 000 </t>
  </si>
  <si>
    <t>018 01 02 00 00 00 0000 700</t>
  </si>
  <si>
    <t>018 01 02 00 00 10 0000 710</t>
  </si>
  <si>
    <t xml:space="preserve">018 01 02 00 00 00 0000 800     </t>
  </si>
  <si>
    <t>018 01 02 00 00 10 0000 810</t>
  </si>
  <si>
    <t>018 01 03 01 00 10 0000 710</t>
  </si>
  <si>
    <t>018 01 03 01 00 00 0000 800</t>
  </si>
  <si>
    <t>018 01 05 00 00 00 0000 600</t>
  </si>
  <si>
    <t>018 01 05 02 00 00 0000 600</t>
  </si>
  <si>
    <t>018 01 05 02 01 00 0000 610</t>
  </si>
  <si>
    <t>018 01 05 02 01 10 0000 610</t>
  </si>
  <si>
    <t>018 01 03 01 00 10 0000 810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</si>
  <si>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</si>
  <si>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</si>
  <si>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</si>
  <si>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</si>
  <si>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</si>
  <si>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 xml:space="preserve">018 01 03 01 00 00 0000 000 </t>
  </si>
  <si>
    <t>018 01 03 01 00 00 0000 700</t>
  </si>
  <si>
    <t>1 14 02053 10 0000 410</t>
  </si>
  <si>
    <t>2 02 02999 10 0000 151</t>
  </si>
  <si>
    <t>Фонд оплаты труда учреждений</t>
  </si>
  <si>
    <t>011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</si>
  <si>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</si>
  <si>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</si>
  <si>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</si>
  <si>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</si>
  <si>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</si>
  <si>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</si>
  <si>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</si>
  <si>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</si>
  <si>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</si>
  <si>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</si>
  <si>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</si>
  <si>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1 06 00000 00 0000 000</t>
  </si>
  <si>
    <t xml:space="preserve"> НАЛОГИ НА ИМУЩЕСТВО</t>
  </si>
  <si>
    <t>1 06 01000 00 0000 110</t>
  </si>
  <si>
    <t xml:space="preserve"> Налог на имущество физических лиц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</si>
  <si>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</si>
  <si>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</si>
  <si>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</si>
  <si>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</si>
  <si>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</si>
  <si>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</si>
  <si>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</si>
  <si>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 бюджетам субъектов   Российской Федерации и муниципальных образований.</t>
  </si>
  <si>
    <t>Субвенции бюджетам на осуществление  первичного воинского учета на территориях, где  отсутствуют военные комиссариаты</t>
  </si>
  <si>
    <t>Итого доходов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</si>
  <si>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</si>
  <si>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</si>
  <si>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14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</si>
  <si>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</si>
  <si>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</si>
  <si>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</si>
  <si>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</si>
  <si>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Другие вопросы в области национальной безопасности и провоохранительной деятельности</t>
  </si>
  <si>
    <t>Резервные фонды</t>
  </si>
  <si>
    <t>Резервные фонды местных администраций</t>
  </si>
  <si>
    <t>40 1 00 07050</t>
  </si>
  <si>
    <t>Иные бюджетные ассигнования</t>
  </si>
  <si>
    <t>800</t>
  </si>
  <si>
    <t>Субсидии бюджетам субъектов Российской Федерации и муниципальных образований (межбюджетные субсидии)</t>
  </si>
  <si>
    <t>2 02 29999 00 0000 151</t>
  </si>
  <si>
    <t>2 02 20000 00 0000 151</t>
  </si>
  <si>
    <t>243</t>
  </si>
  <si>
    <t>Закупка товаров, работ, услуг в целях капитального ремонта государственного (муниципального) имущества</t>
  </si>
  <si>
    <t>40 1 00 20020</t>
  </si>
  <si>
    <t>40 1 00 71260</t>
  </si>
  <si>
    <t>Субвенции бюджетам сельских поселений  на оплату жилищно-коммунальных услуг отдельным категориям граждан</t>
  </si>
  <si>
    <t>Субвенции бюджетам   на оплату жилищно-коммунальных услуг отдельным категориям граждан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</si>
  <si>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</si>
  <si>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 )нужд</t>
  </si>
  <si>
    <t>200</t>
  </si>
  <si>
    <t>240</t>
  </si>
  <si>
    <t>40 1 00 70270</t>
  </si>
  <si>
    <t>120</t>
  </si>
  <si>
    <t>830</t>
  </si>
  <si>
    <t>850</t>
  </si>
  <si>
    <t>410</t>
  </si>
  <si>
    <t xml:space="preserve">Расходы на выплаты персоналу государственных (муниципальных ) органов </t>
  </si>
  <si>
    <t>310</t>
  </si>
  <si>
    <t>110</t>
  </si>
  <si>
    <t>Иные закупки товаров,работ и услуг для обеспечения государственных (муниципальных ) нужд</t>
  </si>
  <si>
    <t>Уплата налогов, сборов и иных платежей</t>
  </si>
  <si>
    <t xml:space="preserve">Исполнение судебных актов </t>
  </si>
  <si>
    <t>Бюджетные инвестиции</t>
  </si>
  <si>
    <t>Публичные нормативные социальные выплаты</t>
  </si>
  <si>
    <t>Расходы на выплату персоналу казенных учреждений</t>
  </si>
  <si>
    <t>18 0 01 00000</t>
  </si>
  <si>
    <t>18 0 00 00000</t>
  </si>
  <si>
    <t>19 0 01 00000</t>
  </si>
  <si>
    <t>Муниципальная программа «Адресная социальная  поддержка нетрудоспособного населения и семей с детьми на 2018 и плановый период 2019 и 2020 годы"</t>
  </si>
  <si>
    <t>Исполнение судебных актов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</si>
  <si>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</si>
  <si>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</si>
  <si>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</si>
  <si>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</si>
  <si>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</si>
  <si>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</si>
  <si>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</si>
  <si>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</si>
  <si>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Прочие межбюджетные трансферты, передаваемые бюджетам сельских поселений</t>
  </si>
  <si>
    <t>Земельный налог с физических лиц</t>
  </si>
  <si>
    <t>Земельный налог с организаций</t>
  </si>
  <si>
    <t>Дотации  бюджетам бюджетной системы Российской Федерации</t>
  </si>
  <si>
    <t>(рублей)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</si>
  <si>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</si>
  <si>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</si>
  <si>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</si>
  <si>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</si>
  <si>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</si>
  <si>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</si>
  <si>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</si>
  <si>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</si>
  <si>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</si>
  <si>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</si>
  <si>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</si>
  <si>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</si>
  <si>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Национальная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</si>
  <si>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</si>
  <si>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</si>
  <si>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</si>
  <si>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Мероприятия в области жилищно-коммунального хозяйства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</si>
  <si>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</si>
  <si>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</si>
  <si>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</si>
  <si>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Образование</t>
  </si>
  <si>
    <t xml:space="preserve">Культура, кинематография </t>
  </si>
  <si>
    <t>Культура</t>
  </si>
  <si>
    <t xml:space="preserve">Другие вопросы в области культуры, кинематографии 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</si>
  <si>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</si>
  <si>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</si>
  <si>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</si>
  <si>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</si>
  <si>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</si>
  <si>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</si>
  <si>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</si>
  <si>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04</t>
  </si>
  <si>
    <t>05</t>
  </si>
  <si>
    <t>07</t>
  </si>
  <si>
    <t>08</t>
  </si>
  <si>
    <t>09</t>
  </si>
  <si>
    <t>Адресная социальная поддержка граждан, находящихся в трудной жизненной ситуации</t>
  </si>
  <si>
    <t>Физическая культура и спорт</t>
  </si>
  <si>
    <t>Мероприятия в сфере физической культуры и спорта</t>
  </si>
  <si>
    <t xml:space="preserve">           Наименование</t>
  </si>
  <si>
    <t>Код</t>
  </si>
  <si>
    <t>РЗ</t>
  </si>
  <si>
    <t>ПР</t>
  </si>
  <si>
    <t>ЦСР</t>
  </si>
  <si>
    <t>Оценка недвижимости, признание прав и регулирование отношений государственной и муниципальной собственности</t>
  </si>
  <si>
    <t>Мероприятия направленные на энергосбережение и повышение энергетической эффективности</t>
  </si>
  <si>
    <t>10 0 01 01000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</si>
  <si>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</si>
  <si>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</si>
  <si>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</si>
  <si>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11 0 00 00000</t>
  </si>
  <si>
    <t>11 0 01 02100</t>
  </si>
  <si>
    <t>11 0 01 02000</t>
  </si>
  <si>
    <t>11 0 01 00000</t>
  </si>
  <si>
    <t>Обеспечение мер социальной поддержки отдельным категориям граждан</t>
  </si>
  <si>
    <t xml:space="preserve">Обеспечение деятельности подведомственных учреждений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пункты)  </t>
  </si>
  <si>
    <t>40 1 00 45200</t>
  </si>
  <si>
    <t>40 1 00 45000</t>
  </si>
  <si>
    <t>40 1 00 00000</t>
  </si>
  <si>
    <t>40 0 00 00000</t>
  </si>
  <si>
    <t>40 1 00 44000</t>
  </si>
  <si>
    <t>40 1 00 51180</t>
  </si>
  <si>
    <t>12 0 00 00000</t>
  </si>
  <si>
    <t>12 0 01 00000</t>
  </si>
  <si>
    <t>13 0 01 00000</t>
  </si>
  <si>
    <t xml:space="preserve">Обеспечение мер борьбы с преступностью и профилактике правонарушений </t>
  </si>
  <si>
    <t>13 0 00 00000</t>
  </si>
  <si>
    <t>40 1 00 02180</t>
  </si>
  <si>
    <t>40 1 00 02470</t>
  </si>
  <si>
    <t xml:space="preserve">04 </t>
  </si>
  <si>
    <t>14 0 01 00000</t>
  </si>
  <si>
    <t>Обеспечение энергоэффективности и энергосбережения на объектах муниципальной собственности</t>
  </si>
  <si>
    <t>14 0 00 00000</t>
  </si>
  <si>
    <t>15 0 00 00000</t>
  </si>
  <si>
    <t>15 0 01 00000</t>
  </si>
  <si>
    <t>40 2 00 22000</t>
  </si>
  <si>
    <t>40 2 00 20000</t>
  </si>
  <si>
    <t>40 2 00 00000</t>
  </si>
  <si>
    <t>40 1 00 02030</t>
  </si>
  <si>
    <t>40 1 00 02040</t>
  </si>
  <si>
    <t>40 1 00 09020</t>
  </si>
  <si>
    <t>40 1 00 02050</t>
  </si>
  <si>
    <t xml:space="preserve">13 </t>
  </si>
  <si>
    <t>40 2 00 13000</t>
  </si>
  <si>
    <t>40 2 00 25000</t>
  </si>
  <si>
    <t>40 2 00 23000</t>
  </si>
  <si>
    <t>40 2 00 45000</t>
  </si>
  <si>
    <t>40 2 00 44000</t>
  </si>
  <si>
    <t>40 2 00 41000</t>
  </si>
  <si>
    <t>40 2 00 40000</t>
  </si>
  <si>
    <t>руб.</t>
  </si>
  <si>
    <t>(руб.)</t>
  </si>
  <si>
    <t xml:space="preserve">Взносы по обязательному социальному страхованию на выплаты по оплате труда работников и иные выплаты работникам учреждений    </t>
  </si>
  <si>
    <t>Дорожное хозяйство (дорожный фонд)</t>
  </si>
  <si>
    <t>40 2 00 71520</t>
  </si>
  <si>
    <t>Реализация мероприятий, направленных на энергосбережение и повышение энергетической эффективности</t>
  </si>
  <si>
    <t>1 03 02000 01 0000 110</t>
  </si>
  <si>
    <t>Акцизы по подакцизным товарам (продукции), производимым на территории Российской Федерации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</si>
  <si>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</si>
  <si>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</si>
  <si>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</si>
  <si>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</si>
  <si>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</si>
  <si>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</si>
  <si>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</si>
  <si>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</si>
  <si>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2 02 02000 00 0000 151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</si>
  <si>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</si>
  <si>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</si>
  <si>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</si>
  <si>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</si>
  <si>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</si>
  <si>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</si>
  <si>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</si>
  <si>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</si>
  <si>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119</t>
  </si>
  <si>
    <t>2 02 02088 10 0002 151</t>
  </si>
  <si>
    <t>2 02 02089 10 0002 151</t>
  </si>
  <si>
    <t>414</t>
  </si>
  <si>
    <t>40 20 0 09502</t>
  </si>
  <si>
    <t>40 20 0 09000</t>
  </si>
  <si>
    <t>40 20 0 09602</t>
  </si>
  <si>
    <t>Бюджетные инвестиции в объекты капитального строительства государственной (муниципальной) собственности</t>
  </si>
  <si>
    <t>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</si>
  <si>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</si>
  <si>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</si>
  <si>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</si>
  <si>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</si>
  <si>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</si>
  <si>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</si>
  <si>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</si>
  <si>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</si>
  <si>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2 02 02089 10 0000 151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</si>
  <si>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</si>
  <si>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Муниципальная программа</t>
  </si>
  <si>
    <t>Муниципальная программа "Переселение граждан из ветхого и аварийного  Жилищного фонда на 2015-2016 годы"</t>
  </si>
  <si>
    <t>16 0 01 S9602</t>
  </si>
  <si>
    <t>831</t>
  </si>
  <si>
    <t>Наименование целевых  программ</t>
  </si>
  <si>
    <t>Рз</t>
  </si>
  <si>
    <t>Код главы</t>
  </si>
  <si>
    <t>Социальная  политика</t>
  </si>
  <si>
    <t xml:space="preserve">Социальное  обеспечение  населения </t>
  </si>
  <si>
    <t xml:space="preserve">Национальная безопасность и правоохранительная деятельность </t>
  </si>
  <si>
    <t>Мероприятия, направленные на повышения безопасности дорожного движения</t>
  </si>
  <si>
    <t>Итого:</t>
  </si>
  <si>
    <t>Муниципальная программа "Совершенствование и развитие автомобильных дорог общего пользования местного значения муниципального бразования Приисковый сельсовет на 2017-2019 год"</t>
  </si>
  <si>
    <t>Строительство, реконструкция и содержание автомобильных дорог</t>
  </si>
  <si>
    <t>Мероприятия направленные на повышение безопасности дорожного движения</t>
  </si>
  <si>
    <t>Мероприятия направленные на модернизацию и капитальный ремонт автомобильных дорог общего пользования</t>
  </si>
  <si>
    <t>15 0 01 03000</t>
  </si>
  <si>
    <t>15 0 01 03100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</si>
  <si>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</si>
  <si>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 образования</t>
  </si>
  <si>
    <t>Непрограммные расходы в сфере установленных функций органов местного самоуправления,муниципальных учреждений Приискового сельсовета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</si>
  <si>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</si>
  <si>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органов местного самоуправления ,муниципальных учреждений муниципального образования Приисковый сельсовет</t>
  </si>
  <si>
    <t xml:space="preserve">Центральный аппарат </t>
  </si>
  <si>
    <t xml:space="preserve">Прочая закупка товаров ,работ,услуг для обеспечения государственныз (муниципальных) нужд </t>
  </si>
  <si>
    <t>Мероприятия направленные на усиление мер  по борьбе с преступностью и профилактике правонарушений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</si>
  <si>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</si>
  <si>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</si>
  <si>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>Национальная 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</si>
  <si>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</si>
  <si>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</si>
  <si>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Обеспечение деятельности подведомственных учреждений(Мероприятия связанные с противопожарной безопасностью территорий)</t>
  </si>
  <si>
    <t xml:space="preserve">Жилищно- коммунальное хозяйство </t>
  </si>
  <si>
    <t xml:space="preserve">Коммунальное хозяйство    </t>
  </si>
  <si>
    <t>Компенсация выпадающих доходов организациям, представляющим населению услуги теплоснабжения по тарифам, не обеспечивающим возмещение издержек</t>
  </si>
  <si>
    <t>Компенсации выпадающих доходов организациям, представляющим населению услуги водоснабжения по тарифам, не обеспечивающим возмещение издержек</t>
  </si>
  <si>
    <t xml:space="preserve">Благоустройство </t>
  </si>
  <si>
    <t xml:space="preserve">Уличное освещение </t>
  </si>
  <si>
    <t>Обеспечение деятельности подведомственных  учреждений (Сельские дома культуры)</t>
  </si>
  <si>
    <t>Прочая закупка товаров, работ и услуг для обеспечения государственных (муниципальных )нужд</t>
  </si>
  <si>
    <t xml:space="preserve">Социальная политика </t>
  </si>
  <si>
    <t xml:space="preserve">Адресная социальная поддержка  граждан в трудной жизненной ситуации    </t>
  </si>
  <si>
    <t xml:space="preserve">Пособия,компенсации,меры социальной поддержки по публичным нормативным обязательствам </t>
  </si>
  <si>
    <t xml:space="preserve">Физическая культура и спорт </t>
  </si>
  <si>
    <t>244</t>
  </si>
  <si>
    <t>13</t>
  </si>
  <si>
    <t>10</t>
  </si>
  <si>
    <t>12</t>
  </si>
  <si>
    <t>810</t>
  </si>
  <si>
    <t>111</t>
  </si>
  <si>
    <t>313</t>
  </si>
  <si>
    <t>11</t>
  </si>
  <si>
    <t>1 06 06033 10 0000 110</t>
  </si>
  <si>
    <t>1 06 06030 00 0000 110</t>
  </si>
  <si>
    <t>1 06 06043 10 0000 110</t>
  </si>
  <si>
    <t>1 06 06040 00 0000 110</t>
  </si>
  <si>
    <t xml:space="preserve">Обеспечение деятельности подведомственных учреждений (технический персонал)  </t>
  </si>
  <si>
    <t xml:space="preserve">Социальное  обеспечение населения </t>
  </si>
  <si>
    <t>Всего: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</si>
  <si>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</si>
  <si>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</si>
  <si>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</si>
  <si>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</si>
  <si>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Источники внутреннего финансирования дефицитов бюджетов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</si>
  <si>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</si>
  <si>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</si>
  <si>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</si>
  <si>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</si>
  <si>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кредитов, полученных от  кредитных организаций  бюджетами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</si>
  <si>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</si>
  <si>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</si>
  <si>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</si>
  <si>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</si>
  <si>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</si>
  <si>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</si>
  <si>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     </t>
  </si>
  <si>
    <t xml:space="preserve">Увеличение прочих остатков средств бюджетов      </t>
  </si>
  <si>
    <t xml:space="preserve">Увеличение прочих остатков денежных средств      бюджетов </t>
  </si>
  <si>
    <t xml:space="preserve">Увеличение прочих остатков денежных  средств бюджетов поселений     </t>
  </si>
  <si>
    <t>2 02 15002 10 0000 151</t>
  </si>
  <si>
    <t>2 02 29999 10 0000 151</t>
  </si>
  <si>
    <t>2 02 15002 00 0000 151</t>
  </si>
  <si>
    <t xml:space="preserve">Уменьшение остатков средств бюджетов      </t>
  </si>
  <si>
    <t xml:space="preserve">Уменьшение прочих остатков средств бюджетов      </t>
  </si>
  <si>
    <t xml:space="preserve">Уменьшение прочих остатков денежных средств   бюджетов    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</si>
  <si>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</si>
  <si>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</si>
  <si>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Исполнение судебных актов Российской Федерации и мировых соглашений по возмещению и причинению вреда</t>
  </si>
  <si>
    <t>1 03 00000 00 0000 000</t>
  </si>
  <si>
    <t>НАЛОГИ НА ТОВАРЫ (РАБОТЫ, УСЛУГИ), РЕАЛИЗУЕМЫЕ НА ТЕРРИТОРИИ РОССИЙСКОЙ ФЕДЕРАЦИИ</t>
  </si>
  <si>
    <t>Мероприятия направленные на содержание автомобильных дорог общего пользования местного значения</t>
  </si>
  <si>
    <t>40 1 00 20140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</si>
  <si>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поселений.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</si>
  <si>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</si>
  <si>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</si>
  <si>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И НЕНАЛОГОВЫЕ ДОХОДЫ</t>
  </si>
  <si>
    <t>Субвенции бюджетам сельских поселений  на осуществление  первичного воинского учета на территориях, где  отсутствуют военные комиссариаты</t>
  </si>
  <si>
    <t>16 0 01 00000</t>
  </si>
  <si>
    <t>16 0 00 00000</t>
  </si>
  <si>
    <t>19 0 00 00000</t>
  </si>
  <si>
    <t>20 0 00 00000</t>
  </si>
  <si>
    <t>20 0 01 00000</t>
  </si>
  <si>
    <t>17 0 00 00000</t>
  </si>
  <si>
    <t>17 0 01 00000</t>
  </si>
  <si>
    <t>Мероприятия, направленные на обеспечение профилактики терроризма и экстремизма</t>
  </si>
  <si>
    <t>расходов на 2020 год</t>
  </si>
  <si>
    <t>40 1 00 09050</t>
  </si>
  <si>
    <t xml:space="preserve">Физическая культура </t>
  </si>
  <si>
    <r>
  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       227 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 Налогового кодекса Российской  Федерации</t>
    </r>
  </si>
  <si>
    <t>Налог на доходы физических лиц с доходов ,полученных от осуществления деятельности физическими лицами , зарегистрированными в качестве индивидуальных предпринимателей , нотариусов , занимающихся частной практикой , адвокатов ,учредивших адвокатские кабинеты и других лиц ,занимающихся частной практикой в соответствии со статьей 227 Налогового кодекса Российской  Федерации</t>
  </si>
  <si>
    <t>Налог на доходы физических лиц с доходов , полученных физическими лицами в соответствии со статьей 228 Налогового кодекса Российской 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</si>
  <si>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</si>
  <si>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</si>
  <si>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</si>
  <si>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</si>
  <si>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главы</t>
  </si>
  <si>
    <t>Непрограммные расходы в сфере установленных функций органов местного самоуправления,муниципальных учреждений Копьевского сельсовета</t>
  </si>
  <si>
    <t>Обеспечение деятельности  органов местного самоуправления , муниципальных учреждений муниципального образования Копьевский сельсовет</t>
  </si>
  <si>
    <t>Глава  муниципального образования Копьевский сельсовет</t>
  </si>
  <si>
    <t>Обеспечение деятельности органов местного самоуправления ,муниципальных учреждений муниципального образования Копьевский  сельсовет</t>
  </si>
  <si>
    <t>Муниципальная программа «Меры по усилению борьбы с преступностью и профилактике правонарушений на 2018-2020 годы"</t>
  </si>
  <si>
    <t>12 0 01 01000</t>
  </si>
  <si>
    <t>22 0 00 00000</t>
  </si>
  <si>
    <t>Муниципальная программа"Использование и охрана земель на территории Копьевского сельсовета на 2018г - 2020 годы"</t>
  </si>
  <si>
    <t>Обеспечение охраны и восстановление плодородия земель</t>
  </si>
  <si>
    <t>Непрограммные расходы в сфере установленных функций органов местного самоуправления,муниципальных учреждений Копьевский сельсовета</t>
  </si>
  <si>
    <t>Обеспечение деятельности органов местного самоуправления ,муниципальных учреждений муниципального образования Копьевский сельсовет</t>
  </si>
  <si>
    <t>Непрограммные расходы в сфере установленных функций органов местного самоуправления, муниципальных учреждений Копьевского сельсовета</t>
  </si>
  <si>
    <t>Обеспечение деятельности органов местного самоуправления, муниципальных учреждений муниципального образования Копьевский сельсовет</t>
  </si>
  <si>
    <t>Муниципальная программа по стимулированию деятельности добровольных пожарных администрации Копьевского сельсовета на 2018-2020 годы"</t>
  </si>
  <si>
    <t xml:space="preserve">Мероприятия, направленные на повышение пожарной   безопасности </t>
  </si>
  <si>
    <t>16 0 01 08000</t>
  </si>
  <si>
    <t>210 00 00000</t>
  </si>
  <si>
    <t>Муниципальная программа"Обеспечение безопасности гидротехнического сооружения на территории Копьевского сельсовета на 2018-2020 годы"</t>
  </si>
  <si>
    <t>Обеспечение безопасности гидротехнического сооружения на территории Копьевского сельсовета</t>
  </si>
  <si>
    <t>210 01 00000</t>
  </si>
  <si>
    <t>210 01 12000</t>
  </si>
  <si>
    <t>Мероприятия направленные на оформление правоустанавливающих документов</t>
  </si>
  <si>
    <t>Муниципальная программа" По вопросам обеспечения пожарной безопасности на территории   Копьевского сельсовета на 2018-2020 годы"</t>
  </si>
  <si>
    <t>20 0 01 04000</t>
  </si>
  <si>
    <t>Непрограммные расходы в сфере установленных функций органов местного самоуправления,муниципальных учреждений Копьевскового сельсовета</t>
  </si>
  <si>
    <t>Мероприятия направленные на обеспечение первичных мер пожарной безопасности на 2019г.</t>
  </si>
  <si>
    <t>Профилактика экстремизма и терроризма</t>
  </si>
  <si>
    <t>Мероприятия направленные на профилактику экстремизма и терроризма правонарушений</t>
  </si>
  <si>
    <t>Мероприятия направленные на ремонт и содержание автомобильных дорог общего пользования местного значения</t>
  </si>
  <si>
    <t>Муниципальная программа «Энергосбережение и повышение энергоэффективности в муниципальном образованииКопьевский сельсовет  на 2010-2015годы и на перспективу до 2020года</t>
  </si>
  <si>
    <t>13 0 01 05000</t>
  </si>
  <si>
    <t xml:space="preserve"> Мероприятий по передаче полномочий в сфере решения вопросов градостроительной деятельности</t>
  </si>
  <si>
    <t>40 2 0025000</t>
  </si>
  <si>
    <t>Профессиональная подготовка, переподготовка и повышение квалификации</t>
  </si>
  <si>
    <t>Развитие муниципальной службы</t>
  </si>
  <si>
    <t>Мероприятия по развитию муниципальной службы</t>
  </si>
  <si>
    <t>17 0 01 09000</t>
  </si>
  <si>
    <t>610</t>
  </si>
  <si>
    <t>Субсидии бюджетным учреждениям</t>
  </si>
  <si>
    <t>611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</si>
  <si>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(муниципальных)услуг(выполнение работ)</t>
  </si>
  <si>
    <t>19 0 01 11000</t>
  </si>
  <si>
    <t>Мероприятия по ремонту здания</t>
  </si>
  <si>
    <t>Муниципальная программа «Адресная социальная  поддержка нетрудоспособного населения и семей с детьми на 2018- 2020 годах"</t>
  </si>
  <si>
    <t>11 0 01 03000</t>
  </si>
  <si>
    <t xml:space="preserve">Доплаты к пенсиям муниципальных служащих муниципального образования Копьевский сельсовет </t>
  </si>
  <si>
    <t>11 0 01 03200</t>
  </si>
  <si>
    <t xml:space="preserve">Адресная социальная поддержка  граждан, находящихся в трудной жизненной ситуации    </t>
  </si>
  <si>
    <t>11 0 01 03100</t>
  </si>
  <si>
    <t>Обеспечение деятельности органов местного самоуправления , муниципальных учреждений муниципального образования Копьевский сельсовет</t>
  </si>
  <si>
    <t>Муниципальная программа «Спорт, физкультура и здоровье на 2018 -2020годы»</t>
  </si>
  <si>
    <t>10 0 01 02000</t>
  </si>
  <si>
    <t xml:space="preserve">Обслуживание государственного и муниципального долга </t>
  </si>
  <si>
    <t xml:space="preserve">Обслуживание государственного внутреннего и муниципального долга </t>
  </si>
  <si>
    <t>Непрограммные расходы в сфере установленных функций органов местного самоуправления,муниципальных учреждений Орджоникидзевского района</t>
  </si>
  <si>
    <t>Процентные платежи по муниципальному долгу</t>
  </si>
  <si>
    <t>Обслуживание муниципального долга</t>
  </si>
  <si>
    <t>40 1 00 06500</t>
  </si>
  <si>
    <t xml:space="preserve"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 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</si>
  <si>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в поселках городского типа</t>
  </si>
  <si>
    <t>18 0 01 10000</t>
  </si>
  <si>
    <t>1 05 00000 00 0000 000</t>
  </si>
  <si>
    <t>Налоги на совокупный доход</t>
  </si>
  <si>
    <t>1 05 03000 01 0000 1100</t>
  </si>
  <si>
    <t>1 05 03010 01 0000 1100</t>
  </si>
  <si>
    <t xml:space="preserve">Единый сельскохозяйственный налог 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</si>
  <si>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</si>
  <si>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</si>
  <si>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</si>
  <si>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действий(за исключением действий, совершаемых консульскими учреждениями Российской Федерации)</t>
  </si>
  <si>
    <t>1 11 05020 00 0000 120</t>
  </si>
  <si>
    <t>1 11 05025 10 0000 120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</si>
  <si>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</si>
  <si>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</si>
  <si>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</si>
  <si>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</si>
  <si>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</si>
  <si>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</si>
  <si>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2 02 10000 00 0000 150</t>
  </si>
  <si>
    <t xml:space="preserve">Доходы местного бюджета муниципального образования
Копьевский сельсовет  на  2020год
</t>
  </si>
  <si>
    <t>Сумма доходов на 2020год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</si>
  <si>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</si>
  <si>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</si>
  <si>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</si>
  <si>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Субвенции бюджетам сельских поселений  на выполнение передаваемых полномочий субъектов Российской Федерации</t>
  </si>
  <si>
    <t>на 2020год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</si>
  <si>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</si>
  <si>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</si>
  <si>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40 1 00 70230</t>
  </si>
  <si>
    <t>880</t>
  </si>
  <si>
    <t>Специальные расходы</t>
  </si>
  <si>
    <t>Программа комплексного развития транспортной инфраструктуры Копьевского сельсовета на 2017-2026 годы</t>
  </si>
  <si>
    <t>41 2 00 71520</t>
  </si>
  <si>
    <t>241</t>
  </si>
  <si>
    <t>23 0 00 00000</t>
  </si>
  <si>
    <t>Программа комплексного развития систем коммунальной инфракструктуры Копьевского сельсовета на 2017-2026 годы</t>
  </si>
  <si>
    <t xml:space="preserve">Перечень
муниципальных  программ, предусмотренных к финансированию из местного бюджета муниципального образования
Копьевский сельсовет на 2020 год
</t>
  </si>
  <si>
    <t>Расходов на 2020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</si>
  <si>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                                                                                                                                               муниципального образования Копьевский  сельсовет на 2020 год </t>
  </si>
  <si>
    <t>2020год</t>
  </si>
  <si>
    <t xml:space="preserve">Ведомственная структура расходов местного бюджета 
муниципального образования Копьевский  сельсовет  на 2020год
</t>
  </si>
  <si>
    <t>Муниципальная программа "Поддержка учреждений культуры и текущий ремонт зданий  на 2020- 2022 годы"</t>
  </si>
  <si>
    <t>Муниципальная программа "Профилактика терроризма и экстремизма на территории Копьевского сельсовета на 2020- 2022 годы"</t>
  </si>
  <si>
    <t>Программа комплексного развития систем коммунальной инфраструктуры Копьевского сельсовета на 2017-2026 годы</t>
  </si>
  <si>
    <t xml:space="preserve">Жилищно-коммунальное хозяйство </t>
  </si>
  <si>
    <t>23 0 01 00000</t>
  </si>
  <si>
    <t>Коммунальное хозяйство</t>
  </si>
  <si>
    <t>Меры по развитию коммунальной инфраструктуры</t>
  </si>
  <si>
    <t>Возмещние недополученных доходов по тарифам,  обеспечивающим возмещение издержек, связанных с установлением льготных тарифов для населения, и на финансовое возмещение затрат (убытков), полученных в связи с превышением фактической себестоимости над установленными тарифами</t>
  </si>
  <si>
    <t>Субсидии юридическим лицам(кроме некомерческих организаций), индивидуальным педпринимателям, физическим лицам - производителям товаров, работ, услуг</t>
  </si>
  <si>
    <t>Дорожное хозяйство</t>
  </si>
  <si>
    <t>Обеспечение  безопасности движения автомобильного транспорта и пешеходов</t>
  </si>
  <si>
    <t>Мероприятия по определению перечня должностных лиц, уполномоченных составлять протоколы об административных правонарушений</t>
  </si>
  <si>
    <t>Проведение выборов в законодательные (представительные) органы муниципального образования</t>
  </si>
  <si>
    <t>23 0 01 15000</t>
  </si>
  <si>
    <t>Источники  финансирования дефицита местного бюджета муниципального образования Копьевский  сельсовет на 2020 год</t>
  </si>
  <si>
    <t>2 02 29999 00 0000 150</t>
  </si>
  <si>
    <t xml:space="preserve">Прочие субсидии </t>
  </si>
  <si>
    <t>Мероприятия, направленные на ремонт автомобильных работ общего пользования местного значения</t>
  </si>
  <si>
    <t>24 0 00 S1140</t>
  </si>
  <si>
    <t>24 0 01 S1140</t>
  </si>
  <si>
    <t>40100S1260</t>
  </si>
  <si>
    <t>Мероприятия направленные на обеспечение первичных мер пожарной безопасности на 2020г.</t>
  </si>
  <si>
    <t>Мероприятия направленные на обеспечение первичных мер пожарной безопасности на 2020 год</t>
  </si>
  <si>
    <t>40 1 00S1260</t>
  </si>
  <si>
    <t>Субсидии бюджетам бюджетной системы Российской Федерации(межбюджетные субсидии)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</si>
  <si>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</si>
  <si>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</si>
  <si>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2 02 20000 00 0000 150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</si>
  <si>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</si>
  <si>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2 02 16001 10 0000 150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</si>
  <si>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</si>
  <si>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</si>
  <si>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 бюджетной обеспеченности из бюджетов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</si>
  <si>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 (за исключением земельных участков муниципальных бюджетных и автономных учреждений)</t>
  </si>
  <si>
    <t xml:space="preserve">Приложение  7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№25   
                                                      </t>
  </si>
  <si>
    <t xml:space="preserve">Приложение  9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 
 </t>
  </si>
  <si>
    <t xml:space="preserve">Приложение  12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26 декабря 2019 г  №25 
 </t>
  </si>
  <si>
    <t>25 0 00 00000</t>
  </si>
  <si>
    <t>Мероприятия направленные на устройство площадок (мест) накопления твердых коммунальных отходов</t>
  </si>
  <si>
    <t>25 0 01 00000</t>
  </si>
  <si>
    <t>25 0 01 16000</t>
  </si>
  <si>
    <t>Муниципальная программа"Содержание и обустройство площадок для сбора твердых коммунальных отходов в границах муниципального образования Копьевский сельсовет на 2020- 2022 годы"</t>
  </si>
  <si>
    <t xml:space="preserve">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  26   декабря 2019 г  №25  
</t>
  </si>
  <si>
    <t>Муниципальная программа "Содержание и обустройство площадок для сбора твердых коммунальных отходов в границах муниципального образования Копьевский сельсовет на 2020-2022 годы"</t>
  </si>
  <si>
    <t xml:space="preserve">Муниципальная программа "Развитие муниципальной службы в муниципальном образовании Копьевский сельсовет на 2020-2022 годы" </t>
  </si>
  <si>
    <t xml:space="preserve">Приложение 5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26 декабря 2020 г  №25
</t>
  </si>
  <si>
    <t>Муниципальная программа «Развитие муниципальной службы в муниципальном образовании Копьевский сельсовет на 2020-2022 годы"</t>
  </si>
  <si>
    <t>Муниципальная программа «Поддержка учреждений культуры капитальный и текущий ремонт зданий  на 2020-2022 годы"</t>
  </si>
  <si>
    <t>Капитальный и текущий ремонт здания</t>
  </si>
  <si>
    <t>Муниципальная программа «Профилактика терроризма и экстремизма на территории Копьевского сельсовета на 2020-2022 годы"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</si>
  <si>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Приложение  1
                                                        к решению Совета  депутатов     
                                                       Копьевского  сельсовета  " О бюджете муниципального образования Копьевский сельсовет Орджоникидзевского района Республики Хакасия на 2020 год и плановый 2021 и 2022 годов" от</t>
    </r>
    <r>
      <rPr>
        <sz val="11"/>
        <color indexed="10"/>
        <rFont val="Calibri"/>
        <family val="2"/>
      </rPr>
      <t xml:space="preserve">  25   декабря 2020 г  №8</t>
    </r>
    <r>
      <rPr>
        <sz val="11"/>
        <color indexed="8"/>
        <rFont val="Calibri"/>
        <family val="2"/>
      </rPr>
      <t xml:space="preserve"> </t>
    </r>
  </si>
  <si>
    <t xml:space="preserve">Дотации  бюджетам сельских поселений на поддержку мер по обеспечению сбалансированности бюджетов обеспеченности из бюджетов муниципальных районов </t>
  </si>
  <si>
    <t>2 02 15002 00 0000 150</t>
  </si>
  <si>
    <t xml:space="preserve">Дотации  бюджетам  на поддержку мер по обеспечению сбалансированности бюджетов </t>
  </si>
  <si>
    <t>40 1 00 S9140</t>
  </si>
  <si>
    <t>Частичное погашение кредиторской задолженности</t>
  </si>
  <si>
    <t>Безвозмездные перечисления организациям</t>
  </si>
  <si>
    <t>10 0 01 71200</t>
  </si>
  <si>
    <t>Мероприятия в области физической культуры и спорта(спортивная площадка)</t>
  </si>
  <si>
    <t>41 1 00 S9140</t>
  </si>
  <si>
    <t>42 1 00 S9140</t>
  </si>
  <si>
    <t xml:space="preserve">Приложение 2
                                                      к  решению Совета  депутатов     
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25 декабря 2020 г  №8
</t>
  </si>
  <si>
    <r>
      <t xml:space="preserve">Приложение  3
                                                       к решению Совета  депутатов     
                                                       Копьевского  сельсовета " О бюджете муниципального образования Копьевский сельсовет Орджоникидзевского района Республики Хакасия на 2020 год и плановый 2021 и 2022 годов" от   </t>
    </r>
    <r>
      <rPr>
        <sz val="11"/>
        <color indexed="10"/>
        <rFont val="Calibri"/>
        <family val="2"/>
      </rPr>
      <t>25 декабря 2020 г №8</t>
    </r>
    <r>
      <rPr>
        <sz val="11"/>
        <color indexed="8"/>
        <rFont val="Calibri"/>
        <family val="2"/>
      </rPr>
      <t xml:space="preserve">   
                                                      </t>
    </r>
  </si>
  <si>
    <r>
      <t xml:space="preserve">Приложение  4
                                                       к решению Совета  депутатов     
  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</t>
    </r>
    <r>
      <rPr>
        <sz val="11"/>
        <color indexed="10"/>
        <rFont val="Times New Roman"/>
        <family val="1"/>
      </rPr>
      <t xml:space="preserve"> 25 декабря 2020 г  №8</t>
    </r>
    <r>
      <rPr>
        <sz val="11"/>
        <color indexed="8"/>
        <rFont val="Times New Roman"/>
        <family val="1"/>
      </rPr>
      <t xml:space="preserve">  
 </t>
    </r>
  </si>
  <si>
    <r>
      <t xml:space="preserve">Приложение  5
                                                       к  решению Совета  депутатов     
                                                      Копьевского  сельсовета" О бюджете муниципального образования Копьевский сельсовет Орджоникидзевского района Республики Хакасия на 2020 год и плановый 2021 и 2022 годов" от   </t>
    </r>
    <r>
      <rPr>
        <sz val="11"/>
        <color indexed="10"/>
        <rFont val="Calibri"/>
        <family val="2"/>
      </rPr>
      <t xml:space="preserve">25 декабря 2020 г  №8 </t>
    </r>
    <r>
      <rPr>
        <sz val="11"/>
        <color indexed="8"/>
        <rFont val="Calibri"/>
        <family val="2"/>
      </rPr>
      <t xml:space="preserve">
 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</si>
</sst>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14" fillId="35" borderId="10" xfId="0" applyNumberFormat="1" applyFont="1" applyFill="1" applyBorder="1" applyAlignment="1">
      <alignment horizontal="left" vertical="top" wrapText="1"/>
    </xf>
    <xf numFmtId="0" fontId="14" fillId="35" borderId="10" xfId="0" applyFont="1" applyFill="1" applyBorder="1" applyAlignment="1">
      <alignment horizontal="left" vertical="top" wrapText="1"/>
    </xf>
    <xf numFmtId="4" fontId="1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33" borderId="10" xfId="0" applyFont="1" applyFill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14" fillId="35" borderId="10" xfId="0" applyNumberFormat="1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 wrapText="1"/>
    </xf>
    <xf numFmtId="4" fontId="22" fillId="35" borderId="0" xfId="0" applyNumberFormat="1" applyFont="1" applyFill="1" applyBorder="1" applyAlignment="1">
      <alignment horizontal="center" vertical="top" wrapText="1"/>
    </xf>
    <xf numFmtId="4" fontId="3" fillId="35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 horizontal="center"/>
    </xf>
    <xf numFmtId="4" fontId="3" fillId="34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vertical="top"/>
    </xf>
    <xf numFmtId="49" fontId="8" fillId="0" borderId="10" xfId="0" applyNumberFormat="1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center" wrapText="1"/>
    </xf>
    <xf numFmtId="0" fontId="7" fillId="0" borderId="13" xfId="53" applyFont="1" applyFill="1" applyBorder="1" applyAlignment="1">
      <alignment horizontal="justify" vertical="top" wrapText="1"/>
      <protection/>
    </xf>
    <xf numFmtId="49" fontId="8" fillId="0" borderId="13" xfId="53" applyNumberFormat="1" applyFont="1" applyFill="1" applyBorder="1" applyAlignment="1">
      <alignment wrapText="1"/>
      <protection/>
    </xf>
    <xf numFmtId="49" fontId="3" fillId="0" borderId="10" xfId="0" applyNumberFormat="1" applyFont="1" applyBorder="1" applyAlignment="1">
      <alignment horizontal="center" vertical="top"/>
    </xf>
    <xf numFmtId="49" fontId="3" fillId="36" borderId="10" xfId="0" applyNumberFormat="1" applyFont="1" applyFill="1" applyBorder="1" applyAlignment="1">
      <alignment horizontal="center" vertical="top"/>
    </xf>
    <xf numFmtId="49" fontId="0" fillId="34" borderId="10" xfId="0" applyNumberFormat="1" applyFill="1" applyBorder="1" applyAlignment="1">
      <alignment horizontal="center" vertical="center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49" fontId="2" fillId="34" borderId="10" xfId="53" applyNumberFormat="1" applyFont="1" applyFill="1" applyBorder="1" applyAlignment="1">
      <alignment horizontal="center" vertical="top" wrapText="1"/>
      <protection/>
    </xf>
    <xf numFmtId="49" fontId="4" fillId="34" borderId="10" xfId="53" applyNumberFormat="1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4" fontId="2" fillId="37" borderId="10" xfId="53" applyNumberFormat="1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4" fontId="4" fillId="34" borderId="10" xfId="53" applyNumberFormat="1" applyFont="1" applyFill="1" applyBorder="1" applyAlignment="1">
      <alignment horizontal="center" vertical="top" wrapText="1"/>
      <protection/>
    </xf>
    <xf numFmtId="4" fontId="2" fillId="0" borderId="10" xfId="53" applyNumberFormat="1" applyFont="1" applyFill="1" applyBorder="1" applyAlignment="1">
      <alignment horizontal="center" vertical="top" wrapText="1"/>
      <protection/>
    </xf>
    <xf numFmtId="172" fontId="4" fillId="0" borderId="10" xfId="53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49" fontId="4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53" applyFont="1" applyFill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23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8" fillId="0" borderId="13" xfId="53" applyNumberFormat="1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justify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49" fontId="8" fillId="33" borderId="13" xfId="53" applyNumberFormat="1" applyFont="1" applyFill="1" applyBorder="1" applyAlignment="1">
      <alignment wrapText="1"/>
      <protection/>
    </xf>
    <xf numFmtId="49" fontId="8" fillId="33" borderId="13" xfId="53" applyNumberFormat="1" applyFont="1" applyFill="1" applyBorder="1" applyAlignment="1">
      <alignment horizontal="left" wrapText="1"/>
      <protection/>
    </xf>
    <xf numFmtId="0" fontId="8" fillId="33" borderId="13" xfId="53" applyFont="1" applyFill="1" applyBorder="1" applyAlignment="1">
      <alignment horizontal="justify" vertical="top" wrapText="1"/>
      <protection/>
    </xf>
    <xf numFmtId="0" fontId="2" fillId="33" borderId="11" xfId="53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7" fillId="33" borderId="13" xfId="53" applyFont="1" applyFill="1" applyBorder="1" applyAlignment="1">
      <alignment horizontal="justify" vertical="top" wrapText="1"/>
      <protection/>
    </xf>
    <xf numFmtId="0" fontId="2" fillId="33" borderId="12" xfId="0" applyNumberFormat="1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top" wrapText="1"/>
    </xf>
    <xf numFmtId="0" fontId="24" fillId="0" borderId="12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38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1" fillId="39" borderId="10" xfId="0" applyNumberFormat="1" applyFont="1" applyFill="1" applyBorder="1" applyAlignment="1">
      <alignment vertical="top" wrapText="1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top" wrapText="1"/>
    </xf>
    <xf numFmtId="49" fontId="5" fillId="39" borderId="10" xfId="0" applyNumberFormat="1" applyFont="1" applyFill="1" applyBorder="1" applyAlignment="1">
      <alignment horizontal="left" vertical="top" wrapText="1"/>
    </xf>
    <xf numFmtId="4" fontId="4" fillId="39" borderId="10" xfId="0" applyNumberFormat="1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left" vertical="center" wrapText="1"/>
    </xf>
    <xf numFmtId="49" fontId="3" fillId="39" borderId="10" xfId="0" applyNumberFormat="1" applyFont="1" applyFill="1" applyBorder="1" applyAlignment="1">
      <alignment horizontal="left" vertical="top" wrapText="1"/>
    </xf>
    <xf numFmtId="4" fontId="2" fillId="39" borderId="10" xfId="0" applyNumberFormat="1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0" fontId="4" fillId="34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9" fontId="4" fillId="34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4" fillId="34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vertical="top" wrapText="1"/>
      <protection/>
    </xf>
    <xf numFmtId="0" fontId="4" fillId="38" borderId="10" xfId="53" applyFont="1" applyFill="1" applyBorder="1" applyAlignment="1">
      <alignment horizontal="center" vertical="top" wrapText="1"/>
      <protection/>
    </xf>
    <xf numFmtId="49" fontId="2" fillId="38" borderId="10" xfId="53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1" fillId="33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0" fillId="0" borderId="0" xfId="0" applyNumberFormat="1" applyAlignment="1">
      <alignment horizontal="right" wrapText="1"/>
    </xf>
    <xf numFmtId="2" fontId="5" fillId="0" borderId="0" xfId="0" applyNumberFormat="1" applyFont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view="pageBreakPreview" zoomScaleSheetLayoutView="100" zoomScalePageLayoutView="0" workbookViewId="0" topLeftCell="A1">
      <selection activeCell="G19" sqref="G19"/>
    </sheetView>
  </sheetViews>
  <sheetFormatPr defaultColWidth="9.140625" defaultRowHeight="15"/>
  <cols>
    <col min="1" max="1" width="29.28125" style="0" customWidth="1"/>
    <col min="2" max="2" width="64.8515625" style="0" customWidth="1"/>
    <col min="3" max="3" width="20.28125" style="1" customWidth="1"/>
  </cols>
  <sheetData>
    <row r="1" spans="1:3" ht="66.75" customHeight="1">
      <c r="A1" s="224" t="s">
        <v>556</v>
      </c>
      <c r="B1" s="225"/>
      <c r="C1" s="225"/>
    </row>
    <row r="2" spans="1:5" ht="95.25" customHeight="1">
      <c r="A2" s="219" t="s">
        <v>548</v>
      </c>
      <c r="B2" s="220"/>
      <c r="C2" s="220"/>
      <c r="E2" s="2"/>
    </row>
    <row r="3" spans="1:3" ht="32.25" customHeight="1">
      <c r="A3" s="223" t="s">
        <v>520</v>
      </c>
      <c r="B3" s="223"/>
      <c r="C3" s="223"/>
    </row>
    <row r="4" spans="1:3" ht="15.75">
      <c r="A4" s="193"/>
      <c r="B4" s="193"/>
      <c r="C4" s="194" t="s">
        <v>246</v>
      </c>
    </row>
    <row r="5" spans="1:3" ht="15.75" customHeight="1">
      <c r="A5" s="221" t="s">
        <v>349</v>
      </c>
      <c r="B5" s="221" t="s">
        <v>350</v>
      </c>
      <c r="C5" s="195" t="s">
        <v>351</v>
      </c>
    </row>
    <row r="6" spans="1:3" ht="17.25" customHeight="1">
      <c r="A6" s="221"/>
      <c r="B6" s="221"/>
      <c r="C6" s="195" t="s">
        <v>490</v>
      </c>
    </row>
    <row r="7" spans="1:3" ht="47.25" customHeight="1">
      <c r="A7" s="146" t="s">
        <v>48</v>
      </c>
      <c r="B7" s="146" t="s">
        <v>352</v>
      </c>
      <c r="C7" s="196" t="s">
        <v>348</v>
      </c>
    </row>
    <row r="8" spans="1:3" ht="43.5" customHeight="1">
      <c r="A8" s="146" t="s">
        <v>49</v>
      </c>
      <c r="B8" s="146" t="s">
        <v>353</v>
      </c>
      <c r="C8" s="196" t="s">
        <v>348</v>
      </c>
    </row>
    <row r="9" spans="1:3" ht="49.5" customHeight="1">
      <c r="A9" s="146" t="s">
        <v>50</v>
      </c>
      <c r="B9" s="146" t="s">
        <v>354</v>
      </c>
      <c r="C9" s="196" t="s">
        <v>348</v>
      </c>
    </row>
    <row r="10" spans="1:3" ht="48" customHeight="1">
      <c r="A10" s="46" t="s">
        <v>51</v>
      </c>
      <c r="B10" s="46" t="s">
        <v>355</v>
      </c>
      <c r="C10" s="197" t="s">
        <v>348</v>
      </c>
    </row>
    <row r="11" spans="1:3" ht="60.75" customHeight="1">
      <c r="A11" s="146" t="s">
        <v>52</v>
      </c>
      <c r="B11" s="146" t="s">
        <v>356</v>
      </c>
      <c r="C11" s="196" t="s">
        <v>348</v>
      </c>
    </row>
    <row r="12" spans="1:3" ht="63.75" customHeight="1">
      <c r="A12" s="46" t="s">
        <v>53</v>
      </c>
      <c r="B12" s="46" t="s">
        <v>357</v>
      </c>
      <c r="C12" s="197" t="s">
        <v>348</v>
      </c>
    </row>
    <row r="13" spans="1:3" ht="47.25" customHeight="1">
      <c r="A13" s="146" t="s">
        <v>66</v>
      </c>
      <c r="B13" s="146" t="s">
        <v>358</v>
      </c>
      <c r="C13" s="196">
        <v>0</v>
      </c>
    </row>
    <row r="14" spans="1:3" ht="65.25" customHeight="1">
      <c r="A14" s="146" t="s">
        <v>67</v>
      </c>
      <c r="B14" s="146" t="s">
        <v>359</v>
      </c>
      <c r="C14" s="196">
        <v>287000</v>
      </c>
    </row>
    <row r="15" spans="1:3" ht="47.25">
      <c r="A15" s="46" t="s">
        <v>54</v>
      </c>
      <c r="B15" s="46" t="s">
        <v>360</v>
      </c>
      <c r="C15" s="197">
        <v>287000</v>
      </c>
    </row>
    <row r="16" spans="1:3" ht="47.25">
      <c r="A16" s="146" t="s">
        <v>55</v>
      </c>
      <c r="B16" s="146" t="s">
        <v>361</v>
      </c>
      <c r="C16" s="197">
        <f>SUM(C17)</f>
        <v>-287000</v>
      </c>
    </row>
    <row r="17" spans="1:3" ht="64.5" customHeight="1">
      <c r="A17" s="46" t="s">
        <v>60</v>
      </c>
      <c r="B17" s="46" t="s">
        <v>362</v>
      </c>
      <c r="C17" s="197">
        <v>-287000</v>
      </c>
    </row>
    <row r="18" spans="1:3" ht="33" customHeight="1">
      <c r="A18" s="146" t="s">
        <v>61</v>
      </c>
      <c r="B18" s="146" t="s">
        <v>363</v>
      </c>
      <c r="C18" s="196">
        <f>SUM(C22-(-C23))</f>
        <v>422900</v>
      </c>
    </row>
    <row r="19" spans="1:3" ht="31.5" customHeight="1">
      <c r="A19" s="146" t="s">
        <v>62</v>
      </c>
      <c r="B19" s="146" t="s">
        <v>364</v>
      </c>
      <c r="C19" s="196">
        <f>C20</f>
        <v>-15514380</v>
      </c>
    </row>
    <row r="20" spans="1:3" ht="32.25" customHeight="1">
      <c r="A20" s="46" t="s">
        <v>63</v>
      </c>
      <c r="B20" s="46" t="s">
        <v>365</v>
      </c>
      <c r="C20" s="197">
        <f>C21</f>
        <v>-15514380</v>
      </c>
    </row>
    <row r="21" spans="1:3" ht="33" customHeight="1">
      <c r="A21" s="46" t="s">
        <v>64</v>
      </c>
      <c r="B21" s="46" t="s">
        <v>366</v>
      </c>
      <c r="C21" s="197">
        <f>C22</f>
        <v>-15514380</v>
      </c>
    </row>
    <row r="22" spans="1:3" ht="39" customHeight="1">
      <c r="A22" s="46" t="s">
        <v>65</v>
      </c>
      <c r="B22" s="46" t="s">
        <v>367</v>
      </c>
      <c r="C22" s="198">
        <v>-15514380</v>
      </c>
    </row>
    <row r="23" spans="1:3" ht="33" customHeight="1">
      <c r="A23" s="146" t="s">
        <v>56</v>
      </c>
      <c r="B23" s="146" t="s">
        <v>371</v>
      </c>
      <c r="C23" s="196">
        <f>C24</f>
        <v>15937280</v>
      </c>
    </row>
    <row r="24" spans="1:3" ht="36" customHeight="1">
      <c r="A24" s="46" t="s">
        <v>57</v>
      </c>
      <c r="B24" s="46" t="s">
        <v>372</v>
      </c>
      <c r="C24" s="197">
        <f>C25</f>
        <v>15937280</v>
      </c>
    </row>
    <row r="25" spans="1:3" ht="33.75" customHeight="1">
      <c r="A25" s="46" t="s">
        <v>58</v>
      </c>
      <c r="B25" s="46" t="s">
        <v>373</v>
      </c>
      <c r="C25" s="197">
        <f>C26</f>
        <v>15937280</v>
      </c>
    </row>
    <row r="26" spans="1:3" ht="34.5" customHeight="1">
      <c r="A26" s="46" t="s">
        <v>59</v>
      </c>
      <c r="B26" s="46" t="s">
        <v>374</v>
      </c>
      <c r="C26" s="198">
        <v>15937280</v>
      </c>
    </row>
    <row r="27" spans="1:3" ht="21.75" customHeight="1">
      <c r="A27" s="222" t="s">
        <v>375</v>
      </c>
      <c r="B27" s="222"/>
      <c r="C27" s="196">
        <f>SUM(C22-(-C23))</f>
        <v>422900</v>
      </c>
    </row>
  </sheetData>
  <sheetProtection/>
  <mergeCells count="6">
    <mergeCell ref="A2:C2"/>
    <mergeCell ref="A5:A6"/>
    <mergeCell ref="B5:B6"/>
    <mergeCell ref="A27:B27"/>
    <mergeCell ref="A3:C3"/>
    <mergeCell ref="A1:C1"/>
  </mergeCells>
  <printOptions/>
  <pageMargins left="0.7" right="0.7" top="0.36" bottom="0.41" header="0.3" footer="0.3"/>
  <pageSetup fitToHeight="1" fitToWidth="1"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82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6.00390625" style="24" customWidth="1"/>
    <col min="2" max="2" width="74.00390625" style="24" customWidth="1"/>
    <col min="3" max="3" width="16.28125" style="25" customWidth="1"/>
  </cols>
  <sheetData>
    <row r="1" spans="1:3" ht="83.25" customHeight="1">
      <c r="A1" s="228" t="s">
        <v>567</v>
      </c>
      <c r="B1" s="229"/>
      <c r="C1" s="229"/>
    </row>
    <row r="2" spans="1:3" ht="87.75" customHeight="1">
      <c r="A2" s="228" t="s">
        <v>551</v>
      </c>
      <c r="B2" s="229"/>
      <c r="C2" s="229"/>
    </row>
    <row r="3" spans="1:3" ht="37.5" customHeight="1">
      <c r="A3" s="233" t="s">
        <v>484</v>
      </c>
      <c r="B3" s="234"/>
      <c r="C3" s="234"/>
    </row>
    <row r="4" spans="1:3" ht="15" customHeight="1" thickBot="1">
      <c r="A4" s="191"/>
      <c r="B4" s="191"/>
      <c r="C4" s="192" t="s">
        <v>154</v>
      </c>
    </row>
    <row r="5" spans="1:3" ht="17.25" customHeight="1">
      <c r="A5" s="148" t="s">
        <v>72</v>
      </c>
      <c r="B5" s="230" t="s">
        <v>74</v>
      </c>
      <c r="C5" s="232" t="s">
        <v>485</v>
      </c>
    </row>
    <row r="6" spans="1:3" ht="33.75" customHeight="1">
      <c r="A6" s="149" t="s">
        <v>73</v>
      </c>
      <c r="B6" s="231"/>
      <c r="C6" s="232"/>
    </row>
    <row r="7" spans="1:3" ht="24" customHeight="1">
      <c r="A7" s="58" t="s">
        <v>75</v>
      </c>
      <c r="B7" s="66" t="s">
        <v>384</v>
      </c>
      <c r="C7" s="22">
        <f>C8+C13+C22+C33+C37+C30+C41+C19</f>
        <v>1618000</v>
      </c>
    </row>
    <row r="8" spans="1:3" ht="20.25" customHeight="1">
      <c r="A8" s="58" t="s">
        <v>76</v>
      </c>
      <c r="B8" s="66" t="s">
        <v>77</v>
      </c>
      <c r="C8" s="22">
        <f>C9</f>
        <v>623940</v>
      </c>
    </row>
    <row r="9" spans="1:3" ht="21.75" customHeight="1">
      <c r="A9" s="58" t="s">
        <v>78</v>
      </c>
      <c r="B9" s="66" t="s">
        <v>79</v>
      </c>
      <c r="C9" s="22">
        <f>C10+C11+C12</f>
        <v>623940</v>
      </c>
    </row>
    <row r="10" spans="1:3" s="18" customFormat="1" ht="73.5" customHeight="1">
      <c r="A10" s="59" t="s">
        <v>80</v>
      </c>
      <c r="B10" s="67" t="s">
        <v>397</v>
      </c>
      <c r="C10" s="23">
        <v>620940</v>
      </c>
    </row>
    <row r="11" spans="1:3" s="18" customFormat="1" ht="104.25" customHeight="1">
      <c r="A11" s="59" t="s">
        <v>81</v>
      </c>
      <c r="B11" s="67" t="s">
        <v>398</v>
      </c>
      <c r="C11" s="23">
        <v>2000</v>
      </c>
    </row>
    <row r="12" spans="1:3" s="18" customFormat="1" ht="64.5" customHeight="1">
      <c r="A12" s="59" t="s">
        <v>82</v>
      </c>
      <c r="B12" s="67" t="s">
        <v>399</v>
      </c>
      <c r="C12" s="23">
        <v>1000</v>
      </c>
    </row>
    <row r="13" spans="1:3" s="18" customFormat="1" ht="39.75" customHeight="1">
      <c r="A13" s="58" t="s">
        <v>377</v>
      </c>
      <c r="B13" s="66" t="s">
        <v>378</v>
      </c>
      <c r="C13" s="22">
        <f>C14</f>
        <v>260800</v>
      </c>
    </row>
    <row r="14" spans="1:3" s="18" customFormat="1" ht="39.75" customHeight="1">
      <c r="A14" s="60" t="s">
        <v>251</v>
      </c>
      <c r="B14" s="68" t="s">
        <v>252</v>
      </c>
      <c r="C14" s="23">
        <f>C15+C16+C17+C18</f>
        <v>260800</v>
      </c>
    </row>
    <row r="15" spans="1:3" s="18" customFormat="1" ht="111" customHeight="1">
      <c r="A15" s="59" t="s">
        <v>142</v>
      </c>
      <c r="B15" s="67" t="s">
        <v>143</v>
      </c>
      <c r="C15" s="23">
        <v>109800</v>
      </c>
    </row>
    <row r="16" spans="1:3" s="18" customFormat="1" ht="112.5" customHeight="1">
      <c r="A16" s="59" t="s">
        <v>144</v>
      </c>
      <c r="B16" s="67" t="s">
        <v>145</v>
      </c>
      <c r="C16" s="23">
        <v>1000</v>
      </c>
    </row>
    <row r="17" spans="1:3" s="18" customFormat="1" ht="110.25">
      <c r="A17" s="59" t="s">
        <v>146</v>
      </c>
      <c r="B17" s="67" t="s">
        <v>147</v>
      </c>
      <c r="C17" s="23">
        <v>150000</v>
      </c>
    </row>
    <row r="18" spans="1:3" s="18" customFormat="1" ht="110.25">
      <c r="A18" s="59" t="s">
        <v>148</v>
      </c>
      <c r="B18" s="67" t="s">
        <v>149</v>
      </c>
      <c r="C18" s="23">
        <v>0</v>
      </c>
    </row>
    <row r="19" spans="1:3" s="18" customFormat="1" ht="26.25" customHeight="1">
      <c r="A19" s="58" t="s">
        <v>466</v>
      </c>
      <c r="B19" s="172" t="s">
        <v>467</v>
      </c>
      <c r="C19" s="22">
        <f>C20</f>
        <v>40800</v>
      </c>
    </row>
    <row r="20" spans="1:3" s="18" customFormat="1" ht="27.75" customHeight="1">
      <c r="A20" s="59" t="s">
        <v>468</v>
      </c>
      <c r="B20" s="67" t="s">
        <v>470</v>
      </c>
      <c r="C20" s="23">
        <f>C21</f>
        <v>40800</v>
      </c>
    </row>
    <row r="21" spans="1:3" s="18" customFormat="1" ht="18" customHeight="1">
      <c r="A21" s="59" t="s">
        <v>469</v>
      </c>
      <c r="B21" s="67" t="s">
        <v>470</v>
      </c>
      <c r="C21" s="23">
        <v>40800</v>
      </c>
    </row>
    <row r="22" spans="1:3" ht="19.5" customHeight="1">
      <c r="A22" s="58" t="s">
        <v>83</v>
      </c>
      <c r="B22" s="66" t="s">
        <v>84</v>
      </c>
      <c r="C22" s="22">
        <f>C23+C25</f>
        <v>652000</v>
      </c>
    </row>
    <row r="23" spans="1:3" ht="19.5" customHeight="1">
      <c r="A23" s="58" t="s">
        <v>85</v>
      </c>
      <c r="B23" s="66" t="s">
        <v>86</v>
      </c>
      <c r="C23" s="22">
        <f>C24</f>
        <v>175000</v>
      </c>
    </row>
    <row r="24" spans="1:3" s="18" customFormat="1" ht="54" customHeight="1">
      <c r="A24" s="59" t="s">
        <v>87</v>
      </c>
      <c r="B24" s="67" t="s">
        <v>381</v>
      </c>
      <c r="C24" s="23">
        <v>175000</v>
      </c>
    </row>
    <row r="25" spans="1:3" ht="18.75" customHeight="1">
      <c r="A25" s="58" t="s">
        <v>88</v>
      </c>
      <c r="B25" s="66" t="s">
        <v>89</v>
      </c>
      <c r="C25" s="22">
        <f>C26+C28</f>
        <v>477000</v>
      </c>
    </row>
    <row r="26" spans="1:3" ht="27.75" customHeight="1">
      <c r="A26" s="59" t="s">
        <v>342</v>
      </c>
      <c r="B26" s="66" t="s">
        <v>152</v>
      </c>
      <c r="C26" s="22">
        <f>C27</f>
        <v>304000</v>
      </c>
    </row>
    <row r="27" spans="1:3" s="18" customFormat="1" ht="33" customHeight="1">
      <c r="A27" s="59" t="s">
        <v>341</v>
      </c>
      <c r="B27" s="67" t="s">
        <v>382</v>
      </c>
      <c r="C27" s="23">
        <v>304000</v>
      </c>
    </row>
    <row r="28" spans="1:3" ht="27" customHeight="1">
      <c r="A28" s="59" t="s">
        <v>344</v>
      </c>
      <c r="B28" s="66" t="s">
        <v>151</v>
      </c>
      <c r="C28" s="22">
        <f>C29</f>
        <v>173000</v>
      </c>
    </row>
    <row r="29" spans="1:3" s="18" customFormat="1" ht="38.25" customHeight="1">
      <c r="A29" s="59" t="s">
        <v>343</v>
      </c>
      <c r="B29" s="67" t="s">
        <v>383</v>
      </c>
      <c r="C29" s="23">
        <v>173000</v>
      </c>
    </row>
    <row r="30" spans="1:3" s="18" customFormat="1" ht="26.25" customHeight="1">
      <c r="A30" s="58" t="s">
        <v>471</v>
      </c>
      <c r="B30" s="66" t="s">
        <v>472</v>
      </c>
      <c r="C30" s="22">
        <f>C31</f>
        <v>3600</v>
      </c>
    </row>
    <row r="31" spans="1:3" s="18" customFormat="1" ht="49.5" customHeight="1">
      <c r="A31" s="59" t="s">
        <v>473</v>
      </c>
      <c r="B31" s="67" t="s">
        <v>474</v>
      </c>
      <c r="C31" s="23">
        <f>C32</f>
        <v>3600</v>
      </c>
    </row>
    <row r="32" spans="1:3" s="18" customFormat="1" ht="62.25" customHeight="1">
      <c r="A32" s="59" t="s">
        <v>492</v>
      </c>
      <c r="B32" s="67" t="s">
        <v>491</v>
      </c>
      <c r="C32" s="23">
        <v>3600</v>
      </c>
    </row>
    <row r="33" spans="1:3" s="18" customFormat="1" ht="52.5" customHeight="1">
      <c r="A33" s="61" t="s">
        <v>253</v>
      </c>
      <c r="B33" s="69" t="s">
        <v>254</v>
      </c>
      <c r="C33" s="23">
        <f>C34</f>
        <v>36860</v>
      </c>
    </row>
    <row r="34" spans="1:3" s="18" customFormat="1" ht="88.5" customHeight="1">
      <c r="A34" s="60" t="s">
        <v>255</v>
      </c>
      <c r="B34" s="68" t="s">
        <v>256</v>
      </c>
      <c r="C34" s="23">
        <f>C35</f>
        <v>36860</v>
      </c>
    </row>
    <row r="35" spans="1:3" s="18" customFormat="1" ht="81" customHeight="1">
      <c r="A35" s="63" t="s">
        <v>475</v>
      </c>
      <c r="B35" s="70" t="s">
        <v>539</v>
      </c>
      <c r="C35" s="44">
        <f>C36</f>
        <v>36860</v>
      </c>
    </row>
    <row r="36" spans="1:3" s="18" customFormat="1" ht="62.25" customHeight="1">
      <c r="A36" s="63" t="s">
        <v>476</v>
      </c>
      <c r="B36" s="163" t="s">
        <v>11</v>
      </c>
      <c r="C36" s="44">
        <v>36860</v>
      </c>
    </row>
    <row r="37" spans="1:3" s="18" customFormat="1" ht="38.25" customHeight="1">
      <c r="A37" s="58" t="s">
        <v>278</v>
      </c>
      <c r="B37" s="171" t="s">
        <v>279</v>
      </c>
      <c r="C37" s="22">
        <f>C40</f>
        <v>0</v>
      </c>
    </row>
    <row r="38" spans="1:3" s="18" customFormat="1" ht="62.25" customHeight="1">
      <c r="A38" s="60" t="s">
        <v>257</v>
      </c>
      <c r="B38" s="164" t="s">
        <v>258</v>
      </c>
      <c r="C38" s="23">
        <f>C39</f>
        <v>0</v>
      </c>
    </row>
    <row r="39" spans="1:3" s="18" customFormat="1" ht="76.5" customHeight="1">
      <c r="A39" s="60" t="s">
        <v>259</v>
      </c>
      <c r="B39" s="165" t="s">
        <v>260</v>
      </c>
      <c r="C39" s="23">
        <f>C40</f>
        <v>0</v>
      </c>
    </row>
    <row r="40" spans="1:3" s="18" customFormat="1" ht="78" customHeight="1">
      <c r="A40" s="59" t="s">
        <v>68</v>
      </c>
      <c r="B40" s="166" t="s">
        <v>280</v>
      </c>
      <c r="C40" s="23">
        <v>0</v>
      </c>
    </row>
    <row r="41" spans="1:3" s="18" customFormat="1" ht="0.75" customHeight="1">
      <c r="A41" s="58" t="s">
        <v>477</v>
      </c>
      <c r="B41" s="171" t="s">
        <v>478</v>
      </c>
      <c r="C41" s="170">
        <f>C42</f>
        <v>0</v>
      </c>
    </row>
    <row r="42" spans="1:3" s="18" customFormat="1" ht="6.75" customHeight="1" hidden="1">
      <c r="A42" s="60" t="s">
        <v>479</v>
      </c>
      <c r="B42" s="68" t="s">
        <v>480</v>
      </c>
      <c r="C42" s="23">
        <f>C43</f>
        <v>0</v>
      </c>
    </row>
    <row r="43" spans="1:3" s="18" customFormat="1" ht="39" customHeight="1" hidden="1">
      <c r="A43" s="60" t="s">
        <v>481</v>
      </c>
      <c r="B43" s="68" t="s">
        <v>482</v>
      </c>
      <c r="C43" s="23">
        <v>0</v>
      </c>
    </row>
    <row r="44" spans="1:3" s="4" customFormat="1" ht="23.25" customHeight="1">
      <c r="A44" s="168" t="s">
        <v>90</v>
      </c>
      <c r="B44" s="169" t="s">
        <v>91</v>
      </c>
      <c r="C44" s="170">
        <f>C45</f>
        <v>13896380</v>
      </c>
    </row>
    <row r="45" spans="1:3" s="4" customFormat="1" ht="37.5" customHeight="1">
      <c r="A45" s="58" t="s">
        <v>92</v>
      </c>
      <c r="B45" s="66" t="s">
        <v>93</v>
      </c>
      <c r="C45" s="22">
        <f>C51+C68+C46+C54+C70+C77</f>
        <v>13896380</v>
      </c>
    </row>
    <row r="46" spans="1:3" ht="27" customHeight="1">
      <c r="A46" s="58" t="s">
        <v>483</v>
      </c>
      <c r="B46" s="66" t="s">
        <v>153</v>
      </c>
      <c r="C46" s="22">
        <f>C49+C47</f>
        <v>8524780</v>
      </c>
    </row>
    <row r="47" spans="1:3" ht="35.25" customHeight="1">
      <c r="A47" s="58" t="s">
        <v>558</v>
      </c>
      <c r="B47" s="66" t="s">
        <v>559</v>
      </c>
      <c r="C47" s="170">
        <f>C48</f>
        <v>97780</v>
      </c>
    </row>
    <row r="48" spans="1:3" ht="45.75" customHeight="1">
      <c r="A48" s="59" t="s">
        <v>12</v>
      </c>
      <c r="B48" s="67" t="s">
        <v>557</v>
      </c>
      <c r="C48" s="23">
        <v>97780</v>
      </c>
    </row>
    <row r="49" spans="1:3" ht="37.5" customHeight="1">
      <c r="A49" s="190" t="s">
        <v>536</v>
      </c>
      <c r="B49" s="66" t="s">
        <v>537</v>
      </c>
      <c r="C49" s="22">
        <f>C50</f>
        <v>8427000</v>
      </c>
    </row>
    <row r="50" spans="1:3" ht="33.75" customHeight="1">
      <c r="A50" s="63" t="s">
        <v>535</v>
      </c>
      <c r="B50" s="67" t="s">
        <v>538</v>
      </c>
      <c r="C50" s="23">
        <v>8427000</v>
      </c>
    </row>
    <row r="51" spans="1:3" ht="33.75" customHeight="1">
      <c r="A51" s="190" t="s">
        <v>533</v>
      </c>
      <c r="B51" s="66" t="s">
        <v>530</v>
      </c>
      <c r="C51" s="22">
        <f>C53</f>
        <v>3964000</v>
      </c>
    </row>
    <row r="52" spans="1:3" ht="65.25" customHeight="1">
      <c r="A52" s="63" t="s">
        <v>532</v>
      </c>
      <c r="B52" s="67" t="s">
        <v>534</v>
      </c>
      <c r="C52" s="23">
        <v>3964000</v>
      </c>
    </row>
    <row r="53" spans="1:3" ht="67.5" customHeight="1">
      <c r="A53" s="63" t="s">
        <v>13</v>
      </c>
      <c r="B53" s="67" t="s">
        <v>531</v>
      </c>
      <c r="C53" s="23">
        <v>3964000</v>
      </c>
    </row>
    <row r="54" spans="1:3" ht="22.5" customHeight="1">
      <c r="A54" s="190" t="s">
        <v>521</v>
      </c>
      <c r="B54" s="66" t="s">
        <v>522</v>
      </c>
      <c r="C54" s="22">
        <f>C55</f>
        <v>772300</v>
      </c>
    </row>
    <row r="55" spans="1:3" s="18" customFormat="1" ht="30.75" customHeight="1">
      <c r="A55" s="63" t="s">
        <v>46</v>
      </c>
      <c r="B55" s="67" t="s">
        <v>265</v>
      </c>
      <c r="C55" s="23">
        <v>772300</v>
      </c>
    </row>
    <row r="56" spans="1:3" s="18" customFormat="1" ht="35.25" customHeight="1" hidden="1">
      <c r="A56" s="62" t="s">
        <v>370</v>
      </c>
      <c r="B56" s="69" t="s">
        <v>98</v>
      </c>
      <c r="C56" s="22">
        <v>0</v>
      </c>
    </row>
    <row r="57" spans="1:3" s="18" customFormat="1" ht="33" customHeight="1" hidden="1">
      <c r="A57" s="60" t="s">
        <v>368</v>
      </c>
      <c r="B57" s="68" t="s">
        <v>97</v>
      </c>
      <c r="C57" s="23"/>
    </row>
    <row r="58" spans="1:3" s="18" customFormat="1" ht="36" customHeight="1" hidden="1">
      <c r="A58" s="61" t="s">
        <v>261</v>
      </c>
      <c r="B58" s="69" t="s">
        <v>262</v>
      </c>
      <c r="C58" s="22">
        <f>C59+C62+C65</f>
        <v>0</v>
      </c>
    </row>
    <row r="59" spans="1:3" s="18" customFormat="1" ht="22.5" customHeight="1" hidden="1">
      <c r="A59" s="63" t="s">
        <v>281</v>
      </c>
      <c r="B59" s="70" t="s">
        <v>282</v>
      </c>
      <c r="C59" s="23">
        <f>C60</f>
        <v>0</v>
      </c>
    </row>
    <row r="60" spans="1:7" s="18" customFormat="1" ht="100.5" customHeight="1" hidden="1">
      <c r="A60" s="63" t="s">
        <v>283</v>
      </c>
      <c r="B60" s="70" t="s">
        <v>284</v>
      </c>
      <c r="C60" s="64">
        <f>C61</f>
        <v>0</v>
      </c>
      <c r="D60" s="29"/>
      <c r="E60" s="29"/>
      <c r="F60" s="29"/>
      <c r="G60" s="29"/>
    </row>
    <row r="61" spans="1:7" s="18" customFormat="1" ht="68.25" customHeight="1" hidden="1">
      <c r="A61" s="63" t="s">
        <v>271</v>
      </c>
      <c r="B61" s="70" t="s">
        <v>266</v>
      </c>
      <c r="C61" s="64"/>
      <c r="D61" s="29"/>
      <c r="E61" s="29"/>
      <c r="F61" s="29"/>
      <c r="G61" s="29"/>
    </row>
    <row r="62" spans="1:7" s="18" customFormat="1" ht="66.75" customHeight="1" hidden="1">
      <c r="A62" s="63" t="s">
        <v>285</v>
      </c>
      <c r="B62" s="70" t="s">
        <v>286</v>
      </c>
      <c r="C62" s="64">
        <f>C63</f>
        <v>0</v>
      </c>
      <c r="D62" s="29"/>
      <c r="E62" s="29"/>
      <c r="F62" s="29"/>
      <c r="G62" s="29"/>
    </row>
    <row r="63" spans="1:7" s="18" customFormat="1" ht="52.5" customHeight="1" hidden="1">
      <c r="A63" s="63" t="s">
        <v>287</v>
      </c>
      <c r="B63" s="70" t="s">
        <v>288</v>
      </c>
      <c r="C63" s="64">
        <f>C64</f>
        <v>0</v>
      </c>
      <c r="D63" s="29"/>
      <c r="E63" s="30"/>
      <c r="F63" s="31"/>
      <c r="G63" s="32"/>
    </row>
    <row r="64" spans="1:7" s="18" customFormat="1" ht="53.25" customHeight="1" hidden="1">
      <c r="A64" s="63" t="s">
        <v>272</v>
      </c>
      <c r="B64" s="70" t="s">
        <v>267</v>
      </c>
      <c r="C64" s="64"/>
      <c r="D64" s="29"/>
      <c r="E64" s="30"/>
      <c r="F64" s="31"/>
      <c r="G64" s="32"/>
    </row>
    <row r="65" spans="1:7" s="18" customFormat="1" ht="33.75" customHeight="1" hidden="1">
      <c r="A65" s="61" t="s">
        <v>263</v>
      </c>
      <c r="B65" s="69" t="s">
        <v>264</v>
      </c>
      <c r="C65" s="65">
        <f>C66</f>
        <v>0</v>
      </c>
      <c r="D65" s="29"/>
      <c r="E65" s="30"/>
      <c r="F65" s="31"/>
      <c r="G65" s="32"/>
    </row>
    <row r="66" spans="1:7" s="18" customFormat="1" ht="33.75" customHeight="1" hidden="1">
      <c r="A66" s="60" t="s">
        <v>69</v>
      </c>
      <c r="B66" s="68" t="s">
        <v>265</v>
      </c>
      <c r="C66" s="64"/>
      <c r="D66" s="29"/>
      <c r="E66" s="30"/>
      <c r="F66" s="31"/>
      <c r="G66" s="32"/>
    </row>
    <row r="67" spans="1:7" s="18" customFormat="1" ht="33.75" customHeight="1" hidden="1">
      <c r="A67" s="61" t="s">
        <v>112</v>
      </c>
      <c r="B67" s="69" t="s">
        <v>110</v>
      </c>
      <c r="C67" s="65">
        <f>SUM(C68)</f>
        <v>0</v>
      </c>
      <c r="D67" s="29"/>
      <c r="E67" s="30"/>
      <c r="F67" s="31"/>
      <c r="G67" s="32"/>
    </row>
    <row r="68" spans="1:7" s="18" customFormat="1" ht="25.5" customHeight="1" hidden="1">
      <c r="A68" s="60" t="s">
        <v>111</v>
      </c>
      <c r="B68" s="68" t="s">
        <v>264</v>
      </c>
      <c r="C68" s="64">
        <f>SUM(C69)</f>
        <v>0</v>
      </c>
      <c r="D68" s="29"/>
      <c r="E68" s="30"/>
      <c r="F68" s="31"/>
      <c r="G68" s="32"/>
    </row>
    <row r="69" spans="1:7" s="18" customFormat="1" ht="24.75" customHeight="1" hidden="1">
      <c r="A69" s="60" t="s">
        <v>369</v>
      </c>
      <c r="B69" s="68" t="s">
        <v>265</v>
      </c>
      <c r="C69" s="64">
        <v>0</v>
      </c>
      <c r="D69" s="29"/>
      <c r="E69" s="30"/>
      <c r="F69" s="31"/>
      <c r="G69" s="32"/>
    </row>
    <row r="70" spans="1:3" s="19" customFormat="1" ht="42.75" customHeight="1">
      <c r="A70" s="58" t="s">
        <v>9</v>
      </c>
      <c r="B70" s="66" t="s">
        <v>94</v>
      </c>
      <c r="C70" s="22">
        <f>C71+C73+C75</f>
        <v>230300</v>
      </c>
    </row>
    <row r="71" spans="1:3" s="19" customFormat="1" ht="33.75" customHeight="1">
      <c r="A71" s="63" t="s">
        <v>486</v>
      </c>
      <c r="B71" s="67" t="s">
        <v>487</v>
      </c>
      <c r="C71" s="23">
        <f>C72</f>
        <v>1000</v>
      </c>
    </row>
    <row r="72" spans="1:3" ht="31.5">
      <c r="A72" s="63" t="s">
        <v>488</v>
      </c>
      <c r="B72" s="67" t="s">
        <v>489</v>
      </c>
      <c r="C72" s="23">
        <v>1000</v>
      </c>
    </row>
    <row r="73" spans="1:3" ht="31.5">
      <c r="A73" s="190" t="s">
        <v>8</v>
      </c>
      <c r="B73" s="66" t="s">
        <v>95</v>
      </c>
      <c r="C73" s="22">
        <f>C74</f>
        <v>140300</v>
      </c>
    </row>
    <row r="74" spans="1:3" ht="36.75" customHeight="1">
      <c r="A74" s="63" t="s">
        <v>7</v>
      </c>
      <c r="B74" s="67" t="s">
        <v>385</v>
      </c>
      <c r="C74" s="23">
        <v>140300</v>
      </c>
    </row>
    <row r="75" spans="1:3" ht="36" customHeight="1">
      <c r="A75" s="58" t="s">
        <v>6</v>
      </c>
      <c r="B75" s="66" t="s">
        <v>118</v>
      </c>
      <c r="C75" s="22">
        <f>C76</f>
        <v>89000</v>
      </c>
    </row>
    <row r="76" spans="1:3" ht="31.5">
      <c r="A76" s="59" t="s">
        <v>4</v>
      </c>
      <c r="B76" s="67" t="s">
        <v>117</v>
      </c>
      <c r="C76" s="23">
        <v>89000</v>
      </c>
    </row>
    <row r="77" spans="1:3" ht="15.75">
      <c r="A77" s="58" t="s">
        <v>5</v>
      </c>
      <c r="B77" s="66" t="s">
        <v>400</v>
      </c>
      <c r="C77" s="22">
        <f>C78+C80</f>
        <v>405000</v>
      </c>
    </row>
    <row r="78" spans="1:3" ht="49.5" customHeight="1">
      <c r="A78" s="59" t="s">
        <v>3</v>
      </c>
      <c r="B78" s="67" t="s">
        <v>401</v>
      </c>
      <c r="C78" s="23">
        <f>C79</f>
        <v>5000</v>
      </c>
    </row>
    <row r="79" spans="1:3" ht="62.25" customHeight="1">
      <c r="A79" s="59" t="s">
        <v>2</v>
      </c>
      <c r="B79" s="67" t="s">
        <v>402</v>
      </c>
      <c r="C79" s="23">
        <v>5000</v>
      </c>
    </row>
    <row r="80" spans="1:3" ht="21.75" customHeight="1">
      <c r="A80" s="58" t="s">
        <v>1</v>
      </c>
      <c r="B80" s="66" t="s">
        <v>403</v>
      </c>
      <c r="C80" s="22">
        <f>C81</f>
        <v>400000</v>
      </c>
    </row>
    <row r="81" spans="1:3" ht="35.25" customHeight="1">
      <c r="A81" s="59" t="s">
        <v>0</v>
      </c>
      <c r="B81" s="67" t="s">
        <v>150</v>
      </c>
      <c r="C81" s="23">
        <v>400000</v>
      </c>
    </row>
    <row r="82" spans="1:3" ht="15.75">
      <c r="A82" s="226" t="s">
        <v>96</v>
      </c>
      <c r="B82" s="227"/>
      <c r="C82" s="22">
        <f>C7+C44</f>
        <v>15514380</v>
      </c>
    </row>
  </sheetData>
  <sheetProtection/>
  <mergeCells count="6">
    <mergeCell ref="A82:B82"/>
    <mergeCell ref="A1:C1"/>
    <mergeCell ref="A2:C2"/>
    <mergeCell ref="B5:B6"/>
    <mergeCell ref="C5:C6"/>
    <mergeCell ref="A3:C3"/>
  </mergeCells>
  <printOptions/>
  <pageMargins left="0.5905511811023623" right="0.1968503937007874" top="0.3937007874015748" bottom="0.3937007874015748" header="0.5118110236220472" footer="0.5118110236220472"/>
  <pageSetup fitToHeight="5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5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54" customWidth="1"/>
    <col min="6" max="6" width="15.421875" style="5" customWidth="1"/>
    <col min="7" max="7" width="15.421875" style="92" customWidth="1"/>
    <col min="8" max="8" width="19.57421875" style="2" customWidth="1"/>
  </cols>
  <sheetData>
    <row r="1" spans="1:7" ht="76.5" customHeight="1">
      <c r="A1" s="235" t="s">
        <v>568</v>
      </c>
      <c r="B1" s="235"/>
      <c r="C1" s="235"/>
      <c r="D1" s="235"/>
      <c r="E1" s="235"/>
      <c r="F1" s="235"/>
      <c r="G1" s="85"/>
    </row>
    <row r="2" spans="1:7" ht="76.5" customHeight="1">
      <c r="A2" s="235" t="s">
        <v>540</v>
      </c>
      <c r="B2" s="235"/>
      <c r="C2" s="235"/>
      <c r="D2" s="235"/>
      <c r="E2" s="235"/>
      <c r="F2" s="235"/>
      <c r="G2" s="85"/>
    </row>
    <row r="3" spans="1:7" ht="45" customHeight="1">
      <c r="A3" s="236" t="s">
        <v>503</v>
      </c>
      <c r="B3" s="236"/>
      <c r="C3" s="236"/>
      <c r="D3" s="236"/>
      <c r="E3" s="236"/>
      <c r="F3" s="236"/>
      <c r="G3" s="86"/>
    </row>
    <row r="4" spans="6:7" ht="15">
      <c r="F4" s="1" t="s">
        <v>245</v>
      </c>
      <c r="G4" s="87"/>
    </row>
    <row r="5" spans="1:7" ht="15.75">
      <c r="A5" s="150" t="s">
        <v>155</v>
      </c>
      <c r="B5" s="150" t="s">
        <v>157</v>
      </c>
      <c r="C5" s="237" t="s">
        <v>159</v>
      </c>
      <c r="D5" s="237" t="s">
        <v>160</v>
      </c>
      <c r="E5" s="238" t="s">
        <v>161</v>
      </c>
      <c r="F5" s="151" t="s">
        <v>162</v>
      </c>
      <c r="G5" s="82"/>
    </row>
    <row r="6" spans="1:7" ht="16.5" customHeight="1">
      <c r="A6" s="150" t="s">
        <v>156</v>
      </c>
      <c r="B6" s="150" t="s">
        <v>158</v>
      </c>
      <c r="C6" s="237"/>
      <c r="D6" s="237"/>
      <c r="E6" s="238"/>
      <c r="F6" s="151" t="s">
        <v>163</v>
      </c>
      <c r="G6" s="82"/>
    </row>
    <row r="7" spans="1:7" ht="15">
      <c r="A7" s="150"/>
      <c r="B7" s="150" t="s">
        <v>156</v>
      </c>
      <c r="C7" s="237"/>
      <c r="D7" s="237"/>
      <c r="E7" s="238"/>
      <c r="F7" s="152" t="s">
        <v>504</v>
      </c>
      <c r="G7" s="88"/>
    </row>
    <row r="8" spans="1:8" s="16" customFormat="1" ht="21" customHeight="1">
      <c r="A8" s="55" t="s">
        <v>182</v>
      </c>
      <c r="B8" s="55"/>
      <c r="C8" s="129"/>
      <c r="D8" s="129"/>
      <c r="E8" s="56" t="s">
        <v>307</v>
      </c>
      <c r="F8" s="57">
        <f>SUM(F9+F16+F29+F31+F36)</f>
        <v>5088803.37</v>
      </c>
      <c r="G8" s="89"/>
      <c r="H8" s="94"/>
    </row>
    <row r="9" spans="1:8" s="16" customFormat="1" ht="33" customHeight="1">
      <c r="A9" s="10" t="s">
        <v>182</v>
      </c>
      <c r="B9" s="10" t="s">
        <v>184</v>
      </c>
      <c r="C9" s="128"/>
      <c r="D9" s="128"/>
      <c r="E9" s="49" t="s">
        <v>308</v>
      </c>
      <c r="F9" s="22">
        <f>F10+F14</f>
        <v>619885</v>
      </c>
      <c r="G9" s="83"/>
      <c r="H9" s="94"/>
    </row>
    <row r="10" spans="1:7" ht="44.25" customHeight="1">
      <c r="A10" s="10" t="s">
        <v>182</v>
      </c>
      <c r="B10" s="10" t="s">
        <v>184</v>
      </c>
      <c r="C10" s="128" t="s">
        <v>214</v>
      </c>
      <c r="D10" s="128"/>
      <c r="E10" s="49" t="s">
        <v>405</v>
      </c>
      <c r="F10" s="22">
        <f>F11</f>
        <v>570000</v>
      </c>
      <c r="G10" s="83"/>
    </row>
    <row r="11" spans="1:7" ht="41.25" customHeight="1">
      <c r="A11" s="10" t="s">
        <v>182</v>
      </c>
      <c r="B11" s="10" t="s">
        <v>184</v>
      </c>
      <c r="C11" s="128" t="s">
        <v>213</v>
      </c>
      <c r="D11" s="128"/>
      <c r="E11" s="49" t="s">
        <v>406</v>
      </c>
      <c r="F11" s="22">
        <f>F12</f>
        <v>570000</v>
      </c>
      <c r="G11" s="83"/>
    </row>
    <row r="12" spans="1:7" ht="19.5" customHeight="1">
      <c r="A12" s="10" t="s">
        <v>182</v>
      </c>
      <c r="B12" s="10" t="s">
        <v>184</v>
      </c>
      <c r="C12" s="128" t="s">
        <v>233</v>
      </c>
      <c r="D12" s="128"/>
      <c r="E12" s="49" t="s">
        <v>407</v>
      </c>
      <c r="F12" s="22">
        <f>F13</f>
        <v>570000</v>
      </c>
      <c r="G12" s="83"/>
    </row>
    <row r="13" spans="1:7" ht="29.25" customHeight="1">
      <c r="A13" s="13" t="s">
        <v>182</v>
      </c>
      <c r="B13" s="13" t="s">
        <v>184</v>
      </c>
      <c r="C13" s="130" t="s">
        <v>233</v>
      </c>
      <c r="D13" s="130" t="s">
        <v>124</v>
      </c>
      <c r="E13" s="107" t="s">
        <v>128</v>
      </c>
      <c r="F13" s="22">
        <v>570000</v>
      </c>
      <c r="G13" s="83"/>
    </row>
    <row r="14" spans="1:8" s="17" customFormat="1" ht="29.25" customHeight="1">
      <c r="A14" s="10" t="s">
        <v>182</v>
      </c>
      <c r="B14" s="10" t="s">
        <v>184</v>
      </c>
      <c r="C14" s="128" t="s">
        <v>560</v>
      </c>
      <c r="D14" s="128"/>
      <c r="E14" s="106" t="s">
        <v>561</v>
      </c>
      <c r="F14" s="22">
        <v>49885</v>
      </c>
      <c r="G14" s="83"/>
      <c r="H14" s="95"/>
    </row>
    <row r="15" spans="1:8" s="17" customFormat="1" ht="29.25" customHeight="1">
      <c r="A15" s="13" t="s">
        <v>182</v>
      </c>
      <c r="B15" s="13" t="s">
        <v>184</v>
      </c>
      <c r="C15" s="130" t="s">
        <v>560</v>
      </c>
      <c r="D15" s="130" t="s">
        <v>124</v>
      </c>
      <c r="E15" s="107" t="s">
        <v>128</v>
      </c>
      <c r="F15" s="23">
        <v>49885</v>
      </c>
      <c r="G15" s="83"/>
      <c r="H15" s="95"/>
    </row>
    <row r="16" spans="1:8" s="16" customFormat="1" ht="43.5" customHeight="1">
      <c r="A16" s="10" t="s">
        <v>182</v>
      </c>
      <c r="B16" s="10" t="s">
        <v>186</v>
      </c>
      <c r="C16" s="128"/>
      <c r="D16" s="128"/>
      <c r="E16" s="49" t="s">
        <v>310</v>
      </c>
      <c r="F16" s="22">
        <f>F17</f>
        <v>1222242.3699999999</v>
      </c>
      <c r="G16" s="83"/>
      <c r="H16" s="94"/>
    </row>
    <row r="17" spans="1:8" s="17" customFormat="1" ht="41.25" customHeight="1">
      <c r="A17" s="10" t="s">
        <v>182</v>
      </c>
      <c r="B17" s="10" t="s">
        <v>186</v>
      </c>
      <c r="C17" s="128" t="s">
        <v>214</v>
      </c>
      <c r="D17" s="128"/>
      <c r="E17" s="49" t="s">
        <v>405</v>
      </c>
      <c r="F17" s="22">
        <f>F18</f>
        <v>1222242.3699999999</v>
      </c>
      <c r="G17" s="83"/>
      <c r="H17" s="95"/>
    </row>
    <row r="18" spans="1:7" ht="42" customHeight="1">
      <c r="A18" s="10" t="s">
        <v>182</v>
      </c>
      <c r="B18" s="10" t="s">
        <v>186</v>
      </c>
      <c r="C18" s="128" t="s">
        <v>213</v>
      </c>
      <c r="D18" s="128"/>
      <c r="E18" s="49" t="s">
        <v>408</v>
      </c>
      <c r="F18" s="22">
        <f>F19+F27</f>
        <v>1222242.3699999999</v>
      </c>
      <c r="G18" s="83"/>
    </row>
    <row r="19" spans="1:7" ht="22.5" customHeight="1">
      <c r="A19" s="10" t="s">
        <v>182</v>
      </c>
      <c r="B19" s="10" t="s">
        <v>186</v>
      </c>
      <c r="C19" s="128" t="s">
        <v>234</v>
      </c>
      <c r="D19" s="128"/>
      <c r="E19" s="49" t="s">
        <v>312</v>
      </c>
      <c r="F19" s="22">
        <f>SUM(F20+F21+F23+F24)</f>
        <v>1221242.3699999999</v>
      </c>
      <c r="G19" s="83"/>
    </row>
    <row r="20" spans="1:7" ht="29.25" customHeight="1">
      <c r="A20" s="13" t="s">
        <v>182</v>
      </c>
      <c r="B20" s="13" t="s">
        <v>186</v>
      </c>
      <c r="C20" s="130" t="s">
        <v>234</v>
      </c>
      <c r="D20" s="130" t="s">
        <v>124</v>
      </c>
      <c r="E20" s="107" t="s">
        <v>128</v>
      </c>
      <c r="F20" s="23">
        <v>734410.2</v>
      </c>
      <c r="G20" s="83"/>
    </row>
    <row r="21" spans="1:8" s="17" customFormat="1" ht="24.75" customHeight="1">
      <c r="A21" s="13" t="s">
        <v>182</v>
      </c>
      <c r="B21" s="13" t="s">
        <v>186</v>
      </c>
      <c r="C21" s="130" t="s">
        <v>234</v>
      </c>
      <c r="D21" s="130" t="s">
        <v>122</v>
      </c>
      <c r="E21" s="107" t="s">
        <v>131</v>
      </c>
      <c r="F21" s="23">
        <v>320634.17</v>
      </c>
      <c r="G21" s="83"/>
      <c r="H21" s="95"/>
    </row>
    <row r="22" spans="1:8" ht="22.5" customHeight="1">
      <c r="A22" s="13" t="s">
        <v>182</v>
      </c>
      <c r="B22" s="13" t="s">
        <v>186</v>
      </c>
      <c r="C22" s="130" t="s">
        <v>234</v>
      </c>
      <c r="D22" s="130" t="s">
        <v>125</v>
      </c>
      <c r="E22" s="50" t="s">
        <v>133</v>
      </c>
      <c r="F22" s="23">
        <v>0</v>
      </c>
      <c r="G22" s="83"/>
      <c r="H22" s="96"/>
    </row>
    <row r="23" spans="1:8" ht="22.5" customHeight="1">
      <c r="A23" s="13" t="s">
        <v>182</v>
      </c>
      <c r="B23" s="13" t="s">
        <v>186</v>
      </c>
      <c r="C23" s="130" t="s">
        <v>234</v>
      </c>
      <c r="D23" s="130" t="s">
        <v>126</v>
      </c>
      <c r="E23" s="50" t="s">
        <v>132</v>
      </c>
      <c r="F23" s="23">
        <v>77362</v>
      </c>
      <c r="G23" s="83"/>
      <c r="H23" s="96"/>
    </row>
    <row r="24" spans="1:8" s="17" customFormat="1" ht="29.25" customHeight="1">
      <c r="A24" s="10" t="s">
        <v>182</v>
      </c>
      <c r="B24" s="10" t="s">
        <v>186</v>
      </c>
      <c r="C24" s="128" t="s">
        <v>560</v>
      </c>
      <c r="D24" s="128"/>
      <c r="E24" s="106" t="s">
        <v>561</v>
      </c>
      <c r="F24" s="22">
        <f>F25+F26</f>
        <v>88836</v>
      </c>
      <c r="G24" s="83"/>
      <c r="H24" s="95"/>
    </row>
    <row r="25" spans="1:8" s="17" customFormat="1" ht="29.25" customHeight="1">
      <c r="A25" s="13" t="s">
        <v>182</v>
      </c>
      <c r="B25" s="13" t="s">
        <v>186</v>
      </c>
      <c r="C25" s="130" t="s">
        <v>560</v>
      </c>
      <c r="D25" s="130" t="s">
        <v>124</v>
      </c>
      <c r="E25" s="107" t="s">
        <v>128</v>
      </c>
      <c r="F25" s="23">
        <v>58836</v>
      </c>
      <c r="G25" s="83"/>
      <c r="H25" s="95"/>
    </row>
    <row r="26" spans="1:8" s="17" customFormat="1" ht="29.25" customHeight="1">
      <c r="A26" s="13" t="s">
        <v>182</v>
      </c>
      <c r="B26" s="13" t="s">
        <v>186</v>
      </c>
      <c r="C26" s="130" t="s">
        <v>560</v>
      </c>
      <c r="D26" s="130" t="s">
        <v>333</v>
      </c>
      <c r="E26" s="50" t="s">
        <v>313</v>
      </c>
      <c r="F26" s="23">
        <v>30000</v>
      </c>
      <c r="G26" s="83"/>
      <c r="H26" s="95"/>
    </row>
    <row r="27" spans="1:8" ht="55.5" customHeight="1">
      <c r="A27" s="10" t="s">
        <v>182</v>
      </c>
      <c r="B27" s="10" t="s">
        <v>186</v>
      </c>
      <c r="C27" s="128" t="s">
        <v>493</v>
      </c>
      <c r="D27" s="130"/>
      <c r="E27" s="180" t="s">
        <v>517</v>
      </c>
      <c r="F27" s="22">
        <f>F28</f>
        <v>1000</v>
      </c>
      <c r="G27" s="83"/>
      <c r="H27" s="96"/>
    </row>
    <row r="28" spans="1:8" ht="29.25" customHeight="1">
      <c r="A28" s="10" t="s">
        <v>182</v>
      </c>
      <c r="B28" s="10" t="s">
        <v>186</v>
      </c>
      <c r="C28" s="128" t="s">
        <v>493</v>
      </c>
      <c r="D28" s="130" t="s">
        <v>122</v>
      </c>
      <c r="E28" s="107" t="s">
        <v>131</v>
      </c>
      <c r="F28" s="23">
        <v>1000</v>
      </c>
      <c r="G28" s="83"/>
      <c r="H28" s="96"/>
    </row>
    <row r="29" spans="1:8" ht="48" customHeight="1">
      <c r="A29" s="10" t="s">
        <v>182</v>
      </c>
      <c r="B29" s="10" t="s">
        <v>188</v>
      </c>
      <c r="C29" s="181" t="s">
        <v>115</v>
      </c>
      <c r="D29" s="130"/>
      <c r="E29" s="9" t="s">
        <v>518</v>
      </c>
      <c r="F29" s="22">
        <f>F30</f>
        <v>160000</v>
      </c>
      <c r="G29" s="83"/>
      <c r="H29" s="96"/>
    </row>
    <row r="30" spans="1:8" ht="22.5" customHeight="1">
      <c r="A30" s="10" t="s">
        <v>182</v>
      </c>
      <c r="B30" s="10" t="s">
        <v>188</v>
      </c>
      <c r="C30" s="181" t="s">
        <v>115</v>
      </c>
      <c r="D30" s="130" t="s">
        <v>494</v>
      </c>
      <c r="E30" s="14" t="s">
        <v>495</v>
      </c>
      <c r="F30" s="23">
        <v>160000</v>
      </c>
      <c r="G30" s="83"/>
      <c r="H30" s="96"/>
    </row>
    <row r="31" spans="1:8" s="17" customFormat="1" ht="32.25" customHeight="1">
      <c r="A31" s="79" t="s">
        <v>182</v>
      </c>
      <c r="B31" s="79" t="s">
        <v>340</v>
      </c>
      <c r="C31" s="80"/>
      <c r="D31" s="80"/>
      <c r="E31" s="78" t="s">
        <v>105</v>
      </c>
      <c r="F31" s="22">
        <f>F32</f>
        <v>30000</v>
      </c>
      <c r="G31" s="83"/>
      <c r="H31" s="77"/>
    </row>
    <row r="32" spans="1:8" s="17" customFormat="1" ht="36.75" customHeight="1">
      <c r="A32" s="127" t="s">
        <v>182</v>
      </c>
      <c r="B32" s="127" t="s">
        <v>340</v>
      </c>
      <c r="C32" s="131" t="s">
        <v>214</v>
      </c>
      <c r="D32" s="131"/>
      <c r="E32" s="109" t="s">
        <v>416</v>
      </c>
      <c r="F32" s="22">
        <f>F33</f>
        <v>30000</v>
      </c>
      <c r="G32" s="83"/>
      <c r="H32" s="77"/>
    </row>
    <row r="33" spans="1:8" s="17" customFormat="1" ht="40.5" customHeight="1">
      <c r="A33" s="127" t="s">
        <v>182</v>
      </c>
      <c r="B33" s="127" t="s">
        <v>340</v>
      </c>
      <c r="C33" s="131" t="s">
        <v>213</v>
      </c>
      <c r="D33" s="131"/>
      <c r="E33" s="109" t="s">
        <v>417</v>
      </c>
      <c r="F33" s="22">
        <f>F34</f>
        <v>30000</v>
      </c>
      <c r="G33" s="83"/>
      <c r="H33" s="77"/>
    </row>
    <row r="34" spans="1:8" s="17" customFormat="1" ht="21.75" customHeight="1">
      <c r="A34" s="127" t="s">
        <v>182</v>
      </c>
      <c r="B34" s="127" t="s">
        <v>340</v>
      </c>
      <c r="C34" s="131" t="s">
        <v>107</v>
      </c>
      <c r="D34" s="131"/>
      <c r="E34" s="109" t="s">
        <v>106</v>
      </c>
      <c r="F34" s="22">
        <f>F35</f>
        <v>30000</v>
      </c>
      <c r="G34" s="83"/>
      <c r="H34" s="77"/>
    </row>
    <row r="35" spans="1:8" s="17" customFormat="1" ht="21" customHeight="1">
      <c r="A35" s="127" t="s">
        <v>182</v>
      </c>
      <c r="B35" s="127" t="s">
        <v>340</v>
      </c>
      <c r="C35" s="131" t="s">
        <v>107</v>
      </c>
      <c r="D35" s="131" t="s">
        <v>109</v>
      </c>
      <c r="E35" s="109" t="s">
        <v>108</v>
      </c>
      <c r="F35" s="22">
        <v>30000</v>
      </c>
      <c r="G35" s="83"/>
      <c r="H35" s="77"/>
    </row>
    <row r="36" spans="1:7" ht="21" customHeight="1">
      <c r="A36" s="41" t="s">
        <v>182</v>
      </c>
      <c r="B36" s="41">
        <v>13</v>
      </c>
      <c r="C36" s="132"/>
      <c r="D36" s="132"/>
      <c r="E36" s="173" t="s">
        <v>166</v>
      </c>
      <c r="F36" s="43">
        <f>F37+F45+F41+F50</f>
        <v>3056676</v>
      </c>
      <c r="G36" s="84"/>
    </row>
    <row r="37" spans="1:7" ht="3.75" customHeight="1">
      <c r="A37" s="10" t="s">
        <v>182</v>
      </c>
      <c r="B37" s="10">
        <v>13</v>
      </c>
      <c r="C37" s="128" t="s">
        <v>217</v>
      </c>
      <c r="D37" s="128"/>
      <c r="E37" s="51" t="s">
        <v>409</v>
      </c>
      <c r="F37" s="22">
        <f>F38</f>
        <v>0</v>
      </c>
      <c r="G37" s="83"/>
    </row>
    <row r="38" spans="1:7" ht="27.75" customHeight="1" hidden="1">
      <c r="A38" s="10" t="s">
        <v>182</v>
      </c>
      <c r="B38" s="10" t="s">
        <v>237</v>
      </c>
      <c r="C38" s="128" t="s">
        <v>218</v>
      </c>
      <c r="D38" s="128"/>
      <c r="E38" s="49" t="s">
        <v>220</v>
      </c>
      <c r="F38" s="22">
        <f>F39</f>
        <v>0</v>
      </c>
      <c r="G38" s="83"/>
    </row>
    <row r="39" spans="1:7" ht="27.75" customHeight="1" hidden="1">
      <c r="A39" s="10" t="s">
        <v>182</v>
      </c>
      <c r="B39" s="10">
        <v>13</v>
      </c>
      <c r="C39" s="128" t="s">
        <v>410</v>
      </c>
      <c r="D39" s="128"/>
      <c r="E39" s="49" t="s">
        <v>314</v>
      </c>
      <c r="F39" s="22">
        <f>F40</f>
        <v>0</v>
      </c>
      <c r="G39" s="83"/>
    </row>
    <row r="40" spans="1:7" ht="27.75" customHeight="1" hidden="1">
      <c r="A40" s="13" t="s">
        <v>182</v>
      </c>
      <c r="B40" s="13" t="s">
        <v>334</v>
      </c>
      <c r="C40" s="130" t="s">
        <v>410</v>
      </c>
      <c r="D40" s="130" t="s">
        <v>122</v>
      </c>
      <c r="E40" s="107" t="s">
        <v>131</v>
      </c>
      <c r="F40" s="23">
        <v>0</v>
      </c>
      <c r="G40" s="83"/>
    </row>
    <row r="41" spans="1:7" ht="31.5" customHeight="1">
      <c r="A41" s="10" t="s">
        <v>182</v>
      </c>
      <c r="B41" s="10" t="s">
        <v>334</v>
      </c>
      <c r="C41" s="128" t="s">
        <v>411</v>
      </c>
      <c r="D41" s="128"/>
      <c r="E41" s="123" t="s">
        <v>412</v>
      </c>
      <c r="F41" s="22">
        <f>F43</f>
        <v>113750</v>
      </c>
      <c r="G41" s="83"/>
    </row>
    <row r="42" spans="1:7" ht="24" customHeight="1">
      <c r="A42" s="13" t="s">
        <v>182</v>
      </c>
      <c r="B42" s="13" t="s">
        <v>334</v>
      </c>
      <c r="C42" s="145" t="s">
        <v>44</v>
      </c>
      <c r="D42" s="128"/>
      <c r="E42" s="123" t="s">
        <v>413</v>
      </c>
      <c r="F42" s="22">
        <f>F43</f>
        <v>113750</v>
      </c>
      <c r="G42" s="83"/>
    </row>
    <row r="43" spans="1:7" ht="32.25" customHeight="1">
      <c r="A43" s="13" t="s">
        <v>182</v>
      </c>
      <c r="B43" s="13" t="s">
        <v>334</v>
      </c>
      <c r="C43" s="145" t="s">
        <v>45</v>
      </c>
      <c r="D43" s="130"/>
      <c r="E43" s="120" t="s">
        <v>426</v>
      </c>
      <c r="F43" s="23">
        <f>F44</f>
        <v>113750</v>
      </c>
      <c r="G43" s="83"/>
    </row>
    <row r="44" spans="1:7" ht="32.25" customHeight="1">
      <c r="A44" s="13" t="s">
        <v>182</v>
      </c>
      <c r="B44" s="13" t="s">
        <v>334</v>
      </c>
      <c r="C44" s="145" t="s">
        <v>45</v>
      </c>
      <c r="D44" s="130" t="s">
        <v>122</v>
      </c>
      <c r="E44" s="107" t="s">
        <v>131</v>
      </c>
      <c r="F44" s="23">
        <v>113750</v>
      </c>
      <c r="G44" s="83"/>
    </row>
    <row r="45" spans="1:7" ht="40.5" customHeight="1">
      <c r="A45" s="10" t="s">
        <v>182</v>
      </c>
      <c r="B45" s="10">
        <v>13</v>
      </c>
      <c r="C45" s="128" t="s">
        <v>214</v>
      </c>
      <c r="D45" s="128"/>
      <c r="E45" s="49" t="s">
        <v>414</v>
      </c>
      <c r="F45" s="22">
        <f>F46</f>
        <v>2786978</v>
      </c>
      <c r="G45" s="83"/>
    </row>
    <row r="46" spans="1:7" ht="39" customHeight="1">
      <c r="A46" s="10" t="s">
        <v>182</v>
      </c>
      <c r="B46" s="10">
        <v>13</v>
      </c>
      <c r="C46" s="128" t="s">
        <v>213</v>
      </c>
      <c r="D46" s="128"/>
      <c r="E46" s="49" t="s">
        <v>415</v>
      </c>
      <c r="F46" s="22">
        <f>F52+F47</f>
        <v>2786978</v>
      </c>
      <c r="G46" s="83"/>
    </row>
    <row r="47" spans="1:7" ht="28.5" customHeight="1">
      <c r="A47" s="10" t="s">
        <v>182</v>
      </c>
      <c r="B47" s="10">
        <v>13</v>
      </c>
      <c r="C47" s="128" t="s">
        <v>236</v>
      </c>
      <c r="D47" s="128"/>
      <c r="E47" s="49" t="s">
        <v>345</v>
      </c>
      <c r="F47" s="22">
        <f>SUM(F48:F49)</f>
        <v>2786978</v>
      </c>
      <c r="G47" s="83"/>
    </row>
    <row r="48" spans="1:7" ht="28.5" customHeight="1">
      <c r="A48" s="13" t="s">
        <v>183</v>
      </c>
      <c r="B48" s="13">
        <v>12</v>
      </c>
      <c r="C48" s="130" t="s">
        <v>236</v>
      </c>
      <c r="D48" s="130" t="s">
        <v>124</v>
      </c>
      <c r="E48" s="107" t="s">
        <v>128</v>
      </c>
      <c r="F48" s="23">
        <v>2456978</v>
      </c>
      <c r="G48" s="83"/>
    </row>
    <row r="49" spans="1:8" s="17" customFormat="1" ht="27" customHeight="1">
      <c r="A49" s="13" t="s">
        <v>182</v>
      </c>
      <c r="B49" s="13" t="s">
        <v>334</v>
      </c>
      <c r="C49" s="130" t="s">
        <v>236</v>
      </c>
      <c r="D49" s="130" t="s">
        <v>122</v>
      </c>
      <c r="E49" s="107" t="s">
        <v>131</v>
      </c>
      <c r="F49" s="23">
        <v>330000</v>
      </c>
      <c r="G49" s="83"/>
      <c r="H49" s="95"/>
    </row>
    <row r="50" spans="1:8" s="17" customFormat="1" ht="29.25" customHeight="1">
      <c r="A50" s="10" t="s">
        <v>182</v>
      </c>
      <c r="B50" s="10" t="s">
        <v>334</v>
      </c>
      <c r="C50" s="128" t="s">
        <v>560</v>
      </c>
      <c r="D50" s="128"/>
      <c r="E50" s="106" t="s">
        <v>561</v>
      </c>
      <c r="F50" s="22">
        <f>F51</f>
        <v>155948</v>
      </c>
      <c r="G50" s="83"/>
      <c r="H50" s="95"/>
    </row>
    <row r="51" spans="1:8" s="17" customFormat="1" ht="29.25" customHeight="1">
      <c r="A51" s="13" t="s">
        <v>182</v>
      </c>
      <c r="B51" s="13" t="s">
        <v>334</v>
      </c>
      <c r="C51" s="130" t="s">
        <v>560</v>
      </c>
      <c r="D51" s="130" t="s">
        <v>124</v>
      </c>
      <c r="E51" s="107" t="s">
        <v>128</v>
      </c>
      <c r="F51" s="23">
        <v>155948</v>
      </c>
      <c r="G51" s="83"/>
      <c r="H51" s="95"/>
    </row>
    <row r="52" spans="1:7" ht="0.75" customHeight="1">
      <c r="A52" s="10" t="s">
        <v>182</v>
      </c>
      <c r="B52" s="10">
        <v>13</v>
      </c>
      <c r="C52" s="128" t="s">
        <v>235</v>
      </c>
      <c r="D52" s="128"/>
      <c r="E52" s="49" t="s">
        <v>199</v>
      </c>
      <c r="F52" s="22">
        <f>SUM(F53:F53)</f>
        <v>0</v>
      </c>
      <c r="G52" s="83"/>
    </row>
    <row r="53" spans="1:7" ht="29.25" customHeight="1" hidden="1">
      <c r="A53" s="13" t="s">
        <v>182</v>
      </c>
      <c r="B53" s="13" t="s">
        <v>334</v>
      </c>
      <c r="C53" s="130" t="s">
        <v>235</v>
      </c>
      <c r="D53" s="130" t="s">
        <v>122</v>
      </c>
      <c r="E53" s="107" t="s">
        <v>131</v>
      </c>
      <c r="F53" s="23">
        <v>0</v>
      </c>
      <c r="G53" s="83"/>
    </row>
    <row r="54" spans="1:7" ht="20.25" customHeight="1">
      <c r="A54" s="55" t="s">
        <v>184</v>
      </c>
      <c r="B54" s="55"/>
      <c r="C54" s="129"/>
      <c r="D54" s="129"/>
      <c r="E54" s="56" t="s">
        <v>167</v>
      </c>
      <c r="F54" s="57">
        <f>F55</f>
        <v>140300</v>
      </c>
      <c r="G54" s="90"/>
    </row>
    <row r="55" spans="1:7" ht="18.75" customHeight="1">
      <c r="A55" s="10" t="s">
        <v>184</v>
      </c>
      <c r="B55" s="10" t="s">
        <v>185</v>
      </c>
      <c r="C55" s="128"/>
      <c r="D55" s="128"/>
      <c r="E55" s="49" t="s">
        <v>315</v>
      </c>
      <c r="F55" s="22">
        <f>F56</f>
        <v>140300</v>
      </c>
      <c r="G55" s="83"/>
    </row>
    <row r="56" spans="1:7" ht="43.5" customHeight="1">
      <c r="A56" s="10" t="s">
        <v>184</v>
      </c>
      <c r="B56" s="10" t="s">
        <v>185</v>
      </c>
      <c r="C56" s="128" t="s">
        <v>214</v>
      </c>
      <c r="D56" s="128"/>
      <c r="E56" s="49" t="s">
        <v>405</v>
      </c>
      <c r="F56" s="22">
        <f>F57</f>
        <v>140300</v>
      </c>
      <c r="G56" s="83"/>
    </row>
    <row r="57" spans="1:7" ht="40.5" customHeight="1">
      <c r="A57" s="10" t="s">
        <v>184</v>
      </c>
      <c r="B57" s="10" t="s">
        <v>185</v>
      </c>
      <c r="C57" s="128" t="s">
        <v>213</v>
      </c>
      <c r="D57" s="128"/>
      <c r="E57" s="49" t="s">
        <v>415</v>
      </c>
      <c r="F57" s="22">
        <f>F58</f>
        <v>140300</v>
      </c>
      <c r="G57" s="83"/>
    </row>
    <row r="58" spans="1:7" ht="29.25" customHeight="1">
      <c r="A58" s="10" t="s">
        <v>184</v>
      </c>
      <c r="B58" s="10" t="s">
        <v>185</v>
      </c>
      <c r="C58" s="128" t="s">
        <v>216</v>
      </c>
      <c r="D58" s="128"/>
      <c r="E58" s="49" t="s">
        <v>316</v>
      </c>
      <c r="F58" s="22">
        <f>SUM(F59:F60)</f>
        <v>140300</v>
      </c>
      <c r="G58" s="83"/>
    </row>
    <row r="59" spans="1:7" ht="29.25" customHeight="1">
      <c r="A59" s="13" t="s">
        <v>184</v>
      </c>
      <c r="B59" s="13" t="s">
        <v>185</v>
      </c>
      <c r="C59" s="130" t="s">
        <v>216</v>
      </c>
      <c r="D59" s="130" t="s">
        <v>124</v>
      </c>
      <c r="E59" s="107" t="s">
        <v>128</v>
      </c>
      <c r="F59" s="23">
        <v>128185.95</v>
      </c>
      <c r="G59" s="83"/>
    </row>
    <row r="60" spans="1:8" s="17" customFormat="1" ht="31.5" customHeight="1">
      <c r="A60" s="13" t="s">
        <v>184</v>
      </c>
      <c r="B60" s="13" t="s">
        <v>185</v>
      </c>
      <c r="C60" s="130" t="s">
        <v>216</v>
      </c>
      <c r="D60" s="130" t="s">
        <v>122</v>
      </c>
      <c r="E60" s="107" t="s">
        <v>131</v>
      </c>
      <c r="F60" s="44">
        <v>12114.05</v>
      </c>
      <c r="G60" s="83"/>
      <c r="H60" s="95"/>
    </row>
    <row r="61" spans="1:7" ht="40.5" customHeight="1">
      <c r="A61" s="55" t="s">
        <v>185</v>
      </c>
      <c r="B61" s="55"/>
      <c r="C61" s="129"/>
      <c r="D61" s="129"/>
      <c r="E61" s="56" t="s">
        <v>317</v>
      </c>
      <c r="F61" s="57">
        <f>F62+F72+F92</f>
        <v>86521</v>
      </c>
      <c r="G61" s="90"/>
    </row>
    <row r="62" spans="1:7" ht="3.75" customHeight="1">
      <c r="A62" s="10" t="s">
        <v>185</v>
      </c>
      <c r="B62" s="10" t="s">
        <v>190</v>
      </c>
      <c r="C62" s="128"/>
      <c r="D62" s="128"/>
      <c r="E62" s="49" t="s">
        <v>318</v>
      </c>
      <c r="F62" s="22">
        <f>F63+F68</f>
        <v>0</v>
      </c>
      <c r="G62" s="83"/>
    </row>
    <row r="63" spans="1:7" ht="43.5" customHeight="1" hidden="1">
      <c r="A63" s="10" t="s">
        <v>185</v>
      </c>
      <c r="B63" s="10" t="s">
        <v>190</v>
      </c>
      <c r="C63" s="133" t="s">
        <v>421</v>
      </c>
      <c r="D63" s="128"/>
      <c r="E63" s="49" t="s">
        <v>422</v>
      </c>
      <c r="F63" s="22">
        <f>F64</f>
        <v>0</v>
      </c>
      <c r="G63" s="83"/>
    </row>
    <row r="64" spans="1:7" ht="30.75" customHeight="1" hidden="1">
      <c r="A64" s="10" t="s">
        <v>185</v>
      </c>
      <c r="B64" s="10" t="s">
        <v>190</v>
      </c>
      <c r="C64" s="133" t="s">
        <v>424</v>
      </c>
      <c r="D64" s="128"/>
      <c r="E64" s="154" t="s">
        <v>423</v>
      </c>
      <c r="F64" s="22">
        <f>F65</f>
        <v>0</v>
      </c>
      <c r="G64" s="83"/>
    </row>
    <row r="65" spans="1:7" ht="30.75" customHeight="1" hidden="1">
      <c r="A65" s="10" t="s">
        <v>185</v>
      </c>
      <c r="B65" s="10" t="s">
        <v>190</v>
      </c>
      <c r="C65" s="133" t="s">
        <v>425</v>
      </c>
      <c r="D65" s="128"/>
      <c r="E65" s="49" t="s">
        <v>426</v>
      </c>
      <c r="F65" s="22">
        <f>F66</f>
        <v>0</v>
      </c>
      <c r="G65" s="83"/>
    </row>
    <row r="66" spans="1:7" ht="30.75" customHeight="1" hidden="1">
      <c r="A66" s="13" t="s">
        <v>185</v>
      </c>
      <c r="B66" s="13" t="s">
        <v>190</v>
      </c>
      <c r="C66" s="134" t="s">
        <v>425</v>
      </c>
      <c r="D66" s="130" t="s">
        <v>121</v>
      </c>
      <c r="E66" s="107" t="s">
        <v>119</v>
      </c>
      <c r="F66" s="22">
        <f>F67</f>
        <v>0</v>
      </c>
      <c r="G66" s="83"/>
    </row>
    <row r="67" spans="1:7" ht="30.75" customHeight="1" hidden="1">
      <c r="A67" s="13" t="s">
        <v>185</v>
      </c>
      <c r="B67" s="13" t="s">
        <v>190</v>
      </c>
      <c r="C67" s="134" t="s">
        <v>425</v>
      </c>
      <c r="D67" s="130" t="s">
        <v>122</v>
      </c>
      <c r="E67" s="110" t="s">
        <v>165</v>
      </c>
      <c r="F67" s="22">
        <v>0</v>
      </c>
      <c r="G67" s="83"/>
    </row>
    <row r="68" spans="1:7" ht="43.5" customHeight="1" hidden="1">
      <c r="A68" s="10" t="s">
        <v>185</v>
      </c>
      <c r="B68" s="10" t="s">
        <v>190</v>
      </c>
      <c r="C68" s="128" t="s">
        <v>214</v>
      </c>
      <c r="D68" s="128"/>
      <c r="E68" s="49" t="s">
        <v>405</v>
      </c>
      <c r="F68" s="22">
        <f>F69</f>
        <v>0</v>
      </c>
      <c r="G68" s="83"/>
    </row>
    <row r="69" spans="1:7" ht="39" customHeight="1" hidden="1">
      <c r="A69" s="10" t="s">
        <v>185</v>
      </c>
      <c r="B69" s="10" t="s">
        <v>190</v>
      </c>
      <c r="C69" s="128" t="s">
        <v>213</v>
      </c>
      <c r="D69" s="128"/>
      <c r="E69" s="49" t="s">
        <v>415</v>
      </c>
      <c r="F69" s="22">
        <f>F70</f>
        <v>0</v>
      </c>
      <c r="G69" s="83"/>
    </row>
    <row r="70" spans="1:7" ht="31.5" customHeight="1" hidden="1">
      <c r="A70" s="10" t="s">
        <v>185</v>
      </c>
      <c r="B70" s="10" t="s">
        <v>190</v>
      </c>
      <c r="C70" s="128" t="s">
        <v>222</v>
      </c>
      <c r="D70" s="128"/>
      <c r="E70" s="49" t="s">
        <v>319</v>
      </c>
      <c r="F70" s="22">
        <f>F71</f>
        <v>0</v>
      </c>
      <c r="G70" s="83"/>
    </row>
    <row r="71" spans="1:7" ht="28.5" customHeight="1" hidden="1">
      <c r="A71" s="13" t="s">
        <v>185</v>
      </c>
      <c r="B71" s="13" t="s">
        <v>190</v>
      </c>
      <c r="C71" s="130" t="s">
        <v>222</v>
      </c>
      <c r="D71" s="130" t="s">
        <v>122</v>
      </c>
      <c r="E71" s="107" t="s">
        <v>131</v>
      </c>
      <c r="F71" s="22">
        <v>0</v>
      </c>
      <c r="G71" s="83"/>
    </row>
    <row r="72" spans="1:7" ht="21" customHeight="1">
      <c r="A72" s="10" t="s">
        <v>185</v>
      </c>
      <c r="B72" s="10">
        <v>10</v>
      </c>
      <c r="C72" s="128"/>
      <c r="D72" s="128"/>
      <c r="E72" s="49" t="s">
        <v>168</v>
      </c>
      <c r="F72" s="22">
        <f>F83+F73+F78</f>
        <v>86521</v>
      </c>
      <c r="G72" s="83"/>
    </row>
    <row r="73" spans="1:7" ht="1.5" customHeight="1">
      <c r="A73" s="10" t="s">
        <v>185</v>
      </c>
      <c r="B73" s="10" t="s">
        <v>335</v>
      </c>
      <c r="C73" s="133" t="s">
        <v>387</v>
      </c>
      <c r="D73" s="128"/>
      <c r="E73" s="111" t="s">
        <v>418</v>
      </c>
      <c r="F73" s="22">
        <f>F74</f>
        <v>0</v>
      </c>
      <c r="G73" s="83"/>
    </row>
    <row r="74" spans="1:7" ht="19.5" customHeight="1" hidden="1">
      <c r="A74" s="10" t="s">
        <v>185</v>
      </c>
      <c r="B74" s="10" t="s">
        <v>335</v>
      </c>
      <c r="C74" s="133" t="s">
        <v>386</v>
      </c>
      <c r="D74" s="128"/>
      <c r="E74" s="154" t="s">
        <v>168</v>
      </c>
      <c r="F74" s="22">
        <f>F75</f>
        <v>0</v>
      </c>
      <c r="G74" s="83"/>
    </row>
    <row r="75" spans="1:7" ht="29.25" customHeight="1" hidden="1">
      <c r="A75" s="10" t="s">
        <v>185</v>
      </c>
      <c r="B75" s="10" t="s">
        <v>335</v>
      </c>
      <c r="C75" s="133" t="s">
        <v>420</v>
      </c>
      <c r="D75" s="128"/>
      <c r="E75" s="155" t="s">
        <v>419</v>
      </c>
      <c r="F75" s="22">
        <f>F76</f>
        <v>0</v>
      </c>
      <c r="G75" s="83"/>
    </row>
    <row r="76" spans="1:7" ht="26.25" customHeight="1" hidden="1">
      <c r="A76" s="13" t="s">
        <v>185</v>
      </c>
      <c r="B76" s="13" t="s">
        <v>335</v>
      </c>
      <c r="C76" s="134" t="s">
        <v>420</v>
      </c>
      <c r="D76" s="130" t="s">
        <v>121</v>
      </c>
      <c r="E76" s="107" t="s">
        <v>119</v>
      </c>
      <c r="F76" s="23">
        <f>F77</f>
        <v>0</v>
      </c>
      <c r="G76" s="83"/>
    </row>
    <row r="77" spans="1:7" ht="27" customHeight="1" hidden="1">
      <c r="A77" s="13" t="s">
        <v>185</v>
      </c>
      <c r="B77" s="13" t="s">
        <v>335</v>
      </c>
      <c r="C77" s="134" t="s">
        <v>420</v>
      </c>
      <c r="D77" s="130" t="s">
        <v>122</v>
      </c>
      <c r="E77" s="110" t="s">
        <v>165</v>
      </c>
      <c r="F77" s="23">
        <v>0</v>
      </c>
      <c r="G77" s="83"/>
    </row>
    <row r="78" spans="1:7" ht="39.75" customHeight="1">
      <c r="A78" s="41" t="s">
        <v>185</v>
      </c>
      <c r="B78" s="41" t="s">
        <v>335</v>
      </c>
      <c r="C78" s="156" t="s">
        <v>389</v>
      </c>
      <c r="D78" s="132"/>
      <c r="E78" s="157" t="s">
        <v>427</v>
      </c>
      <c r="F78" s="43">
        <f>F79</f>
        <v>26700</v>
      </c>
      <c r="G78" s="83"/>
    </row>
    <row r="79" spans="1:7" ht="18" customHeight="1">
      <c r="A79" s="41" t="s">
        <v>185</v>
      </c>
      <c r="B79" s="41" t="s">
        <v>335</v>
      </c>
      <c r="C79" s="156" t="s">
        <v>390</v>
      </c>
      <c r="D79" s="132"/>
      <c r="E79" s="158" t="s">
        <v>168</v>
      </c>
      <c r="F79" s="43">
        <f>F80</f>
        <v>26700</v>
      </c>
      <c r="G79" s="83"/>
    </row>
    <row r="80" spans="1:7" ht="27" customHeight="1">
      <c r="A80" s="41" t="s">
        <v>185</v>
      </c>
      <c r="B80" s="41" t="s">
        <v>335</v>
      </c>
      <c r="C80" s="156" t="s">
        <v>428</v>
      </c>
      <c r="D80" s="132"/>
      <c r="E80" s="159" t="s">
        <v>419</v>
      </c>
      <c r="F80" s="43">
        <f>F81</f>
        <v>26700</v>
      </c>
      <c r="G80" s="83"/>
    </row>
    <row r="81" spans="1:7" ht="27" customHeight="1">
      <c r="A81" s="38" t="s">
        <v>185</v>
      </c>
      <c r="B81" s="38" t="s">
        <v>335</v>
      </c>
      <c r="C81" s="160" t="s">
        <v>428</v>
      </c>
      <c r="D81" s="138" t="s">
        <v>121</v>
      </c>
      <c r="E81" s="161" t="s">
        <v>119</v>
      </c>
      <c r="F81" s="44">
        <f>F82</f>
        <v>26700</v>
      </c>
      <c r="G81" s="83"/>
    </row>
    <row r="82" spans="1:7" ht="27" customHeight="1">
      <c r="A82" s="38" t="s">
        <v>185</v>
      </c>
      <c r="B82" s="38" t="s">
        <v>335</v>
      </c>
      <c r="C82" s="160" t="s">
        <v>428</v>
      </c>
      <c r="D82" s="138" t="s">
        <v>122</v>
      </c>
      <c r="E82" s="162" t="s">
        <v>165</v>
      </c>
      <c r="F82" s="44">
        <v>26700</v>
      </c>
      <c r="G82" s="83"/>
    </row>
    <row r="83" spans="1:7" ht="43.5" customHeight="1">
      <c r="A83" s="10" t="s">
        <v>185</v>
      </c>
      <c r="B83" s="10" t="s">
        <v>335</v>
      </c>
      <c r="C83" s="128" t="s">
        <v>214</v>
      </c>
      <c r="D83" s="128"/>
      <c r="E83" s="49" t="s">
        <v>429</v>
      </c>
      <c r="F83" s="22">
        <f>F84</f>
        <v>59821</v>
      </c>
      <c r="G83" s="83"/>
    </row>
    <row r="84" spans="1:7" ht="42" customHeight="1">
      <c r="A84" s="10" t="s">
        <v>185</v>
      </c>
      <c r="B84" s="10" t="s">
        <v>335</v>
      </c>
      <c r="C84" s="128" t="s">
        <v>213</v>
      </c>
      <c r="D84" s="128"/>
      <c r="E84" s="49" t="s">
        <v>415</v>
      </c>
      <c r="F84" s="22">
        <f>F85+F87</f>
        <v>59821</v>
      </c>
      <c r="G84" s="83"/>
    </row>
    <row r="85" spans="1:7" ht="28.5" customHeight="1">
      <c r="A85" s="10" t="s">
        <v>185</v>
      </c>
      <c r="B85" s="10">
        <v>10</v>
      </c>
      <c r="C85" s="128" t="s">
        <v>223</v>
      </c>
      <c r="D85" s="128"/>
      <c r="E85" s="49" t="s">
        <v>320</v>
      </c>
      <c r="F85" s="22">
        <f>SUM(F86)</f>
        <v>5275.55</v>
      </c>
      <c r="G85" s="83"/>
    </row>
    <row r="86" spans="1:7" ht="28.5" customHeight="1">
      <c r="A86" s="13" t="s">
        <v>185</v>
      </c>
      <c r="B86" s="13" t="s">
        <v>335</v>
      </c>
      <c r="C86" s="130" t="s">
        <v>223</v>
      </c>
      <c r="D86" s="130" t="s">
        <v>122</v>
      </c>
      <c r="E86" s="107" t="s">
        <v>131</v>
      </c>
      <c r="F86" s="22">
        <v>5275.55</v>
      </c>
      <c r="G86" s="83"/>
    </row>
    <row r="87" spans="1:7" ht="28.5" customHeight="1">
      <c r="A87" s="10" t="s">
        <v>185</v>
      </c>
      <c r="B87" s="10">
        <v>10</v>
      </c>
      <c r="C87" s="128" t="s">
        <v>526</v>
      </c>
      <c r="D87" s="128"/>
      <c r="E87" s="49" t="s">
        <v>527</v>
      </c>
      <c r="F87" s="22">
        <f>SUM(F88)</f>
        <v>54545.45</v>
      </c>
      <c r="G87" s="83"/>
    </row>
    <row r="88" spans="1:7" ht="28.5" customHeight="1">
      <c r="A88" s="13" t="s">
        <v>185</v>
      </c>
      <c r="B88" s="13" t="s">
        <v>335</v>
      </c>
      <c r="C88" s="130" t="s">
        <v>526</v>
      </c>
      <c r="D88" s="130" t="s">
        <v>122</v>
      </c>
      <c r="E88" s="107" t="s">
        <v>131</v>
      </c>
      <c r="F88" s="22">
        <v>54545.45</v>
      </c>
      <c r="G88" s="83"/>
    </row>
    <row r="89" spans="1:7" ht="2.25" customHeight="1">
      <c r="A89" s="10" t="s">
        <v>185</v>
      </c>
      <c r="B89" s="10" t="s">
        <v>335</v>
      </c>
      <c r="C89" s="128" t="s">
        <v>116</v>
      </c>
      <c r="D89" s="128"/>
      <c r="E89" s="49" t="s">
        <v>430</v>
      </c>
      <c r="F89" s="22">
        <f>SUM(F91)</f>
        <v>0</v>
      </c>
      <c r="G89" s="83"/>
    </row>
    <row r="90" spans="1:7" ht="25.5" customHeight="1" hidden="1">
      <c r="A90" s="13" t="s">
        <v>185</v>
      </c>
      <c r="B90" s="13" t="s">
        <v>335</v>
      </c>
      <c r="C90" s="130" t="s">
        <v>116</v>
      </c>
      <c r="D90" s="130" t="s">
        <v>122</v>
      </c>
      <c r="E90" s="107" t="s">
        <v>131</v>
      </c>
      <c r="F90" s="22">
        <f>F91</f>
        <v>0</v>
      </c>
      <c r="G90" s="83"/>
    </row>
    <row r="91" spans="1:7" ht="31.5" customHeight="1" hidden="1">
      <c r="A91" s="13" t="s">
        <v>185</v>
      </c>
      <c r="B91" s="13" t="s">
        <v>335</v>
      </c>
      <c r="C91" s="130" t="s">
        <v>116</v>
      </c>
      <c r="D91" s="130" t="s">
        <v>333</v>
      </c>
      <c r="E91" s="50" t="s">
        <v>313</v>
      </c>
      <c r="F91" s="23">
        <v>0</v>
      </c>
      <c r="G91" s="83"/>
    </row>
    <row r="92" spans="1:7" ht="31.5" customHeight="1">
      <c r="A92" s="10" t="s">
        <v>185</v>
      </c>
      <c r="B92" s="10" t="s">
        <v>99</v>
      </c>
      <c r="C92" s="128"/>
      <c r="D92" s="128"/>
      <c r="E92" s="9" t="s">
        <v>104</v>
      </c>
      <c r="F92" s="22">
        <f>F93</f>
        <v>0</v>
      </c>
      <c r="G92" s="83"/>
    </row>
    <row r="93" spans="1:7" ht="39" customHeight="1">
      <c r="A93" s="10" t="s">
        <v>185</v>
      </c>
      <c r="B93" s="10" t="s">
        <v>99</v>
      </c>
      <c r="C93" s="128" t="s">
        <v>138</v>
      </c>
      <c r="D93" s="128"/>
      <c r="E93" s="51" t="s">
        <v>555</v>
      </c>
      <c r="F93" s="22">
        <f>F94</f>
        <v>0</v>
      </c>
      <c r="G93" s="83"/>
    </row>
    <row r="94" spans="1:7" ht="29.25" customHeight="1">
      <c r="A94" s="10" t="s">
        <v>185</v>
      </c>
      <c r="B94" s="10" t="s">
        <v>99</v>
      </c>
      <c r="C94" s="128" t="s">
        <v>137</v>
      </c>
      <c r="D94" s="128"/>
      <c r="E94" s="49" t="s">
        <v>431</v>
      </c>
      <c r="F94" s="22">
        <f>F95</f>
        <v>0</v>
      </c>
      <c r="G94" s="83"/>
    </row>
    <row r="95" spans="1:7" ht="30" customHeight="1">
      <c r="A95" s="10" t="s">
        <v>185</v>
      </c>
      <c r="B95" s="10" t="s">
        <v>99</v>
      </c>
      <c r="C95" s="128" t="s">
        <v>465</v>
      </c>
      <c r="D95" s="128"/>
      <c r="E95" s="49" t="s">
        <v>432</v>
      </c>
      <c r="F95" s="22">
        <f>F97</f>
        <v>0</v>
      </c>
      <c r="G95" s="83"/>
    </row>
    <row r="96" spans="1:7" ht="30" customHeight="1">
      <c r="A96" s="13" t="s">
        <v>185</v>
      </c>
      <c r="B96" s="13" t="s">
        <v>99</v>
      </c>
      <c r="C96" s="130" t="s">
        <v>465</v>
      </c>
      <c r="D96" s="130" t="s">
        <v>122</v>
      </c>
      <c r="E96" s="107" t="s">
        <v>131</v>
      </c>
      <c r="F96" s="23">
        <f>F97</f>
        <v>0</v>
      </c>
      <c r="G96" s="83"/>
    </row>
    <row r="97" spans="1:7" ht="30.75" customHeight="1">
      <c r="A97" s="13" t="s">
        <v>185</v>
      </c>
      <c r="B97" s="13" t="s">
        <v>99</v>
      </c>
      <c r="C97" s="130" t="s">
        <v>465</v>
      </c>
      <c r="D97" s="130" t="s">
        <v>333</v>
      </c>
      <c r="E97" s="50" t="s">
        <v>313</v>
      </c>
      <c r="F97" s="23">
        <v>0</v>
      </c>
      <c r="G97" s="83"/>
    </row>
    <row r="98" spans="1:7" ht="30" customHeight="1">
      <c r="A98" s="55" t="s">
        <v>186</v>
      </c>
      <c r="B98" s="55"/>
      <c r="C98" s="129"/>
      <c r="D98" s="129"/>
      <c r="E98" s="56" t="s">
        <v>169</v>
      </c>
      <c r="F98" s="57">
        <f>F99+F111</f>
        <v>4684184.6899999995</v>
      </c>
      <c r="G98" s="90"/>
    </row>
    <row r="99" spans="1:7" ht="19.5" customHeight="1">
      <c r="A99" s="102" t="s">
        <v>186</v>
      </c>
      <c r="B99" s="102" t="s">
        <v>190</v>
      </c>
      <c r="C99" s="128"/>
      <c r="D99" s="140"/>
      <c r="E99" s="49" t="s">
        <v>248</v>
      </c>
      <c r="F99" s="22">
        <f>F109+F107</f>
        <v>4669184.6899999995</v>
      </c>
      <c r="G99" s="83"/>
    </row>
    <row r="100" spans="1:7" ht="20.25" customHeight="1" hidden="1">
      <c r="A100" s="103" t="s">
        <v>186</v>
      </c>
      <c r="B100" s="103" t="s">
        <v>190</v>
      </c>
      <c r="C100" s="135" t="s">
        <v>228</v>
      </c>
      <c r="D100" s="141"/>
      <c r="E100" s="53" t="s">
        <v>301</v>
      </c>
      <c r="F100" s="71">
        <f>SUM(F101)</f>
        <v>0</v>
      </c>
      <c r="G100" s="93"/>
    </row>
    <row r="101" spans="1:7" ht="0.75" customHeight="1" hidden="1">
      <c r="A101" s="103" t="s">
        <v>186</v>
      </c>
      <c r="B101" s="103" t="s">
        <v>190</v>
      </c>
      <c r="C101" s="135" t="s">
        <v>229</v>
      </c>
      <c r="D101" s="141"/>
      <c r="E101" s="53" t="s">
        <v>302</v>
      </c>
      <c r="F101" s="71">
        <f>SUM(F102)</f>
        <v>0</v>
      </c>
      <c r="G101" s="93"/>
    </row>
    <row r="102" spans="1:7" ht="33.75" customHeight="1" hidden="1">
      <c r="A102" s="103" t="s">
        <v>186</v>
      </c>
      <c r="B102" s="103" t="s">
        <v>190</v>
      </c>
      <c r="C102" s="135" t="s">
        <v>305</v>
      </c>
      <c r="D102" s="141"/>
      <c r="E102" s="53" t="s">
        <v>303</v>
      </c>
      <c r="F102" s="71">
        <f>SUM(F103)</f>
        <v>0</v>
      </c>
      <c r="G102" s="93"/>
    </row>
    <row r="103" spans="1:7" ht="36" customHeight="1" hidden="1">
      <c r="A103" s="103" t="s">
        <v>186</v>
      </c>
      <c r="B103" s="103" t="s">
        <v>190</v>
      </c>
      <c r="C103" s="135" t="s">
        <v>306</v>
      </c>
      <c r="D103" s="141"/>
      <c r="E103" s="53" t="s">
        <v>304</v>
      </c>
      <c r="F103" s="71">
        <f>SUM(F104)</f>
        <v>0</v>
      </c>
      <c r="G103" s="93"/>
    </row>
    <row r="104" spans="1:7" ht="27" customHeight="1" hidden="1">
      <c r="A104" s="104" t="s">
        <v>186</v>
      </c>
      <c r="B104" s="104" t="s">
        <v>190</v>
      </c>
      <c r="C104" s="136" t="s">
        <v>306</v>
      </c>
      <c r="D104" s="142" t="s">
        <v>333</v>
      </c>
      <c r="E104" s="73" t="s">
        <v>313</v>
      </c>
      <c r="F104" s="100"/>
      <c r="G104" s="93"/>
    </row>
    <row r="105" spans="1:7" ht="29.25" customHeight="1" hidden="1">
      <c r="A105" s="102" t="s">
        <v>186</v>
      </c>
      <c r="B105" s="102" t="s">
        <v>190</v>
      </c>
      <c r="C105" s="128" t="s">
        <v>214</v>
      </c>
      <c r="D105" s="140"/>
      <c r="E105" s="49" t="s">
        <v>309</v>
      </c>
      <c r="F105" s="22">
        <f>F106</f>
        <v>649184.69</v>
      </c>
      <c r="G105" s="83"/>
    </row>
    <row r="106" spans="1:7" ht="40.5" customHeight="1" hidden="1">
      <c r="A106" s="102" t="s">
        <v>186</v>
      </c>
      <c r="B106" s="102" t="s">
        <v>190</v>
      </c>
      <c r="C106" s="128" t="s">
        <v>213</v>
      </c>
      <c r="D106" s="140"/>
      <c r="E106" s="49" t="s">
        <v>311</v>
      </c>
      <c r="F106" s="22">
        <f>F109</f>
        <v>649184.69</v>
      </c>
      <c r="G106" s="83"/>
    </row>
    <row r="107" spans="1:7" ht="40.5" customHeight="1">
      <c r="A107" s="102" t="s">
        <v>186</v>
      </c>
      <c r="B107" s="102" t="s">
        <v>190</v>
      </c>
      <c r="C107" s="130" t="s">
        <v>524</v>
      </c>
      <c r="D107" s="140"/>
      <c r="E107" s="49" t="s">
        <v>496</v>
      </c>
      <c r="F107" s="22">
        <f>F108</f>
        <v>4020000</v>
      </c>
      <c r="G107" s="83"/>
    </row>
    <row r="108" spans="1:7" ht="40.5" customHeight="1">
      <c r="A108" s="105" t="s">
        <v>186</v>
      </c>
      <c r="B108" s="105" t="s">
        <v>190</v>
      </c>
      <c r="C108" s="130" t="s">
        <v>524</v>
      </c>
      <c r="D108" s="143" t="s">
        <v>122</v>
      </c>
      <c r="E108" s="107" t="s">
        <v>131</v>
      </c>
      <c r="F108" s="22">
        <v>4020000</v>
      </c>
      <c r="G108" s="83"/>
    </row>
    <row r="109" spans="1:7" ht="27.75" customHeight="1">
      <c r="A109" s="102" t="s">
        <v>186</v>
      </c>
      <c r="B109" s="102" t="s">
        <v>190</v>
      </c>
      <c r="C109" s="128" t="s">
        <v>380</v>
      </c>
      <c r="D109" s="140"/>
      <c r="E109" s="52" t="s">
        <v>433</v>
      </c>
      <c r="F109" s="22">
        <f>F110</f>
        <v>649184.69</v>
      </c>
      <c r="G109" s="83"/>
    </row>
    <row r="110" spans="1:7" ht="33" customHeight="1">
      <c r="A110" s="105" t="s">
        <v>186</v>
      </c>
      <c r="B110" s="105" t="s">
        <v>190</v>
      </c>
      <c r="C110" s="130" t="s">
        <v>380</v>
      </c>
      <c r="D110" s="143" t="s">
        <v>122</v>
      </c>
      <c r="E110" s="107" t="s">
        <v>131</v>
      </c>
      <c r="F110" s="23">
        <v>649184.69</v>
      </c>
      <c r="G110" s="83"/>
    </row>
    <row r="111" spans="1:7" ht="20.25" customHeight="1">
      <c r="A111" s="20" t="s">
        <v>186</v>
      </c>
      <c r="B111" s="20" t="s">
        <v>336</v>
      </c>
      <c r="C111" s="128"/>
      <c r="D111" s="128"/>
      <c r="E111" s="49" t="s">
        <v>170</v>
      </c>
      <c r="F111" s="22">
        <f>F112+F116</f>
        <v>15000</v>
      </c>
      <c r="G111" s="83"/>
    </row>
    <row r="112" spans="1:7" ht="45" customHeight="1">
      <c r="A112" s="20" t="s">
        <v>186</v>
      </c>
      <c r="B112" s="20" t="s">
        <v>336</v>
      </c>
      <c r="C112" s="128" t="s">
        <v>221</v>
      </c>
      <c r="D112" s="128"/>
      <c r="E112" s="99" t="s">
        <v>434</v>
      </c>
      <c r="F112" s="22">
        <f>F113</f>
        <v>10000</v>
      </c>
      <c r="G112" s="83"/>
    </row>
    <row r="113" spans="1:7" ht="28.5" customHeight="1">
      <c r="A113" s="20" t="s">
        <v>224</v>
      </c>
      <c r="B113" s="20" t="s">
        <v>336</v>
      </c>
      <c r="C113" s="128" t="s">
        <v>219</v>
      </c>
      <c r="D113" s="128"/>
      <c r="E113" s="99" t="s">
        <v>226</v>
      </c>
      <c r="F113" s="22">
        <f>F114</f>
        <v>10000</v>
      </c>
      <c r="G113" s="83"/>
    </row>
    <row r="114" spans="1:7" ht="30.75" customHeight="1">
      <c r="A114" s="20" t="s">
        <v>186</v>
      </c>
      <c r="B114" s="20" t="s">
        <v>336</v>
      </c>
      <c r="C114" s="128" t="s">
        <v>435</v>
      </c>
      <c r="D114" s="128"/>
      <c r="E114" s="49" t="s">
        <v>200</v>
      </c>
      <c r="F114" s="22">
        <f>F115</f>
        <v>10000</v>
      </c>
      <c r="G114" s="83"/>
    </row>
    <row r="115" spans="1:7" ht="30.75" customHeight="1">
      <c r="A115" s="15" t="s">
        <v>186</v>
      </c>
      <c r="B115" s="15" t="s">
        <v>336</v>
      </c>
      <c r="C115" s="130" t="s">
        <v>435</v>
      </c>
      <c r="D115" s="130" t="s">
        <v>122</v>
      </c>
      <c r="E115" s="107" t="s">
        <v>131</v>
      </c>
      <c r="F115" s="23">
        <v>10000</v>
      </c>
      <c r="G115" s="83"/>
    </row>
    <row r="116" spans="1:7" ht="30.75" customHeight="1">
      <c r="A116" s="20" t="s">
        <v>186</v>
      </c>
      <c r="B116" s="20" t="s">
        <v>336</v>
      </c>
      <c r="C116" s="20" t="s">
        <v>395</v>
      </c>
      <c r="D116" s="20"/>
      <c r="E116" s="49" t="s">
        <v>436</v>
      </c>
      <c r="F116" s="22">
        <f>F117</f>
        <v>5000</v>
      </c>
      <c r="G116" s="83"/>
    </row>
    <row r="117" spans="1:7" ht="30.75" customHeight="1">
      <c r="A117" s="15" t="s">
        <v>186</v>
      </c>
      <c r="B117" s="15" t="s">
        <v>336</v>
      </c>
      <c r="C117" s="15" t="s">
        <v>395</v>
      </c>
      <c r="D117" s="15" t="s">
        <v>121</v>
      </c>
      <c r="E117" s="107" t="s">
        <v>119</v>
      </c>
      <c r="F117" s="23">
        <f>F118</f>
        <v>5000</v>
      </c>
      <c r="G117" s="83"/>
    </row>
    <row r="118" spans="1:7" ht="30.75" customHeight="1">
      <c r="A118" s="15" t="s">
        <v>186</v>
      </c>
      <c r="B118" s="15" t="s">
        <v>336</v>
      </c>
      <c r="C118" s="15" t="s">
        <v>395</v>
      </c>
      <c r="D118" s="15" t="s">
        <v>122</v>
      </c>
      <c r="E118" s="110" t="s">
        <v>165</v>
      </c>
      <c r="F118" s="23">
        <v>5000</v>
      </c>
      <c r="G118" s="83"/>
    </row>
    <row r="119" spans="1:7" ht="18.75" customHeight="1">
      <c r="A119" s="74" t="s">
        <v>187</v>
      </c>
      <c r="B119" s="74"/>
      <c r="C119" s="129"/>
      <c r="D119" s="129"/>
      <c r="E119" s="56" t="s">
        <v>321</v>
      </c>
      <c r="F119" s="57">
        <f>F129+F156</f>
        <v>711255.01</v>
      </c>
      <c r="G119" s="90"/>
    </row>
    <row r="120" spans="1:7" ht="19.5" customHeight="1" hidden="1">
      <c r="A120" s="20" t="s">
        <v>187</v>
      </c>
      <c r="B120" s="10" t="s">
        <v>182</v>
      </c>
      <c r="C120" s="128" t="s">
        <v>291</v>
      </c>
      <c r="D120" s="128"/>
      <c r="E120" s="49" t="s">
        <v>289</v>
      </c>
      <c r="F120" s="43">
        <f>F121</f>
        <v>0</v>
      </c>
      <c r="G120" s="84"/>
    </row>
    <row r="121" spans="1:7" ht="19.5" customHeight="1" hidden="1">
      <c r="A121" s="20" t="s">
        <v>187</v>
      </c>
      <c r="B121" s="10" t="s">
        <v>182</v>
      </c>
      <c r="C121" s="128" t="s">
        <v>291</v>
      </c>
      <c r="D121" s="128"/>
      <c r="E121" s="49" t="s">
        <v>171</v>
      </c>
      <c r="F121" s="43">
        <f>F122</f>
        <v>0</v>
      </c>
      <c r="G121" s="84"/>
    </row>
    <row r="122" spans="1:7" ht="28.5" customHeight="1" hidden="1">
      <c r="A122" s="20" t="s">
        <v>187</v>
      </c>
      <c r="B122" s="10" t="s">
        <v>182</v>
      </c>
      <c r="C122" s="128" t="s">
        <v>291</v>
      </c>
      <c r="D122" s="128"/>
      <c r="E122" s="99" t="s">
        <v>290</v>
      </c>
      <c r="F122" s="43">
        <f>F123</f>
        <v>0</v>
      </c>
      <c r="G122" s="84"/>
    </row>
    <row r="123" spans="1:7" ht="32.25" customHeight="1" hidden="1">
      <c r="A123" s="15" t="s">
        <v>187</v>
      </c>
      <c r="B123" s="13" t="s">
        <v>182</v>
      </c>
      <c r="C123" s="130" t="s">
        <v>291</v>
      </c>
      <c r="D123" s="130" t="s">
        <v>273</v>
      </c>
      <c r="E123" s="50" t="s">
        <v>277</v>
      </c>
      <c r="F123" s="44">
        <v>0</v>
      </c>
      <c r="G123" s="84"/>
    </row>
    <row r="124" spans="1:7" ht="2.25" customHeight="1" hidden="1">
      <c r="A124" s="10" t="s">
        <v>187</v>
      </c>
      <c r="B124" s="10" t="s">
        <v>182</v>
      </c>
      <c r="C124" s="128" t="s">
        <v>275</v>
      </c>
      <c r="D124" s="128"/>
      <c r="E124" s="49" t="s">
        <v>171</v>
      </c>
      <c r="F124" s="22">
        <f>F125+F127</f>
        <v>0</v>
      </c>
      <c r="G124" s="83"/>
    </row>
    <row r="125" spans="1:17" ht="17.25" customHeight="1" hidden="1">
      <c r="A125" s="10" t="s">
        <v>187</v>
      </c>
      <c r="B125" s="10" t="s">
        <v>182</v>
      </c>
      <c r="C125" s="128" t="s">
        <v>274</v>
      </c>
      <c r="D125" s="128"/>
      <c r="E125" s="49" t="s">
        <v>268</v>
      </c>
      <c r="F125" s="22">
        <f>F126</f>
        <v>0</v>
      </c>
      <c r="G125" s="83"/>
      <c r="K125" s="36"/>
      <c r="L125" s="34"/>
      <c r="M125" s="34"/>
      <c r="N125" s="34"/>
      <c r="O125" s="37"/>
      <c r="P125" s="35"/>
      <c r="Q125" s="33"/>
    </row>
    <row r="126" spans="1:17" ht="2.25" customHeight="1" hidden="1">
      <c r="A126" s="13" t="s">
        <v>187</v>
      </c>
      <c r="B126" s="13" t="s">
        <v>182</v>
      </c>
      <c r="C126" s="130" t="s">
        <v>274</v>
      </c>
      <c r="D126" s="130" t="s">
        <v>273</v>
      </c>
      <c r="E126" s="50" t="s">
        <v>277</v>
      </c>
      <c r="F126" s="23">
        <v>0</v>
      </c>
      <c r="G126" s="83"/>
      <c r="K126" s="36"/>
      <c r="L126" s="34"/>
      <c r="M126" s="34"/>
      <c r="N126" s="34"/>
      <c r="O126" s="37"/>
      <c r="P126" s="35"/>
      <c r="Q126" s="33"/>
    </row>
    <row r="127" spans="1:7" ht="34.5" customHeight="1" hidden="1">
      <c r="A127" s="10" t="s">
        <v>187</v>
      </c>
      <c r="B127" s="10" t="s">
        <v>182</v>
      </c>
      <c r="C127" s="128" t="s">
        <v>276</v>
      </c>
      <c r="D127" s="128"/>
      <c r="E127" s="49" t="s">
        <v>269</v>
      </c>
      <c r="F127" s="22">
        <f>F128</f>
        <v>0</v>
      </c>
      <c r="G127" s="83"/>
    </row>
    <row r="128" spans="1:8" ht="17.25" customHeight="1" hidden="1">
      <c r="A128" s="13" t="s">
        <v>187</v>
      </c>
      <c r="B128" s="13" t="s">
        <v>182</v>
      </c>
      <c r="C128" s="130" t="s">
        <v>276</v>
      </c>
      <c r="D128" s="130" t="s">
        <v>273</v>
      </c>
      <c r="E128" s="50" t="s">
        <v>277</v>
      </c>
      <c r="F128" s="23">
        <v>0</v>
      </c>
      <c r="G128" s="83"/>
      <c r="H128" s="97"/>
    </row>
    <row r="129" spans="1:7" ht="30" customHeight="1">
      <c r="A129" s="10" t="s">
        <v>187</v>
      </c>
      <c r="B129" s="10" t="s">
        <v>184</v>
      </c>
      <c r="C129" s="128"/>
      <c r="D129" s="128"/>
      <c r="E129" s="49" t="s">
        <v>322</v>
      </c>
      <c r="F129" s="22">
        <f>F135+F130+F132</f>
        <v>219389.45</v>
      </c>
      <c r="G129" s="83"/>
    </row>
    <row r="130" spans="1:7" ht="30" customHeight="1">
      <c r="A130" s="10" t="s">
        <v>187</v>
      </c>
      <c r="B130" s="10" t="s">
        <v>184</v>
      </c>
      <c r="C130" s="128" t="s">
        <v>499</v>
      </c>
      <c r="D130" s="128"/>
      <c r="E130" s="49" t="s">
        <v>500</v>
      </c>
      <c r="F130" s="22">
        <f>F131</f>
        <v>0</v>
      </c>
      <c r="G130" s="83"/>
    </row>
    <row r="131" spans="1:7" ht="30" customHeight="1">
      <c r="A131" s="13" t="s">
        <v>187</v>
      </c>
      <c r="B131" s="13" t="s">
        <v>184</v>
      </c>
      <c r="C131" s="130" t="s">
        <v>519</v>
      </c>
      <c r="D131" s="130" t="s">
        <v>109</v>
      </c>
      <c r="E131" s="50" t="s">
        <v>108</v>
      </c>
      <c r="F131" s="23">
        <v>0</v>
      </c>
      <c r="G131" s="83"/>
    </row>
    <row r="132" spans="1:7" ht="51" customHeight="1">
      <c r="A132" s="10" t="s">
        <v>187</v>
      </c>
      <c r="B132" s="10" t="s">
        <v>184</v>
      </c>
      <c r="C132" s="128" t="s">
        <v>543</v>
      </c>
      <c r="D132" s="130"/>
      <c r="E132" s="49" t="s">
        <v>549</v>
      </c>
      <c r="F132" s="22">
        <f>F133</f>
        <v>0</v>
      </c>
      <c r="G132" s="83"/>
    </row>
    <row r="133" spans="1:7" ht="30" customHeight="1">
      <c r="A133" s="13" t="s">
        <v>187</v>
      </c>
      <c r="B133" s="13" t="s">
        <v>184</v>
      </c>
      <c r="C133" s="130" t="s">
        <v>546</v>
      </c>
      <c r="D133" s="15" t="s">
        <v>121</v>
      </c>
      <c r="E133" s="107" t="s">
        <v>119</v>
      </c>
      <c r="F133" s="23">
        <f>F134</f>
        <v>0</v>
      </c>
      <c r="G133" s="83"/>
    </row>
    <row r="134" spans="1:7" ht="30" customHeight="1">
      <c r="A134" s="13" t="s">
        <v>187</v>
      </c>
      <c r="B134" s="13" t="s">
        <v>184</v>
      </c>
      <c r="C134" s="130" t="s">
        <v>546</v>
      </c>
      <c r="D134" s="15" t="s">
        <v>122</v>
      </c>
      <c r="E134" s="110" t="s">
        <v>165</v>
      </c>
      <c r="F134" s="23">
        <v>0</v>
      </c>
      <c r="G134" s="83"/>
    </row>
    <row r="135" spans="1:7" ht="42.75" customHeight="1">
      <c r="A135" s="20" t="s">
        <v>187</v>
      </c>
      <c r="B135" s="20" t="s">
        <v>184</v>
      </c>
      <c r="C135" s="128" t="s">
        <v>214</v>
      </c>
      <c r="D135" s="144"/>
      <c r="E135" s="49" t="s">
        <v>429</v>
      </c>
      <c r="F135" s="22">
        <f>F136</f>
        <v>219389.45</v>
      </c>
      <c r="G135" s="83"/>
    </row>
    <row r="136" spans="1:7" ht="23.25" customHeight="1">
      <c r="A136" s="20" t="s">
        <v>187</v>
      </c>
      <c r="B136" s="20" t="s">
        <v>184</v>
      </c>
      <c r="C136" s="128" t="s">
        <v>437</v>
      </c>
      <c r="D136" s="128"/>
      <c r="E136" s="49" t="s">
        <v>172</v>
      </c>
      <c r="F136" s="23">
        <f>F137+F152</f>
        <v>219389.45</v>
      </c>
      <c r="G136" s="83"/>
    </row>
    <row r="137" spans="1:7" ht="28.5" customHeight="1">
      <c r="A137" s="21" t="s">
        <v>187</v>
      </c>
      <c r="B137" s="21" t="s">
        <v>184</v>
      </c>
      <c r="C137" s="137" t="s">
        <v>239</v>
      </c>
      <c r="D137" s="130" t="s">
        <v>121</v>
      </c>
      <c r="E137" s="107" t="s">
        <v>119</v>
      </c>
      <c r="F137" s="23">
        <f>F138</f>
        <v>206456.13</v>
      </c>
      <c r="G137" s="83"/>
    </row>
    <row r="138" spans="1:7" ht="32.25" customHeight="1">
      <c r="A138" s="21" t="s">
        <v>187</v>
      </c>
      <c r="B138" s="21" t="s">
        <v>184</v>
      </c>
      <c r="C138" s="137" t="s">
        <v>239</v>
      </c>
      <c r="D138" s="130" t="s">
        <v>122</v>
      </c>
      <c r="E138" s="107" t="s">
        <v>120</v>
      </c>
      <c r="F138" s="23">
        <v>206456.13</v>
      </c>
      <c r="G138" s="83"/>
    </row>
    <row r="139" spans="1:7" ht="22.5" customHeight="1" hidden="1">
      <c r="A139" s="20" t="s">
        <v>187</v>
      </c>
      <c r="B139" s="20" t="s">
        <v>184</v>
      </c>
      <c r="C139" s="128" t="s">
        <v>231</v>
      </c>
      <c r="D139" s="128"/>
      <c r="E139" s="49" t="s">
        <v>322</v>
      </c>
      <c r="F139" s="22">
        <f>F140+F143+F146</f>
        <v>12933.32</v>
      </c>
      <c r="G139" s="83"/>
    </row>
    <row r="140" spans="1:7" ht="30.75" customHeight="1" hidden="1">
      <c r="A140" s="20" t="s">
        <v>187</v>
      </c>
      <c r="B140" s="20" t="s">
        <v>184</v>
      </c>
      <c r="C140" s="128" t="s">
        <v>230</v>
      </c>
      <c r="D140" s="128"/>
      <c r="E140" s="49" t="s">
        <v>323</v>
      </c>
      <c r="F140" s="22">
        <f>F142</f>
        <v>0</v>
      </c>
      <c r="G140" s="83"/>
    </row>
    <row r="141" spans="1:7" ht="21.75" customHeight="1" hidden="1">
      <c r="A141" s="15" t="s">
        <v>187</v>
      </c>
      <c r="B141" s="15" t="s">
        <v>184</v>
      </c>
      <c r="C141" s="130" t="s">
        <v>230</v>
      </c>
      <c r="D141" s="130" t="s">
        <v>109</v>
      </c>
      <c r="E141" s="50" t="s">
        <v>108</v>
      </c>
      <c r="F141" s="23">
        <f>F142</f>
        <v>0</v>
      </c>
      <c r="G141" s="83"/>
    </row>
    <row r="142" spans="1:7" ht="40.5" customHeight="1" hidden="1">
      <c r="A142" s="15" t="s">
        <v>187</v>
      </c>
      <c r="B142" s="15" t="s">
        <v>184</v>
      </c>
      <c r="C142" s="130" t="s">
        <v>230</v>
      </c>
      <c r="D142" s="130" t="s">
        <v>101</v>
      </c>
      <c r="E142" s="75" t="s">
        <v>100</v>
      </c>
      <c r="F142" s="23">
        <v>0</v>
      </c>
      <c r="G142" s="83"/>
    </row>
    <row r="143" spans="1:7" ht="38.25" hidden="1">
      <c r="A143" s="20" t="s">
        <v>187</v>
      </c>
      <c r="B143" s="10" t="s">
        <v>184</v>
      </c>
      <c r="C143" s="128" t="s">
        <v>240</v>
      </c>
      <c r="D143" s="128"/>
      <c r="E143" s="49" t="s">
        <v>324</v>
      </c>
      <c r="F143" s="22">
        <f>F145</f>
        <v>0</v>
      </c>
      <c r="G143" s="83"/>
    </row>
    <row r="144" spans="1:7" ht="15.75" hidden="1">
      <c r="A144" s="15" t="s">
        <v>187</v>
      </c>
      <c r="B144" s="13" t="s">
        <v>184</v>
      </c>
      <c r="C144" s="130" t="s">
        <v>240</v>
      </c>
      <c r="D144" s="130" t="s">
        <v>337</v>
      </c>
      <c r="E144" s="50" t="s">
        <v>108</v>
      </c>
      <c r="F144" s="23">
        <f>F145</f>
        <v>0</v>
      </c>
      <c r="G144" s="83"/>
    </row>
    <row r="145" spans="1:7" ht="27.75" customHeight="1" hidden="1">
      <c r="A145" s="15" t="s">
        <v>187</v>
      </c>
      <c r="B145" s="13" t="s">
        <v>184</v>
      </c>
      <c r="C145" s="130" t="s">
        <v>240</v>
      </c>
      <c r="D145" s="130" t="s">
        <v>101</v>
      </c>
      <c r="E145" s="75" t="s">
        <v>100</v>
      </c>
      <c r="F145" s="23">
        <v>0</v>
      </c>
      <c r="G145" s="83"/>
    </row>
    <row r="146" spans="1:7" ht="22.5" customHeight="1" hidden="1">
      <c r="A146" s="10" t="s">
        <v>187</v>
      </c>
      <c r="B146" s="10" t="s">
        <v>184</v>
      </c>
      <c r="C146" s="128" t="s">
        <v>239</v>
      </c>
      <c r="D146" s="128"/>
      <c r="E146" s="49" t="s">
        <v>172</v>
      </c>
      <c r="F146" s="22">
        <f>F151+F149+F148+F152</f>
        <v>12933.32</v>
      </c>
      <c r="G146" s="83"/>
    </row>
    <row r="147" spans="1:7" ht="22.5" customHeight="1" hidden="1">
      <c r="A147" s="13" t="s">
        <v>187</v>
      </c>
      <c r="B147" s="13" t="s">
        <v>184</v>
      </c>
      <c r="C147" s="130" t="s">
        <v>239</v>
      </c>
      <c r="D147" s="130" t="s">
        <v>122</v>
      </c>
      <c r="E147" s="107" t="s">
        <v>131</v>
      </c>
      <c r="F147" s="23">
        <f>F148+F149</f>
        <v>0</v>
      </c>
      <c r="G147" s="83"/>
    </row>
    <row r="148" spans="1:7" ht="18.75" customHeight="1" hidden="1">
      <c r="A148" s="13" t="s">
        <v>187</v>
      </c>
      <c r="B148" s="13" t="s">
        <v>184</v>
      </c>
      <c r="C148" s="130" t="s">
        <v>239</v>
      </c>
      <c r="D148" s="130" t="s">
        <v>113</v>
      </c>
      <c r="E148" s="50" t="s">
        <v>114</v>
      </c>
      <c r="F148" s="23"/>
      <c r="G148" s="83"/>
    </row>
    <row r="149" spans="1:7" ht="29.25" customHeight="1" hidden="1">
      <c r="A149" s="13" t="s">
        <v>187</v>
      </c>
      <c r="B149" s="13" t="s">
        <v>184</v>
      </c>
      <c r="C149" s="130" t="s">
        <v>239</v>
      </c>
      <c r="D149" s="130" t="s">
        <v>333</v>
      </c>
      <c r="E149" s="50" t="s">
        <v>313</v>
      </c>
      <c r="F149" s="23">
        <v>0</v>
      </c>
      <c r="G149" s="83"/>
    </row>
    <row r="150" spans="1:7" ht="29.25" customHeight="1" hidden="1">
      <c r="A150" s="13" t="s">
        <v>187</v>
      </c>
      <c r="B150" s="13" t="s">
        <v>184</v>
      </c>
      <c r="C150" s="130" t="s">
        <v>239</v>
      </c>
      <c r="D150" s="130" t="s">
        <v>109</v>
      </c>
      <c r="E150" s="50" t="s">
        <v>108</v>
      </c>
      <c r="F150" s="23">
        <f>F151+F152</f>
        <v>12933.32</v>
      </c>
      <c r="G150" s="83"/>
    </row>
    <row r="151" spans="1:7" ht="39.75" customHeight="1" hidden="1">
      <c r="A151" s="13" t="s">
        <v>187</v>
      </c>
      <c r="B151" s="13" t="s">
        <v>184</v>
      </c>
      <c r="C151" s="130" t="s">
        <v>239</v>
      </c>
      <c r="D151" s="130" t="s">
        <v>102</v>
      </c>
      <c r="E151" s="76" t="s">
        <v>103</v>
      </c>
      <c r="F151" s="23">
        <v>0</v>
      </c>
      <c r="G151" s="83"/>
    </row>
    <row r="152" spans="1:7" ht="38.25" customHeight="1">
      <c r="A152" s="13" t="s">
        <v>187</v>
      </c>
      <c r="B152" s="13" t="s">
        <v>184</v>
      </c>
      <c r="C152" s="130" t="s">
        <v>239</v>
      </c>
      <c r="D152" s="130" t="s">
        <v>292</v>
      </c>
      <c r="E152" s="50" t="s">
        <v>376</v>
      </c>
      <c r="F152" s="23">
        <v>12933.32</v>
      </c>
      <c r="G152" s="83"/>
    </row>
    <row r="153" spans="1:7" ht="2.25" customHeight="1">
      <c r="A153" s="10" t="s">
        <v>187</v>
      </c>
      <c r="B153" s="10" t="s">
        <v>184</v>
      </c>
      <c r="C153" s="128" t="s">
        <v>249</v>
      </c>
      <c r="D153" s="128"/>
      <c r="E153" s="49" t="s">
        <v>250</v>
      </c>
      <c r="F153" s="22">
        <f>SUM(F155)</f>
        <v>0</v>
      </c>
      <c r="G153" s="83"/>
    </row>
    <row r="154" spans="1:7" ht="21.75" customHeight="1" hidden="1">
      <c r="A154" s="13" t="s">
        <v>187</v>
      </c>
      <c r="B154" s="13" t="s">
        <v>184</v>
      </c>
      <c r="C154" s="130" t="s">
        <v>249</v>
      </c>
      <c r="D154" s="130" t="s">
        <v>122</v>
      </c>
      <c r="E154" s="107" t="s">
        <v>131</v>
      </c>
      <c r="F154" s="23">
        <f>F155</f>
        <v>0</v>
      </c>
      <c r="G154" s="83"/>
    </row>
    <row r="155" spans="1:7" ht="21.75" customHeight="1" hidden="1">
      <c r="A155" s="13" t="s">
        <v>187</v>
      </c>
      <c r="B155" s="13" t="s">
        <v>185</v>
      </c>
      <c r="C155" s="130" t="s">
        <v>497</v>
      </c>
      <c r="D155" s="130" t="s">
        <v>498</v>
      </c>
      <c r="E155" s="107" t="s">
        <v>131</v>
      </c>
      <c r="F155" s="23">
        <v>0</v>
      </c>
      <c r="G155" s="83"/>
    </row>
    <row r="156" spans="1:9" ht="19.5" customHeight="1">
      <c r="A156" s="10" t="s">
        <v>187</v>
      </c>
      <c r="B156" s="10" t="s">
        <v>185</v>
      </c>
      <c r="C156" s="128"/>
      <c r="D156" s="128"/>
      <c r="E156" s="49" t="s">
        <v>325</v>
      </c>
      <c r="F156" s="22">
        <f>F157+F166</f>
        <v>491865.56</v>
      </c>
      <c r="G156" s="83"/>
      <c r="H156" s="77"/>
      <c r="I156" s="33"/>
    </row>
    <row r="157" spans="1:7" ht="42.75" customHeight="1">
      <c r="A157" s="10" t="s">
        <v>187</v>
      </c>
      <c r="B157" s="10" t="s">
        <v>185</v>
      </c>
      <c r="C157" s="128" t="s">
        <v>214</v>
      </c>
      <c r="D157" s="128"/>
      <c r="E157" s="49" t="s">
        <v>405</v>
      </c>
      <c r="F157" s="22">
        <f>F158</f>
        <v>469110</v>
      </c>
      <c r="G157" s="83"/>
    </row>
    <row r="158" spans="1:7" ht="18.75" customHeight="1">
      <c r="A158" s="10" t="s">
        <v>187</v>
      </c>
      <c r="B158" s="10" t="s">
        <v>185</v>
      </c>
      <c r="C158" s="128" t="s">
        <v>232</v>
      </c>
      <c r="D158" s="128"/>
      <c r="E158" s="49" t="s">
        <v>171</v>
      </c>
      <c r="F158" s="22">
        <f>F159</f>
        <v>469110</v>
      </c>
      <c r="G158" s="83"/>
    </row>
    <row r="159" spans="1:7" ht="22.5" customHeight="1">
      <c r="A159" s="10" t="s">
        <v>187</v>
      </c>
      <c r="B159" s="10" t="s">
        <v>185</v>
      </c>
      <c r="C159" s="128" t="s">
        <v>244</v>
      </c>
      <c r="D159" s="128"/>
      <c r="E159" s="49" t="s">
        <v>325</v>
      </c>
      <c r="F159" s="22">
        <f>F160+F162+F164</f>
        <v>469110</v>
      </c>
      <c r="G159" s="83"/>
    </row>
    <row r="160" spans="1:7" ht="21.75" customHeight="1">
      <c r="A160" s="10" t="s">
        <v>187</v>
      </c>
      <c r="B160" s="10" t="s">
        <v>185</v>
      </c>
      <c r="C160" s="128" t="s">
        <v>243</v>
      </c>
      <c r="D160" s="128"/>
      <c r="E160" s="49" t="s">
        <v>326</v>
      </c>
      <c r="F160" s="22">
        <f>F161</f>
        <v>105300</v>
      </c>
      <c r="G160" s="83"/>
    </row>
    <row r="161" spans="1:7" ht="30.75" customHeight="1">
      <c r="A161" s="38" t="s">
        <v>187</v>
      </c>
      <c r="B161" s="38" t="s">
        <v>185</v>
      </c>
      <c r="C161" s="138" t="s">
        <v>243</v>
      </c>
      <c r="D161" s="138" t="s">
        <v>122</v>
      </c>
      <c r="E161" s="107" t="s">
        <v>131</v>
      </c>
      <c r="F161" s="23">
        <v>105300</v>
      </c>
      <c r="G161" s="83"/>
    </row>
    <row r="162" spans="1:7" ht="18.75" customHeight="1">
      <c r="A162" s="10" t="s">
        <v>187</v>
      </c>
      <c r="B162" s="10" t="s">
        <v>185</v>
      </c>
      <c r="C162" s="128" t="s">
        <v>242</v>
      </c>
      <c r="D162" s="128"/>
      <c r="E162" s="49" t="s">
        <v>173</v>
      </c>
      <c r="F162" s="22">
        <f>F163</f>
        <v>0</v>
      </c>
      <c r="G162" s="83"/>
    </row>
    <row r="163" spans="1:7" ht="18.75" customHeight="1">
      <c r="A163" s="13" t="s">
        <v>187</v>
      </c>
      <c r="B163" s="13" t="s">
        <v>185</v>
      </c>
      <c r="C163" s="130" t="s">
        <v>242</v>
      </c>
      <c r="D163" s="130" t="s">
        <v>122</v>
      </c>
      <c r="E163" s="107" t="s">
        <v>131</v>
      </c>
      <c r="F163" s="23">
        <v>0</v>
      </c>
      <c r="G163" s="83"/>
    </row>
    <row r="164" spans="1:7" ht="31.5" customHeight="1">
      <c r="A164" s="10" t="s">
        <v>187</v>
      </c>
      <c r="B164" s="10" t="s">
        <v>185</v>
      </c>
      <c r="C164" s="128" t="s">
        <v>241</v>
      </c>
      <c r="D164" s="128"/>
      <c r="E164" s="49" t="s">
        <v>174</v>
      </c>
      <c r="F164" s="22">
        <f>SUM(F165:F165)</f>
        <v>363810</v>
      </c>
      <c r="G164" s="83"/>
    </row>
    <row r="165" spans="1:7" ht="31.5" customHeight="1">
      <c r="A165" s="13" t="s">
        <v>187</v>
      </c>
      <c r="B165" s="13" t="s">
        <v>185</v>
      </c>
      <c r="C165" s="130" t="s">
        <v>241</v>
      </c>
      <c r="D165" s="130" t="s">
        <v>122</v>
      </c>
      <c r="E165" s="107" t="s">
        <v>131</v>
      </c>
      <c r="F165" s="23">
        <v>363810</v>
      </c>
      <c r="G165" s="83"/>
    </row>
    <row r="166" spans="1:8" s="17" customFormat="1" ht="29.25" customHeight="1">
      <c r="A166" s="10" t="s">
        <v>187</v>
      </c>
      <c r="B166" s="10" t="s">
        <v>185</v>
      </c>
      <c r="C166" s="128" t="s">
        <v>560</v>
      </c>
      <c r="D166" s="128"/>
      <c r="E166" s="106" t="s">
        <v>561</v>
      </c>
      <c r="F166" s="22">
        <f>F167</f>
        <v>22755.56</v>
      </c>
      <c r="G166" s="83"/>
      <c r="H166" s="95"/>
    </row>
    <row r="167" spans="1:8" s="17" customFormat="1" ht="29.25" customHeight="1">
      <c r="A167" s="13" t="s">
        <v>187</v>
      </c>
      <c r="B167" s="13" t="s">
        <v>185</v>
      </c>
      <c r="C167" s="130" t="s">
        <v>560</v>
      </c>
      <c r="D167" s="130" t="s">
        <v>333</v>
      </c>
      <c r="E167" s="50" t="s">
        <v>313</v>
      </c>
      <c r="F167" s="23">
        <v>22755.56</v>
      </c>
      <c r="G167" s="83"/>
      <c r="H167" s="95"/>
    </row>
    <row r="168" spans="1:7" ht="19.5" customHeight="1">
      <c r="A168" s="55" t="s">
        <v>188</v>
      </c>
      <c r="B168" s="55"/>
      <c r="C168" s="129"/>
      <c r="D168" s="129"/>
      <c r="E168" s="56" t="s">
        <v>175</v>
      </c>
      <c r="F168" s="57">
        <f>F169</f>
        <v>0</v>
      </c>
      <c r="G168" s="90"/>
    </row>
    <row r="169" spans="1:7" ht="35.25" customHeight="1">
      <c r="A169" s="10" t="s">
        <v>188</v>
      </c>
      <c r="B169" s="10" t="s">
        <v>187</v>
      </c>
      <c r="C169" s="128"/>
      <c r="D169" s="128"/>
      <c r="E169" s="49" t="s">
        <v>438</v>
      </c>
      <c r="F169" s="22">
        <f>F170</f>
        <v>0</v>
      </c>
      <c r="G169" s="83"/>
    </row>
    <row r="170" spans="1:7" ht="39.75" customHeight="1">
      <c r="A170" s="10" t="s">
        <v>188</v>
      </c>
      <c r="B170" s="10" t="s">
        <v>187</v>
      </c>
      <c r="C170" s="128" t="s">
        <v>391</v>
      </c>
      <c r="D170" s="128"/>
      <c r="E170" s="99" t="s">
        <v>552</v>
      </c>
      <c r="F170" s="22">
        <f>F171</f>
        <v>0</v>
      </c>
      <c r="G170" s="83"/>
    </row>
    <row r="171" spans="1:7" ht="19.5" customHeight="1">
      <c r="A171" s="10" t="s">
        <v>188</v>
      </c>
      <c r="B171" s="10" t="s">
        <v>187</v>
      </c>
      <c r="C171" s="128" t="s">
        <v>392</v>
      </c>
      <c r="D171" s="128"/>
      <c r="E171" s="99" t="s">
        <v>439</v>
      </c>
      <c r="F171" s="22">
        <f>F172</f>
        <v>0</v>
      </c>
      <c r="G171" s="83"/>
    </row>
    <row r="172" spans="1:7" ht="19.5" customHeight="1">
      <c r="A172" s="10" t="s">
        <v>188</v>
      </c>
      <c r="B172" s="10" t="s">
        <v>187</v>
      </c>
      <c r="C172" s="128" t="s">
        <v>441</v>
      </c>
      <c r="D172" s="128"/>
      <c r="E172" s="49" t="s">
        <v>440</v>
      </c>
      <c r="F172" s="22">
        <f>F173</f>
        <v>0</v>
      </c>
      <c r="G172" s="83"/>
    </row>
    <row r="173" spans="1:7" ht="33.75" customHeight="1">
      <c r="A173" s="13" t="s">
        <v>188</v>
      </c>
      <c r="B173" s="13" t="s">
        <v>187</v>
      </c>
      <c r="C173" s="130" t="s">
        <v>441</v>
      </c>
      <c r="D173" s="130" t="s">
        <v>122</v>
      </c>
      <c r="E173" s="107" t="s">
        <v>131</v>
      </c>
      <c r="F173" s="23">
        <v>0</v>
      </c>
      <c r="G173" s="83"/>
    </row>
    <row r="174" spans="1:7" ht="32.25" customHeight="1">
      <c r="A174" s="55" t="s">
        <v>189</v>
      </c>
      <c r="B174" s="55"/>
      <c r="C174" s="129"/>
      <c r="D174" s="129"/>
      <c r="E174" s="56" t="s">
        <v>176</v>
      </c>
      <c r="F174" s="57">
        <f>F175+F183</f>
        <v>4359591</v>
      </c>
      <c r="G174" s="90"/>
    </row>
    <row r="175" spans="1:7" ht="20.25" customHeight="1">
      <c r="A175" s="10" t="s">
        <v>189</v>
      </c>
      <c r="B175" s="10" t="s">
        <v>182</v>
      </c>
      <c r="C175" s="128"/>
      <c r="D175" s="128"/>
      <c r="E175" s="49" t="s">
        <v>177</v>
      </c>
      <c r="F175" s="22">
        <f>F176+F181</f>
        <v>2462900</v>
      </c>
      <c r="G175" s="83"/>
    </row>
    <row r="176" spans="1:7" ht="39" customHeight="1">
      <c r="A176" s="10" t="s">
        <v>189</v>
      </c>
      <c r="B176" s="10" t="s">
        <v>182</v>
      </c>
      <c r="C176" s="128" t="s">
        <v>214</v>
      </c>
      <c r="D176" s="128"/>
      <c r="E176" s="49" t="s">
        <v>429</v>
      </c>
      <c r="F176" s="22">
        <f>F177</f>
        <v>2177450</v>
      </c>
      <c r="G176" s="83"/>
    </row>
    <row r="177" spans="1:7" ht="39.75" customHeight="1">
      <c r="A177" s="10" t="s">
        <v>189</v>
      </c>
      <c r="B177" s="10" t="s">
        <v>182</v>
      </c>
      <c r="C177" s="128" t="s">
        <v>213</v>
      </c>
      <c r="D177" s="128"/>
      <c r="E177" s="49" t="s">
        <v>415</v>
      </c>
      <c r="F177" s="22">
        <f>F178</f>
        <v>2177450</v>
      </c>
      <c r="G177" s="83"/>
    </row>
    <row r="178" spans="1:7" ht="29.25" customHeight="1">
      <c r="A178" s="10" t="s">
        <v>189</v>
      </c>
      <c r="B178" s="10" t="s">
        <v>182</v>
      </c>
      <c r="C178" s="128" t="s">
        <v>215</v>
      </c>
      <c r="D178" s="128"/>
      <c r="E178" s="49" t="s">
        <v>327</v>
      </c>
      <c r="F178" s="22">
        <f>F179</f>
        <v>2177450</v>
      </c>
      <c r="G178" s="83"/>
    </row>
    <row r="179" spans="1:7" ht="21" customHeight="1">
      <c r="A179" s="13" t="s">
        <v>189</v>
      </c>
      <c r="B179" s="13" t="s">
        <v>182</v>
      </c>
      <c r="C179" s="130" t="s">
        <v>215</v>
      </c>
      <c r="D179" s="130" t="s">
        <v>442</v>
      </c>
      <c r="E179" s="50" t="s">
        <v>443</v>
      </c>
      <c r="F179" s="22">
        <f>F180</f>
        <v>2177450</v>
      </c>
      <c r="G179" s="83"/>
    </row>
    <row r="180" spans="1:7" ht="45" customHeight="1">
      <c r="A180" s="13" t="s">
        <v>189</v>
      </c>
      <c r="B180" s="13" t="s">
        <v>182</v>
      </c>
      <c r="C180" s="130" t="s">
        <v>215</v>
      </c>
      <c r="D180" s="130" t="s">
        <v>444</v>
      </c>
      <c r="E180" s="50" t="s">
        <v>445</v>
      </c>
      <c r="F180" s="23">
        <v>2177450</v>
      </c>
      <c r="G180" s="83"/>
    </row>
    <row r="181" spans="1:7" ht="45" customHeight="1">
      <c r="A181" s="10" t="s">
        <v>189</v>
      </c>
      <c r="B181" s="10" t="s">
        <v>182</v>
      </c>
      <c r="C181" s="128" t="s">
        <v>560</v>
      </c>
      <c r="D181" s="128"/>
      <c r="E181" s="106" t="s">
        <v>561</v>
      </c>
      <c r="F181" s="22">
        <f>F182</f>
        <v>285450</v>
      </c>
      <c r="G181" s="83"/>
    </row>
    <row r="182" spans="1:7" ht="45" customHeight="1">
      <c r="A182" s="13" t="s">
        <v>189</v>
      </c>
      <c r="B182" s="13" t="s">
        <v>182</v>
      </c>
      <c r="C182" s="130" t="s">
        <v>560</v>
      </c>
      <c r="D182" s="130" t="s">
        <v>122</v>
      </c>
      <c r="E182" s="50" t="s">
        <v>562</v>
      </c>
      <c r="F182" s="23">
        <v>285450</v>
      </c>
      <c r="G182" s="83"/>
    </row>
    <row r="183" spans="1:8" s="17" customFormat="1" ht="24.75" customHeight="1">
      <c r="A183" s="10" t="s">
        <v>189</v>
      </c>
      <c r="B183" s="10" t="s">
        <v>186</v>
      </c>
      <c r="C183" s="128"/>
      <c r="D183" s="128"/>
      <c r="E183" s="49" t="s">
        <v>178</v>
      </c>
      <c r="F183" s="22">
        <f>F192+F205</f>
        <v>1896691</v>
      </c>
      <c r="G183" s="83"/>
      <c r="H183" s="95"/>
    </row>
    <row r="184" spans="1:8" s="17" customFormat="1" ht="24.75" customHeight="1">
      <c r="A184" s="10" t="s">
        <v>189</v>
      </c>
      <c r="B184" s="10" t="s">
        <v>186</v>
      </c>
      <c r="C184" s="128" t="s">
        <v>217</v>
      </c>
      <c r="D184" s="128"/>
      <c r="E184" s="51" t="s">
        <v>409</v>
      </c>
      <c r="F184" s="22">
        <f>F185</f>
        <v>0</v>
      </c>
      <c r="G184" s="83"/>
      <c r="H184" s="95"/>
    </row>
    <row r="185" spans="1:8" s="17" customFormat="1" ht="24.75" customHeight="1">
      <c r="A185" s="10" t="s">
        <v>189</v>
      </c>
      <c r="B185" s="10" t="s">
        <v>186</v>
      </c>
      <c r="C185" s="128" t="s">
        <v>218</v>
      </c>
      <c r="D185" s="128"/>
      <c r="E185" s="49" t="s">
        <v>220</v>
      </c>
      <c r="F185" s="22">
        <f>F186</f>
        <v>0</v>
      </c>
      <c r="G185" s="83"/>
      <c r="H185" s="95"/>
    </row>
    <row r="186" spans="1:8" s="17" customFormat="1" ht="29.25" customHeight="1">
      <c r="A186" s="10" t="s">
        <v>189</v>
      </c>
      <c r="B186" s="10" t="s">
        <v>186</v>
      </c>
      <c r="C186" s="128" t="s">
        <v>410</v>
      </c>
      <c r="D186" s="128"/>
      <c r="E186" s="49" t="s">
        <v>314</v>
      </c>
      <c r="F186" s="22">
        <f>F187</f>
        <v>0</v>
      </c>
      <c r="G186" s="83"/>
      <c r="H186" s="95"/>
    </row>
    <row r="187" spans="1:8" s="17" customFormat="1" ht="24.75" customHeight="1">
      <c r="A187" s="13" t="s">
        <v>189</v>
      </c>
      <c r="B187" s="13" t="s">
        <v>186</v>
      </c>
      <c r="C187" s="130" t="s">
        <v>410</v>
      </c>
      <c r="D187" s="130" t="s">
        <v>122</v>
      </c>
      <c r="E187" s="107" t="s">
        <v>131</v>
      </c>
      <c r="F187" s="23">
        <v>0</v>
      </c>
      <c r="G187" s="83"/>
      <c r="H187" s="95"/>
    </row>
    <row r="188" spans="1:8" s="17" customFormat="1" ht="24.75" customHeight="1">
      <c r="A188" s="10" t="s">
        <v>189</v>
      </c>
      <c r="B188" s="10" t="s">
        <v>186</v>
      </c>
      <c r="C188" s="128" t="s">
        <v>388</v>
      </c>
      <c r="D188" s="128"/>
      <c r="E188" s="51" t="s">
        <v>553</v>
      </c>
      <c r="F188" s="22">
        <f>F189</f>
        <v>198500</v>
      </c>
      <c r="G188" s="83"/>
      <c r="H188" s="95"/>
    </row>
    <row r="189" spans="1:8" s="17" customFormat="1" ht="24.75" customHeight="1">
      <c r="A189" s="10" t="s">
        <v>189</v>
      </c>
      <c r="B189" s="10" t="s">
        <v>186</v>
      </c>
      <c r="C189" s="128" t="s">
        <v>139</v>
      </c>
      <c r="D189" s="128"/>
      <c r="E189" s="49" t="s">
        <v>554</v>
      </c>
      <c r="F189" s="22">
        <f>F190</f>
        <v>198500</v>
      </c>
      <c r="G189" s="83"/>
      <c r="H189" s="95"/>
    </row>
    <row r="190" spans="1:8" s="17" customFormat="1" ht="24.75" customHeight="1">
      <c r="A190" s="10" t="s">
        <v>189</v>
      </c>
      <c r="B190" s="10" t="s">
        <v>186</v>
      </c>
      <c r="C190" s="128" t="s">
        <v>446</v>
      </c>
      <c r="D190" s="128"/>
      <c r="E190" s="49" t="s">
        <v>447</v>
      </c>
      <c r="F190" s="22">
        <f>F191</f>
        <v>198500</v>
      </c>
      <c r="G190" s="83"/>
      <c r="H190" s="95"/>
    </row>
    <row r="191" spans="1:8" s="17" customFormat="1" ht="24.75" customHeight="1">
      <c r="A191" s="13" t="s">
        <v>189</v>
      </c>
      <c r="B191" s="13" t="s">
        <v>186</v>
      </c>
      <c r="C191" s="130" t="s">
        <v>446</v>
      </c>
      <c r="D191" s="130" t="s">
        <v>122</v>
      </c>
      <c r="E191" s="107" t="s">
        <v>131</v>
      </c>
      <c r="F191" s="23">
        <v>198500</v>
      </c>
      <c r="G191" s="83"/>
      <c r="H191" s="95"/>
    </row>
    <row r="192" spans="1:8" s="17" customFormat="1" ht="40.5" customHeight="1">
      <c r="A192" s="10" t="s">
        <v>189</v>
      </c>
      <c r="B192" s="10" t="s">
        <v>186</v>
      </c>
      <c r="C192" s="128" t="s">
        <v>214</v>
      </c>
      <c r="D192" s="128"/>
      <c r="E192" s="49" t="s">
        <v>429</v>
      </c>
      <c r="F192" s="22">
        <f>F193+F184+F188</f>
        <v>1774010</v>
      </c>
      <c r="G192" s="83"/>
      <c r="H192" s="95"/>
    </row>
    <row r="193" spans="1:8" ht="42.75" customHeight="1">
      <c r="A193" s="10" t="s">
        <v>189</v>
      </c>
      <c r="B193" s="10" t="s">
        <v>186</v>
      </c>
      <c r="C193" s="128" t="s">
        <v>213</v>
      </c>
      <c r="D193" s="128"/>
      <c r="E193" s="49" t="s">
        <v>415</v>
      </c>
      <c r="F193" s="22">
        <f>F194+F202</f>
        <v>1575510</v>
      </c>
      <c r="G193" s="83"/>
      <c r="H193" s="97"/>
    </row>
    <row r="194" spans="1:7" ht="28.5" customHeight="1" hidden="1">
      <c r="A194" s="10" t="s">
        <v>189</v>
      </c>
      <c r="B194" s="10" t="s">
        <v>186</v>
      </c>
      <c r="C194" s="128" t="s">
        <v>212</v>
      </c>
      <c r="D194" s="128"/>
      <c r="E194" s="49" t="s">
        <v>345</v>
      </c>
      <c r="F194" s="22">
        <f>F196+F197+F201+F199</f>
        <v>0</v>
      </c>
      <c r="G194" s="83"/>
    </row>
    <row r="195" spans="1:7" ht="28.5" customHeight="1" hidden="1">
      <c r="A195" s="13" t="s">
        <v>189</v>
      </c>
      <c r="B195" s="13" t="s">
        <v>186</v>
      </c>
      <c r="C195" s="130" t="s">
        <v>212</v>
      </c>
      <c r="D195" s="130" t="s">
        <v>130</v>
      </c>
      <c r="E195" s="50" t="s">
        <v>136</v>
      </c>
      <c r="F195" s="23">
        <f>F196+F197</f>
        <v>0</v>
      </c>
      <c r="G195" s="83"/>
    </row>
    <row r="196" spans="1:7" ht="20.25" customHeight="1" hidden="1">
      <c r="A196" s="13" t="s">
        <v>189</v>
      </c>
      <c r="B196" s="13" t="s">
        <v>186</v>
      </c>
      <c r="C196" s="130" t="s">
        <v>212</v>
      </c>
      <c r="D196" s="130" t="s">
        <v>338</v>
      </c>
      <c r="E196" s="14" t="s">
        <v>70</v>
      </c>
      <c r="F196" s="23">
        <v>0</v>
      </c>
      <c r="G196" s="83"/>
    </row>
    <row r="197" spans="1:8" s="17" customFormat="1" ht="27.75" customHeight="1" hidden="1">
      <c r="A197" s="13" t="s">
        <v>189</v>
      </c>
      <c r="B197" s="13" t="s">
        <v>186</v>
      </c>
      <c r="C197" s="130" t="s">
        <v>212</v>
      </c>
      <c r="D197" s="130" t="s">
        <v>270</v>
      </c>
      <c r="E197" s="50" t="s">
        <v>247</v>
      </c>
      <c r="F197" s="23">
        <v>0</v>
      </c>
      <c r="G197" s="83"/>
      <c r="H197" s="95"/>
    </row>
    <row r="198" spans="1:8" s="17" customFormat="1" ht="27.75" customHeight="1" hidden="1">
      <c r="A198" s="13" t="s">
        <v>189</v>
      </c>
      <c r="B198" s="13" t="s">
        <v>186</v>
      </c>
      <c r="C198" s="130" t="s">
        <v>212</v>
      </c>
      <c r="D198" s="130" t="s">
        <v>122</v>
      </c>
      <c r="E198" s="107" t="s">
        <v>131</v>
      </c>
      <c r="F198" s="23">
        <f>F199</f>
        <v>0</v>
      </c>
      <c r="G198" s="83"/>
      <c r="H198" s="95"/>
    </row>
    <row r="199" spans="1:7" ht="27.75" customHeight="1" hidden="1">
      <c r="A199" s="13" t="s">
        <v>189</v>
      </c>
      <c r="B199" s="13" t="s">
        <v>186</v>
      </c>
      <c r="C199" s="130" t="s">
        <v>212</v>
      </c>
      <c r="D199" s="130" t="s">
        <v>333</v>
      </c>
      <c r="E199" s="50" t="s">
        <v>328</v>
      </c>
      <c r="F199" s="23">
        <v>0</v>
      </c>
      <c r="G199" s="93"/>
    </row>
    <row r="200" spans="1:7" ht="27.75" customHeight="1" hidden="1">
      <c r="A200" s="13" t="s">
        <v>189</v>
      </c>
      <c r="B200" s="13" t="s">
        <v>186</v>
      </c>
      <c r="C200" s="130" t="s">
        <v>212</v>
      </c>
      <c r="D200" s="130" t="s">
        <v>125</v>
      </c>
      <c r="E200" s="50" t="s">
        <v>133</v>
      </c>
      <c r="F200" s="23">
        <f>F201</f>
        <v>0</v>
      </c>
      <c r="G200" s="93"/>
    </row>
    <row r="201" spans="1:7" ht="28.5" customHeight="1" hidden="1">
      <c r="A201" s="13" t="s">
        <v>189</v>
      </c>
      <c r="B201" s="13" t="s">
        <v>186</v>
      </c>
      <c r="C201" s="130" t="s">
        <v>212</v>
      </c>
      <c r="D201" s="130" t="s">
        <v>292</v>
      </c>
      <c r="E201" s="50" t="s">
        <v>376</v>
      </c>
      <c r="F201" s="23">
        <v>0</v>
      </c>
      <c r="G201" s="83"/>
    </row>
    <row r="202" spans="1:7" ht="54" customHeight="1">
      <c r="A202" s="10" t="s">
        <v>189</v>
      </c>
      <c r="B202" s="10" t="s">
        <v>186</v>
      </c>
      <c r="C202" s="128" t="s">
        <v>211</v>
      </c>
      <c r="D202" s="128"/>
      <c r="E202" s="49" t="s">
        <v>210</v>
      </c>
      <c r="F202" s="22">
        <f>SUM(F203:F204)</f>
        <v>1575510</v>
      </c>
      <c r="G202" s="83"/>
    </row>
    <row r="203" spans="1:7" ht="27" customHeight="1">
      <c r="A203" s="13" t="s">
        <v>189</v>
      </c>
      <c r="B203" s="13" t="s">
        <v>186</v>
      </c>
      <c r="C203" s="130" t="s">
        <v>211</v>
      </c>
      <c r="D203" s="130" t="s">
        <v>124</v>
      </c>
      <c r="E203" s="107" t="s">
        <v>128</v>
      </c>
      <c r="F203" s="22">
        <v>1528000</v>
      </c>
      <c r="G203" s="83"/>
    </row>
    <row r="204" spans="1:7" ht="26.25" customHeight="1">
      <c r="A204" s="15" t="s">
        <v>189</v>
      </c>
      <c r="B204" s="15" t="s">
        <v>186</v>
      </c>
      <c r="C204" s="130" t="s">
        <v>211</v>
      </c>
      <c r="D204" s="130" t="s">
        <v>122</v>
      </c>
      <c r="E204" s="107" t="s">
        <v>131</v>
      </c>
      <c r="F204" s="23">
        <v>47510</v>
      </c>
      <c r="G204" s="83"/>
    </row>
    <row r="205" spans="1:8" s="17" customFormat="1" ht="29.25" customHeight="1">
      <c r="A205" s="10" t="s">
        <v>189</v>
      </c>
      <c r="B205" s="10" t="s">
        <v>186</v>
      </c>
      <c r="C205" s="128" t="s">
        <v>560</v>
      </c>
      <c r="D205" s="128"/>
      <c r="E205" s="106" t="s">
        <v>561</v>
      </c>
      <c r="F205" s="22">
        <f>F206</f>
        <v>122681</v>
      </c>
      <c r="G205" s="83"/>
      <c r="H205" s="95"/>
    </row>
    <row r="206" spans="1:8" s="17" customFormat="1" ht="29.25" customHeight="1">
      <c r="A206" s="13" t="s">
        <v>189</v>
      </c>
      <c r="B206" s="13" t="s">
        <v>186</v>
      </c>
      <c r="C206" s="130" t="s">
        <v>560</v>
      </c>
      <c r="D206" s="130" t="s">
        <v>124</v>
      </c>
      <c r="E206" s="107" t="s">
        <v>128</v>
      </c>
      <c r="F206" s="23">
        <v>122681</v>
      </c>
      <c r="G206" s="83"/>
      <c r="H206" s="95"/>
    </row>
    <row r="207" spans="1:7" ht="27" customHeight="1">
      <c r="A207" s="55">
        <v>10</v>
      </c>
      <c r="B207" s="55"/>
      <c r="C207" s="129"/>
      <c r="D207" s="129"/>
      <c r="E207" s="56" t="s">
        <v>329</v>
      </c>
      <c r="F207" s="57">
        <f>F208+F214+F220</f>
        <v>434528</v>
      </c>
      <c r="G207" s="90"/>
    </row>
    <row r="208" spans="1:8" ht="17.25" customHeight="1">
      <c r="A208" s="10">
        <v>10</v>
      </c>
      <c r="B208" s="10" t="s">
        <v>182</v>
      </c>
      <c r="C208" s="128"/>
      <c r="D208" s="128"/>
      <c r="E208" s="49" t="s">
        <v>179</v>
      </c>
      <c r="F208" s="22">
        <f>F209</f>
        <v>327528</v>
      </c>
      <c r="G208" s="83"/>
      <c r="H208" s="77"/>
    </row>
    <row r="209" spans="1:8" s="17" customFormat="1" ht="36.75" customHeight="1">
      <c r="A209" s="10">
        <v>10</v>
      </c>
      <c r="B209" s="10" t="s">
        <v>182</v>
      </c>
      <c r="C209" s="128" t="s">
        <v>205</v>
      </c>
      <c r="D209" s="128"/>
      <c r="E209" s="99" t="s">
        <v>448</v>
      </c>
      <c r="F209" s="22">
        <f>F210</f>
        <v>327528</v>
      </c>
      <c r="G209" s="83"/>
      <c r="H209" s="95"/>
    </row>
    <row r="210" spans="1:8" s="17" customFormat="1" ht="27.75" customHeight="1">
      <c r="A210" s="10" t="s">
        <v>335</v>
      </c>
      <c r="B210" s="10" t="s">
        <v>182</v>
      </c>
      <c r="C210" s="128" t="s">
        <v>208</v>
      </c>
      <c r="D210" s="128"/>
      <c r="E210" s="99" t="s">
        <v>209</v>
      </c>
      <c r="F210" s="43">
        <f>F211</f>
        <v>327528</v>
      </c>
      <c r="G210" s="84"/>
      <c r="H210" s="95"/>
    </row>
    <row r="211" spans="1:8" s="17" customFormat="1" ht="33" customHeight="1">
      <c r="A211" s="10" t="s">
        <v>335</v>
      </c>
      <c r="B211" s="10" t="s">
        <v>182</v>
      </c>
      <c r="C211" s="128" t="s">
        <v>449</v>
      </c>
      <c r="D211" s="128"/>
      <c r="E211" s="49" t="s">
        <v>180</v>
      </c>
      <c r="F211" s="22">
        <f>F212</f>
        <v>327528</v>
      </c>
      <c r="G211" s="83"/>
      <c r="H211" s="97"/>
    </row>
    <row r="212" spans="1:8" ht="29.25" customHeight="1">
      <c r="A212" s="10">
        <v>10</v>
      </c>
      <c r="B212" s="10" t="s">
        <v>182</v>
      </c>
      <c r="C212" s="128" t="s">
        <v>451</v>
      </c>
      <c r="D212" s="128"/>
      <c r="E212" s="49" t="s">
        <v>450</v>
      </c>
      <c r="F212" s="22">
        <f>F213</f>
        <v>327528</v>
      </c>
      <c r="G212" s="83"/>
      <c r="H212" s="97"/>
    </row>
    <row r="213" spans="1:8" ht="20.25" customHeight="1">
      <c r="A213" s="13" t="s">
        <v>335</v>
      </c>
      <c r="B213" s="13" t="s">
        <v>182</v>
      </c>
      <c r="C213" s="130" t="s">
        <v>451</v>
      </c>
      <c r="D213" s="130" t="s">
        <v>129</v>
      </c>
      <c r="E213" s="50" t="s">
        <v>181</v>
      </c>
      <c r="F213" s="23">
        <v>327528</v>
      </c>
      <c r="G213" s="83"/>
      <c r="H213" s="97"/>
    </row>
    <row r="214" spans="1:7" ht="16.5" customHeight="1">
      <c r="A214" s="10">
        <v>10</v>
      </c>
      <c r="B214" s="10" t="s">
        <v>185</v>
      </c>
      <c r="C214" s="128"/>
      <c r="D214" s="128"/>
      <c r="E214" s="49" t="s">
        <v>346</v>
      </c>
      <c r="F214" s="22">
        <f>F215</f>
        <v>18000</v>
      </c>
      <c r="G214" s="83"/>
    </row>
    <row r="215" spans="1:7" ht="40.5" customHeight="1">
      <c r="A215" s="10">
        <v>10</v>
      </c>
      <c r="B215" s="10" t="s">
        <v>185</v>
      </c>
      <c r="C215" s="128" t="s">
        <v>205</v>
      </c>
      <c r="D215" s="128"/>
      <c r="E215" s="99" t="s">
        <v>140</v>
      </c>
      <c r="F215" s="22">
        <f>F216</f>
        <v>18000</v>
      </c>
      <c r="G215" s="83"/>
    </row>
    <row r="216" spans="1:7" ht="27.75" customHeight="1">
      <c r="A216" s="10" t="s">
        <v>335</v>
      </c>
      <c r="B216" s="10" t="s">
        <v>185</v>
      </c>
      <c r="C216" s="128" t="s">
        <v>208</v>
      </c>
      <c r="D216" s="128"/>
      <c r="E216" s="99" t="s">
        <v>209</v>
      </c>
      <c r="F216" s="43">
        <f>F217</f>
        <v>18000</v>
      </c>
      <c r="G216" s="84"/>
    </row>
    <row r="217" spans="1:7" ht="27" customHeight="1">
      <c r="A217" s="10" t="s">
        <v>335</v>
      </c>
      <c r="B217" s="10" t="s">
        <v>185</v>
      </c>
      <c r="C217" s="128" t="s">
        <v>449</v>
      </c>
      <c r="D217" s="128"/>
      <c r="E217" s="49" t="s">
        <v>180</v>
      </c>
      <c r="F217" s="22">
        <f>F218</f>
        <v>18000</v>
      </c>
      <c r="G217" s="83"/>
    </row>
    <row r="218" spans="1:7" ht="30" customHeight="1">
      <c r="A218" s="10">
        <v>10</v>
      </c>
      <c r="B218" s="10" t="s">
        <v>185</v>
      </c>
      <c r="C218" s="128" t="s">
        <v>453</v>
      </c>
      <c r="D218" s="128"/>
      <c r="E218" s="49" t="s">
        <v>452</v>
      </c>
      <c r="F218" s="22">
        <f>F219</f>
        <v>18000</v>
      </c>
      <c r="G218" s="83"/>
    </row>
    <row r="219" spans="1:7" ht="21.75" customHeight="1">
      <c r="A219" s="13" t="s">
        <v>335</v>
      </c>
      <c r="B219" s="13" t="s">
        <v>185</v>
      </c>
      <c r="C219" s="130" t="s">
        <v>453</v>
      </c>
      <c r="D219" s="130" t="s">
        <v>129</v>
      </c>
      <c r="E219" s="174" t="s">
        <v>181</v>
      </c>
      <c r="F219" s="23">
        <v>18000</v>
      </c>
      <c r="G219" s="83"/>
    </row>
    <row r="220" spans="1:8" ht="39.75" customHeight="1">
      <c r="A220" s="10" t="s">
        <v>335</v>
      </c>
      <c r="B220" s="10" t="s">
        <v>185</v>
      </c>
      <c r="C220" s="128" t="s">
        <v>214</v>
      </c>
      <c r="D220" s="128"/>
      <c r="E220" s="106" t="s">
        <v>405</v>
      </c>
      <c r="F220" s="22">
        <f>F221</f>
        <v>89000</v>
      </c>
      <c r="G220" s="83"/>
      <c r="H220" s="77"/>
    </row>
    <row r="221" spans="1:8" ht="45.75" customHeight="1">
      <c r="A221" s="10" t="s">
        <v>335</v>
      </c>
      <c r="B221" s="10" t="s">
        <v>185</v>
      </c>
      <c r="C221" s="128" t="s">
        <v>213</v>
      </c>
      <c r="D221" s="128"/>
      <c r="E221" s="106" t="s">
        <v>454</v>
      </c>
      <c r="F221" s="22">
        <f>F222</f>
        <v>89000</v>
      </c>
      <c r="G221" s="83"/>
      <c r="H221" s="77"/>
    </row>
    <row r="222" spans="1:8" ht="55.5" customHeight="1">
      <c r="A222" s="10" t="s">
        <v>335</v>
      </c>
      <c r="B222" s="10" t="s">
        <v>185</v>
      </c>
      <c r="C222" s="128" t="s">
        <v>123</v>
      </c>
      <c r="D222" s="128"/>
      <c r="E222" s="108" t="s">
        <v>463</v>
      </c>
      <c r="F222" s="22">
        <f>F223</f>
        <v>89000</v>
      </c>
      <c r="G222" s="83"/>
      <c r="H222" s="77"/>
    </row>
    <row r="223" spans="1:8" ht="27.75" customHeight="1">
      <c r="A223" s="13" t="s">
        <v>335</v>
      </c>
      <c r="B223" s="13" t="s">
        <v>185</v>
      </c>
      <c r="C223" s="130" t="s">
        <v>123</v>
      </c>
      <c r="D223" s="130" t="s">
        <v>442</v>
      </c>
      <c r="E223" s="50" t="s">
        <v>443</v>
      </c>
      <c r="F223" s="22">
        <f>F224</f>
        <v>89000</v>
      </c>
      <c r="G223" s="83"/>
      <c r="H223" s="77"/>
    </row>
    <row r="224" spans="1:8" ht="45.75" customHeight="1">
      <c r="A224" s="13" t="s">
        <v>335</v>
      </c>
      <c r="B224" s="13" t="s">
        <v>185</v>
      </c>
      <c r="C224" s="130" t="s">
        <v>123</v>
      </c>
      <c r="D224" s="130" t="s">
        <v>444</v>
      </c>
      <c r="E224" s="50" t="s">
        <v>445</v>
      </c>
      <c r="F224" s="22">
        <v>89000</v>
      </c>
      <c r="G224" s="83"/>
      <c r="H224" s="77"/>
    </row>
    <row r="225" spans="1:7" ht="21" customHeight="1">
      <c r="A225" s="55">
        <v>11</v>
      </c>
      <c r="B225" s="55"/>
      <c r="C225" s="129"/>
      <c r="D225" s="129"/>
      <c r="E225" s="56" t="s">
        <v>192</v>
      </c>
      <c r="F225" s="57">
        <f>F226</f>
        <v>428000</v>
      </c>
      <c r="G225" s="90"/>
    </row>
    <row r="226" spans="1:7" ht="20.25" customHeight="1">
      <c r="A226" s="10">
        <v>11</v>
      </c>
      <c r="B226" s="10" t="s">
        <v>182</v>
      </c>
      <c r="C226" s="128"/>
      <c r="D226" s="128"/>
      <c r="E226" s="49" t="s">
        <v>332</v>
      </c>
      <c r="F226" s="22">
        <f>F227+F231</f>
        <v>428000</v>
      </c>
      <c r="G226" s="83"/>
    </row>
    <row r="227" spans="1:7" ht="31.5" customHeight="1">
      <c r="A227" s="10">
        <v>11</v>
      </c>
      <c r="B227" s="10" t="s">
        <v>182</v>
      </c>
      <c r="C227" s="128" t="s">
        <v>202</v>
      </c>
      <c r="D227" s="128"/>
      <c r="E227" s="49" t="s">
        <v>455</v>
      </c>
      <c r="F227" s="22">
        <f>F228</f>
        <v>28000</v>
      </c>
      <c r="G227" s="83"/>
    </row>
    <row r="228" spans="1:7" ht="27.75" customHeight="1">
      <c r="A228" s="10" t="s">
        <v>340</v>
      </c>
      <c r="B228" s="10" t="s">
        <v>182</v>
      </c>
      <c r="C228" s="128" t="s">
        <v>203</v>
      </c>
      <c r="D228" s="128"/>
      <c r="E228" s="49" t="s">
        <v>204</v>
      </c>
      <c r="F228" s="43">
        <f>F229</f>
        <v>28000</v>
      </c>
      <c r="G228" s="84"/>
    </row>
    <row r="229" spans="1:7" ht="20.25" customHeight="1">
      <c r="A229" s="10">
        <v>11</v>
      </c>
      <c r="B229" s="10" t="s">
        <v>182</v>
      </c>
      <c r="C229" s="128" t="s">
        <v>456</v>
      </c>
      <c r="D229" s="128"/>
      <c r="E229" s="49" t="s">
        <v>193</v>
      </c>
      <c r="F229" s="22">
        <f>F230</f>
        <v>28000</v>
      </c>
      <c r="G229" s="83"/>
    </row>
    <row r="230" spans="1:7" ht="31.5" customHeight="1">
      <c r="A230" s="13" t="s">
        <v>340</v>
      </c>
      <c r="B230" s="13" t="s">
        <v>182</v>
      </c>
      <c r="C230" s="130" t="s">
        <v>456</v>
      </c>
      <c r="D230" s="130" t="s">
        <v>122</v>
      </c>
      <c r="E230" s="107" t="s">
        <v>131</v>
      </c>
      <c r="F230" s="23">
        <v>28000</v>
      </c>
      <c r="G230" s="83"/>
    </row>
    <row r="231" spans="1:7" ht="31.5" customHeight="1">
      <c r="A231" s="10" t="s">
        <v>340</v>
      </c>
      <c r="B231" s="10" t="s">
        <v>182</v>
      </c>
      <c r="C231" s="128" t="s">
        <v>563</v>
      </c>
      <c r="D231" s="128"/>
      <c r="E231" s="49" t="s">
        <v>564</v>
      </c>
      <c r="F231" s="22">
        <f>F232</f>
        <v>400000</v>
      </c>
      <c r="G231" s="83"/>
    </row>
    <row r="232" spans="1:7" ht="31.5" customHeight="1">
      <c r="A232" s="13" t="s">
        <v>340</v>
      </c>
      <c r="B232" s="13" t="s">
        <v>182</v>
      </c>
      <c r="C232" s="130" t="s">
        <v>563</v>
      </c>
      <c r="D232" s="130" t="s">
        <v>122</v>
      </c>
      <c r="E232" s="107" t="s">
        <v>131</v>
      </c>
      <c r="F232" s="23">
        <v>400000</v>
      </c>
      <c r="G232" s="83"/>
    </row>
    <row r="233" spans="1:7" ht="31.5" customHeight="1">
      <c r="A233" s="55" t="s">
        <v>334</v>
      </c>
      <c r="B233" s="55"/>
      <c r="C233" s="129"/>
      <c r="D233" s="129"/>
      <c r="E233" s="56" t="s">
        <v>457</v>
      </c>
      <c r="F233" s="57">
        <f>F234</f>
        <v>4096.93</v>
      </c>
      <c r="G233" s="83"/>
    </row>
    <row r="234" spans="1:7" ht="31.5" customHeight="1">
      <c r="A234" s="10" t="s">
        <v>334</v>
      </c>
      <c r="B234" s="10" t="s">
        <v>182</v>
      </c>
      <c r="C234" s="128"/>
      <c r="D234" s="128"/>
      <c r="E234" s="49" t="s">
        <v>458</v>
      </c>
      <c r="F234" s="22">
        <f>F235</f>
        <v>4096.93</v>
      </c>
      <c r="G234" s="83"/>
    </row>
    <row r="235" spans="1:7" ht="39.75" customHeight="1">
      <c r="A235" s="10" t="s">
        <v>334</v>
      </c>
      <c r="B235" s="10" t="s">
        <v>182</v>
      </c>
      <c r="C235" s="128" t="s">
        <v>214</v>
      </c>
      <c r="D235" s="130"/>
      <c r="E235" s="106" t="s">
        <v>459</v>
      </c>
      <c r="F235" s="22">
        <f>F236</f>
        <v>4096.93</v>
      </c>
      <c r="G235" s="83"/>
    </row>
    <row r="236" spans="1:7" ht="42.75" customHeight="1">
      <c r="A236" s="10" t="s">
        <v>334</v>
      </c>
      <c r="B236" s="10" t="s">
        <v>182</v>
      </c>
      <c r="C236" s="128" t="s">
        <v>213</v>
      </c>
      <c r="D236" s="128"/>
      <c r="E236" s="106" t="s">
        <v>454</v>
      </c>
      <c r="F236" s="22">
        <f>F237</f>
        <v>4096.93</v>
      </c>
      <c r="G236" s="83"/>
    </row>
    <row r="237" spans="1:7" ht="31.5" customHeight="1">
      <c r="A237" s="13" t="s">
        <v>334</v>
      </c>
      <c r="B237" s="13" t="s">
        <v>182</v>
      </c>
      <c r="C237" s="130" t="s">
        <v>462</v>
      </c>
      <c r="D237" s="130"/>
      <c r="E237" s="107" t="s">
        <v>460</v>
      </c>
      <c r="F237" s="22">
        <f>F238</f>
        <v>4096.93</v>
      </c>
      <c r="G237" s="83"/>
    </row>
    <row r="238" spans="1:7" ht="31.5" customHeight="1">
      <c r="A238" s="13" t="s">
        <v>334</v>
      </c>
      <c r="B238" s="13" t="s">
        <v>182</v>
      </c>
      <c r="C238" s="130" t="s">
        <v>462</v>
      </c>
      <c r="D238" s="130" t="s">
        <v>17</v>
      </c>
      <c r="E238" s="107" t="s">
        <v>461</v>
      </c>
      <c r="F238" s="23">
        <v>4096.93</v>
      </c>
      <c r="G238" s="83"/>
    </row>
    <row r="239" spans="1:7" ht="31.5" customHeight="1">
      <c r="A239" s="39"/>
      <c r="B239" s="39"/>
      <c r="C239" s="139"/>
      <c r="D239" s="139"/>
      <c r="E239" s="53" t="s">
        <v>347</v>
      </c>
      <c r="F239" s="40">
        <f>F8+F54+F61+F98+F119+F168+F174+F207+F225+F233</f>
        <v>15937279.999999998</v>
      </c>
      <c r="G239" s="91"/>
    </row>
    <row r="240" ht="18.75" customHeight="1">
      <c r="G240" s="91"/>
    </row>
    <row r="241" ht="33.75" customHeight="1"/>
    <row r="242" ht="33.75" customHeight="1"/>
    <row r="243" ht="21.75" customHeight="1"/>
    <row r="244" ht="33" customHeight="1"/>
    <row r="245" ht="15">
      <c r="H245" s="98"/>
    </row>
  </sheetData>
  <sheetProtection/>
  <mergeCells count="6">
    <mergeCell ref="A1:F1"/>
    <mergeCell ref="A3:F3"/>
    <mergeCell ref="C5:C7"/>
    <mergeCell ref="D5:D7"/>
    <mergeCell ref="E5:E7"/>
    <mergeCell ref="A2:F2"/>
  </mergeCells>
  <printOptions/>
  <pageMargins left="0.42" right="0.32" top="0.4" bottom="0.39" header="0.26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33"/>
  <sheetViews>
    <sheetView view="pageBreakPreview" zoomScaleSheetLayoutView="100" workbookViewId="0" topLeftCell="A1">
      <selection activeCell="A2" sqref="A2:G2"/>
    </sheetView>
  </sheetViews>
  <sheetFormatPr defaultColWidth="9.140625" defaultRowHeight="15"/>
  <cols>
    <col min="1" max="1" width="55.28125" style="101" customWidth="1"/>
    <col min="2" max="2" width="8.7109375" style="11" customWidth="1"/>
    <col min="3" max="3" width="5.8515625" style="11" customWidth="1"/>
    <col min="4" max="4" width="5.57421875" style="11" customWidth="1"/>
    <col min="5" max="5" width="16.7109375" style="11" customWidth="1"/>
    <col min="6" max="6" width="8.421875" style="11" customWidth="1"/>
    <col min="7" max="7" width="19.7109375" style="12" customWidth="1"/>
  </cols>
  <sheetData>
    <row r="1" spans="1:7" ht="63" customHeight="1">
      <c r="A1" s="241" t="s">
        <v>569</v>
      </c>
      <c r="B1" s="240"/>
      <c r="C1" s="240"/>
      <c r="D1" s="240"/>
      <c r="E1" s="240"/>
      <c r="F1" s="240"/>
      <c r="G1" s="240"/>
    </row>
    <row r="2" spans="1:7" ht="63" customHeight="1">
      <c r="A2" s="241" t="s">
        <v>541</v>
      </c>
      <c r="B2" s="240"/>
      <c r="C2" s="240"/>
      <c r="D2" s="240"/>
      <c r="E2" s="240"/>
      <c r="F2" s="240"/>
      <c r="G2" s="240"/>
    </row>
    <row r="3" spans="1:7" ht="32.25" customHeight="1">
      <c r="A3" s="239" t="s">
        <v>505</v>
      </c>
      <c r="B3" s="240"/>
      <c r="C3" s="240"/>
      <c r="D3" s="240"/>
      <c r="E3" s="240"/>
      <c r="F3" s="240"/>
      <c r="G3" s="240"/>
    </row>
    <row r="4" spans="1:7" ht="15">
      <c r="A4" s="215"/>
      <c r="B4" s="216"/>
      <c r="C4" s="216"/>
      <c r="D4" s="216"/>
      <c r="E4" s="216"/>
      <c r="F4" s="216"/>
      <c r="G4" s="217" t="s">
        <v>245</v>
      </c>
    </row>
    <row r="5" spans="1:8" ht="15">
      <c r="A5" s="242" t="s">
        <v>194</v>
      </c>
      <c r="B5" s="147" t="s">
        <v>195</v>
      </c>
      <c r="C5" s="147"/>
      <c r="D5" s="147"/>
      <c r="E5" s="147"/>
      <c r="F5" s="147"/>
      <c r="G5" s="153" t="s">
        <v>162</v>
      </c>
      <c r="H5" s="6"/>
    </row>
    <row r="6" spans="1:8" ht="30" customHeight="1">
      <c r="A6" s="243"/>
      <c r="B6" s="147" t="s">
        <v>404</v>
      </c>
      <c r="C6" s="147" t="s">
        <v>196</v>
      </c>
      <c r="D6" s="147" t="s">
        <v>197</v>
      </c>
      <c r="E6" s="147" t="s">
        <v>198</v>
      </c>
      <c r="F6" s="147" t="s">
        <v>160</v>
      </c>
      <c r="G6" s="153" t="s">
        <v>394</v>
      </c>
      <c r="H6" s="6"/>
    </row>
    <row r="7" spans="1:8" ht="21.75" customHeight="1">
      <c r="A7" s="56" t="s">
        <v>307</v>
      </c>
      <c r="B7" s="45" t="s">
        <v>10</v>
      </c>
      <c r="C7" s="55" t="s">
        <v>182</v>
      </c>
      <c r="D7" s="55"/>
      <c r="E7" s="55"/>
      <c r="F7" s="55"/>
      <c r="G7" s="57">
        <f>G8+G15+G30+G35+G28</f>
        <v>5088803.37</v>
      </c>
      <c r="H7" s="7"/>
    </row>
    <row r="8" spans="1:7" ht="25.5">
      <c r="A8" s="49" t="s">
        <v>308</v>
      </c>
      <c r="B8" s="167" t="s">
        <v>10</v>
      </c>
      <c r="C8" s="10" t="s">
        <v>182</v>
      </c>
      <c r="D8" s="10" t="s">
        <v>184</v>
      </c>
      <c r="E8" s="128"/>
      <c r="F8" s="10"/>
      <c r="G8" s="22">
        <f>G9+G12</f>
        <v>619885</v>
      </c>
    </row>
    <row r="9" spans="1:7" ht="38.25">
      <c r="A9" s="49" t="s">
        <v>405</v>
      </c>
      <c r="B9" s="167" t="s">
        <v>10</v>
      </c>
      <c r="C9" s="10" t="s">
        <v>182</v>
      </c>
      <c r="D9" s="10" t="s">
        <v>184</v>
      </c>
      <c r="E9" s="128" t="s">
        <v>214</v>
      </c>
      <c r="F9" s="10"/>
      <c r="G9" s="22">
        <f>G10</f>
        <v>570000</v>
      </c>
    </row>
    <row r="10" spans="1:7" ht="38.25">
      <c r="A10" s="49" t="s">
        <v>14</v>
      </c>
      <c r="B10" s="167" t="s">
        <v>10</v>
      </c>
      <c r="C10" s="10" t="s">
        <v>182</v>
      </c>
      <c r="D10" s="10" t="s">
        <v>184</v>
      </c>
      <c r="E10" s="128" t="s">
        <v>213</v>
      </c>
      <c r="F10" s="10"/>
      <c r="G10" s="22">
        <f>G11</f>
        <v>570000</v>
      </c>
    </row>
    <row r="11" spans="1:7" ht="15.75">
      <c r="A11" s="49" t="s">
        <v>407</v>
      </c>
      <c r="B11" s="167" t="s">
        <v>10</v>
      </c>
      <c r="C11" s="10" t="s">
        <v>182</v>
      </c>
      <c r="D11" s="10" t="s">
        <v>184</v>
      </c>
      <c r="E11" s="128" t="s">
        <v>233</v>
      </c>
      <c r="F11" s="10"/>
      <c r="G11" s="22">
        <f>G14</f>
        <v>570000</v>
      </c>
    </row>
    <row r="12" spans="1:7" ht="15.75">
      <c r="A12" s="106" t="s">
        <v>561</v>
      </c>
      <c r="B12" s="167" t="s">
        <v>10</v>
      </c>
      <c r="C12" s="10" t="s">
        <v>182</v>
      </c>
      <c r="D12" s="10" t="s">
        <v>184</v>
      </c>
      <c r="E12" s="128" t="s">
        <v>560</v>
      </c>
      <c r="F12" s="10"/>
      <c r="G12" s="22">
        <f>G13</f>
        <v>49885</v>
      </c>
    </row>
    <row r="13" spans="1:7" ht="25.5">
      <c r="A13" s="107" t="s">
        <v>128</v>
      </c>
      <c r="B13" s="112" t="s">
        <v>10</v>
      </c>
      <c r="C13" s="13" t="s">
        <v>182</v>
      </c>
      <c r="D13" s="13" t="s">
        <v>184</v>
      </c>
      <c r="E13" s="130" t="s">
        <v>565</v>
      </c>
      <c r="F13" s="13" t="s">
        <v>124</v>
      </c>
      <c r="G13" s="23">
        <v>49885</v>
      </c>
    </row>
    <row r="14" spans="1:7" ht="25.5">
      <c r="A14" s="107" t="s">
        <v>128</v>
      </c>
      <c r="B14" s="112" t="s">
        <v>10</v>
      </c>
      <c r="C14" s="13" t="s">
        <v>182</v>
      </c>
      <c r="D14" s="13" t="s">
        <v>184</v>
      </c>
      <c r="E14" s="130" t="s">
        <v>233</v>
      </c>
      <c r="F14" s="13" t="s">
        <v>124</v>
      </c>
      <c r="G14" s="23">
        <v>570000</v>
      </c>
    </row>
    <row r="15" spans="1:7" ht="38.25">
      <c r="A15" s="49" t="s">
        <v>310</v>
      </c>
      <c r="B15" s="112" t="s">
        <v>10</v>
      </c>
      <c r="C15" s="10" t="s">
        <v>182</v>
      </c>
      <c r="D15" s="10" t="s">
        <v>186</v>
      </c>
      <c r="E15" s="128"/>
      <c r="F15" s="10"/>
      <c r="G15" s="22">
        <f>G16+G23</f>
        <v>1222242.3699999999</v>
      </c>
    </row>
    <row r="16" spans="1:7" ht="38.25">
      <c r="A16" s="49" t="s">
        <v>405</v>
      </c>
      <c r="B16" s="112" t="s">
        <v>10</v>
      </c>
      <c r="C16" s="10" t="s">
        <v>182</v>
      </c>
      <c r="D16" s="10" t="s">
        <v>186</v>
      </c>
      <c r="E16" s="128" t="s">
        <v>214</v>
      </c>
      <c r="F16" s="10"/>
      <c r="G16" s="22">
        <f>G17</f>
        <v>1133406.3699999999</v>
      </c>
    </row>
    <row r="17" spans="1:7" ht="38.25">
      <c r="A17" s="49" t="s">
        <v>415</v>
      </c>
      <c r="B17" s="112" t="s">
        <v>10</v>
      </c>
      <c r="C17" s="10" t="s">
        <v>182</v>
      </c>
      <c r="D17" s="10" t="s">
        <v>186</v>
      </c>
      <c r="E17" s="128" t="s">
        <v>213</v>
      </c>
      <c r="F17" s="10"/>
      <c r="G17" s="22">
        <f>G18+G26</f>
        <v>1133406.3699999999</v>
      </c>
    </row>
    <row r="18" spans="1:7" ht="15.75">
      <c r="A18" s="49" t="s">
        <v>312</v>
      </c>
      <c r="B18" s="112" t="s">
        <v>10</v>
      </c>
      <c r="C18" s="10" t="s">
        <v>182</v>
      </c>
      <c r="D18" s="10" t="s">
        <v>186</v>
      </c>
      <c r="E18" s="128" t="s">
        <v>234</v>
      </c>
      <c r="F18" s="10"/>
      <c r="G18" s="22">
        <f>G19+G20+G21+G22</f>
        <v>1132406.3699999999</v>
      </c>
    </row>
    <row r="19" spans="1:7" ht="25.5">
      <c r="A19" s="107" t="s">
        <v>128</v>
      </c>
      <c r="B19" s="112" t="s">
        <v>10</v>
      </c>
      <c r="C19" s="13" t="s">
        <v>182</v>
      </c>
      <c r="D19" s="13" t="s">
        <v>186</v>
      </c>
      <c r="E19" s="130" t="s">
        <v>234</v>
      </c>
      <c r="F19" s="13" t="s">
        <v>124</v>
      </c>
      <c r="G19" s="23">
        <v>734410.2</v>
      </c>
    </row>
    <row r="20" spans="1:7" ht="25.5">
      <c r="A20" s="107" t="s">
        <v>131</v>
      </c>
      <c r="B20" s="112" t="s">
        <v>10</v>
      </c>
      <c r="C20" s="13" t="s">
        <v>182</v>
      </c>
      <c r="D20" s="13" t="s">
        <v>186</v>
      </c>
      <c r="E20" s="130" t="s">
        <v>234</v>
      </c>
      <c r="F20" s="13" t="s">
        <v>122</v>
      </c>
      <c r="G20" s="23">
        <v>320634.17</v>
      </c>
    </row>
    <row r="21" spans="1:7" ht="15.75">
      <c r="A21" s="50" t="s">
        <v>141</v>
      </c>
      <c r="B21" s="112" t="s">
        <v>10</v>
      </c>
      <c r="C21" s="13" t="s">
        <v>182</v>
      </c>
      <c r="D21" s="13" t="s">
        <v>186</v>
      </c>
      <c r="E21" s="130" t="s">
        <v>234</v>
      </c>
      <c r="F21" s="13" t="s">
        <v>125</v>
      </c>
      <c r="G21" s="23">
        <v>0</v>
      </c>
    </row>
    <row r="22" spans="1:7" ht="16.5" customHeight="1">
      <c r="A22" s="50" t="s">
        <v>132</v>
      </c>
      <c r="B22" s="112" t="s">
        <v>10</v>
      </c>
      <c r="C22" s="13" t="s">
        <v>182</v>
      </c>
      <c r="D22" s="13" t="s">
        <v>186</v>
      </c>
      <c r="E22" s="130" t="s">
        <v>234</v>
      </c>
      <c r="F22" s="13" t="s">
        <v>126</v>
      </c>
      <c r="G22" s="23">
        <v>77362</v>
      </c>
    </row>
    <row r="23" spans="1:7" ht="16.5" customHeight="1">
      <c r="A23" s="106" t="s">
        <v>561</v>
      </c>
      <c r="B23" s="167" t="s">
        <v>10</v>
      </c>
      <c r="C23" s="10" t="s">
        <v>182</v>
      </c>
      <c r="D23" s="10" t="s">
        <v>186</v>
      </c>
      <c r="E23" s="128" t="s">
        <v>560</v>
      </c>
      <c r="F23" s="10"/>
      <c r="G23" s="22">
        <f>G24+G25</f>
        <v>88836</v>
      </c>
    </row>
    <row r="24" spans="1:7" ht="16.5" customHeight="1">
      <c r="A24" s="107" t="s">
        <v>128</v>
      </c>
      <c r="B24" s="112" t="s">
        <v>10</v>
      </c>
      <c r="C24" s="13" t="s">
        <v>182</v>
      </c>
      <c r="D24" s="13" t="s">
        <v>186</v>
      </c>
      <c r="E24" s="130" t="s">
        <v>565</v>
      </c>
      <c r="F24" s="13" t="s">
        <v>124</v>
      </c>
      <c r="G24" s="23">
        <v>58836</v>
      </c>
    </row>
    <row r="25" spans="1:7" ht="16.5" customHeight="1">
      <c r="A25" s="50" t="s">
        <v>313</v>
      </c>
      <c r="B25" s="112" t="s">
        <v>10</v>
      </c>
      <c r="C25" s="13" t="s">
        <v>182</v>
      </c>
      <c r="D25" s="13" t="s">
        <v>186</v>
      </c>
      <c r="E25" s="130" t="s">
        <v>566</v>
      </c>
      <c r="F25" s="13" t="s">
        <v>333</v>
      </c>
      <c r="G25" s="23">
        <v>30000</v>
      </c>
    </row>
    <row r="26" spans="1:7" ht="54" customHeight="1">
      <c r="A26" s="180" t="s">
        <v>517</v>
      </c>
      <c r="B26" s="167" t="s">
        <v>10</v>
      </c>
      <c r="C26" s="10" t="s">
        <v>182</v>
      </c>
      <c r="D26" s="10" t="s">
        <v>186</v>
      </c>
      <c r="E26" s="128" t="s">
        <v>493</v>
      </c>
      <c r="F26" s="10" t="s">
        <v>333</v>
      </c>
      <c r="G26" s="22">
        <f>G27</f>
        <v>1000</v>
      </c>
    </row>
    <row r="27" spans="1:7" ht="30" customHeight="1">
      <c r="A27" s="107" t="s">
        <v>131</v>
      </c>
      <c r="B27" s="112" t="s">
        <v>10</v>
      </c>
      <c r="C27" s="13" t="s">
        <v>182</v>
      </c>
      <c r="D27" s="13" t="s">
        <v>186</v>
      </c>
      <c r="E27" s="130" t="s">
        <v>493</v>
      </c>
      <c r="F27" s="13" t="s">
        <v>122</v>
      </c>
      <c r="G27" s="23">
        <v>1000</v>
      </c>
    </row>
    <row r="28" spans="1:7" ht="30" customHeight="1">
      <c r="A28" s="9" t="s">
        <v>518</v>
      </c>
      <c r="B28" s="167" t="s">
        <v>10</v>
      </c>
      <c r="C28" s="10" t="s">
        <v>182</v>
      </c>
      <c r="D28" s="10" t="s">
        <v>188</v>
      </c>
      <c r="E28" s="181" t="s">
        <v>115</v>
      </c>
      <c r="F28" s="10"/>
      <c r="G28" s="22">
        <f>G29</f>
        <v>160000</v>
      </c>
    </row>
    <row r="29" spans="1:7" ht="30" customHeight="1">
      <c r="A29" s="14" t="s">
        <v>495</v>
      </c>
      <c r="B29" s="112" t="s">
        <v>10</v>
      </c>
      <c r="C29" s="13" t="s">
        <v>182</v>
      </c>
      <c r="D29" s="13" t="s">
        <v>188</v>
      </c>
      <c r="E29" s="181" t="s">
        <v>115</v>
      </c>
      <c r="F29" s="13" t="s">
        <v>494</v>
      </c>
      <c r="G29" s="23">
        <v>160000</v>
      </c>
    </row>
    <row r="30" spans="1:7" ht="15.75">
      <c r="A30" s="78" t="s">
        <v>105</v>
      </c>
      <c r="B30" s="112" t="s">
        <v>10</v>
      </c>
      <c r="C30" s="79" t="s">
        <v>182</v>
      </c>
      <c r="D30" s="79" t="s">
        <v>340</v>
      </c>
      <c r="E30" s="80"/>
      <c r="F30" s="80"/>
      <c r="G30" s="22">
        <f>G31</f>
        <v>30000</v>
      </c>
    </row>
    <row r="31" spans="1:7" ht="38.25">
      <c r="A31" s="109" t="s">
        <v>416</v>
      </c>
      <c r="B31" s="112" t="s">
        <v>10</v>
      </c>
      <c r="C31" s="127" t="s">
        <v>182</v>
      </c>
      <c r="D31" s="127" t="s">
        <v>340</v>
      </c>
      <c r="E31" s="131" t="s">
        <v>214</v>
      </c>
      <c r="F31" s="127"/>
      <c r="G31" s="22">
        <f>G32</f>
        <v>30000</v>
      </c>
    </row>
    <row r="32" spans="1:7" ht="38.25">
      <c r="A32" s="109" t="s">
        <v>417</v>
      </c>
      <c r="B32" s="112" t="s">
        <v>10</v>
      </c>
      <c r="C32" s="127" t="s">
        <v>182</v>
      </c>
      <c r="D32" s="127" t="s">
        <v>340</v>
      </c>
      <c r="E32" s="131" t="s">
        <v>213</v>
      </c>
      <c r="F32" s="127"/>
      <c r="G32" s="22">
        <f>G33</f>
        <v>30000</v>
      </c>
    </row>
    <row r="33" spans="1:7" ht="15.75">
      <c r="A33" s="109" t="s">
        <v>106</v>
      </c>
      <c r="B33" s="112" t="s">
        <v>10</v>
      </c>
      <c r="C33" s="127" t="s">
        <v>182</v>
      </c>
      <c r="D33" s="127" t="s">
        <v>340</v>
      </c>
      <c r="E33" s="131" t="s">
        <v>107</v>
      </c>
      <c r="F33" s="127"/>
      <c r="G33" s="22">
        <f>G34</f>
        <v>30000</v>
      </c>
    </row>
    <row r="34" spans="1:7" ht="15.75">
      <c r="A34" s="109" t="s">
        <v>108</v>
      </c>
      <c r="B34" s="112" t="s">
        <v>10</v>
      </c>
      <c r="C34" s="127" t="s">
        <v>182</v>
      </c>
      <c r="D34" s="127" t="s">
        <v>340</v>
      </c>
      <c r="E34" s="131" t="s">
        <v>107</v>
      </c>
      <c r="F34" s="127" t="s">
        <v>109</v>
      </c>
      <c r="G34" s="23">
        <v>30000</v>
      </c>
    </row>
    <row r="35" spans="1:7" ht="15.75">
      <c r="A35" s="51" t="s">
        <v>166</v>
      </c>
      <c r="B35" s="112" t="s">
        <v>10</v>
      </c>
      <c r="C35" s="41" t="s">
        <v>182</v>
      </c>
      <c r="D35" s="41">
        <v>13</v>
      </c>
      <c r="E35" s="132"/>
      <c r="F35" s="42"/>
      <c r="G35" s="43">
        <f>G40+G44</f>
        <v>3056676</v>
      </c>
    </row>
    <row r="36" spans="1:7" ht="38.25">
      <c r="A36" s="51" t="s">
        <v>409</v>
      </c>
      <c r="B36" s="112" t="s">
        <v>10</v>
      </c>
      <c r="C36" s="10" t="s">
        <v>182</v>
      </c>
      <c r="D36" s="10">
        <v>13</v>
      </c>
      <c r="E36" s="128" t="s">
        <v>217</v>
      </c>
      <c r="F36" s="128"/>
      <c r="G36" s="22">
        <f>G37</f>
        <v>0</v>
      </c>
    </row>
    <row r="37" spans="1:7" ht="25.5">
      <c r="A37" s="49" t="s">
        <v>220</v>
      </c>
      <c r="B37" s="112" t="s">
        <v>10</v>
      </c>
      <c r="C37" s="10" t="s">
        <v>182</v>
      </c>
      <c r="D37" s="10" t="s">
        <v>237</v>
      </c>
      <c r="E37" s="128" t="s">
        <v>218</v>
      </c>
      <c r="F37" s="128"/>
      <c r="G37" s="22">
        <f>G38</f>
        <v>0</v>
      </c>
    </row>
    <row r="38" spans="1:7" ht="25.5">
      <c r="A38" s="49" t="s">
        <v>314</v>
      </c>
      <c r="B38" s="112" t="s">
        <v>10</v>
      </c>
      <c r="C38" s="10" t="s">
        <v>182</v>
      </c>
      <c r="D38" s="10">
        <v>13</v>
      </c>
      <c r="E38" s="128" t="s">
        <v>410</v>
      </c>
      <c r="F38" s="128"/>
      <c r="G38" s="22">
        <f>G39</f>
        <v>0</v>
      </c>
    </row>
    <row r="39" spans="1:7" ht="25.5">
      <c r="A39" s="107" t="s">
        <v>131</v>
      </c>
      <c r="B39" s="112" t="s">
        <v>10</v>
      </c>
      <c r="C39" s="13" t="s">
        <v>182</v>
      </c>
      <c r="D39" s="13" t="s">
        <v>334</v>
      </c>
      <c r="E39" s="130" t="s">
        <v>410</v>
      </c>
      <c r="F39" s="130" t="s">
        <v>122</v>
      </c>
      <c r="G39" s="23">
        <v>0</v>
      </c>
    </row>
    <row r="40" spans="1:7" ht="25.5">
      <c r="A40" s="123" t="s">
        <v>412</v>
      </c>
      <c r="B40" s="112" t="s">
        <v>10</v>
      </c>
      <c r="C40" s="10" t="s">
        <v>182</v>
      </c>
      <c r="D40" s="10" t="s">
        <v>334</v>
      </c>
      <c r="E40" s="128" t="s">
        <v>411</v>
      </c>
      <c r="F40" s="128"/>
      <c r="G40" s="22">
        <f>G41</f>
        <v>113750</v>
      </c>
    </row>
    <row r="41" spans="1:7" ht="15.75">
      <c r="A41" s="123" t="s">
        <v>413</v>
      </c>
      <c r="B41" s="112" t="s">
        <v>10</v>
      </c>
      <c r="C41" s="13" t="s">
        <v>182</v>
      </c>
      <c r="D41" s="13" t="s">
        <v>334</v>
      </c>
      <c r="E41" s="145" t="s">
        <v>44</v>
      </c>
      <c r="F41" s="128"/>
      <c r="G41" s="23">
        <f>G42</f>
        <v>113750</v>
      </c>
    </row>
    <row r="42" spans="1:7" ht="25.5">
      <c r="A42" s="120" t="s">
        <v>426</v>
      </c>
      <c r="B42" s="112" t="s">
        <v>10</v>
      </c>
      <c r="C42" s="13" t="s">
        <v>182</v>
      </c>
      <c r="D42" s="13" t="s">
        <v>334</v>
      </c>
      <c r="E42" s="145" t="s">
        <v>45</v>
      </c>
      <c r="F42" s="130"/>
      <c r="G42" s="22">
        <f>G43</f>
        <v>113750</v>
      </c>
    </row>
    <row r="43" spans="1:7" ht="25.5">
      <c r="A43" s="107" t="s">
        <v>131</v>
      </c>
      <c r="B43" s="112" t="s">
        <v>10</v>
      </c>
      <c r="C43" s="13" t="s">
        <v>182</v>
      </c>
      <c r="D43" s="13" t="s">
        <v>334</v>
      </c>
      <c r="E43" s="145" t="s">
        <v>45</v>
      </c>
      <c r="F43" s="130" t="s">
        <v>122</v>
      </c>
      <c r="G43" s="23">
        <v>113750</v>
      </c>
    </row>
    <row r="44" spans="1:7" ht="38.25">
      <c r="A44" s="49" t="s">
        <v>415</v>
      </c>
      <c r="B44" s="112" t="s">
        <v>10</v>
      </c>
      <c r="C44" s="10" t="s">
        <v>182</v>
      </c>
      <c r="D44" s="10">
        <v>13</v>
      </c>
      <c r="E44" s="128" t="s">
        <v>213</v>
      </c>
      <c r="F44" s="10"/>
      <c r="G44" s="22">
        <f>G50+G45+G48</f>
        <v>2942926</v>
      </c>
    </row>
    <row r="45" spans="1:7" ht="25.5">
      <c r="A45" s="49" t="s">
        <v>345</v>
      </c>
      <c r="B45" s="112" t="s">
        <v>10</v>
      </c>
      <c r="C45" s="10" t="s">
        <v>182</v>
      </c>
      <c r="D45" s="10">
        <v>13</v>
      </c>
      <c r="E45" s="128" t="s">
        <v>236</v>
      </c>
      <c r="F45" s="10"/>
      <c r="G45" s="22">
        <f>G46+G47</f>
        <v>2786978</v>
      </c>
    </row>
    <row r="46" spans="1:7" ht="25.5">
      <c r="A46" s="107" t="s">
        <v>128</v>
      </c>
      <c r="B46" s="112" t="s">
        <v>10</v>
      </c>
      <c r="C46" s="13" t="s">
        <v>182</v>
      </c>
      <c r="D46" s="13" t="s">
        <v>334</v>
      </c>
      <c r="E46" s="130" t="s">
        <v>236</v>
      </c>
      <c r="F46" s="13" t="s">
        <v>124</v>
      </c>
      <c r="G46" s="23">
        <v>2456978</v>
      </c>
    </row>
    <row r="47" spans="1:7" ht="25.5">
      <c r="A47" s="107" t="s">
        <v>131</v>
      </c>
      <c r="B47" s="112" t="s">
        <v>10</v>
      </c>
      <c r="C47" s="13" t="s">
        <v>182</v>
      </c>
      <c r="D47" s="13" t="s">
        <v>334</v>
      </c>
      <c r="E47" s="130" t="s">
        <v>236</v>
      </c>
      <c r="F47" s="13" t="s">
        <v>122</v>
      </c>
      <c r="G47" s="23">
        <v>330000</v>
      </c>
    </row>
    <row r="48" spans="1:7" ht="16.5" customHeight="1">
      <c r="A48" s="106" t="s">
        <v>561</v>
      </c>
      <c r="B48" s="167" t="s">
        <v>10</v>
      </c>
      <c r="C48" s="10" t="s">
        <v>182</v>
      </c>
      <c r="D48" s="10" t="s">
        <v>334</v>
      </c>
      <c r="E48" s="128" t="s">
        <v>560</v>
      </c>
      <c r="F48" s="10"/>
      <c r="G48" s="22">
        <f>G49+G50</f>
        <v>155948</v>
      </c>
    </row>
    <row r="49" spans="1:7" ht="16.5" customHeight="1">
      <c r="A49" s="107" t="s">
        <v>128</v>
      </c>
      <c r="B49" s="112" t="s">
        <v>10</v>
      </c>
      <c r="C49" s="13" t="s">
        <v>182</v>
      </c>
      <c r="D49" s="13" t="s">
        <v>334</v>
      </c>
      <c r="E49" s="130" t="s">
        <v>565</v>
      </c>
      <c r="F49" s="13" t="s">
        <v>124</v>
      </c>
      <c r="G49" s="23">
        <v>155948</v>
      </c>
    </row>
    <row r="50" spans="1:7" ht="25.5" customHeight="1">
      <c r="A50" s="49" t="s">
        <v>199</v>
      </c>
      <c r="B50" s="112" t="s">
        <v>10</v>
      </c>
      <c r="C50" s="10" t="s">
        <v>182</v>
      </c>
      <c r="D50" s="10">
        <v>13</v>
      </c>
      <c r="E50" s="128" t="s">
        <v>235</v>
      </c>
      <c r="F50" s="10"/>
      <c r="G50" s="22">
        <f>G51+G52</f>
        <v>0</v>
      </c>
    </row>
    <row r="51" spans="1:7" ht="25.5">
      <c r="A51" s="107" t="s">
        <v>131</v>
      </c>
      <c r="B51" s="112" t="s">
        <v>10</v>
      </c>
      <c r="C51" s="13" t="s">
        <v>182</v>
      </c>
      <c r="D51" s="13" t="s">
        <v>334</v>
      </c>
      <c r="E51" s="130" t="s">
        <v>235</v>
      </c>
      <c r="F51" s="13" t="s">
        <v>122</v>
      </c>
      <c r="G51" s="22">
        <v>0</v>
      </c>
    </row>
    <row r="52" spans="1:7" ht="15.75">
      <c r="A52" s="50" t="s">
        <v>132</v>
      </c>
      <c r="B52" s="112" t="s">
        <v>10</v>
      </c>
      <c r="C52" s="13" t="s">
        <v>182</v>
      </c>
      <c r="D52" s="13" t="s">
        <v>334</v>
      </c>
      <c r="E52" s="130" t="s">
        <v>235</v>
      </c>
      <c r="F52" s="13" t="s">
        <v>126</v>
      </c>
      <c r="G52" s="23">
        <v>0</v>
      </c>
    </row>
    <row r="53" spans="1:7" ht="16.5">
      <c r="A53" s="56" t="s">
        <v>167</v>
      </c>
      <c r="B53" s="113" t="s">
        <v>10</v>
      </c>
      <c r="C53" s="55" t="s">
        <v>184</v>
      </c>
      <c r="D53" s="55"/>
      <c r="E53" s="129"/>
      <c r="F53" s="55"/>
      <c r="G53" s="57">
        <f>G54</f>
        <v>140300</v>
      </c>
    </row>
    <row r="54" spans="1:7" ht="15.75">
      <c r="A54" s="49" t="s">
        <v>315</v>
      </c>
      <c r="B54" s="112" t="s">
        <v>10</v>
      </c>
      <c r="C54" s="10" t="s">
        <v>184</v>
      </c>
      <c r="D54" s="10" t="s">
        <v>185</v>
      </c>
      <c r="E54" s="128"/>
      <c r="F54" s="10"/>
      <c r="G54" s="22">
        <f>G55</f>
        <v>140300</v>
      </c>
    </row>
    <row r="55" spans="1:7" ht="38.25">
      <c r="A55" s="49" t="s">
        <v>405</v>
      </c>
      <c r="B55" s="112" t="s">
        <v>10</v>
      </c>
      <c r="C55" s="10" t="s">
        <v>184</v>
      </c>
      <c r="D55" s="10" t="s">
        <v>185</v>
      </c>
      <c r="E55" s="128" t="s">
        <v>214</v>
      </c>
      <c r="F55" s="10"/>
      <c r="G55" s="22">
        <f>G56</f>
        <v>140300</v>
      </c>
    </row>
    <row r="56" spans="1:7" ht="38.25">
      <c r="A56" s="49" t="s">
        <v>15</v>
      </c>
      <c r="B56" s="112" t="s">
        <v>10</v>
      </c>
      <c r="C56" s="10" t="s">
        <v>184</v>
      </c>
      <c r="D56" s="10" t="s">
        <v>185</v>
      </c>
      <c r="E56" s="128" t="s">
        <v>213</v>
      </c>
      <c r="F56" s="10"/>
      <c r="G56" s="22">
        <f>G57</f>
        <v>140300</v>
      </c>
    </row>
    <row r="57" spans="1:7" ht="25.5">
      <c r="A57" s="49" t="s">
        <v>316</v>
      </c>
      <c r="B57" s="112" t="s">
        <v>10</v>
      </c>
      <c r="C57" s="10" t="s">
        <v>184</v>
      </c>
      <c r="D57" s="10" t="s">
        <v>185</v>
      </c>
      <c r="E57" s="128" t="s">
        <v>216</v>
      </c>
      <c r="F57" s="10"/>
      <c r="G57" s="22">
        <f>G58+G59</f>
        <v>140300</v>
      </c>
    </row>
    <row r="58" spans="1:9" ht="25.5">
      <c r="A58" s="107" t="s">
        <v>128</v>
      </c>
      <c r="B58" s="112" t="s">
        <v>10</v>
      </c>
      <c r="C58" s="13" t="s">
        <v>184</v>
      </c>
      <c r="D58" s="13" t="s">
        <v>185</v>
      </c>
      <c r="E58" s="130" t="s">
        <v>216</v>
      </c>
      <c r="F58" s="13" t="s">
        <v>124</v>
      </c>
      <c r="G58" s="23">
        <v>128185.95</v>
      </c>
      <c r="I58">
        <v>0</v>
      </c>
    </row>
    <row r="59" spans="1:7" ht="25.5">
      <c r="A59" s="107" t="s">
        <v>131</v>
      </c>
      <c r="B59" s="112" t="s">
        <v>10</v>
      </c>
      <c r="C59" s="13" t="s">
        <v>184</v>
      </c>
      <c r="D59" s="13" t="s">
        <v>185</v>
      </c>
      <c r="E59" s="130" t="s">
        <v>216</v>
      </c>
      <c r="F59" s="13" t="s">
        <v>122</v>
      </c>
      <c r="G59" s="23">
        <v>12114.05</v>
      </c>
    </row>
    <row r="60" spans="1:7" ht="33">
      <c r="A60" s="56" t="s">
        <v>317</v>
      </c>
      <c r="B60" s="113" t="s">
        <v>10</v>
      </c>
      <c r="C60" s="55" t="s">
        <v>185</v>
      </c>
      <c r="D60" s="55"/>
      <c r="E60" s="129"/>
      <c r="F60" s="55"/>
      <c r="G60" s="57">
        <f>G61+G70+G87</f>
        <v>86521</v>
      </c>
    </row>
    <row r="61" spans="1:7" ht="25.5">
      <c r="A61" s="49" t="s">
        <v>318</v>
      </c>
      <c r="B61" s="112" t="s">
        <v>10</v>
      </c>
      <c r="C61" s="10" t="s">
        <v>185</v>
      </c>
      <c r="D61" s="10" t="s">
        <v>190</v>
      </c>
      <c r="E61" s="128"/>
      <c r="F61" s="10"/>
      <c r="G61" s="22">
        <f>G66+G62</f>
        <v>0</v>
      </c>
    </row>
    <row r="62" spans="1:7" ht="38.25">
      <c r="A62" s="49" t="s">
        <v>422</v>
      </c>
      <c r="B62" s="112" t="s">
        <v>10</v>
      </c>
      <c r="C62" s="10" t="s">
        <v>185</v>
      </c>
      <c r="D62" s="10" t="s">
        <v>190</v>
      </c>
      <c r="E62" s="133" t="s">
        <v>421</v>
      </c>
      <c r="F62" s="10"/>
      <c r="G62" s="22">
        <f>G63</f>
        <v>0</v>
      </c>
    </row>
    <row r="63" spans="1:7" ht="26.25">
      <c r="A63" s="154" t="s">
        <v>423</v>
      </c>
      <c r="B63" s="112" t="s">
        <v>10</v>
      </c>
      <c r="C63" s="10" t="s">
        <v>185</v>
      </c>
      <c r="D63" s="10" t="s">
        <v>190</v>
      </c>
      <c r="E63" s="133" t="s">
        <v>424</v>
      </c>
      <c r="F63" s="10"/>
      <c r="G63" s="22">
        <f>G64</f>
        <v>0</v>
      </c>
    </row>
    <row r="64" spans="1:7" ht="31.5" customHeight="1">
      <c r="A64" s="49" t="s">
        <v>426</v>
      </c>
      <c r="B64" s="112" t="s">
        <v>10</v>
      </c>
      <c r="C64" s="10" t="s">
        <v>185</v>
      </c>
      <c r="D64" s="10" t="s">
        <v>190</v>
      </c>
      <c r="E64" s="133" t="s">
        <v>425</v>
      </c>
      <c r="F64" s="10"/>
      <c r="G64" s="22">
        <f>G65</f>
        <v>0</v>
      </c>
    </row>
    <row r="65" spans="1:7" ht="33.75" customHeight="1">
      <c r="A65" s="110" t="s">
        <v>165</v>
      </c>
      <c r="B65" s="112" t="s">
        <v>10</v>
      </c>
      <c r="C65" s="13" t="s">
        <v>185</v>
      </c>
      <c r="D65" s="13" t="s">
        <v>190</v>
      </c>
      <c r="E65" s="134" t="s">
        <v>425</v>
      </c>
      <c r="F65" s="13" t="s">
        <v>122</v>
      </c>
      <c r="G65" s="23">
        <v>0</v>
      </c>
    </row>
    <row r="66" spans="1:7" ht="38.25">
      <c r="A66" s="49" t="s">
        <v>405</v>
      </c>
      <c r="B66" s="112" t="s">
        <v>10</v>
      </c>
      <c r="C66" s="10" t="s">
        <v>185</v>
      </c>
      <c r="D66" s="10" t="s">
        <v>190</v>
      </c>
      <c r="E66" s="128" t="s">
        <v>214</v>
      </c>
      <c r="F66" s="10"/>
      <c r="G66" s="22">
        <f>G67</f>
        <v>0</v>
      </c>
    </row>
    <row r="67" spans="1:7" ht="38.25">
      <c r="A67" s="49" t="s">
        <v>415</v>
      </c>
      <c r="B67" s="112" t="s">
        <v>10</v>
      </c>
      <c r="C67" s="10" t="s">
        <v>185</v>
      </c>
      <c r="D67" s="10" t="s">
        <v>190</v>
      </c>
      <c r="E67" s="128" t="s">
        <v>213</v>
      </c>
      <c r="F67" s="10"/>
      <c r="G67" s="22">
        <f>G68</f>
        <v>0</v>
      </c>
    </row>
    <row r="68" spans="1:7" ht="38.25">
      <c r="A68" s="49" t="s">
        <v>319</v>
      </c>
      <c r="B68" s="112" t="s">
        <v>10</v>
      </c>
      <c r="C68" s="10" t="s">
        <v>185</v>
      </c>
      <c r="D68" s="10" t="s">
        <v>190</v>
      </c>
      <c r="E68" s="128" t="s">
        <v>222</v>
      </c>
      <c r="F68" s="10"/>
      <c r="G68" s="22">
        <f>G69</f>
        <v>0</v>
      </c>
    </row>
    <row r="69" spans="1:7" ht="25.5">
      <c r="A69" s="107" t="s">
        <v>131</v>
      </c>
      <c r="B69" s="112" t="s">
        <v>10</v>
      </c>
      <c r="C69" s="13" t="s">
        <v>185</v>
      </c>
      <c r="D69" s="13" t="s">
        <v>190</v>
      </c>
      <c r="E69" s="130" t="s">
        <v>222</v>
      </c>
      <c r="F69" s="13" t="s">
        <v>122</v>
      </c>
      <c r="G69" s="23">
        <v>0</v>
      </c>
    </row>
    <row r="70" spans="1:7" ht="15.75">
      <c r="A70" s="49" t="s">
        <v>168</v>
      </c>
      <c r="B70" s="112" t="s">
        <v>10</v>
      </c>
      <c r="C70" s="10" t="s">
        <v>185</v>
      </c>
      <c r="D70" s="10">
        <v>10</v>
      </c>
      <c r="E70" s="128"/>
      <c r="F70" s="10"/>
      <c r="G70" s="22">
        <f>G77+G71+G74</f>
        <v>86521</v>
      </c>
    </row>
    <row r="71" spans="1:7" ht="3.75" customHeight="1">
      <c r="A71" s="111" t="s">
        <v>418</v>
      </c>
      <c r="B71" s="112" t="s">
        <v>10</v>
      </c>
      <c r="C71" s="10" t="s">
        <v>185</v>
      </c>
      <c r="D71" s="10" t="s">
        <v>335</v>
      </c>
      <c r="E71" s="133" t="s">
        <v>387</v>
      </c>
      <c r="F71" s="10"/>
      <c r="G71" s="22">
        <f>G72</f>
        <v>0</v>
      </c>
    </row>
    <row r="72" spans="1:7" ht="25.5" hidden="1">
      <c r="A72" s="155" t="s">
        <v>419</v>
      </c>
      <c r="B72" s="112" t="s">
        <v>10</v>
      </c>
      <c r="C72" s="10" t="s">
        <v>185</v>
      </c>
      <c r="D72" s="10" t="s">
        <v>335</v>
      </c>
      <c r="E72" s="133" t="s">
        <v>420</v>
      </c>
      <c r="F72" s="13"/>
      <c r="G72" s="23">
        <f>G73</f>
        <v>0</v>
      </c>
    </row>
    <row r="73" spans="1:7" ht="25.5" hidden="1">
      <c r="A73" s="110" t="s">
        <v>165</v>
      </c>
      <c r="B73" s="112" t="s">
        <v>10</v>
      </c>
      <c r="C73" s="13" t="s">
        <v>185</v>
      </c>
      <c r="D73" s="13" t="s">
        <v>335</v>
      </c>
      <c r="E73" s="134" t="s">
        <v>420</v>
      </c>
      <c r="F73" s="13" t="s">
        <v>122</v>
      </c>
      <c r="G73" s="23">
        <v>0</v>
      </c>
    </row>
    <row r="74" spans="1:7" ht="39">
      <c r="A74" s="157" t="s">
        <v>427</v>
      </c>
      <c r="B74" s="112" t="s">
        <v>10</v>
      </c>
      <c r="C74" s="41" t="s">
        <v>185</v>
      </c>
      <c r="D74" s="41" t="s">
        <v>335</v>
      </c>
      <c r="E74" s="156" t="s">
        <v>389</v>
      </c>
      <c r="F74" s="13"/>
      <c r="G74" s="22">
        <f>G75</f>
        <v>26700</v>
      </c>
    </row>
    <row r="75" spans="1:7" ht="25.5">
      <c r="A75" s="159" t="s">
        <v>419</v>
      </c>
      <c r="B75" s="167" t="s">
        <v>10</v>
      </c>
      <c r="C75" s="41" t="s">
        <v>185</v>
      </c>
      <c r="D75" s="41" t="s">
        <v>335</v>
      </c>
      <c r="E75" s="156" t="s">
        <v>428</v>
      </c>
      <c r="F75" s="13"/>
      <c r="G75" s="23">
        <f>G76</f>
        <v>26700</v>
      </c>
    </row>
    <row r="76" spans="1:7" ht="25.5">
      <c r="A76" s="110" t="s">
        <v>165</v>
      </c>
      <c r="B76" s="112" t="s">
        <v>10</v>
      </c>
      <c r="C76" s="13" t="s">
        <v>185</v>
      </c>
      <c r="D76" s="13" t="s">
        <v>335</v>
      </c>
      <c r="E76" s="160" t="s">
        <v>428</v>
      </c>
      <c r="F76" s="13" t="s">
        <v>122</v>
      </c>
      <c r="G76" s="23">
        <v>26700</v>
      </c>
    </row>
    <row r="77" spans="1:7" ht="38.25">
      <c r="A77" s="49" t="s">
        <v>405</v>
      </c>
      <c r="B77" s="112" t="s">
        <v>10</v>
      </c>
      <c r="C77" s="10" t="s">
        <v>185</v>
      </c>
      <c r="D77" s="10" t="s">
        <v>335</v>
      </c>
      <c r="E77" s="128" t="s">
        <v>214</v>
      </c>
      <c r="F77" s="10"/>
      <c r="G77" s="22">
        <f>G78</f>
        <v>59821</v>
      </c>
    </row>
    <row r="78" spans="1:7" ht="38.25">
      <c r="A78" s="49" t="s">
        <v>415</v>
      </c>
      <c r="B78" s="112" t="s">
        <v>10</v>
      </c>
      <c r="C78" s="10" t="s">
        <v>185</v>
      </c>
      <c r="D78" s="10" t="s">
        <v>335</v>
      </c>
      <c r="E78" s="128" t="s">
        <v>213</v>
      </c>
      <c r="F78" s="10"/>
      <c r="G78" s="22">
        <f>G79+G84</f>
        <v>59821</v>
      </c>
    </row>
    <row r="79" spans="1:7" ht="38.25">
      <c r="A79" s="49" t="s">
        <v>320</v>
      </c>
      <c r="B79" s="112" t="s">
        <v>10</v>
      </c>
      <c r="C79" s="10" t="s">
        <v>185</v>
      </c>
      <c r="D79" s="10">
        <v>10</v>
      </c>
      <c r="E79" s="128" t="s">
        <v>223</v>
      </c>
      <c r="F79" s="10"/>
      <c r="G79" s="22">
        <f>G80+G83+G81</f>
        <v>5275.55</v>
      </c>
    </row>
    <row r="80" spans="1:7" ht="25.5">
      <c r="A80" s="107" t="s">
        <v>131</v>
      </c>
      <c r="B80" s="112" t="s">
        <v>10</v>
      </c>
      <c r="C80" s="13" t="s">
        <v>185</v>
      </c>
      <c r="D80" s="13" t="s">
        <v>335</v>
      </c>
      <c r="E80" s="130" t="s">
        <v>223</v>
      </c>
      <c r="F80" s="13" t="s">
        <v>122</v>
      </c>
      <c r="G80" s="23">
        <v>5275.55</v>
      </c>
    </row>
    <row r="81" spans="1:7" ht="15.75">
      <c r="A81" s="50" t="s">
        <v>134</v>
      </c>
      <c r="B81" s="112" t="s">
        <v>10</v>
      </c>
      <c r="C81" s="13" t="s">
        <v>185</v>
      </c>
      <c r="D81" s="13" t="s">
        <v>335</v>
      </c>
      <c r="E81" s="130" t="s">
        <v>223</v>
      </c>
      <c r="F81" s="13" t="s">
        <v>127</v>
      </c>
      <c r="G81" s="23">
        <f>G82</f>
        <v>0</v>
      </c>
    </row>
    <row r="82" spans="1:7" ht="25.5">
      <c r="A82" s="50" t="s">
        <v>277</v>
      </c>
      <c r="B82" s="112" t="s">
        <v>10</v>
      </c>
      <c r="C82" s="13" t="s">
        <v>185</v>
      </c>
      <c r="D82" s="13" t="s">
        <v>335</v>
      </c>
      <c r="E82" s="130" t="s">
        <v>223</v>
      </c>
      <c r="F82" s="13" t="s">
        <v>273</v>
      </c>
      <c r="G82" s="23">
        <v>0</v>
      </c>
    </row>
    <row r="83" spans="1:7" ht="15.75">
      <c r="A83" s="50" t="s">
        <v>133</v>
      </c>
      <c r="B83" s="112" t="s">
        <v>10</v>
      </c>
      <c r="C83" s="13" t="s">
        <v>185</v>
      </c>
      <c r="D83" s="13" t="s">
        <v>335</v>
      </c>
      <c r="E83" s="130" t="s">
        <v>223</v>
      </c>
      <c r="F83" s="13" t="s">
        <v>109</v>
      </c>
      <c r="G83" s="23">
        <v>0</v>
      </c>
    </row>
    <row r="84" spans="1:7" ht="25.5">
      <c r="A84" s="49" t="s">
        <v>528</v>
      </c>
      <c r="B84" s="112" t="s">
        <v>10</v>
      </c>
      <c r="C84" s="10" t="s">
        <v>185</v>
      </c>
      <c r="D84" s="10" t="s">
        <v>335</v>
      </c>
      <c r="E84" s="128" t="s">
        <v>529</v>
      </c>
      <c r="F84" s="10"/>
      <c r="G84" s="22">
        <f>SUM(G86)</f>
        <v>54545.45</v>
      </c>
    </row>
    <row r="85" spans="1:7" ht="25.5">
      <c r="A85" s="107" t="s">
        <v>131</v>
      </c>
      <c r="B85" s="112" t="s">
        <v>10</v>
      </c>
      <c r="C85" s="13" t="s">
        <v>185</v>
      </c>
      <c r="D85" s="13" t="s">
        <v>335</v>
      </c>
      <c r="E85" s="130" t="s">
        <v>529</v>
      </c>
      <c r="F85" s="13" t="s">
        <v>122</v>
      </c>
      <c r="G85" s="22">
        <f>G86</f>
        <v>54545.45</v>
      </c>
    </row>
    <row r="86" spans="1:7" ht="25.5">
      <c r="A86" s="50" t="s">
        <v>313</v>
      </c>
      <c r="B86" s="112" t="s">
        <v>10</v>
      </c>
      <c r="C86" s="13" t="s">
        <v>185</v>
      </c>
      <c r="D86" s="13" t="s">
        <v>335</v>
      </c>
      <c r="E86" s="130" t="s">
        <v>529</v>
      </c>
      <c r="F86" s="13" t="s">
        <v>333</v>
      </c>
      <c r="G86" s="23">
        <v>54545.45</v>
      </c>
    </row>
    <row r="87" spans="1:7" ht="28.5">
      <c r="A87" s="9" t="s">
        <v>104</v>
      </c>
      <c r="B87" s="112" t="s">
        <v>10</v>
      </c>
      <c r="C87" s="10" t="s">
        <v>185</v>
      </c>
      <c r="D87" s="10" t="s">
        <v>99</v>
      </c>
      <c r="E87" s="128"/>
      <c r="F87" s="10"/>
      <c r="G87" s="22">
        <f>G88</f>
        <v>0</v>
      </c>
    </row>
    <row r="88" spans="1:7" ht="38.25">
      <c r="A88" s="51" t="s">
        <v>555</v>
      </c>
      <c r="B88" s="112" t="s">
        <v>10</v>
      </c>
      <c r="C88" s="10" t="s">
        <v>185</v>
      </c>
      <c r="D88" s="10" t="s">
        <v>99</v>
      </c>
      <c r="E88" s="128" t="s">
        <v>138</v>
      </c>
      <c r="F88" s="10"/>
      <c r="G88" s="22">
        <f>G89</f>
        <v>0</v>
      </c>
    </row>
    <row r="89" spans="1:7" ht="15.75">
      <c r="A89" s="49" t="s">
        <v>431</v>
      </c>
      <c r="B89" s="112" t="s">
        <v>10</v>
      </c>
      <c r="C89" s="10" t="s">
        <v>185</v>
      </c>
      <c r="D89" s="10" t="s">
        <v>99</v>
      </c>
      <c r="E89" s="128" t="s">
        <v>137</v>
      </c>
      <c r="F89" s="10"/>
      <c r="G89" s="22">
        <f>G90</f>
        <v>0</v>
      </c>
    </row>
    <row r="90" spans="1:7" ht="25.5">
      <c r="A90" s="49" t="s">
        <v>432</v>
      </c>
      <c r="B90" s="112" t="s">
        <v>10</v>
      </c>
      <c r="C90" s="10" t="s">
        <v>185</v>
      </c>
      <c r="D90" s="10" t="s">
        <v>99</v>
      </c>
      <c r="E90" s="128" t="s">
        <v>465</v>
      </c>
      <c r="F90" s="10"/>
      <c r="G90" s="22">
        <f>G91</f>
        <v>0</v>
      </c>
    </row>
    <row r="91" spans="1:7" ht="25.5">
      <c r="A91" s="107" t="s">
        <v>131</v>
      </c>
      <c r="B91" s="112" t="s">
        <v>10</v>
      </c>
      <c r="C91" s="13" t="s">
        <v>185</v>
      </c>
      <c r="D91" s="13" t="s">
        <v>99</v>
      </c>
      <c r="E91" s="130" t="s">
        <v>465</v>
      </c>
      <c r="F91" s="13" t="s">
        <v>122</v>
      </c>
      <c r="G91" s="23">
        <v>0</v>
      </c>
    </row>
    <row r="92" spans="1:7" ht="16.5">
      <c r="A92" s="56" t="s">
        <v>169</v>
      </c>
      <c r="B92" s="113" t="s">
        <v>10</v>
      </c>
      <c r="C92" s="55" t="s">
        <v>186</v>
      </c>
      <c r="D92" s="55"/>
      <c r="E92" s="129"/>
      <c r="F92" s="55"/>
      <c r="G92" s="57">
        <f>G93+G103</f>
        <v>4684184.6899999995</v>
      </c>
    </row>
    <row r="93" spans="1:7" ht="14.25" customHeight="1">
      <c r="A93" s="49" t="s">
        <v>248</v>
      </c>
      <c r="B93" s="112" t="s">
        <v>10</v>
      </c>
      <c r="C93" s="102" t="s">
        <v>186</v>
      </c>
      <c r="D93" s="102" t="s">
        <v>190</v>
      </c>
      <c r="E93" s="128"/>
      <c r="F93" s="47"/>
      <c r="G93" s="22">
        <f>G100+G97</f>
        <v>4669184.6899999995</v>
      </c>
    </row>
    <row r="94" spans="1:7" ht="51" hidden="1">
      <c r="A94" s="53" t="s">
        <v>301</v>
      </c>
      <c r="B94" s="112" t="s">
        <v>10</v>
      </c>
      <c r="C94" s="103" t="s">
        <v>186</v>
      </c>
      <c r="D94" s="103" t="s">
        <v>190</v>
      </c>
      <c r="E94" s="135" t="s">
        <v>228</v>
      </c>
      <c r="F94" s="72"/>
      <c r="G94" s="71">
        <f>SUM(G95)</f>
        <v>4020000</v>
      </c>
    </row>
    <row r="95" spans="1:7" ht="25.5" hidden="1">
      <c r="A95" s="53" t="s">
        <v>302</v>
      </c>
      <c r="B95" s="112" t="s">
        <v>10</v>
      </c>
      <c r="C95" s="103" t="s">
        <v>186</v>
      </c>
      <c r="D95" s="103" t="s">
        <v>190</v>
      </c>
      <c r="E95" s="135" t="s">
        <v>229</v>
      </c>
      <c r="F95" s="72"/>
      <c r="G95" s="71">
        <f>SUM(G96)</f>
        <v>4020000</v>
      </c>
    </row>
    <row r="96" spans="1:7" ht="25.5" hidden="1">
      <c r="A96" s="53" t="s">
        <v>303</v>
      </c>
      <c r="B96" s="112" t="s">
        <v>10</v>
      </c>
      <c r="C96" s="103" t="s">
        <v>186</v>
      </c>
      <c r="D96" s="103" t="s">
        <v>190</v>
      </c>
      <c r="E96" s="135" t="s">
        <v>305</v>
      </c>
      <c r="F96" s="72"/>
      <c r="G96" s="71">
        <f>SUM(G97)</f>
        <v>4020000</v>
      </c>
    </row>
    <row r="97" spans="1:7" ht="25.5" customHeight="1">
      <c r="A97" s="49" t="s">
        <v>496</v>
      </c>
      <c r="B97" s="112" t="s">
        <v>10</v>
      </c>
      <c r="C97" s="182" t="s">
        <v>186</v>
      </c>
      <c r="D97" s="182" t="s">
        <v>190</v>
      </c>
      <c r="E97" s="183" t="s">
        <v>525</v>
      </c>
      <c r="F97" s="184"/>
      <c r="G97" s="185">
        <f>SUM(G98)</f>
        <v>4020000</v>
      </c>
    </row>
    <row r="98" spans="1:7" ht="32.25" customHeight="1">
      <c r="A98" s="107" t="s">
        <v>131</v>
      </c>
      <c r="B98" s="112" t="s">
        <v>10</v>
      </c>
      <c r="C98" s="186" t="s">
        <v>186</v>
      </c>
      <c r="D98" s="186" t="s">
        <v>190</v>
      </c>
      <c r="E98" s="183" t="s">
        <v>525</v>
      </c>
      <c r="F98" s="187" t="s">
        <v>333</v>
      </c>
      <c r="G98" s="188">
        <v>4020000</v>
      </c>
    </row>
    <row r="99" spans="1:7" ht="38.25">
      <c r="A99" s="49" t="s">
        <v>405</v>
      </c>
      <c r="B99" s="112" t="s">
        <v>10</v>
      </c>
      <c r="C99" s="102" t="s">
        <v>186</v>
      </c>
      <c r="D99" s="102" t="s">
        <v>190</v>
      </c>
      <c r="E99" s="128" t="s">
        <v>214</v>
      </c>
      <c r="F99" s="47"/>
      <c r="G99" s="22">
        <f>G100</f>
        <v>649184.69</v>
      </c>
    </row>
    <row r="100" spans="1:7" ht="38.25">
      <c r="A100" s="49" t="s">
        <v>415</v>
      </c>
      <c r="B100" s="112" t="s">
        <v>10</v>
      </c>
      <c r="C100" s="102" t="s">
        <v>186</v>
      </c>
      <c r="D100" s="102" t="s">
        <v>190</v>
      </c>
      <c r="E100" s="128" t="s">
        <v>213</v>
      </c>
      <c r="F100" s="47"/>
      <c r="G100" s="22">
        <f>G101</f>
        <v>649184.69</v>
      </c>
    </row>
    <row r="101" spans="1:7" ht="25.5">
      <c r="A101" s="52" t="s">
        <v>379</v>
      </c>
      <c r="B101" s="112" t="s">
        <v>10</v>
      </c>
      <c r="C101" s="102" t="s">
        <v>186</v>
      </c>
      <c r="D101" s="102" t="s">
        <v>190</v>
      </c>
      <c r="E101" s="128" t="s">
        <v>380</v>
      </c>
      <c r="F101" s="47"/>
      <c r="G101" s="22">
        <f>G102</f>
        <v>649184.69</v>
      </c>
    </row>
    <row r="102" spans="1:7" ht="25.5">
      <c r="A102" s="107" t="s">
        <v>131</v>
      </c>
      <c r="B102" s="112" t="s">
        <v>10</v>
      </c>
      <c r="C102" s="105" t="s">
        <v>186</v>
      </c>
      <c r="D102" s="105" t="s">
        <v>190</v>
      </c>
      <c r="E102" s="130" t="s">
        <v>380</v>
      </c>
      <c r="F102" s="48" t="s">
        <v>122</v>
      </c>
      <c r="G102" s="23">
        <v>649184.69</v>
      </c>
    </row>
    <row r="103" spans="1:7" ht="15.75">
      <c r="A103" s="49" t="s">
        <v>170</v>
      </c>
      <c r="B103" s="167" t="s">
        <v>10</v>
      </c>
      <c r="C103" s="20" t="s">
        <v>186</v>
      </c>
      <c r="D103" s="20" t="s">
        <v>336</v>
      </c>
      <c r="E103" s="128"/>
      <c r="F103" s="20"/>
      <c r="G103" s="22">
        <f>G106+G104</f>
        <v>15000</v>
      </c>
    </row>
    <row r="104" spans="1:7" ht="44.25" customHeight="1">
      <c r="A104" s="99" t="s">
        <v>434</v>
      </c>
      <c r="B104" s="167" t="s">
        <v>10</v>
      </c>
      <c r="C104" s="20" t="s">
        <v>186</v>
      </c>
      <c r="D104" s="20" t="s">
        <v>336</v>
      </c>
      <c r="E104" s="128" t="s">
        <v>221</v>
      </c>
      <c r="F104" s="20"/>
      <c r="G104" s="23">
        <f>G105</f>
        <v>10000</v>
      </c>
    </row>
    <row r="105" spans="1:7" ht="25.5">
      <c r="A105" s="107" t="s">
        <v>131</v>
      </c>
      <c r="B105" s="112" t="s">
        <v>10</v>
      </c>
      <c r="C105" s="15" t="s">
        <v>186</v>
      </c>
      <c r="D105" s="15" t="s">
        <v>336</v>
      </c>
      <c r="E105" s="130" t="s">
        <v>435</v>
      </c>
      <c r="F105" s="15" t="s">
        <v>122</v>
      </c>
      <c r="G105" s="23">
        <v>10000</v>
      </c>
    </row>
    <row r="106" spans="1:7" ht="25.5">
      <c r="A106" s="49" t="s">
        <v>16</v>
      </c>
      <c r="B106" s="112" t="s">
        <v>10</v>
      </c>
      <c r="C106" s="20" t="s">
        <v>186</v>
      </c>
      <c r="D106" s="20" t="s">
        <v>336</v>
      </c>
      <c r="E106" s="128" t="s">
        <v>395</v>
      </c>
      <c r="F106" s="20"/>
      <c r="G106" s="22">
        <f>G107</f>
        <v>5000</v>
      </c>
    </row>
    <row r="107" spans="1:7" ht="15.75">
      <c r="A107" s="110" t="s">
        <v>170</v>
      </c>
      <c r="B107" s="112" t="s">
        <v>10</v>
      </c>
      <c r="C107" s="15" t="s">
        <v>186</v>
      </c>
      <c r="D107" s="15" t="s">
        <v>336</v>
      </c>
      <c r="E107" s="130" t="s">
        <v>395</v>
      </c>
      <c r="F107" s="15"/>
      <c r="G107" s="23">
        <f>G108</f>
        <v>5000</v>
      </c>
    </row>
    <row r="108" spans="1:7" ht="25.5">
      <c r="A108" s="110" t="s">
        <v>165</v>
      </c>
      <c r="B108" s="112" t="s">
        <v>10</v>
      </c>
      <c r="C108" s="15" t="s">
        <v>186</v>
      </c>
      <c r="D108" s="15" t="s">
        <v>336</v>
      </c>
      <c r="E108" s="130" t="s">
        <v>395</v>
      </c>
      <c r="F108" s="15" t="s">
        <v>122</v>
      </c>
      <c r="G108" s="23">
        <f>G109</f>
        <v>5000</v>
      </c>
    </row>
    <row r="109" spans="1:7" ht="25.5">
      <c r="A109" s="107" t="s">
        <v>313</v>
      </c>
      <c r="B109" s="112" t="s">
        <v>10</v>
      </c>
      <c r="C109" s="15" t="s">
        <v>186</v>
      </c>
      <c r="D109" s="15" t="s">
        <v>336</v>
      </c>
      <c r="E109" s="130" t="s">
        <v>395</v>
      </c>
      <c r="F109" s="15" t="s">
        <v>333</v>
      </c>
      <c r="G109" s="23">
        <v>5000</v>
      </c>
    </row>
    <row r="110" spans="1:7" ht="16.5">
      <c r="A110" s="56" t="s">
        <v>321</v>
      </c>
      <c r="B110" s="189" t="s">
        <v>10</v>
      </c>
      <c r="C110" s="74" t="s">
        <v>187</v>
      </c>
      <c r="D110" s="74"/>
      <c r="E110" s="74"/>
      <c r="F110" s="74"/>
      <c r="G110" s="57">
        <f>G122+G149</f>
        <v>711255.01</v>
      </c>
    </row>
    <row r="111" spans="1:7" ht="15.75" hidden="1">
      <c r="A111" s="49" t="s">
        <v>289</v>
      </c>
      <c r="B111" s="167" t="s">
        <v>71</v>
      </c>
      <c r="C111" s="20" t="s">
        <v>187</v>
      </c>
      <c r="D111" s="10" t="s">
        <v>182</v>
      </c>
      <c r="E111" s="10" t="s">
        <v>291</v>
      </c>
      <c r="F111" s="10"/>
      <c r="G111" s="43">
        <f>G112</f>
        <v>0</v>
      </c>
    </row>
    <row r="112" spans="1:7" ht="15.75" hidden="1">
      <c r="A112" s="49" t="s">
        <v>171</v>
      </c>
      <c r="B112" s="167" t="s">
        <v>71</v>
      </c>
      <c r="C112" s="20" t="s">
        <v>187</v>
      </c>
      <c r="D112" s="10" t="s">
        <v>182</v>
      </c>
      <c r="E112" s="10" t="s">
        <v>291</v>
      </c>
      <c r="F112" s="10"/>
      <c r="G112" s="43">
        <f>G113</f>
        <v>0</v>
      </c>
    </row>
    <row r="113" spans="1:7" ht="25.5" hidden="1">
      <c r="A113" s="99" t="s">
        <v>290</v>
      </c>
      <c r="B113" s="167" t="s">
        <v>71</v>
      </c>
      <c r="C113" s="20" t="s">
        <v>187</v>
      </c>
      <c r="D113" s="10" t="s">
        <v>182</v>
      </c>
      <c r="E113" s="10" t="s">
        <v>291</v>
      </c>
      <c r="F113" s="10"/>
      <c r="G113" s="43">
        <f>G114</f>
        <v>0</v>
      </c>
    </row>
    <row r="114" spans="1:7" ht="25.5" hidden="1">
      <c r="A114" s="50" t="s">
        <v>277</v>
      </c>
      <c r="B114" s="167" t="s">
        <v>71</v>
      </c>
      <c r="C114" s="15" t="s">
        <v>187</v>
      </c>
      <c r="D114" s="13" t="s">
        <v>182</v>
      </c>
      <c r="E114" s="13" t="s">
        <v>291</v>
      </c>
      <c r="F114" s="13" t="s">
        <v>273</v>
      </c>
      <c r="G114" s="44">
        <v>0</v>
      </c>
    </row>
    <row r="115" spans="1:7" ht="0.75" customHeight="1">
      <c r="A115" s="50" t="s">
        <v>108</v>
      </c>
      <c r="B115" s="167" t="s">
        <v>71</v>
      </c>
      <c r="C115" s="13" t="s">
        <v>187</v>
      </c>
      <c r="D115" s="13" t="s">
        <v>182</v>
      </c>
      <c r="E115" s="13" t="s">
        <v>238</v>
      </c>
      <c r="F115" s="13" t="s">
        <v>109</v>
      </c>
      <c r="G115" s="23">
        <f>G116</f>
        <v>0</v>
      </c>
    </row>
    <row r="116" spans="1:7" ht="37.5" customHeight="1" hidden="1">
      <c r="A116" s="76" t="s">
        <v>103</v>
      </c>
      <c r="B116" s="167" t="s">
        <v>71</v>
      </c>
      <c r="C116" s="13" t="s">
        <v>187</v>
      </c>
      <c r="D116" s="13" t="s">
        <v>182</v>
      </c>
      <c r="E116" s="13" t="s">
        <v>238</v>
      </c>
      <c r="F116" s="13" t="s">
        <v>102</v>
      </c>
      <c r="G116" s="23">
        <v>0</v>
      </c>
    </row>
    <row r="117" spans="1:7" ht="15.75" hidden="1">
      <c r="A117" s="49" t="s">
        <v>171</v>
      </c>
      <c r="B117" s="167" t="s">
        <v>71</v>
      </c>
      <c r="C117" s="10" t="s">
        <v>187</v>
      </c>
      <c r="D117" s="10" t="s">
        <v>182</v>
      </c>
      <c r="E117" s="10" t="s">
        <v>275</v>
      </c>
      <c r="F117" s="10"/>
      <c r="G117" s="22">
        <f>G118+G120</f>
        <v>0</v>
      </c>
    </row>
    <row r="118" spans="1:7" ht="51" hidden="1">
      <c r="A118" s="49" t="s">
        <v>268</v>
      </c>
      <c r="B118" s="167" t="s">
        <v>71</v>
      </c>
      <c r="C118" s="10" t="s">
        <v>187</v>
      </c>
      <c r="D118" s="10" t="s">
        <v>182</v>
      </c>
      <c r="E118" s="10" t="s">
        <v>274</v>
      </c>
      <c r="F118" s="10"/>
      <c r="G118" s="22">
        <f>G119</f>
        <v>0</v>
      </c>
    </row>
    <row r="119" spans="1:7" ht="25.5" hidden="1">
      <c r="A119" s="50" t="s">
        <v>277</v>
      </c>
      <c r="B119" s="167" t="s">
        <v>71</v>
      </c>
      <c r="C119" s="13" t="s">
        <v>187</v>
      </c>
      <c r="D119" s="13" t="s">
        <v>182</v>
      </c>
      <c r="E119" s="13" t="s">
        <v>274</v>
      </c>
      <c r="F119" s="13" t="s">
        <v>273</v>
      </c>
      <c r="G119" s="23">
        <v>0</v>
      </c>
    </row>
    <row r="120" spans="1:7" ht="38.25" hidden="1">
      <c r="A120" s="49" t="s">
        <v>269</v>
      </c>
      <c r="B120" s="167" t="s">
        <v>71</v>
      </c>
      <c r="C120" s="10" t="s">
        <v>187</v>
      </c>
      <c r="D120" s="10" t="s">
        <v>182</v>
      </c>
      <c r="E120" s="10" t="s">
        <v>276</v>
      </c>
      <c r="F120" s="10"/>
      <c r="G120" s="22">
        <f>G121</f>
        <v>0</v>
      </c>
    </row>
    <row r="121" spans="1:7" ht="25.5" hidden="1">
      <c r="A121" s="50" t="s">
        <v>277</v>
      </c>
      <c r="B121" s="167" t="s">
        <v>71</v>
      </c>
      <c r="C121" s="13" t="s">
        <v>187</v>
      </c>
      <c r="D121" s="13" t="s">
        <v>182</v>
      </c>
      <c r="E121" s="13" t="s">
        <v>276</v>
      </c>
      <c r="F121" s="13" t="s">
        <v>273</v>
      </c>
      <c r="G121" s="23">
        <v>0</v>
      </c>
    </row>
    <row r="122" spans="1:7" ht="15.75">
      <c r="A122" s="49" t="s">
        <v>322</v>
      </c>
      <c r="B122" s="167" t="s">
        <v>10</v>
      </c>
      <c r="C122" s="10" t="s">
        <v>187</v>
      </c>
      <c r="D122" s="10" t="s">
        <v>184</v>
      </c>
      <c r="E122" s="10"/>
      <c r="F122" s="10"/>
      <c r="G122" s="22">
        <f>G127+G123+G125</f>
        <v>219389.45</v>
      </c>
    </row>
    <row r="123" spans="1:7" ht="25.5">
      <c r="A123" s="49" t="s">
        <v>500</v>
      </c>
      <c r="B123" s="167" t="s">
        <v>10</v>
      </c>
      <c r="C123" s="10" t="s">
        <v>187</v>
      </c>
      <c r="D123" s="10" t="s">
        <v>184</v>
      </c>
      <c r="E123" s="128" t="s">
        <v>499</v>
      </c>
      <c r="F123" s="10"/>
      <c r="G123" s="22">
        <f>G124</f>
        <v>0</v>
      </c>
    </row>
    <row r="124" spans="1:7" ht="15.75">
      <c r="A124" s="50" t="s">
        <v>108</v>
      </c>
      <c r="B124" s="112" t="s">
        <v>10</v>
      </c>
      <c r="C124" s="13" t="s">
        <v>187</v>
      </c>
      <c r="D124" s="13" t="s">
        <v>184</v>
      </c>
      <c r="E124" s="130" t="s">
        <v>519</v>
      </c>
      <c r="F124" s="10"/>
      <c r="G124" s="23">
        <v>0</v>
      </c>
    </row>
    <row r="125" spans="1:7" ht="51">
      <c r="A125" s="49" t="s">
        <v>549</v>
      </c>
      <c r="B125" s="112"/>
      <c r="C125" s="10" t="s">
        <v>187</v>
      </c>
      <c r="D125" s="10" t="s">
        <v>184</v>
      </c>
      <c r="E125" s="128" t="s">
        <v>543</v>
      </c>
      <c r="F125" s="130"/>
      <c r="G125" s="22">
        <f>G126</f>
        <v>0</v>
      </c>
    </row>
    <row r="126" spans="1:7" ht="25.5">
      <c r="A126" s="110" t="s">
        <v>165</v>
      </c>
      <c r="B126" s="112"/>
      <c r="C126" s="13" t="s">
        <v>187</v>
      </c>
      <c r="D126" s="13" t="s">
        <v>184</v>
      </c>
      <c r="E126" s="130" t="s">
        <v>546</v>
      </c>
      <c r="F126" s="15" t="s">
        <v>122</v>
      </c>
      <c r="G126" s="23">
        <v>0</v>
      </c>
    </row>
    <row r="127" spans="1:7" ht="38.25">
      <c r="A127" s="49" t="s">
        <v>405</v>
      </c>
      <c r="B127" s="112" t="s">
        <v>10</v>
      </c>
      <c r="C127" s="20" t="s">
        <v>187</v>
      </c>
      <c r="D127" s="20" t="s">
        <v>184</v>
      </c>
      <c r="E127" s="128" t="s">
        <v>214</v>
      </c>
      <c r="F127" s="81"/>
      <c r="G127" s="22">
        <f>G128</f>
        <v>219389.45</v>
      </c>
    </row>
    <row r="128" spans="1:7" ht="15.75">
      <c r="A128" s="49" t="s">
        <v>172</v>
      </c>
      <c r="B128" s="112" t="s">
        <v>10</v>
      </c>
      <c r="C128" s="20" t="s">
        <v>187</v>
      </c>
      <c r="D128" s="20" t="s">
        <v>184</v>
      </c>
      <c r="E128" s="128" t="s">
        <v>232</v>
      </c>
      <c r="F128" s="10"/>
      <c r="G128" s="22">
        <f>G146</f>
        <v>219389.45</v>
      </c>
    </row>
    <row r="129" spans="1:7" ht="15.75" hidden="1">
      <c r="A129" s="49" t="s">
        <v>322</v>
      </c>
      <c r="B129" s="112" t="s">
        <v>10</v>
      </c>
      <c r="C129" s="20" t="s">
        <v>187</v>
      </c>
      <c r="D129" s="20" t="s">
        <v>184</v>
      </c>
      <c r="E129" s="10" t="s">
        <v>231</v>
      </c>
      <c r="F129" s="10"/>
      <c r="G129" s="22">
        <f>G130+G133+G136</f>
        <v>0</v>
      </c>
    </row>
    <row r="130" spans="1:7" ht="38.25" hidden="1">
      <c r="A130" s="49" t="s">
        <v>323</v>
      </c>
      <c r="B130" s="112" t="s">
        <v>10</v>
      </c>
      <c r="C130" s="20" t="s">
        <v>187</v>
      </c>
      <c r="D130" s="20" t="s">
        <v>184</v>
      </c>
      <c r="E130" s="10" t="s">
        <v>230</v>
      </c>
      <c r="F130" s="10"/>
      <c r="G130" s="22">
        <f>G132</f>
        <v>0</v>
      </c>
    </row>
    <row r="131" spans="1:7" ht="15.75" hidden="1">
      <c r="A131" s="50" t="s">
        <v>108</v>
      </c>
      <c r="B131" s="112" t="s">
        <v>10</v>
      </c>
      <c r="C131" s="15" t="s">
        <v>187</v>
      </c>
      <c r="D131" s="15" t="s">
        <v>184</v>
      </c>
      <c r="E131" s="13" t="s">
        <v>230</v>
      </c>
      <c r="F131" s="13" t="s">
        <v>109</v>
      </c>
      <c r="G131" s="23">
        <f>G132</f>
        <v>0</v>
      </c>
    </row>
    <row r="132" spans="1:7" ht="51" hidden="1">
      <c r="A132" s="75" t="s">
        <v>100</v>
      </c>
      <c r="B132" s="112" t="s">
        <v>10</v>
      </c>
      <c r="C132" s="15" t="s">
        <v>187</v>
      </c>
      <c r="D132" s="15" t="s">
        <v>184</v>
      </c>
      <c r="E132" s="13" t="s">
        <v>230</v>
      </c>
      <c r="F132" s="13" t="s">
        <v>101</v>
      </c>
      <c r="G132" s="23">
        <v>0</v>
      </c>
    </row>
    <row r="133" spans="1:7" ht="38.25" hidden="1">
      <c r="A133" s="49" t="s">
        <v>324</v>
      </c>
      <c r="B133" s="112" t="s">
        <v>10</v>
      </c>
      <c r="C133" s="20" t="s">
        <v>187</v>
      </c>
      <c r="D133" s="10" t="s">
        <v>184</v>
      </c>
      <c r="E133" s="10" t="s">
        <v>240</v>
      </c>
      <c r="F133" s="10"/>
      <c r="G133" s="22">
        <f>G135</f>
        <v>0</v>
      </c>
    </row>
    <row r="134" spans="1:7" ht="15.75" hidden="1">
      <c r="A134" s="50" t="s">
        <v>108</v>
      </c>
      <c r="B134" s="112" t="s">
        <v>10</v>
      </c>
      <c r="C134" s="15" t="s">
        <v>187</v>
      </c>
      <c r="D134" s="13" t="s">
        <v>184</v>
      </c>
      <c r="E134" s="13" t="s">
        <v>240</v>
      </c>
      <c r="F134" s="13" t="s">
        <v>337</v>
      </c>
      <c r="G134" s="23">
        <f>G135</f>
        <v>0</v>
      </c>
    </row>
    <row r="135" spans="1:7" ht="48" customHeight="1" hidden="1">
      <c r="A135" s="75" t="s">
        <v>100</v>
      </c>
      <c r="B135" s="112" t="s">
        <v>10</v>
      </c>
      <c r="C135" s="15" t="s">
        <v>187</v>
      </c>
      <c r="D135" s="13" t="s">
        <v>184</v>
      </c>
      <c r="E135" s="13" t="s">
        <v>240</v>
      </c>
      <c r="F135" s="13" t="s">
        <v>101</v>
      </c>
      <c r="G135" s="23">
        <v>0</v>
      </c>
    </row>
    <row r="136" spans="1:7" ht="15.75" hidden="1">
      <c r="A136" s="49" t="s">
        <v>172</v>
      </c>
      <c r="B136" s="112" t="s">
        <v>10</v>
      </c>
      <c r="C136" s="10" t="s">
        <v>187</v>
      </c>
      <c r="D136" s="10" t="s">
        <v>184</v>
      </c>
      <c r="E136" s="20" t="s">
        <v>239</v>
      </c>
      <c r="F136" s="10"/>
      <c r="G136" s="22">
        <f>G141+G139+G138+G142</f>
        <v>0</v>
      </c>
    </row>
    <row r="137" spans="1:7" ht="25.5" hidden="1">
      <c r="A137" s="107" t="s">
        <v>131</v>
      </c>
      <c r="B137" s="112" t="s">
        <v>10</v>
      </c>
      <c r="C137" s="13" t="s">
        <v>187</v>
      </c>
      <c r="D137" s="13" t="s">
        <v>184</v>
      </c>
      <c r="E137" s="15" t="s">
        <v>239</v>
      </c>
      <c r="F137" s="13" t="s">
        <v>122</v>
      </c>
      <c r="G137" s="23">
        <f>G138+G139</f>
        <v>0</v>
      </c>
    </row>
    <row r="138" spans="1:7" ht="25.5" hidden="1">
      <c r="A138" s="50" t="s">
        <v>114</v>
      </c>
      <c r="B138" s="112" t="s">
        <v>10</v>
      </c>
      <c r="C138" s="13" t="s">
        <v>187</v>
      </c>
      <c r="D138" s="13" t="s">
        <v>184</v>
      </c>
      <c r="E138" s="15" t="s">
        <v>239</v>
      </c>
      <c r="F138" s="13" t="s">
        <v>113</v>
      </c>
      <c r="G138" s="23"/>
    </row>
    <row r="139" spans="1:7" ht="25.5" hidden="1">
      <c r="A139" s="50" t="s">
        <v>313</v>
      </c>
      <c r="B139" s="112" t="s">
        <v>10</v>
      </c>
      <c r="C139" s="13" t="s">
        <v>187</v>
      </c>
      <c r="D139" s="13" t="s">
        <v>184</v>
      </c>
      <c r="E139" s="15" t="s">
        <v>239</v>
      </c>
      <c r="F139" s="13" t="s">
        <v>333</v>
      </c>
      <c r="G139" s="23">
        <v>0</v>
      </c>
    </row>
    <row r="140" spans="1:7" ht="15.75" hidden="1">
      <c r="A140" s="50" t="s">
        <v>108</v>
      </c>
      <c r="B140" s="112" t="s">
        <v>10</v>
      </c>
      <c r="C140" s="13" t="s">
        <v>187</v>
      </c>
      <c r="D140" s="13" t="s">
        <v>184</v>
      </c>
      <c r="E140" s="15" t="s">
        <v>239</v>
      </c>
      <c r="F140" s="13" t="s">
        <v>109</v>
      </c>
      <c r="G140" s="23">
        <f>G141+G142</f>
        <v>0</v>
      </c>
    </row>
    <row r="141" spans="1:7" ht="39" hidden="1">
      <c r="A141" s="76" t="s">
        <v>103</v>
      </c>
      <c r="B141" s="112" t="s">
        <v>10</v>
      </c>
      <c r="C141" s="13" t="s">
        <v>187</v>
      </c>
      <c r="D141" s="13" t="s">
        <v>184</v>
      </c>
      <c r="E141" s="15" t="s">
        <v>239</v>
      </c>
      <c r="F141" s="13" t="s">
        <v>102</v>
      </c>
      <c r="G141" s="23">
        <v>0</v>
      </c>
    </row>
    <row r="142" spans="1:7" ht="25.5" hidden="1">
      <c r="A142" s="50" t="s">
        <v>376</v>
      </c>
      <c r="B142" s="112" t="s">
        <v>10</v>
      </c>
      <c r="C142" s="13" t="s">
        <v>187</v>
      </c>
      <c r="D142" s="13" t="s">
        <v>184</v>
      </c>
      <c r="E142" s="15" t="s">
        <v>239</v>
      </c>
      <c r="F142" s="13" t="s">
        <v>292</v>
      </c>
      <c r="G142" s="23">
        <v>0</v>
      </c>
    </row>
    <row r="143" spans="1:7" ht="25.5" hidden="1">
      <c r="A143" s="49" t="s">
        <v>250</v>
      </c>
      <c r="B143" s="112" t="s">
        <v>10</v>
      </c>
      <c r="C143" s="10" t="s">
        <v>187</v>
      </c>
      <c r="D143" s="10" t="s">
        <v>184</v>
      </c>
      <c r="E143" s="20" t="s">
        <v>249</v>
      </c>
      <c r="F143" s="10"/>
      <c r="G143" s="22">
        <f>SUM(G145)</f>
        <v>0</v>
      </c>
    </row>
    <row r="144" spans="1:7" ht="25.5" hidden="1">
      <c r="A144" s="107" t="s">
        <v>131</v>
      </c>
      <c r="B144" s="112" t="s">
        <v>10</v>
      </c>
      <c r="C144" s="13" t="s">
        <v>187</v>
      </c>
      <c r="D144" s="13" t="s">
        <v>184</v>
      </c>
      <c r="E144" s="15" t="s">
        <v>249</v>
      </c>
      <c r="F144" s="13" t="s">
        <v>122</v>
      </c>
      <c r="G144" s="23">
        <f>G145</f>
        <v>0</v>
      </c>
    </row>
    <row r="145" spans="1:7" ht="25.5" hidden="1">
      <c r="A145" s="50" t="s">
        <v>114</v>
      </c>
      <c r="B145" s="112" t="s">
        <v>10</v>
      </c>
      <c r="C145" s="13" t="s">
        <v>187</v>
      </c>
      <c r="D145" s="13" t="s">
        <v>184</v>
      </c>
      <c r="E145" s="15" t="s">
        <v>249</v>
      </c>
      <c r="F145" s="13" t="s">
        <v>113</v>
      </c>
      <c r="G145" s="23">
        <v>0</v>
      </c>
    </row>
    <row r="146" spans="1:7" ht="15.75">
      <c r="A146" s="49" t="s">
        <v>172</v>
      </c>
      <c r="B146" s="112" t="s">
        <v>10</v>
      </c>
      <c r="C146" s="20" t="s">
        <v>187</v>
      </c>
      <c r="D146" s="20" t="s">
        <v>184</v>
      </c>
      <c r="E146" s="128" t="s">
        <v>437</v>
      </c>
      <c r="F146" s="13"/>
      <c r="G146" s="22">
        <f>G147+G148</f>
        <v>219389.45</v>
      </c>
    </row>
    <row r="147" spans="1:7" ht="25.5">
      <c r="A147" s="107" t="s">
        <v>120</v>
      </c>
      <c r="B147" s="112" t="s">
        <v>10</v>
      </c>
      <c r="C147" s="21" t="s">
        <v>187</v>
      </c>
      <c r="D147" s="21" t="s">
        <v>184</v>
      </c>
      <c r="E147" s="137" t="s">
        <v>239</v>
      </c>
      <c r="F147" s="13" t="s">
        <v>122</v>
      </c>
      <c r="G147" s="23">
        <v>206456.13</v>
      </c>
    </row>
    <row r="148" spans="1:7" ht="31.5" customHeight="1">
      <c r="A148" s="50" t="s">
        <v>376</v>
      </c>
      <c r="B148" s="112" t="s">
        <v>10</v>
      </c>
      <c r="C148" s="21" t="s">
        <v>187</v>
      </c>
      <c r="D148" s="21" t="s">
        <v>184</v>
      </c>
      <c r="E148" s="137" t="s">
        <v>239</v>
      </c>
      <c r="F148" s="13" t="s">
        <v>125</v>
      </c>
      <c r="G148" s="23">
        <v>12933.32</v>
      </c>
    </row>
    <row r="149" spans="1:7" ht="15.75">
      <c r="A149" s="49" t="s">
        <v>325</v>
      </c>
      <c r="B149" s="112" t="s">
        <v>10</v>
      </c>
      <c r="C149" s="10" t="s">
        <v>187</v>
      </c>
      <c r="D149" s="10" t="s">
        <v>185</v>
      </c>
      <c r="E149" s="10"/>
      <c r="F149" s="10"/>
      <c r="G149" s="22">
        <f>G150+G161</f>
        <v>491865.56</v>
      </c>
    </row>
    <row r="150" spans="1:7" ht="38.25">
      <c r="A150" s="49" t="s">
        <v>405</v>
      </c>
      <c r="B150" s="112" t="s">
        <v>10</v>
      </c>
      <c r="C150" s="10" t="s">
        <v>187</v>
      </c>
      <c r="D150" s="10" t="s">
        <v>185</v>
      </c>
      <c r="E150" s="128" t="s">
        <v>214</v>
      </c>
      <c r="F150" s="10"/>
      <c r="G150" s="22">
        <f>G151</f>
        <v>469110</v>
      </c>
    </row>
    <row r="151" spans="1:7" ht="15.75">
      <c r="A151" s="49" t="s">
        <v>172</v>
      </c>
      <c r="B151" s="112" t="s">
        <v>10</v>
      </c>
      <c r="C151" s="10" t="s">
        <v>187</v>
      </c>
      <c r="D151" s="10" t="s">
        <v>185</v>
      </c>
      <c r="E151" s="128" t="s">
        <v>232</v>
      </c>
      <c r="F151" s="10"/>
      <c r="G151" s="22">
        <f>G152</f>
        <v>469110</v>
      </c>
    </row>
    <row r="152" spans="1:7" ht="15.75">
      <c r="A152" s="49" t="s">
        <v>325</v>
      </c>
      <c r="B152" s="112" t="s">
        <v>10</v>
      </c>
      <c r="C152" s="10" t="s">
        <v>187</v>
      </c>
      <c r="D152" s="10" t="s">
        <v>185</v>
      </c>
      <c r="E152" s="128" t="s">
        <v>244</v>
      </c>
      <c r="F152" s="10"/>
      <c r="G152" s="22">
        <f>G153+G155+G157</f>
        <v>469110</v>
      </c>
    </row>
    <row r="153" spans="1:7" ht="15.75">
      <c r="A153" s="49" t="s">
        <v>326</v>
      </c>
      <c r="B153" s="112" t="s">
        <v>10</v>
      </c>
      <c r="C153" s="10" t="s">
        <v>187</v>
      </c>
      <c r="D153" s="10" t="s">
        <v>185</v>
      </c>
      <c r="E153" s="128" t="s">
        <v>243</v>
      </c>
      <c r="F153" s="10"/>
      <c r="G153" s="22">
        <f>G154</f>
        <v>105300</v>
      </c>
    </row>
    <row r="154" spans="1:7" ht="25.5">
      <c r="A154" s="107" t="s">
        <v>131</v>
      </c>
      <c r="B154" s="112" t="s">
        <v>10</v>
      </c>
      <c r="C154" s="38" t="s">
        <v>187</v>
      </c>
      <c r="D154" s="38" t="s">
        <v>185</v>
      </c>
      <c r="E154" s="138" t="s">
        <v>243</v>
      </c>
      <c r="F154" s="38" t="s">
        <v>122</v>
      </c>
      <c r="G154" s="23">
        <v>105300</v>
      </c>
    </row>
    <row r="155" spans="1:7" ht="15.75">
      <c r="A155" s="49" t="s">
        <v>173</v>
      </c>
      <c r="B155" s="112" t="s">
        <v>10</v>
      </c>
      <c r="C155" s="10" t="s">
        <v>187</v>
      </c>
      <c r="D155" s="10" t="s">
        <v>185</v>
      </c>
      <c r="E155" s="128" t="s">
        <v>242</v>
      </c>
      <c r="F155" s="10"/>
      <c r="G155" s="22">
        <f>G156</f>
        <v>0</v>
      </c>
    </row>
    <row r="156" spans="1:7" ht="25.5">
      <c r="A156" s="107" t="s">
        <v>131</v>
      </c>
      <c r="B156" s="112" t="s">
        <v>10</v>
      </c>
      <c r="C156" s="13" t="s">
        <v>187</v>
      </c>
      <c r="D156" s="13" t="s">
        <v>185</v>
      </c>
      <c r="E156" s="130" t="s">
        <v>242</v>
      </c>
      <c r="F156" s="13" t="s">
        <v>122</v>
      </c>
      <c r="G156" s="23">
        <v>0</v>
      </c>
    </row>
    <row r="157" spans="1:7" ht="25.5">
      <c r="A157" s="49" t="s">
        <v>174</v>
      </c>
      <c r="B157" s="112" t="s">
        <v>10</v>
      </c>
      <c r="C157" s="10" t="s">
        <v>187</v>
      </c>
      <c r="D157" s="10" t="s">
        <v>185</v>
      </c>
      <c r="E157" s="128" t="s">
        <v>241</v>
      </c>
      <c r="F157" s="10"/>
      <c r="G157" s="22">
        <f>G158</f>
        <v>363810</v>
      </c>
    </row>
    <row r="158" spans="1:7" ht="25.5">
      <c r="A158" s="107" t="s">
        <v>131</v>
      </c>
      <c r="B158" s="112" t="s">
        <v>10</v>
      </c>
      <c r="C158" s="13" t="s">
        <v>187</v>
      </c>
      <c r="D158" s="13" t="s">
        <v>185</v>
      </c>
      <c r="E158" s="130" t="s">
        <v>241</v>
      </c>
      <c r="F158" s="13" t="s">
        <v>122</v>
      </c>
      <c r="G158" s="23">
        <v>363810</v>
      </c>
    </row>
    <row r="159" spans="1:7" ht="15.75" hidden="1">
      <c r="A159" s="50" t="s">
        <v>134</v>
      </c>
      <c r="B159" s="112" t="s">
        <v>71</v>
      </c>
      <c r="C159" s="13" t="s">
        <v>187</v>
      </c>
      <c r="D159" s="13" t="s">
        <v>185</v>
      </c>
      <c r="E159" s="130" t="s">
        <v>241</v>
      </c>
      <c r="F159" s="13" t="s">
        <v>127</v>
      </c>
      <c r="G159" s="23">
        <f>G160</f>
        <v>0</v>
      </c>
    </row>
    <row r="160" spans="1:7" ht="25.5" hidden="1">
      <c r="A160" s="50" t="s">
        <v>277</v>
      </c>
      <c r="B160" s="112" t="s">
        <v>71</v>
      </c>
      <c r="C160" s="13" t="s">
        <v>187</v>
      </c>
      <c r="D160" s="13" t="s">
        <v>185</v>
      </c>
      <c r="E160" s="130" t="s">
        <v>241</v>
      </c>
      <c r="F160" s="13" t="s">
        <v>273</v>
      </c>
      <c r="G160" s="23">
        <v>0</v>
      </c>
    </row>
    <row r="161" spans="1:7" ht="15.75">
      <c r="A161" s="106" t="s">
        <v>561</v>
      </c>
      <c r="B161" s="112" t="s">
        <v>10</v>
      </c>
      <c r="C161" s="10" t="s">
        <v>187</v>
      </c>
      <c r="D161" s="10" t="s">
        <v>185</v>
      </c>
      <c r="E161" s="128" t="s">
        <v>560</v>
      </c>
      <c r="F161" s="128"/>
      <c r="G161" s="22">
        <f>G162</f>
        <v>22755.56</v>
      </c>
    </row>
    <row r="162" spans="1:7" ht="25.5">
      <c r="A162" s="50" t="s">
        <v>313</v>
      </c>
      <c r="B162" s="112" t="s">
        <v>10</v>
      </c>
      <c r="C162" s="13" t="s">
        <v>187</v>
      </c>
      <c r="D162" s="13" t="s">
        <v>185</v>
      </c>
      <c r="E162" s="130" t="s">
        <v>560</v>
      </c>
      <c r="F162" s="130" t="s">
        <v>333</v>
      </c>
      <c r="G162" s="23">
        <v>22755.56</v>
      </c>
    </row>
    <row r="163" spans="1:7" ht="16.5">
      <c r="A163" s="56" t="s">
        <v>175</v>
      </c>
      <c r="B163" s="113" t="s">
        <v>10</v>
      </c>
      <c r="C163" s="55" t="s">
        <v>188</v>
      </c>
      <c r="D163" s="55"/>
      <c r="E163" s="129"/>
      <c r="F163" s="55"/>
      <c r="G163" s="57">
        <f>G164</f>
        <v>0</v>
      </c>
    </row>
    <row r="164" spans="1:7" ht="25.5">
      <c r="A164" s="49" t="s">
        <v>438</v>
      </c>
      <c r="B164" s="112" t="s">
        <v>10</v>
      </c>
      <c r="C164" s="10" t="s">
        <v>188</v>
      </c>
      <c r="D164" s="10" t="s">
        <v>187</v>
      </c>
      <c r="E164" s="128"/>
      <c r="F164" s="128"/>
      <c r="G164" s="22">
        <f>G165</f>
        <v>0</v>
      </c>
    </row>
    <row r="165" spans="1:7" ht="38.25">
      <c r="A165" s="99" t="s">
        <v>552</v>
      </c>
      <c r="B165" s="112" t="s">
        <v>10</v>
      </c>
      <c r="C165" s="10" t="s">
        <v>188</v>
      </c>
      <c r="D165" s="10" t="s">
        <v>187</v>
      </c>
      <c r="E165" s="128" t="s">
        <v>391</v>
      </c>
      <c r="F165" s="128"/>
      <c r="G165" s="22">
        <f>G166</f>
        <v>0</v>
      </c>
    </row>
    <row r="166" spans="1:7" ht="15.75">
      <c r="A166" s="99" t="s">
        <v>439</v>
      </c>
      <c r="B166" s="112" t="s">
        <v>10</v>
      </c>
      <c r="C166" s="10" t="s">
        <v>188</v>
      </c>
      <c r="D166" s="10" t="s">
        <v>187</v>
      </c>
      <c r="E166" s="128" t="s">
        <v>392</v>
      </c>
      <c r="F166" s="128"/>
      <c r="G166" s="22">
        <f>G167</f>
        <v>0</v>
      </c>
    </row>
    <row r="167" spans="1:7" ht="15.75">
      <c r="A167" s="49" t="s">
        <v>440</v>
      </c>
      <c r="B167" s="112" t="s">
        <v>10</v>
      </c>
      <c r="C167" s="10" t="s">
        <v>188</v>
      </c>
      <c r="D167" s="10" t="s">
        <v>187</v>
      </c>
      <c r="E167" s="128" t="s">
        <v>441</v>
      </c>
      <c r="F167" s="128"/>
      <c r="G167" s="22">
        <f>G168</f>
        <v>0</v>
      </c>
    </row>
    <row r="168" spans="1:7" ht="25.5">
      <c r="A168" s="107" t="s">
        <v>131</v>
      </c>
      <c r="B168" s="112" t="s">
        <v>10</v>
      </c>
      <c r="C168" s="13" t="s">
        <v>188</v>
      </c>
      <c r="D168" s="13" t="s">
        <v>187</v>
      </c>
      <c r="E168" s="130" t="s">
        <v>441</v>
      </c>
      <c r="F168" s="130" t="s">
        <v>122</v>
      </c>
      <c r="G168" s="23">
        <v>0</v>
      </c>
    </row>
    <row r="169" spans="1:7" ht="16.5">
      <c r="A169" s="56" t="s">
        <v>176</v>
      </c>
      <c r="B169" s="113" t="s">
        <v>10</v>
      </c>
      <c r="C169" s="55" t="s">
        <v>189</v>
      </c>
      <c r="D169" s="55"/>
      <c r="E169" s="55"/>
      <c r="F169" s="55"/>
      <c r="G169" s="57">
        <f>G170+G179</f>
        <v>4359591</v>
      </c>
    </row>
    <row r="170" spans="1:7" ht="15.75">
      <c r="A170" s="49" t="s">
        <v>177</v>
      </c>
      <c r="B170" s="112" t="s">
        <v>10</v>
      </c>
      <c r="C170" s="10" t="s">
        <v>189</v>
      </c>
      <c r="D170" s="10" t="s">
        <v>182</v>
      </c>
      <c r="E170" s="10"/>
      <c r="F170" s="10"/>
      <c r="G170" s="22">
        <f>G172+G177</f>
        <v>2462900</v>
      </c>
    </row>
    <row r="171" spans="1:7" ht="15.75">
      <c r="A171" s="49"/>
      <c r="B171" s="112"/>
      <c r="C171" s="10"/>
      <c r="D171" s="10"/>
      <c r="E171" s="10"/>
      <c r="F171" s="10"/>
      <c r="G171" s="22"/>
    </row>
    <row r="172" spans="1:7" ht="38.25">
      <c r="A172" s="49" t="s">
        <v>405</v>
      </c>
      <c r="B172" s="112" t="s">
        <v>10</v>
      </c>
      <c r="C172" s="10" t="s">
        <v>189</v>
      </c>
      <c r="D172" s="10" t="s">
        <v>182</v>
      </c>
      <c r="E172" s="128" t="s">
        <v>214</v>
      </c>
      <c r="F172" s="10"/>
      <c r="G172" s="22">
        <f>G173</f>
        <v>2177450</v>
      </c>
    </row>
    <row r="173" spans="1:7" ht="38.25">
      <c r="A173" s="49" t="s">
        <v>415</v>
      </c>
      <c r="B173" s="112" t="s">
        <v>10</v>
      </c>
      <c r="C173" s="10" t="s">
        <v>189</v>
      </c>
      <c r="D173" s="10" t="s">
        <v>182</v>
      </c>
      <c r="E173" s="128" t="s">
        <v>213</v>
      </c>
      <c r="F173" s="10"/>
      <c r="G173" s="22">
        <f>G174</f>
        <v>2177450</v>
      </c>
    </row>
    <row r="174" spans="1:7" ht="25.5">
      <c r="A174" s="49" t="s">
        <v>327</v>
      </c>
      <c r="B174" s="112" t="s">
        <v>10</v>
      </c>
      <c r="C174" s="10" t="s">
        <v>189</v>
      </c>
      <c r="D174" s="10" t="s">
        <v>182</v>
      </c>
      <c r="E174" s="128" t="s">
        <v>215</v>
      </c>
      <c r="F174" s="10"/>
      <c r="G174" s="22">
        <f>G176</f>
        <v>2177450</v>
      </c>
    </row>
    <row r="175" spans="1:7" ht="15.75">
      <c r="A175" s="50" t="s">
        <v>443</v>
      </c>
      <c r="B175" s="112" t="s">
        <v>10</v>
      </c>
      <c r="C175" s="13" t="s">
        <v>189</v>
      </c>
      <c r="D175" s="13" t="s">
        <v>182</v>
      </c>
      <c r="E175" s="130" t="s">
        <v>215</v>
      </c>
      <c r="F175" s="130" t="s">
        <v>442</v>
      </c>
      <c r="G175" s="23">
        <f>G176</f>
        <v>2177450</v>
      </c>
    </row>
    <row r="176" spans="1:7" ht="38.25">
      <c r="A176" s="50" t="s">
        <v>445</v>
      </c>
      <c r="B176" s="112" t="s">
        <v>10</v>
      </c>
      <c r="C176" s="13" t="s">
        <v>189</v>
      </c>
      <c r="D176" s="13" t="s">
        <v>182</v>
      </c>
      <c r="E176" s="130" t="s">
        <v>215</v>
      </c>
      <c r="F176" s="130" t="s">
        <v>444</v>
      </c>
      <c r="G176" s="23">
        <v>2177450</v>
      </c>
    </row>
    <row r="177" spans="1:7" ht="15.75">
      <c r="A177" s="106" t="s">
        <v>561</v>
      </c>
      <c r="B177" s="112" t="s">
        <v>10</v>
      </c>
      <c r="C177" s="10" t="s">
        <v>189</v>
      </c>
      <c r="D177" s="10" t="s">
        <v>182</v>
      </c>
      <c r="E177" s="128" t="s">
        <v>560</v>
      </c>
      <c r="F177" s="128"/>
      <c r="G177" s="22">
        <f>G178</f>
        <v>285450</v>
      </c>
    </row>
    <row r="178" spans="1:7" ht="15.75">
      <c r="A178" s="50" t="s">
        <v>562</v>
      </c>
      <c r="B178" s="112" t="s">
        <v>10</v>
      </c>
      <c r="C178" s="13" t="s">
        <v>189</v>
      </c>
      <c r="D178" s="13" t="s">
        <v>182</v>
      </c>
      <c r="E178" s="130" t="s">
        <v>560</v>
      </c>
      <c r="F178" s="130" t="s">
        <v>122</v>
      </c>
      <c r="G178" s="23">
        <v>285450</v>
      </c>
    </row>
    <row r="179" spans="1:7" ht="15.75">
      <c r="A179" s="49" t="s">
        <v>178</v>
      </c>
      <c r="B179" s="112" t="s">
        <v>10</v>
      </c>
      <c r="C179" s="10" t="s">
        <v>189</v>
      </c>
      <c r="D179" s="10" t="s">
        <v>186</v>
      </c>
      <c r="E179" s="128"/>
      <c r="F179" s="10"/>
      <c r="G179" s="22">
        <f>G180+G184+G188</f>
        <v>1896691</v>
      </c>
    </row>
    <row r="180" spans="1:7" ht="38.25">
      <c r="A180" s="51" t="s">
        <v>409</v>
      </c>
      <c r="B180" s="112" t="s">
        <v>10</v>
      </c>
      <c r="C180" s="10" t="s">
        <v>189</v>
      </c>
      <c r="D180" s="10" t="s">
        <v>186</v>
      </c>
      <c r="E180" s="128" t="s">
        <v>217</v>
      </c>
      <c r="F180" s="128"/>
      <c r="G180" s="22">
        <f>G181</f>
        <v>0</v>
      </c>
    </row>
    <row r="181" spans="1:7" ht="25.5">
      <c r="A181" s="49" t="s">
        <v>220</v>
      </c>
      <c r="B181" s="112" t="s">
        <v>10</v>
      </c>
      <c r="C181" s="10" t="s">
        <v>189</v>
      </c>
      <c r="D181" s="10" t="s">
        <v>186</v>
      </c>
      <c r="E181" s="128" t="s">
        <v>218</v>
      </c>
      <c r="F181" s="128"/>
      <c r="G181" s="22">
        <f>G182</f>
        <v>0</v>
      </c>
    </row>
    <row r="182" spans="1:7" ht="25.5">
      <c r="A182" s="49" t="s">
        <v>314</v>
      </c>
      <c r="B182" s="112" t="s">
        <v>10</v>
      </c>
      <c r="C182" s="10" t="s">
        <v>189</v>
      </c>
      <c r="D182" s="10" t="s">
        <v>186</v>
      </c>
      <c r="E182" s="128" t="s">
        <v>410</v>
      </c>
      <c r="F182" s="128"/>
      <c r="G182" s="22">
        <f>G183</f>
        <v>0</v>
      </c>
    </row>
    <row r="183" spans="1:7" ht="25.5">
      <c r="A183" s="107" t="s">
        <v>131</v>
      </c>
      <c r="B183" s="112" t="s">
        <v>10</v>
      </c>
      <c r="C183" s="13" t="s">
        <v>189</v>
      </c>
      <c r="D183" s="13" t="s">
        <v>186</v>
      </c>
      <c r="E183" s="130" t="s">
        <v>410</v>
      </c>
      <c r="F183" s="130" t="s">
        <v>122</v>
      </c>
      <c r="G183" s="23">
        <v>0</v>
      </c>
    </row>
    <row r="184" spans="1:7" ht="25.5">
      <c r="A184" s="51" t="s">
        <v>553</v>
      </c>
      <c r="B184" s="112" t="s">
        <v>10</v>
      </c>
      <c r="C184" s="10" t="s">
        <v>189</v>
      </c>
      <c r="D184" s="10" t="s">
        <v>186</v>
      </c>
      <c r="E184" s="128" t="s">
        <v>388</v>
      </c>
      <c r="F184" s="128"/>
      <c r="G184" s="22">
        <f>G185</f>
        <v>198500</v>
      </c>
    </row>
    <row r="185" spans="1:7" ht="15.75">
      <c r="A185" s="49" t="s">
        <v>554</v>
      </c>
      <c r="B185" s="112" t="s">
        <v>10</v>
      </c>
      <c r="C185" s="10" t="s">
        <v>189</v>
      </c>
      <c r="D185" s="10" t="s">
        <v>186</v>
      </c>
      <c r="E185" s="128" t="s">
        <v>139</v>
      </c>
      <c r="F185" s="128"/>
      <c r="G185" s="22">
        <f>G186</f>
        <v>198500</v>
      </c>
    </row>
    <row r="186" spans="1:7" ht="15.75">
      <c r="A186" s="49" t="s">
        <v>447</v>
      </c>
      <c r="B186" s="112" t="s">
        <v>10</v>
      </c>
      <c r="C186" s="10" t="s">
        <v>189</v>
      </c>
      <c r="D186" s="10" t="s">
        <v>186</v>
      </c>
      <c r="E186" s="128" t="s">
        <v>446</v>
      </c>
      <c r="F186" s="128"/>
      <c r="G186" s="22">
        <f>G187</f>
        <v>198500</v>
      </c>
    </row>
    <row r="187" spans="1:7" ht="25.5">
      <c r="A187" s="107" t="s">
        <v>131</v>
      </c>
      <c r="B187" s="112" t="s">
        <v>10</v>
      </c>
      <c r="C187" s="13" t="s">
        <v>189</v>
      </c>
      <c r="D187" s="13" t="s">
        <v>186</v>
      </c>
      <c r="E187" s="130" t="s">
        <v>446</v>
      </c>
      <c r="F187" s="130" t="s">
        <v>122</v>
      </c>
      <c r="G187" s="23">
        <v>198500</v>
      </c>
    </row>
    <row r="188" spans="1:7" ht="38.25">
      <c r="A188" s="49" t="s">
        <v>405</v>
      </c>
      <c r="B188" s="112" t="s">
        <v>10</v>
      </c>
      <c r="C188" s="10" t="s">
        <v>189</v>
      </c>
      <c r="D188" s="10" t="s">
        <v>186</v>
      </c>
      <c r="E188" s="128" t="s">
        <v>214</v>
      </c>
      <c r="F188" s="10"/>
      <c r="G188" s="22">
        <f>G190+G199</f>
        <v>1698191</v>
      </c>
    </row>
    <row r="189" spans="1:7" ht="38.25">
      <c r="A189" s="49" t="s">
        <v>415</v>
      </c>
      <c r="B189" s="112" t="s">
        <v>10</v>
      </c>
      <c r="C189" s="10" t="s">
        <v>189</v>
      </c>
      <c r="D189" s="10" t="s">
        <v>186</v>
      </c>
      <c r="E189" s="128" t="s">
        <v>213</v>
      </c>
      <c r="F189" s="10"/>
      <c r="G189" s="22">
        <f>G190</f>
        <v>1575510</v>
      </c>
    </row>
    <row r="190" spans="1:7" ht="63.75">
      <c r="A190" s="49" t="s">
        <v>210</v>
      </c>
      <c r="B190" s="112" t="s">
        <v>10</v>
      </c>
      <c r="C190" s="10" t="s">
        <v>189</v>
      </c>
      <c r="D190" s="10" t="s">
        <v>186</v>
      </c>
      <c r="E190" s="128" t="s">
        <v>211</v>
      </c>
      <c r="F190" s="10"/>
      <c r="G190" s="22">
        <f>G191+G192</f>
        <v>1575510</v>
      </c>
    </row>
    <row r="191" spans="1:7" ht="25.5">
      <c r="A191" s="107" t="s">
        <v>128</v>
      </c>
      <c r="B191" s="112" t="s">
        <v>10</v>
      </c>
      <c r="C191" s="13" t="s">
        <v>189</v>
      </c>
      <c r="D191" s="13" t="s">
        <v>186</v>
      </c>
      <c r="E191" s="130" t="s">
        <v>211</v>
      </c>
      <c r="F191" s="13" t="s">
        <v>124</v>
      </c>
      <c r="G191" s="23">
        <v>1528000</v>
      </c>
    </row>
    <row r="192" spans="1:7" ht="25.5">
      <c r="A192" s="107" t="s">
        <v>131</v>
      </c>
      <c r="B192" s="112" t="s">
        <v>10</v>
      </c>
      <c r="C192" s="15" t="s">
        <v>189</v>
      </c>
      <c r="D192" s="15" t="s">
        <v>186</v>
      </c>
      <c r="E192" s="130" t="s">
        <v>211</v>
      </c>
      <c r="F192" s="13" t="s">
        <v>122</v>
      </c>
      <c r="G192" s="23">
        <v>47510</v>
      </c>
    </row>
    <row r="193" spans="1:7" ht="38.25" hidden="1">
      <c r="A193" s="99" t="s">
        <v>140</v>
      </c>
      <c r="B193" s="112" t="s">
        <v>10</v>
      </c>
      <c r="C193" s="10">
        <v>10</v>
      </c>
      <c r="D193" s="10" t="s">
        <v>185</v>
      </c>
      <c r="E193" s="128" t="s">
        <v>205</v>
      </c>
      <c r="F193" s="10"/>
      <c r="G193" s="22">
        <f>G194</f>
        <v>0</v>
      </c>
    </row>
    <row r="194" spans="1:7" ht="15" customHeight="1" hidden="1">
      <c r="A194" s="99" t="s">
        <v>209</v>
      </c>
      <c r="B194" s="112" t="s">
        <v>10</v>
      </c>
      <c r="C194" s="10" t="s">
        <v>335</v>
      </c>
      <c r="D194" s="10" t="s">
        <v>185</v>
      </c>
      <c r="E194" s="128" t="s">
        <v>208</v>
      </c>
      <c r="F194" s="10"/>
      <c r="G194" s="43">
        <f>G195</f>
        <v>0</v>
      </c>
    </row>
    <row r="195" spans="1:7" ht="25.5" hidden="1">
      <c r="A195" s="49" t="s">
        <v>180</v>
      </c>
      <c r="B195" s="112" t="s">
        <v>10</v>
      </c>
      <c r="C195" s="10" t="s">
        <v>335</v>
      </c>
      <c r="D195" s="10" t="s">
        <v>185</v>
      </c>
      <c r="E195" s="128" t="s">
        <v>207</v>
      </c>
      <c r="F195" s="10"/>
      <c r="G195" s="22">
        <f>G196</f>
        <v>0</v>
      </c>
    </row>
    <row r="196" spans="1:7" ht="25.5" hidden="1">
      <c r="A196" s="49" t="s">
        <v>330</v>
      </c>
      <c r="B196" s="112" t="s">
        <v>10</v>
      </c>
      <c r="C196" s="10">
        <v>10</v>
      </c>
      <c r="D196" s="10" t="s">
        <v>185</v>
      </c>
      <c r="E196" s="128" t="s">
        <v>206</v>
      </c>
      <c r="F196" s="10"/>
      <c r="G196" s="22">
        <f>G198</f>
        <v>0</v>
      </c>
    </row>
    <row r="197" spans="1:7" ht="15.75" hidden="1">
      <c r="A197" s="50" t="s">
        <v>135</v>
      </c>
      <c r="B197" s="112" t="s">
        <v>10</v>
      </c>
      <c r="C197" s="13" t="s">
        <v>335</v>
      </c>
      <c r="D197" s="13" t="s">
        <v>185</v>
      </c>
      <c r="E197" s="130" t="s">
        <v>206</v>
      </c>
      <c r="F197" s="13" t="s">
        <v>129</v>
      </c>
      <c r="G197" s="22">
        <f>G198</f>
        <v>0</v>
      </c>
    </row>
    <row r="198" spans="1:7" ht="25.5" hidden="1">
      <c r="A198" s="50" t="s">
        <v>331</v>
      </c>
      <c r="B198" s="112" t="s">
        <v>10</v>
      </c>
      <c r="C198" s="13" t="s">
        <v>335</v>
      </c>
      <c r="D198" s="13" t="s">
        <v>185</v>
      </c>
      <c r="E198" s="130" t="s">
        <v>206</v>
      </c>
      <c r="F198" s="13" t="s">
        <v>339</v>
      </c>
      <c r="G198" s="23">
        <v>0</v>
      </c>
    </row>
    <row r="199" spans="1:7" ht="16.5" customHeight="1">
      <c r="A199" s="106" t="s">
        <v>561</v>
      </c>
      <c r="B199" s="167" t="s">
        <v>10</v>
      </c>
      <c r="C199" s="10" t="s">
        <v>189</v>
      </c>
      <c r="D199" s="10" t="s">
        <v>186</v>
      </c>
      <c r="E199" s="128" t="s">
        <v>560</v>
      </c>
      <c r="F199" s="10"/>
      <c r="G199" s="22">
        <f>G200</f>
        <v>122681</v>
      </c>
    </row>
    <row r="200" spans="1:7" ht="16.5" customHeight="1">
      <c r="A200" s="107" t="s">
        <v>128</v>
      </c>
      <c r="B200" s="112" t="s">
        <v>10</v>
      </c>
      <c r="C200" s="13" t="s">
        <v>189</v>
      </c>
      <c r="D200" s="13" t="s">
        <v>186</v>
      </c>
      <c r="E200" s="130" t="s">
        <v>565</v>
      </c>
      <c r="F200" s="13" t="s">
        <v>124</v>
      </c>
      <c r="G200" s="23">
        <v>122681</v>
      </c>
    </row>
    <row r="201" spans="1:7" ht="16.5">
      <c r="A201" s="56" t="s">
        <v>329</v>
      </c>
      <c r="B201" s="113" t="s">
        <v>10</v>
      </c>
      <c r="C201" s="55">
        <v>10</v>
      </c>
      <c r="D201" s="55"/>
      <c r="E201" s="129"/>
      <c r="F201" s="129"/>
      <c r="G201" s="57">
        <f>G202+G208+G214</f>
        <v>434528</v>
      </c>
    </row>
    <row r="202" spans="1:7" ht="15.75">
      <c r="A202" s="49" t="s">
        <v>179</v>
      </c>
      <c r="B202" s="112" t="s">
        <v>10</v>
      </c>
      <c r="C202" s="10">
        <v>10</v>
      </c>
      <c r="D202" s="10" t="s">
        <v>182</v>
      </c>
      <c r="E202" s="128"/>
      <c r="F202" s="128"/>
      <c r="G202" s="22">
        <f>G203</f>
        <v>327528</v>
      </c>
    </row>
    <row r="203" spans="1:7" ht="38.25">
      <c r="A203" s="99" t="s">
        <v>448</v>
      </c>
      <c r="B203" s="112" t="s">
        <v>10</v>
      </c>
      <c r="C203" s="10">
        <v>10</v>
      </c>
      <c r="D203" s="10" t="s">
        <v>182</v>
      </c>
      <c r="E203" s="128" t="s">
        <v>205</v>
      </c>
      <c r="F203" s="128"/>
      <c r="G203" s="22">
        <f>G204</f>
        <v>327528</v>
      </c>
    </row>
    <row r="204" spans="1:7" ht="25.5">
      <c r="A204" s="99" t="s">
        <v>209</v>
      </c>
      <c r="B204" s="112" t="s">
        <v>10</v>
      </c>
      <c r="C204" s="10" t="s">
        <v>335</v>
      </c>
      <c r="D204" s="10" t="s">
        <v>182</v>
      </c>
      <c r="E204" s="128" t="s">
        <v>208</v>
      </c>
      <c r="F204" s="128"/>
      <c r="G204" s="43">
        <f>G205</f>
        <v>327528</v>
      </c>
    </row>
    <row r="205" spans="1:7" ht="25.5">
      <c r="A205" s="49" t="s">
        <v>180</v>
      </c>
      <c r="B205" s="112" t="s">
        <v>10</v>
      </c>
      <c r="C205" s="10" t="s">
        <v>335</v>
      </c>
      <c r="D205" s="10" t="s">
        <v>182</v>
      </c>
      <c r="E205" s="128" t="s">
        <v>449</v>
      </c>
      <c r="F205" s="128"/>
      <c r="G205" s="22">
        <f>G206</f>
        <v>327528</v>
      </c>
    </row>
    <row r="206" spans="1:7" ht="25.5">
      <c r="A206" s="49" t="s">
        <v>450</v>
      </c>
      <c r="B206" s="112" t="s">
        <v>10</v>
      </c>
      <c r="C206" s="10">
        <v>10</v>
      </c>
      <c r="D206" s="10" t="s">
        <v>182</v>
      </c>
      <c r="E206" s="128" t="s">
        <v>451</v>
      </c>
      <c r="F206" s="128"/>
      <c r="G206" s="22">
        <f>G207</f>
        <v>327528</v>
      </c>
    </row>
    <row r="207" spans="1:7" ht="15.75">
      <c r="A207" s="50" t="s">
        <v>181</v>
      </c>
      <c r="B207" s="112" t="s">
        <v>10</v>
      </c>
      <c r="C207" s="13" t="s">
        <v>335</v>
      </c>
      <c r="D207" s="13" t="s">
        <v>182</v>
      </c>
      <c r="E207" s="130" t="s">
        <v>451</v>
      </c>
      <c r="F207" s="130" t="s">
        <v>129</v>
      </c>
      <c r="G207" s="22">
        <v>327528</v>
      </c>
    </row>
    <row r="208" spans="1:7" ht="15.75">
      <c r="A208" s="49" t="s">
        <v>346</v>
      </c>
      <c r="B208" s="112" t="s">
        <v>10</v>
      </c>
      <c r="C208" s="10">
        <v>10</v>
      </c>
      <c r="D208" s="10" t="s">
        <v>185</v>
      </c>
      <c r="E208" s="128"/>
      <c r="F208" s="128"/>
      <c r="G208" s="22">
        <f>G209</f>
        <v>18000</v>
      </c>
    </row>
    <row r="209" spans="1:7" ht="38.25">
      <c r="A209" s="99" t="s">
        <v>140</v>
      </c>
      <c r="B209" s="112" t="s">
        <v>10</v>
      </c>
      <c r="C209" s="10">
        <v>10</v>
      </c>
      <c r="D209" s="10" t="s">
        <v>185</v>
      </c>
      <c r="E209" s="128" t="s">
        <v>205</v>
      </c>
      <c r="F209" s="128"/>
      <c r="G209" s="22">
        <f>G210</f>
        <v>18000</v>
      </c>
    </row>
    <row r="210" spans="1:7" ht="25.5">
      <c r="A210" s="99" t="s">
        <v>209</v>
      </c>
      <c r="B210" s="112" t="s">
        <v>10</v>
      </c>
      <c r="C210" s="10" t="s">
        <v>335</v>
      </c>
      <c r="D210" s="10" t="s">
        <v>185</v>
      </c>
      <c r="E210" s="128" t="s">
        <v>208</v>
      </c>
      <c r="F210" s="128"/>
      <c r="G210" s="43">
        <f>G211</f>
        <v>18000</v>
      </c>
    </row>
    <row r="211" spans="1:7" ht="25.5">
      <c r="A211" s="49" t="s">
        <v>180</v>
      </c>
      <c r="B211" s="112" t="s">
        <v>10</v>
      </c>
      <c r="C211" s="10" t="s">
        <v>335</v>
      </c>
      <c r="D211" s="10" t="s">
        <v>185</v>
      </c>
      <c r="E211" s="128" t="s">
        <v>449</v>
      </c>
      <c r="F211" s="128"/>
      <c r="G211" s="22">
        <v>18000</v>
      </c>
    </row>
    <row r="212" spans="1:7" ht="25.5">
      <c r="A212" s="49" t="s">
        <v>452</v>
      </c>
      <c r="B212" s="112" t="s">
        <v>10</v>
      </c>
      <c r="C212" s="10">
        <v>10</v>
      </c>
      <c r="D212" s="10" t="s">
        <v>185</v>
      </c>
      <c r="E212" s="128" t="s">
        <v>453</v>
      </c>
      <c r="F212" s="128"/>
      <c r="G212" s="22">
        <v>18000</v>
      </c>
    </row>
    <row r="213" spans="1:7" ht="15.75">
      <c r="A213" s="50" t="s">
        <v>181</v>
      </c>
      <c r="B213" s="112" t="s">
        <v>10</v>
      </c>
      <c r="C213" s="13" t="s">
        <v>335</v>
      </c>
      <c r="D213" s="13" t="s">
        <v>185</v>
      </c>
      <c r="E213" s="130" t="s">
        <v>453</v>
      </c>
      <c r="F213" s="130" t="s">
        <v>129</v>
      </c>
      <c r="G213" s="22">
        <v>18000</v>
      </c>
    </row>
    <row r="214" spans="1:7" ht="38.25">
      <c r="A214" s="106" t="s">
        <v>405</v>
      </c>
      <c r="B214" s="112" t="s">
        <v>10</v>
      </c>
      <c r="C214" s="10" t="s">
        <v>335</v>
      </c>
      <c r="D214" s="10" t="s">
        <v>185</v>
      </c>
      <c r="E214" s="128" t="s">
        <v>214</v>
      </c>
      <c r="F214" s="10"/>
      <c r="G214" s="22">
        <f>G215</f>
        <v>89000</v>
      </c>
    </row>
    <row r="215" spans="1:7" ht="38.25">
      <c r="A215" s="106" t="s">
        <v>415</v>
      </c>
      <c r="B215" s="112" t="s">
        <v>10</v>
      </c>
      <c r="C215" s="10" t="s">
        <v>335</v>
      </c>
      <c r="D215" s="10" t="s">
        <v>185</v>
      </c>
      <c r="E215" s="128" t="s">
        <v>213</v>
      </c>
      <c r="F215" s="10"/>
      <c r="G215" s="22">
        <f>G216</f>
        <v>89000</v>
      </c>
    </row>
    <row r="216" spans="1:7" ht="51">
      <c r="A216" s="108" t="s">
        <v>464</v>
      </c>
      <c r="B216" s="112" t="s">
        <v>10</v>
      </c>
      <c r="C216" s="10" t="s">
        <v>335</v>
      </c>
      <c r="D216" s="10" t="s">
        <v>185</v>
      </c>
      <c r="E216" s="128" t="s">
        <v>123</v>
      </c>
      <c r="F216" s="10"/>
      <c r="G216" s="22">
        <f>G218</f>
        <v>89000</v>
      </c>
    </row>
    <row r="217" spans="1:7" ht="15.75">
      <c r="A217" s="50" t="s">
        <v>443</v>
      </c>
      <c r="B217" s="112" t="s">
        <v>10</v>
      </c>
      <c r="C217" s="13" t="s">
        <v>335</v>
      </c>
      <c r="D217" s="13" t="s">
        <v>185</v>
      </c>
      <c r="E217" s="130" t="s">
        <v>123</v>
      </c>
      <c r="F217" s="130" t="s">
        <v>442</v>
      </c>
      <c r="G217" s="22">
        <f>G218</f>
        <v>89000</v>
      </c>
    </row>
    <row r="218" spans="1:7" ht="38.25">
      <c r="A218" s="50" t="s">
        <v>445</v>
      </c>
      <c r="B218" s="112" t="s">
        <v>10</v>
      </c>
      <c r="C218" s="13" t="s">
        <v>335</v>
      </c>
      <c r="D218" s="13" t="s">
        <v>185</v>
      </c>
      <c r="E218" s="130" t="s">
        <v>123</v>
      </c>
      <c r="F218" s="130" t="s">
        <v>444</v>
      </c>
      <c r="G218" s="23">
        <v>89000</v>
      </c>
    </row>
    <row r="219" spans="1:7" ht="16.5">
      <c r="A219" s="56" t="s">
        <v>192</v>
      </c>
      <c r="B219" s="113" t="s">
        <v>10</v>
      </c>
      <c r="C219" s="55">
        <v>11</v>
      </c>
      <c r="D219" s="55"/>
      <c r="E219" s="129"/>
      <c r="F219" s="55"/>
      <c r="G219" s="57">
        <f>G220+G225</f>
        <v>428000</v>
      </c>
    </row>
    <row r="220" spans="1:7" ht="15.75">
      <c r="A220" s="49" t="s">
        <v>332</v>
      </c>
      <c r="B220" s="112" t="s">
        <v>10</v>
      </c>
      <c r="C220" s="10">
        <v>11</v>
      </c>
      <c r="D220" s="10" t="s">
        <v>182</v>
      </c>
      <c r="E220" s="128"/>
      <c r="F220" s="10"/>
      <c r="G220" s="22">
        <f>G221</f>
        <v>28000</v>
      </c>
    </row>
    <row r="221" spans="1:7" ht="25.5">
      <c r="A221" s="49" t="s">
        <v>455</v>
      </c>
      <c r="B221" s="112" t="s">
        <v>10</v>
      </c>
      <c r="C221" s="10">
        <v>11</v>
      </c>
      <c r="D221" s="10" t="s">
        <v>182</v>
      </c>
      <c r="E221" s="128" t="s">
        <v>202</v>
      </c>
      <c r="F221" s="10"/>
      <c r="G221" s="22">
        <f>G222</f>
        <v>28000</v>
      </c>
    </row>
    <row r="222" spans="1:7" ht="25.5">
      <c r="A222" s="49" t="s">
        <v>204</v>
      </c>
      <c r="B222" s="112" t="s">
        <v>10</v>
      </c>
      <c r="C222" s="10" t="s">
        <v>340</v>
      </c>
      <c r="D222" s="10" t="s">
        <v>182</v>
      </c>
      <c r="E222" s="128" t="s">
        <v>203</v>
      </c>
      <c r="F222" s="10"/>
      <c r="G222" s="43">
        <f>G223</f>
        <v>28000</v>
      </c>
    </row>
    <row r="223" spans="1:7" ht="15.75">
      <c r="A223" s="49" t="s">
        <v>193</v>
      </c>
      <c r="B223" s="112" t="s">
        <v>10</v>
      </c>
      <c r="C223" s="10">
        <v>11</v>
      </c>
      <c r="D223" s="10" t="s">
        <v>182</v>
      </c>
      <c r="E223" s="128" t="s">
        <v>201</v>
      </c>
      <c r="F223" s="10"/>
      <c r="G223" s="22">
        <f>G224</f>
        <v>28000</v>
      </c>
    </row>
    <row r="224" spans="1:7" ht="25.5">
      <c r="A224" s="107" t="s">
        <v>131</v>
      </c>
      <c r="B224" s="112" t="s">
        <v>10</v>
      </c>
      <c r="C224" s="13" t="s">
        <v>340</v>
      </c>
      <c r="D224" s="13" t="s">
        <v>182</v>
      </c>
      <c r="E224" s="130" t="s">
        <v>201</v>
      </c>
      <c r="F224" s="13" t="s">
        <v>122</v>
      </c>
      <c r="G224" s="23">
        <v>28000</v>
      </c>
    </row>
    <row r="225" spans="1:7" ht="25.5">
      <c r="A225" s="49" t="s">
        <v>564</v>
      </c>
      <c r="B225" s="112" t="s">
        <v>10</v>
      </c>
      <c r="C225" s="10" t="s">
        <v>340</v>
      </c>
      <c r="D225" s="10" t="s">
        <v>182</v>
      </c>
      <c r="E225" s="128" t="s">
        <v>563</v>
      </c>
      <c r="F225" s="128"/>
      <c r="G225" s="22">
        <f>G226</f>
        <v>400000</v>
      </c>
    </row>
    <row r="226" spans="1:7" ht="25.5">
      <c r="A226" s="107" t="s">
        <v>131</v>
      </c>
      <c r="B226" s="112" t="s">
        <v>10</v>
      </c>
      <c r="C226" s="13" t="s">
        <v>340</v>
      </c>
      <c r="D226" s="13" t="s">
        <v>182</v>
      </c>
      <c r="E226" s="130" t="s">
        <v>563</v>
      </c>
      <c r="F226" s="130" t="s">
        <v>122</v>
      </c>
      <c r="G226" s="23">
        <v>400000</v>
      </c>
    </row>
    <row r="227" spans="1:7" ht="33">
      <c r="A227" s="56" t="s">
        <v>457</v>
      </c>
      <c r="B227" s="113" t="s">
        <v>10</v>
      </c>
      <c r="C227" s="55" t="s">
        <v>334</v>
      </c>
      <c r="D227" s="55"/>
      <c r="E227" s="129"/>
      <c r="F227" s="55"/>
      <c r="G227" s="57">
        <f>G228</f>
        <v>4096.93</v>
      </c>
    </row>
    <row r="228" spans="1:7" ht="25.5">
      <c r="A228" s="49" t="s">
        <v>458</v>
      </c>
      <c r="B228" s="112" t="s">
        <v>10</v>
      </c>
      <c r="C228" s="10" t="s">
        <v>334</v>
      </c>
      <c r="D228" s="10" t="s">
        <v>182</v>
      </c>
      <c r="E228" s="128"/>
      <c r="F228" s="13"/>
      <c r="G228" s="22">
        <f>G229</f>
        <v>4096.93</v>
      </c>
    </row>
    <row r="229" spans="1:7" ht="38.25">
      <c r="A229" s="106" t="s">
        <v>459</v>
      </c>
      <c r="B229" s="112" t="s">
        <v>10</v>
      </c>
      <c r="C229" s="10" t="s">
        <v>334</v>
      </c>
      <c r="D229" s="10" t="s">
        <v>182</v>
      </c>
      <c r="E229" s="128" t="s">
        <v>214</v>
      </c>
      <c r="F229" s="13"/>
      <c r="G229" s="22">
        <f>G230</f>
        <v>4096.93</v>
      </c>
    </row>
    <row r="230" spans="1:7" ht="38.25">
      <c r="A230" s="106" t="s">
        <v>454</v>
      </c>
      <c r="B230" s="112" t="s">
        <v>10</v>
      </c>
      <c r="C230" s="10" t="s">
        <v>334</v>
      </c>
      <c r="D230" s="10" t="s">
        <v>182</v>
      </c>
      <c r="E230" s="128" t="s">
        <v>213</v>
      </c>
      <c r="F230" s="13"/>
      <c r="G230" s="22">
        <f>G231</f>
        <v>4096.93</v>
      </c>
    </row>
    <row r="231" spans="1:7" ht="15.75">
      <c r="A231" s="107" t="s">
        <v>460</v>
      </c>
      <c r="B231" s="112" t="s">
        <v>10</v>
      </c>
      <c r="C231" s="13" t="s">
        <v>334</v>
      </c>
      <c r="D231" s="13" t="s">
        <v>182</v>
      </c>
      <c r="E231" s="130" t="s">
        <v>462</v>
      </c>
      <c r="F231" s="13"/>
      <c r="G231" s="22">
        <f>G232</f>
        <v>4096.93</v>
      </c>
    </row>
    <row r="232" spans="1:7" ht="15.75">
      <c r="A232" s="107" t="s">
        <v>461</v>
      </c>
      <c r="B232" s="112" t="s">
        <v>10</v>
      </c>
      <c r="C232" s="13" t="s">
        <v>334</v>
      </c>
      <c r="D232" s="13" t="s">
        <v>182</v>
      </c>
      <c r="E232" s="130" t="s">
        <v>462</v>
      </c>
      <c r="F232" s="13" t="s">
        <v>17</v>
      </c>
      <c r="G232" s="23">
        <v>4096.93</v>
      </c>
    </row>
    <row r="233" spans="1:7" ht="15.75">
      <c r="A233" s="53" t="s">
        <v>347</v>
      </c>
      <c r="B233" s="114"/>
      <c r="C233" s="39"/>
      <c r="D233" s="39"/>
      <c r="E233" s="39"/>
      <c r="F233" s="39"/>
      <c r="G233" s="40">
        <f>G7+G53+G60+G92+G110+G163+G169+G201+G219+G227</f>
        <v>15937279.999999998</v>
      </c>
    </row>
  </sheetData>
  <sheetProtection/>
  <mergeCells count="4">
    <mergeCell ref="A3:G3"/>
    <mergeCell ref="A1:G1"/>
    <mergeCell ref="A5:A6"/>
    <mergeCell ref="A2:G2"/>
  </mergeCells>
  <printOptions/>
  <pageMargins left="0.38" right="0.36" top="0.36" bottom="0.37" header="0.36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3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65.421875" style="8" customWidth="1"/>
    <col min="2" max="2" width="15.00390625" style="27" customWidth="1"/>
    <col min="3" max="3" width="7.00390625" style="28" customWidth="1"/>
    <col min="4" max="4" width="6.140625" style="28" customWidth="1"/>
    <col min="5" max="5" width="7.28125" style="28" customWidth="1"/>
    <col min="6" max="6" width="5.57421875" style="28" customWidth="1"/>
    <col min="7" max="7" width="15.28125" style="26" customWidth="1"/>
  </cols>
  <sheetData>
    <row r="1" spans="1:7" ht="66" customHeight="1">
      <c r="A1" s="244" t="s">
        <v>570</v>
      </c>
      <c r="B1" s="245"/>
      <c r="C1" s="245"/>
      <c r="D1" s="245"/>
      <c r="E1" s="245"/>
      <c r="F1" s="245"/>
      <c r="G1" s="245"/>
    </row>
    <row r="2" spans="1:7" ht="91.5" customHeight="1">
      <c r="A2" s="244" t="s">
        <v>542</v>
      </c>
      <c r="B2" s="245"/>
      <c r="C2" s="245"/>
      <c r="D2" s="245"/>
      <c r="E2" s="245"/>
      <c r="F2" s="245"/>
      <c r="G2" s="245"/>
    </row>
    <row r="3" spans="1:7" ht="63" customHeight="1">
      <c r="A3" s="246" t="s">
        <v>501</v>
      </c>
      <c r="B3" s="247"/>
      <c r="C3" s="247"/>
      <c r="D3" s="247"/>
      <c r="E3" s="247"/>
      <c r="F3" s="247"/>
      <c r="G3" s="247"/>
    </row>
    <row r="4" spans="1:7" ht="16.5" thickBot="1">
      <c r="A4" s="199"/>
      <c r="B4" s="200"/>
      <c r="C4" s="201"/>
      <c r="D4" s="201"/>
      <c r="E4" s="201"/>
      <c r="F4" s="201"/>
      <c r="G4" s="202" t="s">
        <v>246</v>
      </c>
    </row>
    <row r="5" spans="1:7" ht="15.75">
      <c r="A5" s="248" t="s">
        <v>293</v>
      </c>
      <c r="B5" s="250" t="s">
        <v>198</v>
      </c>
      <c r="C5" s="252" t="s">
        <v>294</v>
      </c>
      <c r="D5" s="252" t="s">
        <v>197</v>
      </c>
      <c r="E5" s="252" t="s">
        <v>160</v>
      </c>
      <c r="F5" s="252" t="s">
        <v>295</v>
      </c>
      <c r="G5" s="203" t="s">
        <v>162</v>
      </c>
    </row>
    <row r="6" spans="1:7" ht="49.5" customHeight="1">
      <c r="A6" s="249"/>
      <c r="B6" s="251"/>
      <c r="C6" s="253"/>
      <c r="D6" s="253"/>
      <c r="E6" s="253"/>
      <c r="F6" s="253"/>
      <c r="G6" s="204" t="s">
        <v>502</v>
      </c>
    </row>
    <row r="7" spans="1:7" ht="31.5">
      <c r="A7" s="205" t="s">
        <v>455</v>
      </c>
      <c r="B7" s="116" t="s">
        <v>202</v>
      </c>
      <c r="C7" s="119"/>
      <c r="D7" s="119"/>
      <c r="E7" s="119"/>
      <c r="F7" s="119"/>
      <c r="G7" s="124">
        <f>G8+G15</f>
        <v>428000</v>
      </c>
    </row>
    <row r="8" spans="1:7" ht="15.75">
      <c r="A8" s="206" t="s">
        <v>193</v>
      </c>
      <c r="B8" s="145" t="s">
        <v>203</v>
      </c>
      <c r="C8" s="207"/>
      <c r="D8" s="207"/>
      <c r="E8" s="207"/>
      <c r="F8" s="207"/>
      <c r="G8" s="125">
        <f>G9</f>
        <v>28000</v>
      </c>
    </row>
    <row r="9" spans="1:7" ht="15.75">
      <c r="A9" s="206" t="s">
        <v>192</v>
      </c>
      <c r="B9" s="145" t="s">
        <v>456</v>
      </c>
      <c r="C9" s="207">
        <v>11</v>
      </c>
      <c r="D9" s="207"/>
      <c r="E9" s="207"/>
      <c r="F9" s="207"/>
      <c r="G9" s="125">
        <f>G10</f>
        <v>28000</v>
      </c>
    </row>
    <row r="10" spans="1:7" ht="15.75">
      <c r="A10" s="206" t="s">
        <v>396</v>
      </c>
      <c r="B10" s="145" t="s">
        <v>456</v>
      </c>
      <c r="C10" s="207">
        <v>11</v>
      </c>
      <c r="D10" s="207" t="s">
        <v>182</v>
      </c>
      <c r="E10" s="207"/>
      <c r="F10" s="207"/>
      <c r="G10" s="125">
        <f>G11</f>
        <v>28000</v>
      </c>
    </row>
    <row r="11" spans="1:7" ht="31.5">
      <c r="A11" s="208" t="s">
        <v>131</v>
      </c>
      <c r="B11" s="145" t="s">
        <v>456</v>
      </c>
      <c r="C11" s="207" t="s">
        <v>340</v>
      </c>
      <c r="D11" s="207" t="s">
        <v>182</v>
      </c>
      <c r="E11" s="207" t="s">
        <v>122</v>
      </c>
      <c r="F11" s="207"/>
      <c r="G11" s="125">
        <f>G12</f>
        <v>28000</v>
      </c>
    </row>
    <row r="12" spans="1:7" ht="31.5">
      <c r="A12" s="206" t="s">
        <v>18</v>
      </c>
      <c r="B12" s="145" t="s">
        <v>456</v>
      </c>
      <c r="C12" s="207">
        <v>11</v>
      </c>
      <c r="D12" s="207" t="s">
        <v>182</v>
      </c>
      <c r="E12" s="207" t="s">
        <v>122</v>
      </c>
      <c r="F12" s="207" t="s">
        <v>10</v>
      </c>
      <c r="G12" s="122">
        <v>28000</v>
      </c>
    </row>
    <row r="13" spans="1:7" ht="31.5">
      <c r="A13" s="206" t="s">
        <v>564</v>
      </c>
      <c r="B13" s="145" t="s">
        <v>563</v>
      </c>
      <c r="C13" s="207"/>
      <c r="D13" s="207"/>
      <c r="E13" s="207"/>
      <c r="F13" s="207"/>
      <c r="G13" s="125">
        <f>G14</f>
        <v>400000</v>
      </c>
    </row>
    <row r="14" spans="1:7" ht="31.5">
      <c r="A14" s="208" t="s">
        <v>131</v>
      </c>
      <c r="B14" s="145" t="s">
        <v>563</v>
      </c>
      <c r="C14" s="207" t="s">
        <v>340</v>
      </c>
      <c r="D14" s="207" t="s">
        <v>182</v>
      </c>
      <c r="E14" s="207" t="s">
        <v>122</v>
      </c>
      <c r="F14" s="207"/>
      <c r="G14" s="125">
        <f>G15</f>
        <v>400000</v>
      </c>
    </row>
    <row r="15" spans="1:7" ht="31.5">
      <c r="A15" s="206" t="s">
        <v>18</v>
      </c>
      <c r="B15" s="145" t="s">
        <v>563</v>
      </c>
      <c r="C15" s="207">
        <v>11</v>
      </c>
      <c r="D15" s="207" t="s">
        <v>182</v>
      </c>
      <c r="E15" s="207" t="s">
        <v>122</v>
      </c>
      <c r="F15" s="207" t="s">
        <v>10</v>
      </c>
      <c r="G15" s="122">
        <v>400000</v>
      </c>
    </row>
    <row r="16" spans="1:7" ht="47.25">
      <c r="A16" s="209" t="s">
        <v>19</v>
      </c>
      <c r="B16" s="116" t="s">
        <v>205</v>
      </c>
      <c r="C16" s="119"/>
      <c r="D16" s="119"/>
      <c r="E16" s="119"/>
      <c r="F16" s="119"/>
      <c r="G16" s="124">
        <f>G17</f>
        <v>345528</v>
      </c>
    </row>
    <row r="17" spans="1:7" ht="31.5">
      <c r="A17" s="206" t="s">
        <v>180</v>
      </c>
      <c r="B17" s="145" t="s">
        <v>208</v>
      </c>
      <c r="C17" s="207"/>
      <c r="D17" s="207"/>
      <c r="E17" s="207"/>
      <c r="F17" s="207"/>
      <c r="G17" s="125">
        <f>G18+G23</f>
        <v>345528</v>
      </c>
    </row>
    <row r="18" spans="1:7" ht="15.75">
      <c r="A18" s="210" t="s">
        <v>296</v>
      </c>
      <c r="B18" s="145" t="s">
        <v>449</v>
      </c>
      <c r="C18" s="207">
        <v>10</v>
      </c>
      <c r="D18" s="207"/>
      <c r="E18" s="207"/>
      <c r="F18" s="207"/>
      <c r="G18" s="125">
        <f>G19</f>
        <v>327528</v>
      </c>
    </row>
    <row r="19" spans="1:7" ht="15.75">
      <c r="A19" s="210" t="s">
        <v>179</v>
      </c>
      <c r="B19" s="145" t="s">
        <v>449</v>
      </c>
      <c r="C19" s="207">
        <v>10</v>
      </c>
      <c r="D19" s="207" t="s">
        <v>182</v>
      </c>
      <c r="E19" s="207"/>
      <c r="F19" s="207"/>
      <c r="G19" s="125">
        <f>G20</f>
        <v>327528</v>
      </c>
    </row>
    <row r="20" spans="1:7" ht="31.5">
      <c r="A20" s="210" t="s">
        <v>20</v>
      </c>
      <c r="B20" s="145" t="s">
        <v>451</v>
      </c>
      <c r="C20" s="207">
        <v>10</v>
      </c>
      <c r="D20" s="207" t="s">
        <v>182</v>
      </c>
      <c r="E20" s="207"/>
      <c r="F20" s="207"/>
      <c r="G20" s="125">
        <f>G21</f>
        <v>327528</v>
      </c>
    </row>
    <row r="21" spans="1:7" ht="15.75">
      <c r="A21" s="210" t="s">
        <v>181</v>
      </c>
      <c r="B21" s="145" t="s">
        <v>451</v>
      </c>
      <c r="C21" s="207" t="s">
        <v>335</v>
      </c>
      <c r="D21" s="207" t="s">
        <v>182</v>
      </c>
      <c r="E21" s="207" t="s">
        <v>129</v>
      </c>
      <c r="F21" s="115"/>
      <c r="G21" s="125">
        <f>G22</f>
        <v>327528</v>
      </c>
    </row>
    <row r="22" spans="1:7" ht="31.5">
      <c r="A22" s="206" t="s">
        <v>21</v>
      </c>
      <c r="B22" s="145" t="s">
        <v>451</v>
      </c>
      <c r="C22" s="207">
        <v>10</v>
      </c>
      <c r="D22" s="207" t="s">
        <v>182</v>
      </c>
      <c r="E22" s="207" t="s">
        <v>129</v>
      </c>
      <c r="F22" s="207" t="s">
        <v>10</v>
      </c>
      <c r="G22" s="122">
        <v>327528</v>
      </c>
    </row>
    <row r="23" spans="1:7" ht="31.5">
      <c r="A23" s="206" t="s">
        <v>191</v>
      </c>
      <c r="B23" s="145" t="s">
        <v>453</v>
      </c>
      <c r="C23" s="207"/>
      <c r="D23" s="207"/>
      <c r="E23" s="207"/>
      <c r="F23" s="207"/>
      <c r="G23" s="125">
        <f>G24</f>
        <v>18000</v>
      </c>
    </row>
    <row r="24" spans="1:7" ht="15.75">
      <c r="A24" s="206" t="s">
        <v>297</v>
      </c>
      <c r="B24" s="145" t="s">
        <v>453</v>
      </c>
      <c r="C24" s="207">
        <v>10</v>
      </c>
      <c r="D24" s="207" t="s">
        <v>185</v>
      </c>
      <c r="E24" s="207"/>
      <c r="F24" s="207"/>
      <c r="G24" s="125">
        <f>G25</f>
        <v>18000</v>
      </c>
    </row>
    <row r="25" spans="1:7" ht="15.75">
      <c r="A25" s="210" t="s">
        <v>181</v>
      </c>
      <c r="B25" s="145" t="s">
        <v>453</v>
      </c>
      <c r="C25" s="207" t="s">
        <v>335</v>
      </c>
      <c r="D25" s="207" t="s">
        <v>185</v>
      </c>
      <c r="E25" s="207" t="s">
        <v>129</v>
      </c>
      <c r="F25" s="115"/>
      <c r="G25" s="125">
        <f>G26</f>
        <v>18000</v>
      </c>
    </row>
    <row r="26" spans="1:7" ht="31.5">
      <c r="A26" s="206" t="s">
        <v>21</v>
      </c>
      <c r="B26" s="145" t="s">
        <v>453</v>
      </c>
      <c r="C26" s="207">
        <v>10</v>
      </c>
      <c r="D26" s="207" t="s">
        <v>185</v>
      </c>
      <c r="E26" s="207" t="s">
        <v>129</v>
      </c>
      <c r="F26" s="207" t="s">
        <v>10</v>
      </c>
      <c r="G26" s="122">
        <v>18000</v>
      </c>
    </row>
    <row r="27" spans="1:7" ht="47.25" hidden="1">
      <c r="A27" s="209" t="s">
        <v>22</v>
      </c>
      <c r="B27" s="116" t="s">
        <v>217</v>
      </c>
      <c r="C27" s="119"/>
      <c r="D27" s="119"/>
      <c r="E27" s="119"/>
      <c r="F27" s="119"/>
      <c r="G27" s="124">
        <f>G28</f>
        <v>0</v>
      </c>
    </row>
    <row r="28" spans="1:7" ht="31.5" hidden="1">
      <c r="A28" s="206" t="s">
        <v>220</v>
      </c>
      <c r="B28" s="145" t="s">
        <v>218</v>
      </c>
      <c r="C28" s="115"/>
      <c r="D28" s="115"/>
      <c r="E28" s="115"/>
      <c r="F28" s="115"/>
      <c r="G28" s="125">
        <f>G29+G34</f>
        <v>0</v>
      </c>
    </row>
    <row r="29" spans="1:7" ht="15.75" hidden="1">
      <c r="A29" s="206" t="s">
        <v>164</v>
      </c>
      <c r="B29" s="145" t="s">
        <v>410</v>
      </c>
      <c r="C29" s="207" t="s">
        <v>182</v>
      </c>
      <c r="D29" s="207"/>
      <c r="E29" s="207"/>
      <c r="F29" s="207"/>
      <c r="G29" s="125">
        <f>G30</f>
        <v>0</v>
      </c>
    </row>
    <row r="30" spans="1:7" ht="15.75" hidden="1">
      <c r="A30" s="206" t="s">
        <v>166</v>
      </c>
      <c r="B30" s="145" t="s">
        <v>410</v>
      </c>
      <c r="C30" s="207" t="s">
        <v>182</v>
      </c>
      <c r="D30" s="207" t="s">
        <v>334</v>
      </c>
      <c r="E30" s="207"/>
      <c r="F30" s="207"/>
      <c r="G30" s="125">
        <f>G31</f>
        <v>0</v>
      </c>
    </row>
    <row r="31" spans="1:7" ht="31.5" hidden="1">
      <c r="A31" s="206" t="s">
        <v>23</v>
      </c>
      <c r="B31" s="145" t="s">
        <v>410</v>
      </c>
      <c r="C31" s="207" t="s">
        <v>182</v>
      </c>
      <c r="D31" s="207" t="s">
        <v>334</v>
      </c>
      <c r="E31" s="207"/>
      <c r="F31" s="207"/>
      <c r="G31" s="125">
        <f>G32</f>
        <v>0</v>
      </c>
    </row>
    <row r="32" spans="1:7" ht="31.5" hidden="1">
      <c r="A32" s="206" t="s">
        <v>165</v>
      </c>
      <c r="B32" s="145" t="s">
        <v>410</v>
      </c>
      <c r="C32" s="207" t="s">
        <v>182</v>
      </c>
      <c r="D32" s="207" t="s">
        <v>334</v>
      </c>
      <c r="E32" s="207" t="s">
        <v>122</v>
      </c>
      <c r="F32" s="207"/>
      <c r="G32" s="125">
        <f>G33</f>
        <v>0</v>
      </c>
    </row>
    <row r="33" spans="1:7" ht="31.5" hidden="1">
      <c r="A33" s="206" t="s">
        <v>21</v>
      </c>
      <c r="B33" s="145" t="s">
        <v>410</v>
      </c>
      <c r="C33" s="207" t="s">
        <v>182</v>
      </c>
      <c r="D33" s="207" t="s">
        <v>334</v>
      </c>
      <c r="E33" s="207" t="s">
        <v>122</v>
      </c>
      <c r="F33" s="207" t="s">
        <v>10</v>
      </c>
      <c r="G33" s="122">
        <v>0</v>
      </c>
    </row>
    <row r="34" spans="1:7" ht="15.75" hidden="1">
      <c r="A34" s="206" t="s">
        <v>24</v>
      </c>
      <c r="B34" s="145" t="s">
        <v>410</v>
      </c>
      <c r="C34" s="207" t="s">
        <v>189</v>
      </c>
      <c r="D34" s="207"/>
      <c r="E34" s="207"/>
      <c r="F34" s="207"/>
      <c r="G34" s="125">
        <f>G35</f>
        <v>0</v>
      </c>
    </row>
    <row r="35" spans="1:7" ht="15.75" hidden="1">
      <c r="A35" s="206" t="s">
        <v>25</v>
      </c>
      <c r="B35" s="145" t="s">
        <v>410</v>
      </c>
      <c r="C35" s="207" t="s">
        <v>189</v>
      </c>
      <c r="D35" s="207" t="s">
        <v>186</v>
      </c>
      <c r="E35" s="207"/>
      <c r="F35" s="207"/>
      <c r="G35" s="125">
        <f>G36</f>
        <v>0</v>
      </c>
    </row>
    <row r="36" spans="1:7" ht="31.5" hidden="1">
      <c r="A36" s="206" t="s">
        <v>165</v>
      </c>
      <c r="B36" s="145" t="s">
        <v>410</v>
      </c>
      <c r="C36" s="207" t="s">
        <v>189</v>
      </c>
      <c r="D36" s="207" t="s">
        <v>186</v>
      </c>
      <c r="E36" s="207" t="s">
        <v>122</v>
      </c>
      <c r="F36" s="207"/>
      <c r="G36" s="125">
        <f>G37</f>
        <v>0</v>
      </c>
    </row>
    <row r="37" spans="1:7" ht="31.5" hidden="1">
      <c r="A37" s="206" t="s">
        <v>21</v>
      </c>
      <c r="B37" s="145" t="s">
        <v>410</v>
      </c>
      <c r="C37" s="207" t="s">
        <v>189</v>
      </c>
      <c r="D37" s="207" t="s">
        <v>186</v>
      </c>
      <c r="E37" s="207" t="s">
        <v>122</v>
      </c>
      <c r="F37" s="207" t="s">
        <v>10</v>
      </c>
      <c r="G37" s="122">
        <v>0</v>
      </c>
    </row>
    <row r="38" spans="1:7" ht="78.75">
      <c r="A38" s="39" t="s">
        <v>26</v>
      </c>
      <c r="B38" s="116" t="s">
        <v>221</v>
      </c>
      <c r="C38" s="118"/>
      <c r="D38" s="118"/>
      <c r="E38" s="118"/>
      <c r="F38" s="118"/>
      <c r="G38" s="124">
        <f>G39</f>
        <v>10000</v>
      </c>
    </row>
    <row r="39" spans="1:7" ht="31.5">
      <c r="A39" s="206" t="s">
        <v>226</v>
      </c>
      <c r="B39" s="145" t="s">
        <v>219</v>
      </c>
      <c r="C39" s="207"/>
      <c r="D39" s="207"/>
      <c r="E39" s="207"/>
      <c r="F39" s="207"/>
      <c r="G39" s="125">
        <f>G40</f>
        <v>10000</v>
      </c>
    </row>
    <row r="40" spans="1:7" ht="15.75">
      <c r="A40" s="206" t="s">
        <v>169</v>
      </c>
      <c r="B40" s="145" t="s">
        <v>435</v>
      </c>
      <c r="C40" s="207" t="s">
        <v>186</v>
      </c>
      <c r="D40" s="207"/>
      <c r="E40" s="207"/>
      <c r="F40" s="207"/>
      <c r="G40" s="125">
        <f>G41</f>
        <v>10000</v>
      </c>
    </row>
    <row r="41" spans="1:7" ht="15.75">
      <c r="A41" s="206" t="s">
        <v>27</v>
      </c>
      <c r="B41" s="145" t="s">
        <v>435</v>
      </c>
      <c r="C41" s="207" t="s">
        <v>186</v>
      </c>
      <c r="D41" s="207" t="s">
        <v>336</v>
      </c>
      <c r="E41" s="207"/>
      <c r="F41" s="207"/>
      <c r="G41" s="125">
        <f>G43</f>
        <v>10000</v>
      </c>
    </row>
    <row r="42" spans="1:7" ht="31.5">
      <c r="A42" s="206" t="s">
        <v>28</v>
      </c>
      <c r="B42" s="145" t="s">
        <v>435</v>
      </c>
      <c r="C42" s="207" t="s">
        <v>186</v>
      </c>
      <c r="D42" s="207" t="s">
        <v>336</v>
      </c>
      <c r="E42" s="207"/>
      <c r="F42" s="207"/>
      <c r="G42" s="125"/>
    </row>
    <row r="43" spans="1:7" ht="31.5">
      <c r="A43" s="206" t="s">
        <v>165</v>
      </c>
      <c r="B43" s="145" t="s">
        <v>435</v>
      </c>
      <c r="C43" s="207" t="s">
        <v>186</v>
      </c>
      <c r="D43" s="207" t="s">
        <v>336</v>
      </c>
      <c r="E43" s="207" t="s">
        <v>122</v>
      </c>
      <c r="F43" s="207"/>
      <c r="G43" s="125">
        <f>G44</f>
        <v>10000</v>
      </c>
    </row>
    <row r="44" spans="1:7" ht="31.5">
      <c r="A44" s="206" t="s">
        <v>21</v>
      </c>
      <c r="B44" s="145" t="s">
        <v>435</v>
      </c>
      <c r="C44" s="207" t="s">
        <v>186</v>
      </c>
      <c r="D44" s="207" t="s">
        <v>336</v>
      </c>
      <c r="E44" s="207" t="s">
        <v>122</v>
      </c>
      <c r="F44" s="207" t="s">
        <v>10</v>
      </c>
      <c r="G44" s="122">
        <v>10000</v>
      </c>
    </row>
    <row r="45" spans="1:7" ht="1.5" customHeight="1">
      <c r="A45" s="209" t="s">
        <v>29</v>
      </c>
      <c r="B45" s="116" t="s">
        <v>227</v>
      </c>
      <c r="C45" s="118"/>
      <c r="D45" s="118"/>
      <c r="E45" s="118"/>
      <c r="F45" s="118"/>
      <c r="G45" s="124">
        <f aca="true" t="shared" si="0" ref="G45:G50">G46</f>
        <v>0</v>
      </c>
    </row>
    <row r="46" spans="1:7" ht="15.75" hidden="1">
      <c r="A46" s="206" t="s">
        <v>30</v>
      </c>
      <c r="B46" s="145" t="s">
        <v>225</v>
      </c>
      <c r="C46" s="207"/>
      <c r="D46" s="207"/>
      <c r="E46" s="207"/>
      <c r="F46" s="207"/>
      <c r="G46" s="125">
        <f t="shared" si="0"/>
        <v>0</v>
      </c>
    </row>
    <row r="47" spans="1:7" ht="15.75" hidden="1">
      <c r="A47" s="206" t="s">
        <v>164</v>
      </c>
      <c r="B47" s="145" t="s">
        <v>31</v>
      </c>
      <c r="C47" s="207" t="s">
        <v>182</v>
      </c>
      <c r="D47" s="207"/>
      <c r="E47" s="207"/>
      <c r="F47" s="207"/>
      <c r="G47" s="125">
        <f t="shared" si="0"/>
        <v>0</v>
      </c>
    </row>
    <row r="48" spans="1:7" ht="15.75" hidden="1">
      <c r="A48" s="206" t="s">
        <v>166</v>
      </c>
      <c r="B48" s="145" t="s">
        <v>31</v>
      </c>
      <c r="C48" s="207" t="s">
        <v>182</v>
      </c>
      <c r="D48" s="207" t="s">
        <v>334</v>
      </c>
      <c r="E48" s="207"/>
      <c r="F48" s="207"/>
      <c r="G48" s="125">
        <f t="shared" si="0"/>
        <v>0</v>
      </c>
    </row>
    <row r="49" spans="1:7" ht="31.5" hidden="1">
      <c r="A49" s="206" t="s">
        <v>299</v>
      </c>
      <c r="B49" s="145" t="s">
        <v>31</v>
      </c>
      <c r="C49" s="207" t="s">
        <v>182</v>
      </c>
      <c r="D49" s="207" t="s">
        <v>334</v>
      </c>
      <c r="E49" s="207"/>
      <c r="F49" s="207"/>
      <c r="G49" s="125">
        <f t="shared" si="0"/>
        <v>0</v>
      </c>
    </row>
    <row r="50" spans="1:7" ht="31.5" hidden="1">
      <c r="A50" s="206" t="s">
        <v>165</v>
      </c>
      <c r="B50" s="145" t="s">
        <v>31</v>
      </c>
      <c r="C50" s="207" t="s">
        <v>182</v>
      </c>
      <c r="D50" s="207" t="s">
        <v>334</v>
      </c>
      <c r="E50" s="207" t="s">
        <v>122</v>
      </c>
      <c r="F50" s="207"/>
      <c r="G50" s="125">
        <f t="shared" si="0"/>
        <v>0</v>
      </c>
    </row>
    <row r="51" spans="1:7" ht="31.5" hidden="1">
      <c r="A51" s="206" t="s">
        <v>21</v>
      </c>
      <c r="B51" s="145" t="s">
        <v>31</v>
      </c>
      <c r="C51" s="207" t="s">
        <v>182</v>
      </c>
      <c r="D51" s="207" t="s">
        <v>334</v>
      </c>
      <c r="E51" s="207" t="s">
        <v>122</v>
      </c>
      <c r="F51" s="207" t="s">
        <v>10</v>
      </c>
      <c r="G51" s="122">
        <v>0</v>
      </c>
    </row>
    <row r="52" spans="1:7" ht="47.25" hidden="1">
      <c r="A52" s="209" t="s">
        <v>32</v>
      </c>
      <c r="B52" s="119" t="s">
        <v>387</v>
      </c>
      <c r="C52" s="119"/>
      <c r="D52" s="118"/>
      <c r="E52" s="118"/>
      <c r="F52" s="118"/>
      <c r="G52" s="124">
        <f>G53</f>
        <v>0</v>
      </c>
    </row>
    <row r="53" spans="1:7" ht="31.5" hidden="1">
      <c r="A53" s="210" t="s">
        <v>33</v>
      </c>
      <c r="B53" s="207" t="s">
        <v>386</v>
      </c>
      <c r="C53" s="207"/>
      <c r="D53" s="207"/>
      <c r="E53" s="207"/>
      <c r="F53" s="207"/>
      <c r="G53" s="125">
        <f>G54</f>
        <v>0</v>
      </c>
    </row>
    <row r="54" spans="1:7" ht="31.5" hidden="1">
      <c r="A54" s="210" t="s">
        <v>298</v>
      </c>
      <c r="B54" s="145" t="s">
        <v>420</v>
      </c>
      <c r="C54" s="207" t="s">
        <v>185</v>
      </c>
      <c r="D54" s="207"/>
      <c r="E54" s="207"/>
      <c r="F54" s="207"/>
      <c r="G54" s="125">
        <f>G55</f>
        <v>0</v>
      </c>
    </row>
    <row r="55" spans="1:7" ht="15.75" hidden="1">
      <c r="A55" s="210" t="s">
        <v>168</v>
      </c>
      <c r="B55" s="145" t="s">
        <v>420</v>
      </c>
      <c r="C55" s="207" t="s">
        <v>185</v>
      </c>
      <c r="D55" s="207" t="s">
        <v>335</v>
      </c>
      <c r="E55" s="207"/>
      <c r="F55" s="207"/>
      <c r="G55" s="125">
        <f>G56</f>
        <v>0</v>
      </c>
    </row>
    <row r="56" spans="1:7" ht="31.5" hidden="1">
      <c r="A56" s="206" t="s">
        <v>165</v>
      </c>
      <c r="B56" s="145" t="s">
        <v>420</v>
      </c>
      <c r="C56" s="207" t="s">
        <v>185</v>
      </c>
      <c r="D56" s="207" t="s">
        <v>335</v>
      </c>
      <c r="E56" s="207" t="s">
        <v>122</v>
      </c>
      <c r="F56" s="207"/>
      <c r="G56" s="125">
        <f>G57</f>
        <v>0</v>
      </c>
    </row>
    <row r="57" spans="1:7" ht="31.5" hidden="1">
      <c r="A57" s="206" t="s">
        <v>21</v>
      </c>
      <c r="B57" s="145" t="s">
        <v>420</v>
      </c>
      <c r="C57" s="207" t="s">
        <v>185</v>
      </c>
      <c r="D57" s="207" t="s">
        <v>335</v>
      </c>
      <c r="E57" s="207" t="s">
        <v>122</v>
      </c>
      <c r="F57" s="207" t="s">
        <v>10</v>
      </c>
      <c r="G57" s="122">
        <v>0</v>
      </c>
    </row>
    <row r="58" spans="1:7" ht="47.25" hidden="1">
      <c r="A58" s="209" t="s">
        <v>550</v>
      </c>
      <c r="B58" s="116" t="s">
        <v>391</v>
      </c>
      <c r="C58" s="119"/>
      <c r="D58" s="119"/>
      <c r="E58" s="119"/>
      <c r="F58" s="119"/>
      <c r="G58" s="124">
        <f>G59</f>
        <v>0</v>
      </c>
    </row>
    <row r="59" spans="1:7" ht="15.75" hidden="1">
      <c r="A59" s="210" t="s">
        <v>440</v>
      </c>
      <c r="B59" s="145" t="s">
        <v>392</v>
      </c>
      <c r="C59" s="207"/>
      <c r="D59" s="207"/>
      <c r="E59" s="207"/>
      <c r="F59" s="207"/>
      <c r="G59" s="125">
        <f>G60</f>
        <v>0</v>
      </c>
    </row>
    <row r="60" spans="1:7" ht="15.75" hidden="1">
      <c r="A60" s="210" t="s">
        <v>175</v>
      </c>
      <c r="B60" s="145" t="s">
        <v>441</v>
      </c>
      <c r="C60" s="207" t="s">
        <v>188</v>
      </c>
      <c r="D60" s="207"/>
      <c r="E60" s="207"/>
      <c r="F60" s="207"/>
      <c r="G60" s="125">
        <f>G61</f>
        <v>0</v>
      </c>
    </row>
    <row r="61" spans="1:7" ht="31.5" hidden="1">
      <c r="A61" s="210" t="s">
        <v>34</v>
      </c>
      <c r="B61" s="145" t="s">
        <v>441</v>
      </c>
      <c r="C61" s="207" t="s">
        <v>188</v>
      </c>
      <c r="D61" s="207" t="s">
        <v>187</v>
      </c>
      <c r="E61" s="207"/>
      <c r="F61" s="207"/>
      <c r="G61" s="125">
        <f>G62</f>
        <v>0</v>
      </c>
    </row>
    <row r="62" spans="1:7" ht="31.5" hidden="1">
      <c r="A62" s="206" t="s">
        <v>165</v>
      </c>
      <c r="B62" s="145" t="s">
        <v>441</v>
      </c>
      <c r="C62" s="207" t="s">
        <v>188</v>
      </c>
      <c r="D62" s="207" t="s">
        <v>187</v>
      </c>
      <c r="E62" s="207" t="s">
        <v>122</v>
      </c>
      <c r="F62" s="207"/>
      <c r="G62" s="125">
        <f>G63</f>
        <v>0</v>
      </c>
    </row>
    <row r="63" spans="1:7" ht="31.5" hidden="1">
      <c r="A63" s="206" t="s">
        <v>21</v>
      </c>
      <c r="B63" s="145" t="s">
        <v>441</v>
      </c>
      <c r="C63" s="207" t="s">
        <v>188</v>
      </c>
      <c r="D63" s="207" t="s">
        <v>187</v>
      </c>
      <c r="E63" s="207" t="s">
        <v>122</v>
      </c>
      <c r="F63" s="207" t="s">
        <v>10</v>
      </c>
      <c r="G63" s="122">
        <v>0</v>
      </c>
    </row>
    <row r="64" spans="1:7" ht="3" customHeight="1">
      <c r="A64" s="211" t="s">
        <v>507</v>
      </c>
      <c r="B64" s="116" t="s">
        <v>138</v>
      </c>
      <c r="C64" s="119"/>
      <c r="D64" s="119"/>
      <c r="E64" s="119"/>
      <c r="F64" s="119"/>
      <c r="G64" s="124">
        <f>G65</f>
        <v>0</v>
      </c>
    </row>
    <row r="65" spans="1:7" ht="31.5" hidden="1">
      <c r="A65" s="206" t="s">
        <v>393</v>
      </c>
      <c r="B65" s="145" t="s">
        <v>465</v>
      </c>
      <c r="C65" s="207"/>
      <c r="D65" s="207"/>
      <c r="E65" s="207"/>
      <c r="F65" s="207"/>
      <c r="G65" s="125">
        <f>G67</f>
        <v>0</v>
      </c>
    </row>
    <row r="66" spans="1:7" ht="31.5" hidden="1">
      <c r="A66" s="206" t="s">
        <v>298</v>
      </c>
      <c r="B66" s="145" t="s">
        <v>465</v>
      </c>
      <c r="C66" s="207" t="s">
        <v>185</v>
      </c>
      <c r="D66" s="207"/>
      <c r="E66" s="207"/>
      <c r="F66" s="207"/>
      <c r="G66" s="125">
        <f>G67</f>
        <v>0</v>
      </c>
    </row>
    <row r="67" spans="1:7" ht="31.5" hidden="1">
      <c r="A67" s="206" t="s">
        <v>35</v>
      </c>
      <c r="B67" s="145" t="s">
        <v>465</v>
      </c>
      <c r="C67" s="207" t="s">
        <v>185</v>
      </c>
      <c r="D67" s="207" t="s">
        <v>99</v>
      </c>
      <c r="E67" s="207"/>
      <c r="F67" s="207"/>
      <c r="G67" s="125">
        <f>G68</f>
        <v>0</v>
      </c>
    </row>
    <row r="68" spans="1:7" ht="31.5" hidden="1">
      <c r="A68" s="206" t="s">
        <v>165</v>
      </c>
      <c r="B68" s="145" t="s">
        <v>36</v>
      </c>
      <c r="C68" s="207" t="s">
        <v>185</v>
      </c>
      <c r="D68" s="207" t="s">
        <v>99</v>
      </c>
      <c r="E68" s="207" t="s">
        <v>122</v>
      </c>
      <c r="F68" s="207"/>
      <c r="G68" s="125">
        <f>G69</f>
        <v>0</v>
      </c>
    </row>
    <row r="69" spans="1:7" ht="31.5" hidden="1">
      <c r="A69" s="206" t="s">
        <v>21</v>
      </c>
      <c r="B69" s="145" t="s">
        <v>36</v>
      </c>
      <c r="C69" s="207" t="s">
        <v>185</v>
      </c>
      <c r="D69" s="207" t="s">
        <v>99</v>
      </c>
      <c r="E69" s="207" t="s">
        <v>122</v>
      </c>
      <c r="F69" s="207" t="s">
        <v>10</v>
      </c>
      <c r="G69" s="122">
        <v>0</v>
      </c>
    </row>
    <row r="70" spans="1:7" ht="31.5">
      <c r="A70" s="211" t="s">
        <v>506</v>
      </c>
      <c r="B70" s="116" t="s">
        <v>388</v>
      </c>
      <c r="C70" s="119"/>
      <c r="D70" s="119"/>
      <c r="E70" s="119"/>
      <c r="F70" s="119"/>
      <c r="G70" s="124">
        <f>G71</f>
        <v>198500</v>
      </c>
    </row>
    <row r="71" spans="1:7" ht="15.75">
      <c r="A71" s="206" t="s">
        <v>447</v>
      </c>
      <c r="B71" s="145" t="s">
        <v>446</v>
      </c>
      <c r="C71" s="207"/>
      <c r="D71" s="207"/>
      <c r="E71" s="207"/>
      <c r="F71" s="207"/>
      <c r="G71" s="125">
        <f>G73</f>
        <v>198500</v>
      </c>
    </row>
    <row r="72" spans="1:7" ht="15.75">
      <c r="A72" s="206" t="s">
        <v>24</v>
      </c>
      <c r="B72" s="145" t="s">
        <v>446</v>
      </c>
      <c r="C72" s="207" t="s">
        <v>189</v>
      </c>
      <c r="D72" s="207"/>
      <c r="E72" s="207"/>
      <c r="F72" s="207"/>
      <c r="G72" s="125">
        <f>G74</f>
        <v>198500</v>
      </c>
    </row>
    <row r="73" spans="1:7" ht="15.75">
      <c r="A73" s="206" t="s">
        <v>25</v>
      </c>
      <c r="B73" s="145" t="s">
        <v>446</v>
      </c>
      <c r="C73" s="207" t="s">
        <v>189</v>
      </c>
      <c r="D73" s="207" t="s">
        <v>186</v>
      </c>
      <c r="E73" s="207"/>
      <c r="F73" s="207"/>
      <c r="G73" s="125">
        <f>G74</f>
        <v>198500</v>
      </c>
    </row>
    <row r="74" spans="1:7" ht="31.5">
      <c r="A74" s="206" t="s">
        <v>165</v>
      </c>
      <c r="B74" s="145" t="s">
        <v>446</v>
      </c>
      <c r="C74" s="207" t="s">
        <v>189</v>
      </c>
      <c r="D74" s="207" t="s">
        <v>186</v>
      </c>
      <c r="E74" s="207" t="s">
        <v>122</v>
      </c>
      <c r="F74" s="207"/>
      <c r="G74" s="125">
        <f>G75</f>
        <v>198500</v>
      </c>
    </row>
    <row r="75" spans="1:7" ht="31.5">
      <c r="A75" s="206" t="s">
        <v>21</v>
      </c>
      <c r="B75" s="145" t="s">
        <v>446</v>
      </c>
      <c r="C75" s="207" t="s">
        <v>189</v>
      </c>
      <c r="D75" s="207" t="s">
        <v>186</v>
      </c>
      <c r="E75" s="207" t="s">
        <v>122</v>
      </c>
      <c r="F75" s="207" t="s">
        <v>10</v>
      </c>
      <c r="G75" s="122">
        <v>198500</v>
      </c>
    </row>
    <row r="76" spans="1:7" ht="47.25">
      <c r="A76" s="209" t="s">
        <v>37</v>
      </c>
      <c r="B76" s="119" t="s">
        <v>389</v>
      </c>
      <c r="C76" s="119"/>
      <c r="D76" s="118"/>
      <c r="E76" s="118"/>
      <c r="F76" s="118"/>
      <c r="G76" s="124">
        <f>G77</f>
        <v>26700</v>
      </c>
    </row>
    <row r="77" spans="1:7" ht="31.5">
      <c r="A77" s="210" t="s">
        <v>33</v>
      </c>
      <c r="B77" s="207" t="s">
        <v>390</v>
      </c>
      <c r="C77" s="207"/>
      <c r="D77" s="207"/>
      <c r="E77" s="207"/>
      <c r="F77" s="207"/>
      <c r="G77" s="125">
        <f>G78</f>
        <v>26700</v>
      </c>
    </row>
    <row r="78" spans="1:7" ht="31.5">
      <c r="A78" s="210" t="s">
        <v>298</v>
      </c>
      <c r="B78" s="145" t="s">
        <v>428</v>
      </c>
      <c r="C78" s="207" t="s">
        <v>185</v>
      </c>
      <c r="D78" s="207"/>
      <c r="E78" s="207"/>
      <c r="F78" s="207"/>
      <c r="G78" s="125">
        <f>G79</f>
        <v>26700</v>
      </c>
    </row>
    <row r="79" spans="1:7" ht="15.75">
      <c r="A79" s="210" t="s">
        <v>168</v>
      </c>
      <c r="B79" s="145" t="s">
        <v>428</v>
      </c>
      <c r="C79" s="207" t="s">
        <v>185</v>
      </c>
      <c r="D79" s="207" t="s">
        <v>335</v>
      </c>
      <c r="E79" s="207"/>
      <c r="F79" s="207"/>
      <c r="G79" s="125">
        <f>G80</f>
        <v>26700</v>
      </c>
    </row>
    <row r="80" spans="1:7" ht="31.5">
      <c r="A80" s="206" t="s">
        <v>165</v>
      </c>
      <c r="B80" s="145" t="s">
        <v>428</v>
      </c>
      <c r="C80" s="207" t="s">
        <v>185</v>
      </c>
      <c r="D80" s="207" t="s">
        <v>335</v>
      </c>
      <c r="E80" s="207" t="s">
        <v>122</v>
      </c>
      <c r="F80" s="207"/>
      <c r="G80" s="125">
        <f>G81</f>
        <v>26700</v>
      </c>
    </row>
    <row r="81" spans="1:7" ht="31.5">
      <c r="A81" s="206" t="s">
        <v>21</v>
      </c>
      <c r="B81" s="145" t="s">
        <v>428</v>
      </c>
      <c r="C81" s="207" t="s">
        <v>185</v>
      </c>
      <c r="D81" s="207" t="s">
        <v>335</v>
      </c>
      <c r="E81" s="207" t="s">
        <v>122</v>
      </c>
      <c r="F81" s="207" t="s">
        <v>10</v>
      </c>
      <c r="G81" s="122">
        <v>26700</v>
      </c>
    </row>
    <row r="82" spans="1:7" ht="47.25">
      <c r="A82" s="209" t="s">
        <v>38</v>
      </c>
      <c r="B82" s="119" t="s">
        <v>39</v>
      </c>
      <c r="C82" s="119"/>
      <c r="D82" s="118"/>
      <c r="E82" s="118"/>
      <c r="F82" s="118"/>
      <c r="G82" s="124">
        <f>G83</f>
        <v>30000</v>
      </c>
    </row>
    <row r="83" spans="1:7" ht="31.5">
      <c r="A83" s="210" t="s">
        <v>41</v>
      </c>
      <c r="B83" s="207" t="s">
        <v>40</v>
      </c>
      <c r="C83" s="207"/>
      <c r="D83" s="207"/>
      <c r="E83" s="207"/>
      <c r="F83" s="207"/>
      <c r="G83" s="125">
        <f>G84</f>
        <v>30000</v>
      </c>
    </row>
    <row r="84" spans="1:7" ht="31.5">
      <c r="A84" s="210" t="s">
        <v>298</v>
      </c>
      <c r="B84" s="207" t="s">
        <v>42</v>
      </c>
      <c r="C84" s="207" t="s">
        <v>185</v>
      </c>
      <c r="D84" s="207"/>
      <c r="E84" s="207"/>
      <c r="F84" s="207"/>
      <c r="G84" s="125">
        <f>G85</f>
        <v>30000</v>
      </c>
    </row>
    <row r="85" spans="1:7" ht="31.5">
      <c r="A85" s="210" t="s">
        <v>47</v>
      </c>
      <c r="B85" s="207" t="s">
        <v>42</v>
      </c>
      <c r="C85" s="207" t="s">
        <v>185</v>
      </c>
      <c r="D85" s="207" t="s">
        <v>190</v>
      </c>
      <c r="E85" s="207"/>
      <c r="F85" s="207"/>
      <c r="G85" s="125">
        <f>G86</f>
        <v>30000</v>
      </c>
    </row>
    <row r="86" spans="1:7" ht="31.5">
      <c r="A86" s="206" t="s">
        <v>165</v>
      </c>
      <c r="B86" s="207" t="s">
        <v>42</v>
      </c>
      <c r="C86" s="207" t="s">
        <v>185</v>
      </c>
      <c r="D86" s="207" t="s">
        <v>190</v>
      </c>
      <c r="E86" s="207" t="s">
        <v>122</v>
      </c>
      <c r="F86" s="207"/>
      <c r="G86" s="125">
        <f>G87</f>
        <v>30000</v>
      </c>
    </row>
    <row r="87" spans="1:7" ht="31.5">
      <c r="A87" s="206" t="s">
        <v>21</v>
      </c>
      <c r="B87" s="207" t="s">
        <v>42</v>
      </c>
      <c r="C87" s="207" t="s">
        <v>185</v>
      </c>
      <c r="D87" s="207" t="s">
        <v>190</v>
      </c>
      <c r="E87" s="207" t="s">
        <v>122</v>
      </c>
      <c r="F87" s="207" t="s">
        <v>10</v>
      </c>
      <c r="G87" s="122">
        <v>30000</v>
      </c>
    </row>
    <row r="88" spans="1:7" ht="47.25">
      <c r="A88" s="209" t="s">
        <v>43</v>
      </c>
      <c r="B88" s="119" t="s">
        <v>411</v>
      </c>
      <c r="C88" s="119"/>
      <c r="D88" s="118"/>
      <c r="E88" s="118"/>
      <c r="F88" s="118"/>
      <c r="G88" s="124">
        <f>G89</f>
        <v>113750</v>
      </c>
    </row>
    <row r="89" spans="1:7" ht="15.75">
      <c r="A89" s="206" t="s">
        <v>164</v>
      </c>
      <c r="B89" s="145" t="s">
        <v>44</v>
      </c>
      <c r="C89" s="207" t="s">
        <v>182</v>
      </c>
      <c r="D89" s="207"/>
      <c r="E89" s="207"/>
      <c r="F89" s="207"/>
      <c r="G89" s="125">
        <f>G90</f>
        <v>113750</v>
      </c>
    </row>
    <row r="90" spans="1:7" ht="15.75">
      <c r="A90" s="206" t="s">
        <v>413</v>
      </c>
      <c r="B90" s="145" t="s">
        <v>44</v>
      </c>
      <c r="C90" s="207" t="s">
        <v>182</v>
      </c>
      <c r="D90" s="207" t="s">
        <v>334</v>
      </c>
      <c r="E90" s="207"/>
      <c r="F90" s="207"/>
      <c r="G90" s="125">
        <f>G91</f>
        <v>113750</v>
      </c>
    </row>
    <row r="91" spans="1:7" ht="30">
      <c r="A91" s="218" t="s">
        <v>426</v>
      </c>
      <c r="B91" s="145" t="s">
        <v>45</v>
      </c>
      <c r="C91" s="207" t="s">
        <v>182</v>
      </c>
      <c r="D91" s="207" t="s">
        <v>334</v>
      </c>
      <c r="E91" s="207"/>
      <c r="F91" s="207"/>
      <c r="G91" s="125">
        <f>G92</f>
        <v>113750</v>
      </c>
    </row>
    <row r="92" spans="1:7" ht="31.5">
      <c r="A92" s="206" t="s">
        <v>165</v>
      </c>
      <c r="B92" s="145" t="s">
        <v>45</v>
      </c>
      <c r="C92" s="207" t="s">
        <v>182</v>
      </c>
      <c r="D92" s="207" t="s">
        <v>334</v>
      </c>
      <c r="E92" s="207" t="s">
        <v>122</v>
      </c>
      <c r="F92" s="207"/>
      <c r="G92" s="125">
        <f>G93</f>
        <v>113750</v>
      </c>
    </row>
    <row r="93" spans="1:7" ht="31.5">
      <c r="A93" s="206" t="s">
        <v>21</v>
      </c>
      <c r="B93" s="145" t="s">
        <v>45</v>
      </c>
      <c r="C93" s="207" t="s">
        <v>182</v>
      </c>
      <c r="D93" s="207" t="s">
        <v>334</v>
      </c>
      <c r="E93" s="207" t="s">
        <v>122</v>
      </c>
      <c r="F93" s="207" t="s">
        <v>10</v>
      </c>
      <c r="G93" s="122">
        <v>113750</v>
      </c>
    </row>
    <row r="94" spans="1:7" ht="2.25" customHeight="1">
      <c r="A94" s="212" t="s">
        <v>508</v>
      </c>
      <c r="B94" s="213" t="s">
        <v>499</v>
      </c>
      <c r="C94" s="214"/>
      <c r="D94" s="214"/>
      <c r="E94" s="214"/>
      <c r="F94" s="214"/>
      <c r="G94" s="124">
        <f aca="true" t="shared" si="1" ref="G94:G99">G95</f>
        <v>0</v>
      </c>
    </row>
    <row r="95" spans="1:7" ht="15.75" hidden="1">
      <c r="A95" s="206" t="s">
        <v>509</v>
      </c>
      <c r="B95" s="145" t="s">
        <v>510</v>
      </c>
      <c r="C95" s="207" t="s">
        <v>187</v>
      </c>
      <c r="D95" s="207"/>
      <c r="E95" s="207"/>
      <c r="F95" s="207"/>
      <c r="G95" s="125">
        <f t="shared" si="1"/>
        <v>0</v>
      </c>
    </row>
    <row r="96" spans="1:7" ht="15.75" hidden="1">
      <c r="A96" s="206" t="s">
        <v>511</v>
      </c>
      <c r="B96" s="145" t="s">
        <v>510</v>
      </c>
      <c r="C96" s="207" t="s">
        <v>187</v>
      </c>
      <c r="D96" s="207" t="s">
        <v>184</v>
      </c>
      <c r="E96" s="207"/>
      <c r="F96" s="207"/>
      <c r="G96" s="125">
        <f t="shared" si="1"/>
        <v>0</v>
      </c>
    </row>
    <row r="97" spans="1:7" ht="15.75" hidden="1">
      <c r="A97" s="206" t="s">
        <v>512</v>
      </c>
      <c r="B97" s="145" t="s">
        <v>510</v>
      </c>
      <c r="C97" s="207" t="s">
        <v>187</v>
      </c>
      <c r="D97" s="207" t="s">
        <v>184</v>
      </c>
      <c r="E97" s="207"/>
      <c r="F97" s="207"/>
      <c r="G97" s="125">
        <f t="shared" si="1"/>
        <v>0</v>
      </c>
    </row>
    <row r="98" spans="1:7" ht="94.5" hidden="1">
      <c r="A98" s="208" t="s">
        <v>513</v>
      </c>
      <c r="B98" s="145" t="s">
        <v>519</v>
      </c>
      <c r="C98" s="207" t="s">
        <v>187</v>
      </c>
      <c r="D98" s="207" t="s">
        <v>184</v>
      </c>
      <c r="E98" s="207"/>
      <c r="F98" s="207"/>
      <c r="G98" s="125">
        <f t="shared" si="1"/>
        <v>0</v>
      </c>
    </row>
    <row r="99" spans="1:7" ht="47.25" hidden="1">
      <c r="A99" s="208" t="s">
        <v>514</v>
      </c>
      <c r="B99" s="145" t="s">
        <v>519</v>
      </c>
      <c r="C99" s="207" t="s">
        <v>187</v>
      </c>
      <c r="D99" s="207" t="s">
        <v>184</v>
      </c>
      <c r="E99" s="207" t="s">
        <v>337</v>
      </c>
      <c r="F99" s="207"/>
      <c r="G99" s="125">
        <f t="shared" si="1"/>
        <v>0</v>
      </c>
    </row>
    <row r="100" spans="1:7" ht="31.5" hidden="1">
      <c r="A100" s="206" t="s">
        <v>21</v>
      </c>
      <c r="B100" s="145" t="s">
        <v>519</v>
      </c>
      <c r="C100" s="207" t="s">
        <v>187</v>
      </c>
      <c r="D100" s="207" t="s">
        <v>184</v>
      </c>
      <c r="E100" s="207" t="s">
        <v>337</v>
      </c>
      <c r="F100" s="207" t="s">
        <v>10</v>
      </c>
      <c r="G100" s="122">
        <v>0</v>
      </c>
    </row>
    <row r="101" spans="1:7" ht="34.5" customHeight="1">
      <c r="A101" s="176" t="s">
        <v>496</v>
      </c>
      <c r="B101" s="213" t="s">
        <v>524</v>
      </c>
      <c r="C101" s="214"/>
      <c r="D101" s="214"/>
      <c r="E101" s="214"/>
      <c r="F101" s="214"/>
      <c r="G101" s="124">
        <f>G102</f>
        <v>4020000</v>
      </c>
    </row>
    <row r="102" spans="1:7" ht="15.75">
      <c r="A102" s="175" t="s">
        <v>515</v>
      </c>
      <c r="B102" s="178" t="s">
        <v>525</v>
      </c>
      <c r="C102" s="207" t="s">
        <v>186</v>
      </c>
      <c r="D102" s="207"/>
      <c r="E102" s="207"/>
      <c r="F102" s="207"/>
      <c r="G102" s="125">
        <f>G103</f>
        <v>4020000</v>
      </c>
    </row>
    <row r="103" spans="1:7" ht="31.5">
      <c r="A103" s="177" t="s">
        <v>516</v>
      </c>
      <c r="B103" s="178" t="s">
        <v>525</v>
      </c>
      <c r="C103" s="179" t="s">
        <v>186</v>
      </c>
      <c r="D103" s="177" t="s">
        <v>190</v>
      </c>
      <c r="E103" s="178"/>
      <c r="F103" s="179"/>
      <c r="G103" s="125">
        <f>G104</f>
        <v>4020000</v>
      </c>
    </row>
    <row r="104" spans="1:7" ht="31.5">
      <c r="A104" s="177" t="s">
        <v>523</v>
      </c>
      <c r="B104" s="178" t="s">
        <v>525</v>
      </c>
      <c r="C104" s="179" t="s">
        <v>186</v>
      </c>
      <c r="D104" s="177" t="s">
        <v>190</v>
      </c>
      <c r="E104" s="178"/>
      <c r="F104" s="179"/>
      <c r="G104" s="125">
        <f>G105</f>
        <v>4020000</v>
      </c>
    </row>
    <row r="105" spans="1:7" ht="31.5">
      <c r="A105" s="206" t="s">
        <v>165</v>
      </c>
      <c r="B105" s="178" t="s">
        <v>525</v>
      </c>
      <c r="C105" s="207" t="s">
        <v>186</v>
      </c>
      <c r="D105" s="207" t="s">
        <v>190</v>
      </c>
      <c r="E105" s="207" t="s">
        <v>122</v>
      </c>
      <c r="F105" s="207"/>
      <c r="G105" s="125">
        <f>G106</f>
        <v>4020000</v>
      </c>
    </row>
    <row r="106" spans="1:7" ht="31.5">
      <c r="A106" s="206" t="s">
        <v>21</v>
      </c>
      <c r="B106" s="178" t="s">
        <v>525</v>
      </c>
      <c r="C106" s="207" t="s">
        <v>186</v>
      </c>
      <c r="D106" s="207" t="s">
        <v>190</v>
      </c>
      <c r="E106" s="207" t="s">
        <v>122</v>
      </c>
      <c r="F106" s="207" t="s">
        <v>10</v>
      </c>
      <c r="G106" s="122">
        <v>4020000</v>
      </c>
    </row>
    <row r="107" spans="1:7" ht="2.25" customHeight="1">
      <c r="A107" s="176" t="s">
        <v>547</v>
      </c>
      <c r="B107" s="213" t="s">
        <v>543</v>
      </c>
      <c r="C107" s="214"/>
      <c r="D107" s="214"/>
      <c r="E107" s="214"/>
      <c r="F107" s="214"/>
      <c r="G107" s="124">
        <f>G108</f>
        <v>0</v>
      </c>
    </row>
    <row r="108" spans="1:7" ht="31.5" hidden="1">
      <c r="A108" s="206" t="s">
        <v>544</v>
      </c>
      <c r="B108" s="178" t="s">
        <v>545</v>
      </c>
      <c r="C108" s="207"/>
      <c r="D108" s="207"/>
      <c r="E108" s="207"/>
      <c r="F108" s="207"/>
      <c r="G108" s="125">
        <f>G109</f>
        <v>0</v>
      </c>
    </row>
    <row r="109" spans="1:7" ht="15.75" hidden="1">
      <c r="A109" s="206" t="s">
        <v>509</v>
      </c>
      <c r="B109" s="178" t="s">
        <v>546</v>
      </c>
      <c r="C109" s="207" t="s">
        <v>187</v>
      </c>
      <c r="D109" s="207"/>
      <c r="E109" s="207"/>
      <c r="F109" s="207"/>
      <c r="G109" s="125">
        <f>G110</f>
        <v>0</v>
      </c>
    </row>
    <row r="110" spans="1:7" ht="15.75" hidden="1">
      <c r="A110" s="206" t="s">
        <v>511</v>
      </c>
      <c r="B110" s="178" t="s">
        <v>546</v>
      </c>
      <c r="C110" s="207" t="s">
        <v>187</v>
      </c>
      <c r="D110" s="207" t="s">
        <v>184</v>
      </c>
      <c r="E110" s="207"/>
      <c r="F110" s="207"/>
      <c r="G110" s="125">
        <f>G111</f>
        <v>0</v>
      </c>
    </row>
    <row r="111" spans="1:7" ht="31.5" hidden="1">
      <c r="A111" s="206" t="s">
        <v>165</v>
      </c>
      <c r="B111" s="178" t="s">
        <v>546</v>
      </c>
      <c r="C111" s="207" t="s">
        <v>187</v>
      </c>
      <c r="D111" s="207" t="s">
        <v>184</v>
      </c>
      <c r="E111" s="207" t="s">
        <v>122</v>
      </c>
      <c r="F111" s="207"/>
      <c r="G111" s="125">
        <f>G112</f>
        <v>0</v>
      </c>
    </row>
    <row r="112" spans="1:7" ht="31.5" hidden="1">
      <c r="A112" s="206" t="s">
        <v>21</v>
      </c>
      <c r="B112" s="178" t="s">
        <v>546</v>
      </c>
      <c r="C112" s="207" t="s">
        <v>187</v>
      </c>
      <c r="D112" s="207" t="s">
        <v>184</v>
      </c>
      <c r="E112" s="207" t="s">
        <v>122</v>
      </c>
      <c r="F112" s="207" t="s">
        <v>10</v>
      </c>
      <c r="G112" s="122">
        <v>0</v>
      </c>
    </row>
    <row r="113" spans="1:7" ht="15.75">
      <c r="A113" s="121" t="s">
        <v>300</v>
      </c>
      <c r="B113" s="117"/>
      <c r="C113" s="115"/>
      <c r="D113" s="115"/>
      <c r="E113" s="115"/>
      <c r="F113" s="115"/>
      <c r="G113" s="126">
        <f>SUM(G7+G16+G27+G38+G45+G52+G58+G64+G70+G76+G82+G88+G94+G101+G107)</f>
        <v>5172478</v>
      </c>
    </row>
  </sheetData>
  <sheetProtection/>
  <mergeCells count="9">
    <mergeCell ref="A1:G1"/>
    <mergeCell ref="A3:G3"/>
    <mergeCell ref="A2:G2"/>
    <mergeCell ref="A5:A6"/>
    <mergeCell ref="B5:B6"/>
    <mergeCell ref="C5:C6"/>
    <mergeCell ref="D5:D6"/>
    <mergeCell ref="E5:E6"/>
    <mergeCell ref="F5:F6"/>
  </mergeCells>
  <printOptions/>
  <pageMargins left="0.4330708661417323" right="0.3937007874015748" top="0.35433070866141736" bottom="0.35433070866141736" header="0.275590551181102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2018-12-24T03:53:08Z</cp:lastPrinted>
  <dcterms:created xsi:type="dcterms:W3CDTF">2006-09-28T05:33:49Z</dcterms:created>
  <dcterms:modified xsi:type="dcterms:W3CDTF">2021-01-14T01:38:31Z</dcterms:modified>
  <cp:category/>
  <cp:version/>
  <cp:contentType/>
  <cp:contentStatus/>
</cp:coreProperties>
</file>