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firstSheet="2" activeTab="11"/>
  </bookViews>
  <sheets>
    <sheet name="№1 ист 19г" sheetId="1" r:id="rId1"/>
    <sheet name="№2 ист.20-21" sheetId="2" r:id="rId2"/>
    <sheet name="№5 дох 20" sheetId="3" r:id="rId3"/>
    <sheet name="№6 дох 21-22" sheetId="4" r:id="rId4"/>
    <sheet name="№4 Гл адм.дох." sheetId="5" r:id="rId5"/>
    <sheet name="№4.2 Гл.адм.диф." sheetId="6" r:id="rId6"/>
    <sheet name="№7 расход,20г" sheetId="7" r:id="rId7"/>
    <sheet name="№8 расход,21-22" sheetId="8" r:id="rId8"/>
    <sheet name="№9 Вед.стр.20г" sheetId="9" r:id="rId9"/>
    <sheet name="№10 Вед.стр.21-22г" sheetId="10" r:id="rId10"/>
    <sheet name="№12 МП,20г" sheetId="11" r:id="rId11"/>
    <sheet name="№13 МП 21-22" sheetId="12" r:id="rId12"/>
  </sheets>
  <definedNames>
    <definedName name="_xlnm.Print_Area" localSheetId="1">'№2 ист.20-21'!$A$1:$D$27</definedName>
    <definedName name="_xlnm.Print_Area" localSheetId="6">'№7 расход,20г'!$A$1:$F$224</definedName>
    <definedName name="_xlnm.Print_Area" localSheetId="7">'№8 расход,21-22'!$A$1:$G$190</definedName>
    <definedName name="_xlnm.Print_Area" localSheetId="8">'№9 Вед.стр.20г'!$A$1:$G$218</definedName>
  </definedNames>
  <calcPr fullCalcOnLoad="1"/>
</workbook>
</file>

<file path=xl/sharedStrings.xml><?xml version="1.0" encoding="utf-8"?>
<sst xmlns="http://schemas.openxmlformats.org/spreadsheetml/2006/main" count="5013" uniqueCount="699">
  <si>
    <t>2 02 49999 10 0000 150</t>
  </si>
  <si>
    <t>2 02 49999 00 0000 150</t>
  </si>
  <si>
    <t>2 02 40014 10 0000 150</t>
  </si>
  <si>
    <t>2 02 40014 00 0000 150</t>
  </si>
  <si>
    <t>2 02 35250 10 0000 150</t>
  </si>
  <si>
    <t>2 02 40000 00 0000 150</t>
  </si>
  <si>
    <t>2 02 35250 00 0000 150</t>
  </si>
  <si>
    <t>2 02 35118 10 0000 150</t>
  </si>
  <si>
    <t>2 02 35118 00 0000 150</t>
  </si>
  <si>
    <t>2 02 30000 00 0000 150</t>
  </si>
  <si>
    <t>018</t>
  </si>
  <si>
    <t>Наименование источников внутреннего финансирования дефицита  бюджета муниципального образования Копьевский сельсовет Орджоникидзевского района Республики Хакасия</t>
  </si>
  <si>
    <t>Прочие источники внутреннего финансирования дефицитов бюджетаов</t>
  </si>
  <si>
    <t>Привлечение прочих источников внутреннего финансирования дефицитов бюджетаов</t>
  </si>
  <si>
    <t>Доходы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</si>
  <si>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и автономных учреждений)</t>
  </si>
  <si>
    <t xml:space="preserve"> Прочие доходы от компенсации затрат  бюджетов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</si>
  <si>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 поселениях (за исключением автомобильных дорог федерального значения)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</si>
  <si>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</si>
  <si>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</si>
  <si>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</si>
  <si>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</si>
  <si>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>2 02 15009 10 0000 150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</si>
  <si>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</si>
  <si>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>01 06 06 00 00 0000 000</t>
  </si>
  <si>
    <t>01 06 06 00 00 0000 700</t>
  </si>
  <si>
    <t>01 06 06 00 10 0000 710</t>
  </si>
  <si>
    <t>Привлечение прочих источников внутреннего финансирования дефицитов бюджетаов сельских поселений</t>
  </si>
  <si>
    <t>01 06 06 00 00 0000 800</t>
  </si>
  <si>
    <t>Погашение обязательств за счет прочих источников внутреннего финансирования дефицитов бюджетов</t>
  </si>
  <si>
    <t>01 06 06 00 10 0000 810</t>
  </si>
  <si>
    <t>Погашение обязательств за счет прочих источников внутреннего финансирования дефицитов бюджетов сельских поселений</t>
  </si>
  <si>
    <t>Наименование администраторов доходов местного бюджета муниципального образования Копьевский сельсовет</t>
  </si>
  <si>
    <t>Администрация Копьевского сельсовета Орджоникидзевского района Республики Хакасия</t>
  </si>
  <si>
    <t>2 02 15002 10 0000 150</t>
  </si>
  <si>
    <t>2 02 20041 10 0000 150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</si>
  <si>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</si>
  <si>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</si>
  <si>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</si>
  <si>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</si>
  <si>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 xml:space="preserve">Администрация Копьевского сельсовета Орджоникидзевского  района  Республики  Хакасия </t>
  </si>
  <si>
    <t>Муниципальная программа «Адресная социальная  поддержка нетрудоспособного населения и семей с детьми в 2018 -2020 годах»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</si>
  <si>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</si>
  <si>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</si>
  <si>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Муниципальная программа «Меры по усилению борьбы с преступностью и профилактике правонарушений  на 2018 -2020годы»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</si>
  <si>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</si>
  <si>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</si>
  <si>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</si>
  <si>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>Муниципальная программа «Энергосбережение и повышение энергоэффективности в муниципальном образовании Копьевский сельсовет на 2010-2015 годы и на перспективу до 2020 года" на 2018 и плановый период 2019-2020годов»</t>
  </si>
  <si>
    <t xml:space="preserve">Другие  вопросы в области национальной экономике </t>
  </si>
  <si>
    <t>Мероприятия, направленные на энергосбережения и повышение энергетической эффективности</t>
  </si>
  <si>
    <t>Муниципальная программа «Повышение безопасности дорожного движения на территории Копьевского сельсовета  на 2018 -2020годы»</t>
  </si>
  <si>
    <t xml:space="preserve">Профилактика дорожно-транспортных проишествий </t>
  </si>
  <si>
    <t>14 0 01 06000</t>
  </si>
  <si>
    <t xml:space="preserve">Муниципальная программа "по стимулированию деятельности добровольных пожарных администрации Копьевского сельсовета на 2017-2019 годы" </t>
  </si>
  <si>
    <t xml:space="preserve">Мероприятия, направленные на повышение  пожарной безопасности </t>
  </si>
  <si>
    <t>Профессиональная подготовка 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</si>
  <si>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</si>
  <si>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18 0 01 01000</t>
  </si>
  <si>
    <t xml:space="preserve">Муниципальная программа "По вопросам обеспечения  пожарной безопасности на территории   Копьевского сельсовета на 2018-2020 годы" </t>
  </si>
  <si>
    <t xml:space="preserve">Муниципальная программа "Обеспечение безопасности гидротехнического сооружения  на территории   Копьевского сельсовета на 2018-2020 годы" </t>
  </si>
  <si>
    <t>21 0 00 00000</t>
  </si>
  <si>
    <t>21 0 01 00000</t>
  </si>
  <si>
    <t xml:space="preserve">Мероприятия, направленные на оформление правоустанавливающих документов </t>
  </si>
  <si>
    <t>21 0 01 12000</t>
  </si>
  <si>
    <t xml:space="preserve">Муниципальная программа "Использование и охрана земель на территории   Копьевского сельсовета на 2018-2020 годы" </t>
  </si>
  <si>
    <t>22 0 01 00000</t>
  </si>
  <si>
    <t>22 0 01 13000</t>
  </si>
  <si>
    <t>2 02 29999 10 0000 150</t>
  </si>
  <si>
    <t>2 02 39999 10 0000 150</t>
  </si>
  <si>
    <t>2 02 45160 10 0000 150</t>
  </si>
  <si>
    <t>2 02 90054 10 0000 150</t>
  </si>
  <si>
    <t>2 18 60010 10 0000 150</t>
  </si>
  <si>
    <t xml:space="preserve">2 19 60010 10 0000 150 </t>
  </si>
  <si>
    <t>Защита населения и территории от чрезвычайных ситуаций природного и техногенного характера, гражданская оборона</t>
  </si>
  <si>
    <t>2 07 05030 10 0000 150</t>
  </si>
  <si>
    <t>2 08 05000 10 0000 150</t>
  </si>
  <si>
    <t xml:space="preserve">011801 00 00 00 00 0000 000 </t>
  </si>
  <si>
    <t xml:space="preserve">018 01 02 00 00 00 0000 000 </t>
  </si>
  <si>
    <t>018 01 02 00 00 00 0000 700</t>
  </si>
  <si>
    <t>018 01 02 00 00 10 0000 710</t>
  </si>
  <si>
    <t xml:space="preserve">018 01 02 00 00 00 0000 800     </t>
  </si>
  <si>
    <t>018 01 02 00 00 10 0000 810</t>
  </si>
  <si>
    <t>018 01 03 01 00 10 0000 710</t>
  </si>
  <si>
    <t>018 01 03 01 00 00 0000 800</t>
  </si>
  <si>
    <t>018 01 05 00 00 00 0000 600</t>
  </si>
  <si>
    <t>018 01 05 02 00 00 0000 600</t>
  </si>
  <si>
    <t>018 01 05 02 01 00 0000 610</t>
  </si>
  <si>
    <t>018 01 05 02 01 10 0000 610</t>
  </si>
  <si>
    <t>018 01 03 01 00 10 0000 810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</si>
  <si>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</si>
  <si>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</si>
  <si>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</si>
  <si>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</si>
  <si>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</si>
  <si>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 xml:space="preserve">018 01 03 01 00 00 0000 000 </t>
  </si>
  <si>
    <t>018 01 03 01 00 00 0000 700</t>
  </si>
  <si>
    <t xml:space="preserve">018 01 00 00 00 00 0000 000 </t>
  </si>
  <si>
    <t xml:space="preserve">2.Главные администраторы источников  финансирования дефицита местного бюджета  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</si>
  <si>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</si>
  <si>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</si>
  <si>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</si>
  <si>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</si>
  <si>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</si>
  <si>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</si>
  <si>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</si>
  <si>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</si>
  <si>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</si>
  <si>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</si>
  <si>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</si>
  <si>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</si>
  <si>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</si>
  <si>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</si>
  <si>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</si>
  <si>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</si>
  <si>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</si>
  <si>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</si>
  <si>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</si>
  <si>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</si>
  <si>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</si>
  <si>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</si>
  <si>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</si>
  <si>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</si>
  <si>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</si>
  <si>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</si>
  <si>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</si>
  <si>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</si>
  <si>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</si>
  <si>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</si>
  <si>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</si>
  <si>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</si>
  <si>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</si>
  <si>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</si>
  <si>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</si>
  <si>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</si>
  <si>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</si>
  <si>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</si>
  <si>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</si>
  <si>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</si>
  <si>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</si>
  <si>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</si>
  <si>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</si>
  <si>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</si>
  <si>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</si>
  <si>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</si>
  <si>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</si>
  <si>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</si>
  <si>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</si>
  <si>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</si>
  <si>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</si>
  <si>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</si>
  <si>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</si>
  <si>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</si>
  <si>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</si>
  <si>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</si>
  <si>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</si>
  <si>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</si>
  <si>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</si>
  <si>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</si>
  <si>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</si>
  <si>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</si>
  <si>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</si>
  <si>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</si>
  <si>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</si>
  <si>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</si>
  <si>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</si>
  <si>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</si>
  <si>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</si>
  <si>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</si>
  <si>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</si>
  <si>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</si>
  <si>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</si>
  <si>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</si>
  <si>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</si>
  <si>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</si>
  <si>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</si>
  <si>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</si>
  <si>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</si>
  <si>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</si>
  <si>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</si>
  <si>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</si>
  <si>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</si>
  <si>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</si>
  <si>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</si>
  <si>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</si>
  <si>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</si>
  <si>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</si>
  <si>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</si>
  <si>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</si>
  <si>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</si>
  <si>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</si>
  <si>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</si>
  <si>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</si>
  <si>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</si>
  <si>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</si>
  <si>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</si>
  <si>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</si>
  <si>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</si>
  <si>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</si>
  <si>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</si>
  <si>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</si>
  <si>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</si>
  <si>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</si>
  <si>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</si>
  <si>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</si>
  <si>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</si>
  <si>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</si>
  <si>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</si>
  <si>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</si>
  <si>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</si>
  <si>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</si>
  <si>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</si>
  <si>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</si>
  <si>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</si>
  <si>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</si>
  <si>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</si>
  <si>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</si>
  <si>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</si>
  <si>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</si>
  <si>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</si>
  <si>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</si>
  <si>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</si>
  <si>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</si>
  <si>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</si>
  <si>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</si>
  <si>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</si>
  <si>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</si>
  <si>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</si>
  <si>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</si>
  <si>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</si>
  <si>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</si>
  <si>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</si>
  <si>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</si>
  <si>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</si>
  <si>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</si>
  <si>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</si>
  <si>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Получение кредитов от кредитных организаций бюджетами сельских поселений в валюте Российской Федерации</t>
  </si>
  <si>
    <t>Погашение кредитов, полученных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</si>
  <si>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</si>
  <si>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</si>
  <si>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</si>
  <si>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</si>
  <si>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</si>
  <si>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</si>
  <si>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</si>
  <si>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</si>
  <si>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</si>
  <si>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</si>
  <si>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</si>
  <si>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</si>
  <si>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</si>
  <si>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</si>
  <si>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</si>
  <si>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</si>
  <si>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</si>
  <si>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</si>
  <si>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</si>
  <si>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</si>
  <si>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</si>
  <si>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</si>
  <si>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</si>
  <si>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</si>
  <si>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</si>
  <si>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</si>
  <si>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</si>
  <si>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</si>
  <si>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</si>
  <si>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</si>
  <si>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</si>
  <si>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</si>
  <si>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</si>
  <si>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</si>
  <si>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</si>
  <si>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</si>
  <si>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</si>
  <si>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</si>
  <si>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</si>
  <si>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</si>
  <si>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</si>
  <si>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</si>
  <si>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</si>
  <si>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</si>
  <si>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</si>
  <si>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</si>
  <si>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</si>
  <si>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</si>
  <si>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</si>
  <si>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</si>
  <si>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</si>
  <si>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</si>
  <si>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</si>
  <si>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</si>
  <si>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</si>
  <si>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</si>
  <si>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Прочие безвозмездные поступления в бюджеты  сельских поселений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</si>
  <si>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</si>
  <si>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</si>
  <si>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</si>
  <si>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</si>
  <si>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</si>
  <si>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</si>
  <si>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</si>
  <si>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</si>
  <si>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</si>
  <si>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</si>
  <si>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</si>
  <si>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</si>
  <si>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</si>
  <si>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</si>
  <si>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</si>
  <si>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</si>
  <si>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</si>
  <si>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</si>
  <si>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</si>
  <si>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</si>
  <si>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</si>
  <si>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</si>
  <si>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</si>
  <si>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</si>
  <si>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</si>
  <si>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</si>
  <si>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</si>
  <si>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</si>
  <si>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</si>
  <si>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</si>
  <si>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</si>
  <si>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</si>
  <si>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</si>
  <si>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</si>
  <si>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</si>
  <si>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</si>
  <si>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</si>
  <si>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</si>
  <si>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</si>
  <si>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</si>
  <si>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</si>
  <si>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</si>
  <si>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</si>
  <si>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</si>
  <si>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</si>
  <si>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</si>
  <si>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</si>
  <si>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</si>
  <si>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</si>
  <si>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</si>
  <si>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</si>
  <si>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</si>
  <si>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</si>
  <si>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</si>
  <si>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</si>
  <si>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</si>
  <si>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</si>
  <si>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</si>
  <si>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</si>
  <si>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</si>
  <si>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</si>
  <si>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</si>
  <si>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</si>
  <si>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</si>
  <si>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</si>
  <si>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</si>
  <si>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</si>
  <si>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</si>
  <si>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</si>
  <si>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</si>
  <si>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</si>
  <si>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</si>
  <si>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</si>
  <si>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</si>
  <si>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</si>
  <si>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</si>
  <si>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</si>
  <si>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</si>
  <si>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</si>
  <si>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</si>
  <si>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</si>
  <si>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</si>
  <si>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</si>
  <si>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</si>
  <si>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</si>
  <si>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</si>
  <si>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</si>
  <si>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</si>
  <si>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</si>
  <si>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</si>
  <si>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</si>
  <si>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</si>
  <si>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</si>
  <si>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</si>
  <si>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</si>
  <si>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>Социальная  политика</t>
  </si>
  <si>
    <t xml:space="preserve">Социальное  обеспечение  населения </t>
  </si>
  <si>
    <t xml:space="preserve">Национальная безопасность и правоохранительная деятельность </t>
  </si>
  <si>
    <t>Мероприятия, направленные на повышения безопасности дорожного движения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</si>
  <si>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</si>
  <si>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</si>
  <si>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</si>
  <si>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</si>
  <si>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</si>
  <si>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</si>
  <si>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</si>
  <si>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</si>
  <si>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</si>
  <si>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</si>
  <si>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</si>
  <si>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</si>
  <si>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</si>
  <si>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</si>
  <si>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</si>
  <si>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</si>
  <si>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</si>
  <si>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</si>
  <si>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</si>
  <si>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</si>
  <si>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</si>
  <si>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</si>
  <si>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</si>
  <si>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</si>
  <si>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</si>
  <si>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</si>
  <si>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</si>
  <si>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</si>
  <si>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</si>
  <si>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</si>
  <si>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</si>
  <si>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</si>
  <si>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</si>
  <si>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</si>
  <si>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</si>
  <si>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</si>
  <si>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</si>
  <si>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</si>
  <si>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</si>
  <si>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</si>
  <si>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</si>
  <si>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</si>
  <si>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</si>
  <si>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</si>
  <si>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</si>
  <si>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</si>
  <si>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</si>
  <si>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</si>
  <si>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</si>
  <si>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</si>
  <si>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</si>
  <si>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</si>
  <si>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</si>
  <si>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</si>
  <si>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</si>
  <si>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</si>
  <si>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</si>
  <si>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</si>
  <si>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</si>
  <si>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</si>
  <si>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</si>
  <si>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</si>
  <si>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</si>
  <si>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</si>
  <si>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</si>
  <si>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</si>
  <si>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</si>
  <si>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</si>
  <si>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</si>
  <si>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</si>
  <si>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</si>
  <si>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</si>
  <si>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</si>
  <si>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</si>
  <si>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</si>
  <si>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</si>
  <si>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</si>
  <si>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</si>
  <si>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</si>
  <si>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</si>
  <si>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</si>
  <si>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</si>
  <si>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</si>
  <si>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</si>
  <si>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</si>
  <si>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</si>
  <si>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</si>
  <si>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</si>
  <si>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</si>
  <si>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</si>
  <si>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</si>
  <si>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</si>
  <si>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</si>
  <si>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</si>
  <si>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расходов на 2020 год</t>
  </si>
  <si>
    <t>расходов на 2021 год</t>
  </si>
  <si>
    <t>на 2021 год</t>
  </si>
  <si>
    <t>Сумма доходов на 2021 год</t>
  </si>
  <si>
    <t>2021 год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</si>
  <si>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</si>
  <si>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</si>
  <si>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</si>
  <si>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</si>
  <si>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</si>
  <si>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</si>
  <si>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</si>
  <si>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</si>
  <si>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</si>
  <si>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</si>
  <si>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</si>
  <si>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</si>
  <si>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</si>
  <si>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</si>
  <si>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</si>
  <si>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</si>
  <si>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Муниципальная программа «Меры по усилению борьбы с преступностью и профилактике правонарушений на 2018-2020 годы"</t>
  </si>
  <si>
    <t>12 0 01 01000</t>
  </si>
  <si>
    <t>22 0 00 00000</t>
  </si>
  <si>
    <t>Муниципальная программа"Использование и охрана земель на территории Копьевского сельсовета на 2018г - 2020 годы"</t>
  </si>
  <si>
    <t>Обеспечение охраны и восстановление плодородия земель</t>
  </si>
  <si>
    <t>Мероприятия, направленные на защиту земель поселения от зарастания сорными растениями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</si>
  <si>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</si>
  <si>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</si>
  <si>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</si>
  <si>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</si>
  <si>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</si>
  <si>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</si>
  <si>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</si>
  <si>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</si>
  <si>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Муниципальная программа"Обеспечение безопасности гидротехнического сооружения на территории Копьевского сельсовета на 2018-2020 годы"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</si>
  <si>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</si>
  <si>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</si>
  <si>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</si>
  <si>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</si>
  <si>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Муниципальная программа" По вопросам обеспечения пожарной безопасности на территории   Копьевского сельсовета на 2018-2020 годы"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</si>
  <si>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</si>
  <si>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</si>
  <si>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</si>
  <si>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Муниципальная программа «Профилактика терроризма и экстремизма на территории Копьевского сельсовета на 2017-2019 годы"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</si>
  <si>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</si>
  <si>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</si>
  <si>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</si>
  <si>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Муниципальная программа «Энергосбережение и повышение энергоэффективности в муниципальном образованииКопьевский сельсовет  на 2010-2015годы и на перспективу до 2020года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</si>
  <si>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</si>
  <si>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</si>
  <si>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</si>
  <si>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</si>
  <si>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Муниципальная программа «Развитие муниципальной службы в муниципальном образовании Копьевский сельсовет на 2017-2019 годы"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</si>
  <si>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</si>
  <si>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</si>
  <si>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</si>
  <si>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</si>
  <si>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</si>
  <si>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</si>
  <si>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</si>
  <si>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</si>
  <si>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Муниципальная программа «Поддержка учреждений культуры и текущий ремонт зданий  на 2018-2019 годы"</t>
  </si>
  <si>
    <t>Текущий ремонт здания</t>
  </si>
  <si>
    <t>Мероприятия по ремонту здания</t>
  </si>
  <si>
    <t>Муниципальная программа «Адресная социальная  поддержка нетрудоспособного населения и семей с детьми на 2018- 2020 годах"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</si>
  <si>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</si>
  <si>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</si>
  <si>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</si>
  <si>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</si>
  <si>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</si>
  <si>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</si>
  <si>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Муниципальная программа «Спорт, физкультура и здоровье на 2018 -2020годы»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</si>
  <si>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</si>
  <si>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</si>
  <si>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</si>
  <si>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</si>
  <si>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</si>
  <si>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</si>
  <si>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</si>
  <si>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</si>
  <si>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</si>
  <si>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</si>
  <si>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20</t>
  </si>
  <si>
    <t>1 05 00000 00 0000 000</t>
  </si>
  <si>
    <t>Налоги на совокупный доход</t>
  </si>
  <si>
    <t>1 05 03000 01 0000 1100</t>
  </si>
  <si>
    <t>1 05 03010 01 0000 1100</t>
  </si>
  <si>
    <t xml:space="preserve">Единый сельскохозяйственный налог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</si>
  <si>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</si>
  <si>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</si>
  <si>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</si>
  <si>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</si>
  <si>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1 11 05020 00 0000 120</t>
  </si>
  <si>
    <t>Доходы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</si>
  <si>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>1 11 05025 10 0000 120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</si>
  <si>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</si>
  <si>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</si>
  <si>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</si>
  <si>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</si>
  <si>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</si>
  <si>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</si>
  <si>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2 02 10000 00 0000 150</t>
  </si>
  <si>
    <t xml:space="preserve">Доходы местного бюджета муниципального образования
Копьевский сельсовет  на  2020год
</t>
  </si>
  <si>
    <t>Сумма доходов на 2020год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</si>
  <si>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</si>
  <si>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</si>
  <si>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</si>
  <si>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 на выполнение передаваемых полномочий субъектов Российской Федерации</t>
  </si>
  <si>
    <t>Сумма доходов на 2022 год</t>
  </si>
  <si>
    <t xml:space="preserve">Доходы местного бюджета муниципального образования
Копьевский сельсовет  на плановый период 2021-2022 год
</t>
  </si>
  <si>
    <t>на 2020год</t>
  </si>
  <si>
    <t>на 2022 год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</si>
  <si>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Копьевский сельсовет Орджоникидзевского
района Республики Хакасия  на 2020 год и  плановый период 2021 и 2022 годов 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</si>
  <si>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</si>
  <si>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</si>
  <si>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</si>
  <si>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</si>
  <si>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</si>
  <si>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</si>
  <si>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40 1 00 70230</t>
  </si>
  <si>
    <t>880</t>
  </si>
  <si>
    <t>Специальные расходы</t>
  </si>
  <si>
    <t>Программа комплексного развития транспортной инфраструктуры Копьевского сельсовета на 2017-2026 годы</t>
  </si>
  <si>
    <t>41 2 00 71520</t>
  </si>
  <si>
    <t>241</t>
  </si>
  <si>
    <t>23 0 00 00000</t>
  </si>
  <si>
    <t>Программа комплексного развития систем коммунальной инфракструктуры Копьевского сельсовета на 2017-2026 годы</t>
  </si>
  <si>
    <t xml:space="preserve">Перечень
муниципальных  программ, предусмотренных к финансированию из местного бюджета муниципального образования
Копьевский сельсовет на 2020 год
</t>
  </si>
  <si>
    <t>Расходов на 2020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</si>
  <si>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2020 год </t>
  </si>
  <si>
    <t>2020год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</si>
  <si>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Копьевский  сельсовет на 2021-2022 года </t>
  </si>
  <si>
    <t>2022 год</t>
  </si>
  <si>
    <t xml:space="preserve">Ведомственная структура расходов местного бюджета 
муниципального образования Копьевский  сельсовет  на 2020год
</t>
  </si>
  <si>
    <t>Сумма на 2021 год</t>
  </si>
  <si>
    <t>Сумма на 2022 год</t>
  </si>
  <si>
    <t>Муниципальная программа "Поддержка учреждений культуры и текущий ремонт зданий  на 2020- 2022 годы"</t>
  </si>
  <si>
    <t>Муниципальная программа "Профилактика терроризма и экстремизма на территории Копьевского сельсовета на 2020- 2022 годы"</t>
  </si>
  <si>
    <t>Перечень муниципальных программ , предусмотренных к финансированию из местного бюджета муниципального образования Копьевский сельсовет на 2021-2022 года</t>
  </si>
  <si>
    <t>Программа комплексного развития систем коммунальной инфраструктуры Копьевского сельсовета на 2017-2026 годы</t>
  </si>
  <si>
    <t xml:space="preserve">Жилищно-коммунальное хозяйство </t>
  </si>
  <si>
    <t>23 0 01 00000</t>
  </si>
  <si>
    <t>Коммунальное хозяйство</t>
  </si>
  <si>
    <t>Меры по развитию коммунальной инфраструктуры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</si>
  <si>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</si>
  <si>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Субсидии юридическим лицам(кроме некомерческих организаций), индивидуальным педпринимателям, физическим лицам - производителям товаров, работ, услуг</t>
  </si>
  <si>
    <t>Дорожное хозяйство</t>
  </si>
  <si>
    <t>Обеспечение  безопасности движения автомобильного транспорта и пешеходов</t>
  </si>
  <si>
    <t>Мероприятия, направленные на повышение  безопасности движения автомобильного транспорта и пешеходов.</t>
  </si>
  <si>
    <t>Мероприятия по определению перечня должностных лиц, уполномоченных составлять протоколы об административных правонарушений</t>
  </si>
  <si>
    <t>Проведение выборов в законодательные (представительные) органы муниципального образования</t>
  </si>
  <si>
    <t>23 0 01 15000</t>
  </si>
  <si>
    <t>расходов на 2022 год</t>
  </si>
  <si>
    <t>Источники  финансирования дефицита местного бюджета муниципального образования Копьевский  сельсовет на 2020 год</t>
  </si>
  <si>
    <t>Источники  финансирования дефицита местного бюджета муниципального образования Копьевский сельсовет на 2021 и 2022  годов</t>
  </si>
  <si>
    <t>2 02 29999 00 0000 150</t>
  </si>
  <si>
    <t xml:space="preserve">Прочие субсидии </t>
  </si>
  <si>
    <t>Мероприятия, направленные на ремонт автомобильных работ общего пользования местного значения</t>
  </si>
  <si>
    <t>24 0 00 S1140</t>
  </si>
  <si>
    <t>24 0 01 S1140</t>
  </si>
  <si>
    <t>Доходы,получаемые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</si>
  <si>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>40100S1260</t>
  </si>
  <si>
    <t>Мероприятия направленные на обеспечение первичных мер пожарной безопасности на 2020г.</t>
  </si>
  <si>
    <t>40 1 00 S1260</t>
  </si>
  <si>
    <t>Мероприятия направленные на обеспечение первичных мер пожарной безопасности на 2020 год</t>
  </si>
  <si>
    <t>40 1 00S1260</t>
  </si>
  <si>
    <t xml:space="preserve">Мероприятия направленные на обеспечение первичных мер пожарной безопасности </t>
  </si>
  <si>
    <t xml:space="preserve">Ведомственная структура расходов местного бюджета 
муниципального образования Копьевский  сельсовет  
на плановый период 2021 и 2022 годов                   
</t>
  </si>
  <si>
    <t>Субсидии бюджетам бюджетной системы Российской Федерации(межбюджетные субсидии)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</si>
  <si>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</si>
  <si>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</si>
  <si>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2 02 20000 00 0000 150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</si>
  <si>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</si>
  <si>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</si>
  <si>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</si>
  <si>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</si>
  <si>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</si>
  <si>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</si>
  <si>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</si>
  <si>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</si>
  <si>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 xml:space="preserve">Приложение № 2
 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2020 год и плановый 2021 и 2022 годов" от  26 декабря 2019 г   №25     
                                                         </t>
  </si>
  <si>
    <t xml:space="preserve">Приложение № 6
                                                      к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26 декабря 2019 г   №25 
                                                      </t>
  </si>
  <si>
    <t xml:space="preserve">Приложение № 4
 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2020 год и плановый 2021 и 2022 годов" от   26 декабря 2019 г    №25
</t>
  </si>
  <si>
    <t xml:space="preserve">Приложение  7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2020 год и плановый 2021 и 2022 годов" от   26 декабря 2019 г №25   
                                                      </t>
  </si>
  <si>
    <t xml:space="preserve">Приложение  8
                                                       к 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2020 год и плановый 2021 и 2022 годов" от  26 декабря 2019 г №25       
                                                      </t>
  </si>
  <si>
    <t xml:space="preserve">Приложение  9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 26 декабря 2019 г  №25  
 </t>
  </si>
  <si>
    <t xml:space="preserve">Приложение  10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 26 декабря 2019 г №25   
 </t>
  </si>
  <si>
    <t xml:space="preserve">Приложение  12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 26 декабря 2019 г  №25 
 </t>
  </si>
  <si>
    <t xml:space="preserve">Приложение № 13
                                                       к 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26 декабря 2019 г  №25  
</t>
  </si>
  <si>
    <t>25 0 00 00000</t>
  </si>
  <si>
    <t>Мероприятия направленные на устройство площадок (мест) накопления твердых коммунальных отходов</t>
  </si>
  <si>
    <t>25 0 01 00000</t>
  </si>
  <si>
    <t>25 0 01 16000</t>
  </si>
  <si>
    <t>Муниципальная программа"Содержание и обустройство площадок для сбора твердых коммунальных отходов в границах муниципального образования Копьевский сельсовет на 2020- 2022 годы"</t>
  </si>
  <si>
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2020 год и плановый 2021 и 2022 годов" от  26   декабря 2019 г  №25  
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</si>
  <si>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</si>
  <si>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</si>
  <si>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2020-2022 годы"</t>
  </si>
  <si>
    <t xml:space="preserve">Муниципальная программа "Развитие муниципальной службы в муниципальном образовании Копьевский сельсовет на 2020-2022 годы"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</si>
  <si>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2020 год и плановый 2021 и 2022 годов" от</t>
    </r>
    <r>
      <rPr>
        <sz val="11"/>
        <color indexed="10"/>
        <rFont val="Calibri"/>
        <family val="2"/>
      </rPr>
      <t xml:space="preserve">  </t>
    </r>
    <r>
      <rPr>
        <sz val="11"/>
        <rFont val="Calibri"/>
        <family val="2"/>
      </rPr>
      <t xml:space="preserve">26   февраля 2020 г  №4 </t>
    </r>
  </si>
  <si>
    <r>
      <t xml:space="preserve">Приложение № 2
 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2020 год и плановый 2021 и 2022 годов" от </t>
    </r>
    <r>
      <rPr>
        <sz val="12"/>
        <rFont val="Times New Roman"/>
        <family val="1"/>
      </rPr>
      <t xml:space="preserve"> 26 февраля 2020 г   №4</t>
    </r>
    <r>
      <rPr>
        <sz val="12"/>
        <color indexed="8"/>
        <rFont val="Times New Roman"/>
        <family val="1"/>
      </rPr>
      <t xml:space="preserve">  
                                                         </t>
    </r>
  </si>
  <si>
    <t xml:space="preserve">Приложение 4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26 февраля 2020 г  №4
</t>
  </si>
  <si>
    <r>
      <t xml:space="preserve">Приложение № 5
                                                      к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26 февраля 2020 г   №4</t>
    </r>
    <r>
      <rPr>
        <sz val="11"/>
        <color indexed="8"/>
        <rFont val="Times New Roman"/>
        <family val="1"/>
      </rPr>
      <t xml:space="preserve">
                                                      </t>
    </r>
  </si>
  <si>
    <r>
      <t xml:space="preserve">Приложение № 3
 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2020 год и плановый 2021 и 2022 годов" от </t>
    </r>
    <r>
      <rPr>
        <sz val="11"/>
        <rFont val="Calibri"/>
        <family val="2"/>
      </rPr>
      <t xml:space="preserve">  26 февраля 2020 г  </t>
    </r>
    <r>
      <rPr>
        <sz val="11"/>
        <color indexed="8"/>
        <rFont val="Calibri"/>
        <family val="2"/>
      </rPr>
      <t xml:space="preserve">  №4
</t>
    </r>
  </si>
  <si>
    <r>
      <t xml:space="preserve">Приложение  6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2020 год и плановый 2021 и 2022 годов" от </t>
    </r>
    <r>
      <rPr>
        <sz val="11"/>
        <rFont val="Calibri"/>
        <family val="2"/>
      </rPr>
      <t xml:space="preserve">  26 февраля 2020 г №4</t>
    </r>
    <r>
      <rPr>
        <sz val="11"/>
        <color indexed="8"/>
        <rFont val="Calibri"/>
        <family val="2"/>
      </rPr>
      <t xml:space="preserve">
                                                      </t>
    </r>
  </si>
  <si>
    <r>
      <t xml:space="preserve">Приложение  7
                                                       к 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2020 год и плановый 2021 и 2022 годов" от  </t>
    </r>
    <r>
      <rPr>
        <sz val="11"/>
        <rFont val="Calibri"/>
        <family val="2"/>
      </rPr>
      <t xml:space="preserve">26 февраля 2020 г №4       </t>
    </r>
    <r>
      <rPr>
        <sz val="11"/>
        <color indexed="8"/>
        <rFont val="Calibri"/>
        <family val="2"/>
      </rPr>
      <t xml:space="preserve">
                                                      </t>
    </r>
  </si>
  <si>
    <r>
      <t xml:space="preserve">Приложение  8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26 февраля 2020 г  №4</t>
    </r>
    <r>
      <rPr>
        <sz val="11"/>
        <color indexed="8"/>
        <rFont val="Times New Roman"/>
        <family val="1"/>
      </rPr>
      <t xml:space="preserve">
 </t>
    </r>
  </si>
  <si>
    <r>
      <t xml:space="preserve">Приложение  9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 </t>
    </r>
    <r>
      <rPr>
        <sz val="11"/>
        <rFont val="Calibri"/>
        <family val="2"/>
      </rPr>
      <t>26 февраля 2020 г №4</t>
    </r>
    <r>
      <rPr>
        <sz val="11"/>
        <color indexed="8"/>
        <rFont val="Calibri"/>
        <family val="2"/>
      </rPr>
      <t xml:space="preserve">
 </t>
    </r>
  </si>
  <si>
    <r>
      <t xml:space="preserve">Приложение  10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 </t>
    </r>
    <r>
      <rPr>
        <sz val="11"/>
        <rFont val="Calibri"/>
        <family val="2"/>
      </rPr>
      <t>26 февраля 2020 г  №4</t>
    </r>
    <r>
      <rPr>
        <sz val="11"/>
        <color indexed="8"/>
        <rFont val="Calibri"/>
        <family val="2"/>
      </rPr>
      <t xml:space="preserve">
 </t>
    </r>
  </si>
  <si>
    <t xml:space="preserve">Приложение № 11
                                                       к 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26 февраля 2020 г  №4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</si>
</sst>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1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4" fillId="35" borderId="10" xfId="0" applyNumberFormat="1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4" fontId="14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14" fillId="35" borderId="10" xfId="0" applyNumberFormat="1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2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1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center" wrapText="1"/>
    </xf>
    <xf numFmtId="0" fontId="7" fillId="0" borderId="13" xfId="53" applyFont="1" applyFill="1" applyBorder="1" applyAlignment="1">
      <alignment horizontal="justify" vertical="top" wrapText="1"/>
      <protection/>
    </xf>
    <xf numFmtId="49" fontId="8" fillId="0" borderId="13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172" fontId="0" fillId="0" borderId="0" xfId="0" applyNumberFormat="1" applyFill="1" applyAlignment="1">
      <alignment horizontal="center"/>
    </xf>
    <xf numFmtId="0" fontId="24" fillId="34" borderId="0" xfId="0" applyFont="1" applyFill="1" applyAlignment="1">
      <alignment vertical="top"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4" fontId="21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0" borderId="13" xfId="53" applyNumberFormat="1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3" xfId="53" applyNumberFormat="1" applyFont="1" applyFill="1" applyBorder="1" applyAlignment="1">
      <alignment wrapText="1"/>
      <protection/>
    </xf>
    <xf numFmtId="49" fontId="8" fillId="33" borderId="13" xfId="53" applyNumberFormat="1" applyFont="1" applyFill="1" applyBorder="1" applyAlignment="1">
      <alignment horizontal="left" wrapText="1"/>
      <protection/>
    </xf>
    <xf numFmtId="0" fontId="8" fillId="33" borderId="13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3" xfId="53" applyFont="1" applyFill="1" applyBorder="1" applyAlignment="1">
      <alignment horizontal="justify" vertical="top" wrapText="1"/>
      <protection/>
    </xf>
    <xf numFmtId="0" fontId="2" fillId="33" borderId="12" xfId="0" applyNumberFormat="1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top" wrapText="1"/>
    </xf>
    <xf numFmtId="0" fontId="25" fillId="0" borderId="12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vertical="top" wrapText="1"/>
    </xf>
    <xf numFmtId="49" fontId="11" fillId="38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vertical="top" wrapText="1"/>
    </xf>
    <xf numFmtId="49" fontId="12" fillId="39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1" fillId="39" borderId="10" xfId="0" applyNumberFormat="1" applyFont="1" applyFill="1" applyBorder="1" applyAlignment="1">
      <alignment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49" fontId="4" fillId="39" borderId="10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top" wrapText="1"/>
    </xf>
    <xf numFmtId="49" fontId="5" fillId="39" borderId="10" xfId="0" applyNumberFormat="1" applyFont="1" applyFill="1" applyBorder="1" applyAlignment="1">
      <alignment horizontal="left" vertical="top" wrapText="1"/>
    </xf>
    <xf numFmtId="4" fontId="4" fillId="39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left" vertical="center" wrapText="1"/>
    </xf>
    <xf numFmtId="49" fontId="3" fillId="39" borderId="10" xfId="0" applyNumberFormat="1" applyFont="1" applyFill="1" applyBorder="1" applyAlignment="1">
      <alignment horizontal="left" vertical="top" wrapText="1"/>
    </xf>
    <xf numFmtId="4" fontId="2" fillId="39" borderId="10" xfId="0" applyNumberFormat="1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/>
    </xf>
    <xf numFmtId="3" fontId="2" fillId="34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0" fontId="4" fillId="34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49" fontId="4" fillId="34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4" fillId="34" borderId="10" xfId="53" applyFont="1" applyFill="1" applyBorder="1" applyAlignment="1">
      <alignment vertical="top" wrapText="1"/>
      <protection/>
    </xf>
    <xf numFmtId="0" fontId="4" fillId="38" borderId="10" xfId="53" applyFont="1" applyFill="1" applyBorder="1" applyAlignment="1">
      <alignment vertical="top" wrapText="1"/>
      <protection/>
    </xf>
    <xf numFmtId="0" fontId="4" fillId="38" borderId="10" xfId="53" applyFont="1" applyFill="1" applyBorder="1" applyAlignment="1">
      <alignment horizontal="center" vertical="top" wrapText="1"/>
      <protection/>
    </xf>
    <xf numFmtId="49" fontId="2" fillId="38" borderId="10" xfId="53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2" fillId="38" borderId="10" xfId="0" applyNumberFormat="1" applyFont="1" applyFill="1" applyBorder="1" applyAlignment="1">
      <alignment vertical="top" wrapText="1"/>
    </xf>
    <xf numFmtId="49" fontId="21" fillId="33" borderId="10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2" fontId="7" fillId="0" borderId="19" xfId="0" applyNumberFormat="1" applyFont="1" applyFill="1" applyBorder="1" applyAlignment="1">
      <alignment horizontal="center" vertical="top" wrapText="1"/>
    </xf>
    <xf numFmtId="172" fontId="7" fillId="0" borderId="20" xfId="0" applyNumberFormat="1" applyFont="1" applyFill="1" applyBorder="1" applyAlignment="1">
      <alignment horizontal="center" vertical="top" wrapText="1"/>
    </xf>
    <xf numFmtId="172" fontId="7" fillId="0" borderId="21" xfId="0" applyNumberFormat="1" applyFont="1" applyFill="1" applyBorder="1" applyAlignment="1">
      <alignment horizontal="center" vertical="top" wrapText="1"/>
    </xf>
    <xf numFmtId="172" fontId="7" fillId="0" borderId="2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14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9.28125" style="0" customWidth="1"/>
    <col min="2" max="2" width="64.8515625" style="0" customWidth="1"/>
    <col min="3" max="3" width="20.28125" style="1" customWidth="1"/>
  </cols>
  <sheetData>
    <row r="1" spans="1:3" ht="66.75" customHeight="1">
      <c r="A1" s="242" t="s">
        <v>688</v>
      </c>
      <c r="B1" s="243"/>
      <c r="C1" s="243"/>
    </row>
    <row r="2" spans="1:5" ht="95.25" customHeight="1">
      <c r="A2" s="237" t="s">
        <v>683</v>
      </c>
      <c r="B2" s="238"/>
      <c r="C2" s="238"/>
      <c r="E2" s="2"/>
    </row>
    <row r="3" spans="1:3" ht="32.25" customHeight="1">
      <c r="A3" s="241" t="s">
        <v>642</v>
      </c>
      <c r="B3" s="241"/>
      <c r="C3" s="241"/>
    </row>
    <row r="4" spans="1:3" ht="15.75">
      <c r="A4" s="204"/>
      <c r="B4" s="204"/>
      <c r="C4" s="205" t="s">
        <v>340</v>
      </c>
    </row>
    <row r="5" spans="1:3" ht="15.75" customHeight="1">
      <c r="A5" s="239" t="s">
        <v>443</v>
      </c>
      <c r="B5" s="239" t="s">
        <v>444</v>
      </c>
      <c r="C5" s="206" t="s">
        <v>445</v>
      </c>
    </row>
    <row r="6" spans="1:3" ht="17.25" customHeight="1">
      <c r="A6" s="239"/>
      <c r="B6" s="239"/>
      <c r="C6" s="206" t="s">
        <v>599</v>
      </c>
    </row>
    <row r="7" spans="1:3" ht="47.25" customHeight="1">
      <c r="A7" s="155" t="s">
        <v>77</v>
      </c>
      <c r="B7" s="155" t="s">
        <v>446</v>
      </c>
      <c r="C7" s="209" t="s">
        <v>442</v>
      </c>
    </row>
    <row r="8" spans="1:3" ht="43.5" customHeight="1">
      <c r="A8" s="155" t="s">
        <v>78</v>
      </c>
      <c r="B8" s="155" t="s">
        <v>447</v>
      </c>
      <c r="C8" s="209" t="s">
        <v>442</v>
      </c>
    </row>
    <row r="9" spans="1:3" ht="49.5" customHeight="1">
      <c r="A9" s="155" t="s">
        <v>79</v>
      </c>
      <c r="B9" s="155" t="s">
        <v>448</v>
      </c>
      <c r="C9" s="209" t="s">
        <v>442</v>
      </c>
    </row>
    <row r="10" spans="1:3" ht="48" customHeight="1">
      <c r="A10" s="47" t="s">
        <v>80</v>
      </c>
      <c r="B10" s="47" t="s">
        <v>449</v>
      </c>
      <c r="C10" s="210" t="s">
        <v>442</v>
      </c>
    </row>
    <row r="11" spans="1:3" ht="60.75" customHeight="1">
      <c r="A11" s="155" t="s">
        <v>81</v>
      </c>
      <c r="B11" s="155" t="s">
        <v>450</v>
      </c>
      <c r="C11" s="209" t="s">
        <v>442</v>
      </c>
    </row>
    <row r="12" spans="1:3" ht="63.75" customHeight="1">
      <c r="A12" s="47" t="s">
        <v>82</v>
      </c>
      <c r="B12" s="47" t="s">
        <v>451</v>
      </c>
      <c r="C12" s="210" t="s">
        <v>442</v>
      </c>
    </row>
    <row r="13" spans="1:3" ht="47.25" customHeight="1">
      <c r="A13" s="155" t="s">
        <v>95</v>
      </c>
      <c r="B13" s="155" t="s">
        <v>452</v>
      </c>
      <c r="C13" s="209">
        <v>0</v>
      </c>
    </row>
    <row r="14" spans="1:3" ht="65.25" customHeight="1">
      <c r="A14" s="155" t="s">
        <v>96</v>
      </c>
      <c r="B14" s="155" t="s">
        <v>453</v>
      </c>
      <c r="C14" s="209">
        <v>287000</v>
      </c>
    </row>
    <row r="15" spans="1:3" ht="47.25">
      <c r="A15" s="47" t="s">
        <v>83</v>
      </c>
      <c r="B15" s="47" t="s">
        <v>454</v>
      </c>
      <c r="C15" s="210">
        <v>287000</v>
      </c>
    </row>
    <row r="16" spans="1:3" ht="47.25">
      <c r="A16" s="155" t="s">
        <v>84</v>
      </c>
      <c r="B16" s="155" t="s">
        <v>455</v>
      </c>
      <c r="C16" s="210">
        <f>SUM(C17)</f>
        <v>-287000</v>
      </c>
    </row>
    <row r="17" spans="1:3" ht="64.5" customHeight="1">
      <c r="A17" s="47" t="s">
        <v>89</v>
      </c>
      <c r="B17" s="47" t="s">
        <v>456</v>
      </c>
      <c r="C17" s="210">
        <v>-287000</v>
      </c>
    </row>
    <row r="18" spans="1:3" ht="33" customHeight="1">
      <c r="A18" s="155" t="s">
        <v>90</v>
      </c>
      <c r="B18" s="155" t="s">
        <v>457</v>
      </c>
      <c r="C18" s="209">
        <f>SUM(C22-(-C23))</f>
        <v>422900</v>
      </c>
    </row>
    <row r="19" spans="1:3" ht="31.5" customHeight="1">
      <c r="A19" s="155" t="s">
        <v>91</v>
      </c>
      <c r="B19" s="155" t="s">
        <v>458</v>
      </c>
      <c r="C19" s="209">
        <f>C20</f>
        <v>-14127000</v>
      </c>
    </row>
    <row r="20" spans="1:3" ht="32.25" customHeight="1">
      <c r="A20" s="47" t="s">
        <v>92</v>
      </c>
      <c r="B20" s="47" t="s">
        <v>459</v>
      </c>
      <c r="C20" s="210">
        <f>C21</f>
        <v>-14127000</v>
      </c>
    </row>
    <row r="21" spans="1:3" ht="33" customHeight="1">
      <c r="A21" s="47" t="s">
        <v>93</v>
      </c>
      <c r="B21" s="47" t="s">
        <v>460</v>
      </c>
      <c r="C21" s="210">
        <f>C22</f>
        <v>-14127000</v>
      </c>
    </row>
    <row r="22" spans="1:3" ht="39" customHeight="1">
      <c r="A22" s="47" t="s">
        <v>94</v>
      </c>
      <c r="B22" s="47" t="s">
        <v>461</v>
      </c>
      <c r="C22" s="212">
        <v>-14127000</v>
      </c>
    </row>
    <row r="23" spans="1:3" ht="33" customHeight="1">
      <c r="A23" s="155" t="s">
        <v>85</v>
      </c>
      <c r="B23" s="155" t="s">
        <v>465</v>
      </c>
      <c r="C23" s="209">
        <f>C24</f>
        <v>14549900</v>
      </c>
    </row>
    <row r="24" spans="1:3" ht="36" customHeight="1">
      <c r="A24" s="47" t="s">
        <v>86</v>
      </c>
      <c r="B24" s="47" t="s">
        <v>466</v>
      </c>
      <c r="C24" s="210">
        <f>C25</f>
        <v>14549900</v>
      </c>
    </row>
    <row r="25" spans="1:3" ht="33.75" customHeight="1">
      <c r="A25" s="47" t="s">
        <v>87</v>
      </c>
      <c r="B25" s="47" t="s">
        <v>467</v>
      </c>
      <c r="C25" s="210">
        <f>C26</f>
        <v>14549900</v>
      </c>
    </row>
    <row r="26" spans="1:3" ht="34.5" customHeight="1">
      <c r="A26" s="47" t="s">
        <v>88</v>
      </c>
      <c r="B26" s="47" t="s">
        <v>468</v>
      </c>
      <c r="C26" s="212">
        <v>14549900</v>
      </c>
    </row>
    <row r="27" spans="1:3" ht="21.75" customHeight="1">
      <c r="A27" s="240" t="s">
        <v>469</v>
      </c>
      <c r="B27" s="240"/>
      <c r="C27" s="209">
        <f>SUM(C22-(-C23))</f>
        <v>422900</v>
      </c>
    </row>
  </sheetData>
  <sheetProtection/>
  <mergeCells count="6">
    <mergeCell ref="A2:C2"/>
    <mergeCell ref="A5:A6"/>
    <mergeCell ref="B5:B6"/>
    <mergeCell ref="A27:B27"/>
    <mergeCell ref="A3:C3"/>
    <mergeCell ref="A1:C1"/>
  </mergeCells>
  <printOptions/>
  <pageMargins left="0.7" right="0.7" top="0.36" bottom="0.41" header="0.3" footer="0.3"/>
  <pageSetup fitToHeight="1" fitToWidth="1" horizontalDpi="180" verticalDpi="18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6"/>
  <sheetViews>
    <sheetView view="pageBreakPreview" zoomScale="89" zoomScaleSheetLayoutView="89" workbookViewId="0" topLeftCell="A1">
      <selection activeCell="A1" sqref="A1:H1"/>
    </sheetView>
  </sheetViews>
  <sheetFormatPr defaultColWidth="9.140625" defaultRowHeight="15"/>
  <cols>
    <col min="1" max="1" width="55.28125" style="105" customWidth="1"/>
    <col min="2" max="2" width="8.7109375" style="12" customWidth="1"/>
    <col min="3" max="3" width="5.8515625" style="12" customWidth="1"/>
    <col min="4" max="4" width="5.57421875" style="12" customWidth="1"/>
    <col min="5" max="5" width="16.7109375" style="12" customWidth="1"/>
    <col min="6" max="6" width="8.421875" style="12" customWidth="1"/>
    <col min="7" max="7" width="15.421875" style="12" customWidth="1"/>
    <col min="8" max="8" width="15.421875" style="13" customWidth="1"/>
  </cols>
  <sheetData>
    <row r="1" spans="1:8" ht="61.5" customHeight="1">
      <c r="A1" s="261" t="s">
        <v>696</v>
      </c>
      <c r="B1" s="281"/>
      <c r="C1" s="281"/>
      <c r="D1" s="281"/>
      <c r="E1" s="281"/>
      <c r="F1" s="281"/>
      <c r="G1" s="281"/>
      <c r="H1" s="281"/>
    </row>
    <row r="2" spans="1:8" ht="63.75" customHeight="1">
      <c r="A2" s="261" t="s">
        <v>675</v>
      </c>
      <c r="B2" s="281"/>
      <c r="C2" s="281"/>
      <c r="D2" s="281"/>
      <c r="E2" s="281"/>
      <c r="F2" s="281"/>
      <c r="G2" s="281"/>
      <c r="H2" s="281"/>
    </row>
    <row r="3" spans="1:8" ht="50.25" customHeight="1">
      <c r="A3" s="282" t="s">
        <v>656</v>
      </c>
      <c r="B3" s="283"/>
      <c r="C3" s="283"/>
      <c r="D3" s="283"/>
      <c r="E3" s="283"/>
      <c r="F3" s="283"/>
      <c r="G3" s="283"/>
      <c r="H3" s="283"/>
    </row>
    <row r="4" spans="1:9" ht="26.25" customHeight="1">
      <c r="A4" s="279" t="s">
        <v>286</v>
      </c>
      <c r="B4" s="158" t="s">
        <v>287</v>
      </c>
      <c r="C4" s="158"/>
      <c r="D4" s="158"/>
      <c r="E4" s="158"/>
      <c r="F4" s="158"/>
      <c r="G4" s="164" t="s">
        <v>254</v>
      </c>
      <c r="H4" s="164" t="s">
        <v>254</v>
      </c>
      <c r="I4" s="8"/>
    </row>
    <row r="5" spans="1:9" ht="34.5" customHeight="1">
      <c r="A5" s="280"/>
      <c r="B5" s="158" t="s">
        <v>288</v>
      </c>
      <c r="C5" s="158" t="s">
        <v>289</v>
      </c>
      <c r="D5" s="158" t="s">
        <v>290</v>
      </c>
      <c r="E5" s="158" t="s">
        <v>291</v>
      </c>
      <c r="F5" s="158" t="s">
        <v>252</v>
      </c>
      <c r="G5" s="164" t="s">
        <v>489</v>
      </c>
      <c r="H5" s="164" t="s">
        <v>641</v>
      </c>
      <c r="I5" s="8"/>
    </row>
    <row r="6" spans="1:9" ht="23.25" customHeight="1">
      <c r="A6" s="57" t="s">
        <v>401</v>
      </c>
      <c r="B6" s="46" t="s">
        <v>10</v>
      </c>
      <c r="C6" s="56" t="s">
        <v>274</v>
      </c>
      <c r="D6" s="56"/>
      <c r="E6" s="56"/>
      <c r="F6" s="56"/>
      <c r="G6" s="58">
        <f>SUM(G7+G12+G27+G22)</f>
        <v>5631000</v>
      </c>
      <c r="H6" s="58">
        <f>SUM(H7+H12+H27+H22)</f>
        <v>5623200</v>
      </c>
      <c r="I6" s="8"/>
    </row>
    <row r="7" spans="1:9" ht="37.5" customHeight="1">
      <c r="A7" s="50" t="s">
        <v>402</v>
      </c>
      <c r="B7" s="117" t="s">
        <v>10</v>
      </c>
      <c r="C7" s="11" t="s">
        <v>274</v>
      </c>
      <c r="D7" s="11" t="s">
        <v>276</v>
      </c>
      <c r="E7" s="11"/>
      <c r="F7" s="11"/>
      <c r="G7" s="23">
        <f aca="true" t="shared" si="0" ref="G7:H10">G8</f>
        <v>573100</v>
      </c>
      <c r="H7" s="23">
        <f t="shared" si="0"/>
        <v>573100</v>
      </c>
      <c r="I7" s="8"/>
    </row>
    <row r="8" spans="1:8" ht="38.25">
      <c r="A8" s="50" t="s">
        <v>505</v>
      </c>
      <c r="B8" s="117" t="s">
        <v>10</v>
      </c>
      <c r="C8" s="11" t="s">
        <v>274</v>
      </c>
      <c r="D8" s="11" t="s">
        <v>276</v>
      </c>
      <c r="E8" s="11" t="s">
        <v>308</v>
      </c>
      <c r="F8" s="11"/>
      <c r="G8" s="23">
        <f t="shared" si="0"/>
        <v>573100</v>
      </c>
      <c r="H8" s="23">
        <f t="shared" si="0"/>
        <v>573100</v>
      </c>
    </row>
    <row r="9" spans="1:8" ht="38.25">
      <c r="A9" s="50" t="s">
        <v>36</v>
      </c>
      <c r="B9" s="117" t="s">
        <v>10</v>
      </c>
      <c r="C9" s="11" t="s">
        <v>274</v>
      </c>
      <c r="D9" s="11" t="s">
        <v>276</v>
      </c>
      <c r="E9" s="11" t="s">
        <v>307</v>
      </c>
      <c r="F9" s="11"/>
      <c r="G9" s="23">
        <f t="shared" si="0"/>
        <v>573100</v>
      </c>
      <c r="H9" s="23">
        <f t="shared" si="0"/>
        <v>573100</v>
      </c>
    </row>
    <row r="10" spans="1:8" ht="15.75">
      <c r="A10" s="50" t="s">
        <v>507</v>
      </c>
      <c r="B10" s="117" t="s">
        <v>10</v>
      </c>
      <c r="C10" s="11" t="s">
        <v>274</v>
      </c>
      <c r="D10" s="11" t="s">
        <v>276</v>
      </c>
      <c r="E10" s="21" t="s">
        <v>327</v>
      </c>
      <c r="F10" s="11"/>
      <c r="G10" s="23">
        <f t="shared" si="0"/>
        <v>573100</v>
      </c>
      <c r="H10" s="23">
        <f t="shared" si="0"/>
        <v>573100</v>
      </c>
    </row>
    <row r="11" spans="1:8" ht="25.5">
      <c r="A11" s="111" t="s">
        <v>202</v>
      </c>
      <c r="B11" s="117" t="s">
        <v>10</v>
      </c>
      <c r="C11" s="14" t="s">
        <v>274</v>
      </c>
      <c r="D11" s="14" t="s">
        <v>276</v>
      </c>
      <c r="E11" s="16" t="s">
        <v>327</v>
      </c>
      <c r="F11" s="14" t="s">
        <v>198</v>
      </c>
      <c r="G11" s="24">
        <v>573100</v>
      </c>
      <c r="H11" s="24">
        <v>573100</v>
      </c>
    </row>
    <row r="12" spans="1:8" ht="38.25">
      <c r="A12" s="50" t="s">
        <v>404</v>
      </c>
      <c r="B12" s="117" t="s">
        <v>10</v>
      </c>
      <c r="C12" s="11" t="s">
        <v>274</v>
      </c>
      <c r="D12" s="11" t="s">
        <v>278</v>
      </c>
      <c r="E12" s="11"/>
      <c r="F12" s="11"/>
      <c r="G12" s="23">
        <f>G13</f>
        <v>1012900</v>
      </c>
      <c r="H12" s="23">
        <f>H13</f>
        <v>961900</v>
      </c>
    </row>
    <row r="13" spans="1:8" ht="38.25">
      <c r="A13" s="50" t="s">
        <v>505</v>
      </c>
      <c r="B13" s="117" t="s">
        <v>10</v>
      </c>
      <c r="C13" s="11" t="s">
        <v>274</v>
      </c>
      <c r="D13" s="11" t="s">
        <v>278</v>
      </c>
      <c r="E13" s="11" t="s">
        <v>308</v>
      </c>
      <c r="F13" s="11"/>
      <c r="G13" s="23">
        <f>G14</f>
        <v>1012900</v>
      </c>
      <c r="H13" s="23">
        <f>H14</f>
        <v>961900</v>
      </c>
    </row>
    <row r="14" spans="1:8" ht="38.25">
      <c r="A14" s="50" t="s">
        <v>516</v>
      </c>
      <c r="B14" s="117" t="s">
        <v>10</v>
      </c>
      <c r="C14" s="11" t="s">
        <v>274</v>
      </c>
      <c r="D14" s="11" t="s">
        <v>278</v>
      </c>
      <c r="E14" s="11" t="s">
        <v>307</v>
      </c>
      <c r="F14" s="11"/>
      <c r="G14" s="23">
        <f>G15+G20</f>
        <v>1012900</v>
      </c>
      <c r="H14" s="23">
        <f>H15+H20</f>
        <v>961900</v>
      </c>
    </row>
    <row r="15" spans="1:8" ht="15.75">
      <c r="A15" s="50" t="s">
        <v>406</v>
      </c>
      <c r="B15" s="117" t="s">
        <v>10</v>
      </c>
      <c r="C15" s="11" t="s">
        <v>274</v>
      </c>
      <c r="D15" s="11" t="s">
        <v>278</v>
      </c>
      <c r="E15" s="11" t="s">
        <v>328</v>
      </c>
      <c r="F15" s="11"/>
      <c r="G15" s="23">
        <f>G16+G17+G18+G19</f>
        <v>1011900</v>
      </c>
      <c r="H15" s="23">
        <f>H16+H17+H18+H19</f>
        <v>960900</v>
      </c>
    </row>
    <row r="16" spans="1:8" ht="25.5">
      <c r="A16" s="111" t="s">
        <v>202</v>
      </c>
      <c r="B16" s="117" t="s">
        <v>10</v>
      </c>
      <c r="C16" s="14" t="s">
        <v>274</v>
      </c>
      <c r="D16" s="14" t="s">
        <v>278</v>
      </c>
      <c r="E16" s="14" t="s">
        <v>328</v>
      </c>
      <c r="F16" s="14" t="s">
        <v>198</v>
      </c>
      <c r="G16" s="24">
        <v>774670</v>
      </c>
      <c r="H16" s="24">
        <v>774670</v>
      </c>
    </row>
    <row r="17" spans="1:8" ht="25.5">
      <c r="A17" s="111" t="s">
        <v>205</v>
      </c>
      <c r="B17" s="117" t="s">
        <v>10</v>
      </c>
      <c r="C17" s="14" t="s">
        <v>274</v>
      </c>
      <c r="D17" s="14" t="s">
        <v>278</v>
      </c>
      <c r="E17" s="14" t="s">
        <v>328</v>
      </c>
      <c r="F17" s="14" t="s">
        <v>196</v>
      </c>
      <c r="G17" s="24">
        <v>217230</v>
      </c>
      <c r="H17" s="24">
        <v>177230</v>
      </c>
    </row>
    <row r="18" spans="1:8" ht="15.75">
      <c r="A18" s="51" t="s">
        <v>215</v>
      </c>
      <c r="B18" s="117" t="s">
        <v>10</v>
      </c>
      <c r="C18" s="14" t="s">
        <v>274</v>
      </c>
      <c r="D18" s="14" t="s">
        <v>278</v>
      </c>
      <c r="E18" s="14" t="s">
        <v>328</v>
      </c>
      <c r="F18" s="14" t="s">
        <v>199</v>
      </c>
      <c r="G18" s="24">
        <v>0</v>
      </c>
      <c r="H18" s="24">
        <v>0</v>
      </c>
    </row>
    <row r="19" spans="1:8" ht="15.75" customHeight="1">
      <c r="A19" s="51" t="s">
        <v>206</v>
      </c>
      <c r="B19" s="117" t="s">
        <v>10</v>
      </c>
      <c r="C19" s="14" t="s">
        <v>274</v>
      </c>
      <c r="D19" s="14" t="s">
        <v>278</v>
      </c>
      <c r="E19" s="14" t="s">
        <v>328</v>
      </c>
      <c r="F19" s="14" t="s">
        <v>200</v>
      </c>
      <c r="G19" s="24">
        <v>20000</v>
      </c>
      <c r="H19" s="24">
        <v>9000</v>
      </c>
    </row>
    <row r="20" spans="1:8" ht="15.75" customHeight="1">
      <c r="A20" s="191" t="s">
        <v>638</v>
      </c>
      <c r="B20" s="178" t="s">
        <v>10</v>
      </c>
      <c r="C20" s="11" t="s">
        <v>274</v>
      </c>
      <c r="D20" s="11" t="s">
        <v>278</v>
      </c>
      <c r="E20" s="135" t="s">
        <v>608</v>
      </c>
      <c r="F20" s="11" t="s">
        <v>427</v>
      </c>
      <c r="G20" s="23">
        <f>G21</f>
        <v>1000</v>
      </c>
      <c r="H20" s="23">
        <f>H21</f>
        <v>1000</v>
      </c>
    </row>
    <row r="21" spans="1:8" ht="30.75" customHeight="1">
      <c r="A21" s="111" t="s">
        <v>205</v>
      </c>
      <c r="B21" s="117" t="s">
        <v>10</v>
      </c>
      <c r="C21" s="14" t="s">
        <v>274</v>
      </c>
      <c r="D21" s="14" t="s">
        <v>278</v>
      </c>
      <c r="E21" s="137" t="s">
        <v>608</v>
      </c>
      <c r="F21" s="14" t="s">
        <v>196</v>
      </c>
      <c r="G21" s="24">
        <v>1000</v>
      </c>
      <c r="H21" s="24">
        <v>1000</v>
      </c>
    </row>
    <row r="22" spans="1:8" ht="15.75">
      <c r="A22" s="80" t="s">
        <v>179</v>
      </c>
      <c r="B22" s="117" t="s">
        <v>10</v>
      </c>
      <c r="C22" s="81" t="s">
        <v>274</v>
      </c>
      <c r="D22" s="81" t="s">
        <v>434</v>
      </c>
      <c r="E22" s="82"/>
      <c r="F22" s="82"/>
      <c r="G22" s="23">
        <f aca="true" t="shared" si="1" ref="G22:H24">G23</f>
        <v>30000</v>
      </c>
      <c r="H22" s="23">
        <f t="shared" si="1"/>
        <v>40000</v>
      </c>
    </row>
    <row r="23" spans="1:8" ht="38.25">
      <c r="A23" s="113" t="s">
        <v>517</v>
      </c>
      <c r="B23" s="117" t="s">
        <v>10</v>
      </c>
      <c r="C23" s="134" t="s">
        <v>274</v>
      </c>
      <c r="D23" s="134" t="s">
        <v>434</v>
      </c>
      <c r="E23" s="134" t="s">
        <v>308</v>
      </c>
      <c r="F23" s="134"/>
      <c r="G23" s="23">
        <f t="shared" si="1"/>
        <v>30000</v>
      </c>
      <c r="H23" s="23">
        <f t="shared" si="1"/>
        <v>40000</v>
      </c>
    </row>
    <row r="24" spans="1:8" ht="38.25">
      <c r="A24" s="113" t="s">
        <v>518</v>
      </c>
      <c r="B24" s="117" t="s">
        <v>10</v>
      </c>
      <c r="C24" s="134" t="s">
        <v>274</v>
      </c>
      <c r="D24" s="134" t="s">
        <v>434</v>
      </c>
      <c r="E24" s="134" t="s">
        <v>307</v>
      </c>
      <c r="F24" s="134"/>
      <c r="G24" s="23">
        <f t="shared" si="1"/>
        <v>30000</v>
      </c>
      <c r="H24" s="23">
        <f t="shared" si="1"/>
        <v>40000</v>
      </c>
    </row>
    <row r="25" spans="1:8" ht="24.75" customHeight="1">
      <c r="A25" s="113" t="s">
        <v>180</v>
      </c>
      <c r="B25" s="117" t="s">
        <v>10</v>
      </c>
      <c r="C25" s="134" t="s">
        <v>274</v>
      </c>
      <c r="D25" s="134" t="s">
        <v>434</v>
      </c>
      <c r="E25" s="134" t="s">
        <v>181</v>
      </c>
      <c r="F25" s="134"/>
      <c r="G25" s="23">
        <f>G26</f>
        <v>30000</v>
      </c>
      <c r="H25" s="23">
        <v>40000</v>
      </c>
    </row>
    <row r="26" spans="1:8" ht="0.75" customHeight="1">
      <c r="A26" s="113" t="s">
        <v>182</v>
      </c>
      <c r="B26" s="117" t="s">
        <v>10</v>
      </c>
      <c r="C26" s="134" t="s">
        <v>274</v>
      </c>
      <c r="D26" s="134" t="s">
        <v>434</v>
      </c>
      <c r="E26" s="134" t="s">
        <v>181</v>
      </c>
      <c r="F26" s="134" t="s">
        <v>183</v>
      </c>
      <c r="G26" s="24">
        <v>30000</v>
      </c>
      <c r="H26" s="24">
        <v>30000</v>
      </c>
    </row>
    <row r="27" spans="1:8" ht="21.75" customHeight="1">
      <c r="A27" s="52" t="s">
        <v>258</v>
      </c>
      <c r="B27" s="117" t="s">
        <v>10</v>
      </c>
      <c r="C27" s="42" t="s">
        <v>274</v>
      </c>
      <c r="D27" s="42">
        <v>13</v>
      </c>
      <c r="E27" s="43"/>
      <c r="F27" s="43"/>
      <c r="G27" s="44">
        <f>G28+G32+G36</f>
        <v>4015000</v>
      </c>
      <c r="H27" s="44">
        <f>H28+H32+H36</f>
        <v>4048200</v>
      </c>
    </row>
    <row r="28" spans="1:8" ht="3.75" customHeight="1">
      <c r="A28" s="52" t="s">
        <v>509</v>
      </c>
      <c r="B28" s="117" t="s">
        <v>10</v>
      </c>
      <c r="C28" s="11" t="s">
        <v>274</v>
      </c>
      <c r="D28" s="11">
        <v>13</v>
      </c>
      <c r="E28" s="135" t="s">
        <v>311</v>
      </c>
      <c r="F28" s="135"/>
      <c r="G28" s="23">
        <f aca="true" t="shared" si="2" ref="G28:H30">G29</f>
        <v>0</v>
      </c>
      <c r="H28" s="23">
        <f t="shared" si="2"/>
        <v>0</v>
      </c>
    </row>
    <row r="29" spans="1:8" ht="25.5" hidden="1">
      <c r="A29" s="50" t="s">
        <v>314</v>
      </c>
      <c r="B29" s="117" t="s">
        <v>10</v>
      </c>
      <c r="C29" s="11" t="s">
        <v>274</v>
      </c>
      <c r="D29" s="11" t="s">
        <v>331</v>
      </c>
      <c r="E29" s="135" t="s">
        <v>312</v>
      </c>
      <c r="F29" s="135"/>
      <c r="G29" s="23">
        <f t="shared" si="2"/>
        <v>0</v>
      </c>
      <c r="H29" s="23">
        <f t="shared" si="2"/>
        <v>0</v>
      </c>
    </row>
    <row r="30" spans="1:8" ht="25.5" hidden="1">
      <c r="A30" s="50" t="s">
        <v>408</v>
      </c>
      <c r="B30" s="117" t="s">
        <v>10</v>
      </c>
      <c r="C30" s="11" t="s">
        <v>274</v>
      </c>
      <c r="D30" s="11">
        <v>13</v>
      </c>
      <c r="E30" s="135" t="s">
        <v>510</v>
      </c>
      <c r="F30" s="135"/>
      <c r="G30" s="23">
        <f t="shared" si="2"/>
        <v>0</v>
      </c>
      <c r="H30" s="23">
        <f t="shared" si="2"/>
        <v>0</v>
      </c>
    </row>
    <row r="31" spans="1:8" ht="25.5" hidden="1">
      <c r="A31" s="111" t="s">
        <v>205</v>
      </c>
      <c r="B31" s="117" t="s">
        <v>10</v>
      </c>
      <c r="C31" s="14" t="s">
        <v>274</v>
      </c>
      <c r="D31" s="14" t="s">
        <v>428</v>
      </c>
      <c r="E31" s="137" t="s">
        <v>510</v>
      </c>
      <c r="F31" s="137" t="s">
        <v>196</v>
      </c>
      <c r="G31" s="24">
        <v>0</v>
      </c>
      <c r="H31" s="24">
        <v>0</v>
      </c>
    </row>
    <row r="32" spans="1:8" ht="25.5" hidden="1">
      <c r="A32" s="130" t="s">
        <v>512</v>
      </c>
      <c r="B32" s="117" t="s">
        <v>10</v>
      </c>
      <c r="C32" s="11" t="s">
        <v>274</v>
      </c>
      <c r="D32" s="11" t="s">
        <v>428</v>
      </c>
      <c r="E32" s="135" t="s">
        <v>511</v>
      </c>
      <c r="F32" s="135"/>
      <c r="G32" s="23">
        <f aca="true" t="shared" si="3" ref="G32:H34">G33</f>
        <v>0</v>
      </c>
      <c r="H32" s="23">
        <f t="shared" si="3"/>
        <v>0</v>
      </c>
    </row>
    <row r="33" spans="1:8" ht="15.75" hidden="1">
      <c r="A33" s="130" t="s">
        <v>513</v>
      </c>
      <c r="B33" s="117" t="s">
        <v>10</v>
      </c>
      <c r="C33" s="14" t="s">
        <v>274</v>
      </c>
      <c r="D33" s="14" t="s">
        <v>428</v>
      </c>
      <c r="E33" s="152" t="s">
        <v>66</v>
      </c>
      <c r="F33" s="135"/>
      <c r="G33" s="24">
        <f t="shared" si="3"/>
        <v>0</v>
      </c>
      <c r="H33" s="24">
        <f t="shared" si="3"/>
        <v>0</v>
      </c>
    </row>
    <row r="34" spans="1:8" ht="25.5" hidden="1">
      <c r="A34" s="125" t="s">
        <v>514</v>
      </c>
      <c r="B34" s="117" t="s">
        <v>10</v>
      </c>
      <c r="C34" s="14" t="s">
        <v>274</v>
      </c>
      <c r="D34" s="14" t="s">
        <v>428</v>
      </c>
      <c r="E34" s="152" t="s">
        <v>67</v>
      </c>
      <c r="F34" s="137"/>
      <c r="G34" s="23">
        <f t="shared" si="3"/>
        <v>0</v>
      </c>
      <c r="H34" s="23">
        <f t="shared" si="3"/>
        <v>0</v>
      </c>
    </row>
    <row r="35" spans="1:8" ht="25.5" hidden="1">
      <c r="A35" s="111" t="s">
        <v>205</v>
      </c>
      <c r="B35" s="117" t="s">
        <v>10</v>
      </c>
      <c r="C35" s="14" t="s">
        <v>274</v>
      </c>
      <c r="D35" s="14" t="s">
        <v>428</v>
      </c>
      <c r="E35" s="152" t="s">
        <v>67</v>
      </c>
      <c r="F35" s="137" t="s">
        <v>196</v>
      </c>
      <c r="G35" s="24">
        <v>0</v>
      </c>
      <c r="H35" s="24">
        <v>0</v>
      </c>
    </row>
    <row r="36" spans="1:8" ht="38.25">
      <c r="A36" s="50" t="s">
        <v>516</v>
      </c>
      <c r="B36" s="117" t="s">
        <v>10</v>
      </c>
      <c r="C36" s="11" t="s">
        <v>274</v>
      </c>
      <c r="D36" s="11">
        <v>13</v>
      </c>
      <c r="E36" s="11" t="s">
        <v>307</v>
      </c>
      <c r="F36" s="11"/>
      <c r="G36" s="23">
        <f>G40+G37</f>
        <v>4015000</v>
      </c>
      <c r="H36" s="23">
        <f>H40+H37</f>
        <v>4048200</v>
      </c>
    </row>
    <row r="37" spans="1:8" ht="25.5">
      <c r="A37" s="50" t="s">
        <v>439</v>
      </c>
      <c r="B37" s="117" t="s">
        <v>10</v>
      </c>
      <c r="C37" s="11" t="s">
        <v>274</v>
      </c>
      <c r="D37" s="11">
        <v>13</v>
      </c>
      <c r="E37" s="11" t="s">
        <v>330</v>
      </c>
      <c r="F37" s="11"/>
      <c r="G37" s="23">
        <f>G38+G39</f>
        <v>4005000</v>
      </c>
      <c r="H37" s="23">
        <f>H38+H39</f>
        <v>4018200</v>
      </c>
    </row>
    <row r="38" spans="1:8" ht="25.5">
      <c r="A38" s="111" t="s">
        <v>202</v>
      </c>
      <c r="B38" s="117" t="s">
        <v>10</v>
      </c>
      <c r="C38" s="14" t="s">
        <v>275</v>
      </c>
      <c r="D38" s="14">
        <v>12</v>
      </c>
      <c r="E38" s="14" t="s">
        <v>330</v>
      </c>
      <c r="F38" s="14" t="s">
        <v>198</v>
      </c>
      <c r="G38" s="24">
        <v>3893000</v>
      </c>
      <c r="H38" s="24">
        <v>3911200</v>
      </c>
    </row>
    <row r="39" spans="1:8" ht="25.5">
      <c r="A39" s="111" t="s">
        <v>205</v>
      </c>
      <c r="B39" s="117" t="s">
        <v>10</v>
      </c>
      <c r="C39" s="14" t="s">
        <v>274</v>
      </c>
      <c r="D39" s="14" t="s">
        <v>428</v>
      </c>
      <c r="E39" s="14" t="s">
        <v>330</v>
      </c>
      <c r="F39" s="14" t="s">
        <v>196</v>
      </c>
      <c r="G39" s="24">
        <v>112000</v>
      </c>
      <c r="H39" s="24">
        <v>107000</v>
      </c>
    </row>
    <row r="40" spans="1:8" ht="25.5">
      <c r="A40" s="50" t="s">
        <v>292</v>
      </c>
      <c r="B40" s="117" t="s">
        <v>10</v>
      </c>
      <c r="C40" s="11" t="s">
        <v>274</v>
      </c>
      <c r="D40" s="11">
        <v>13</v>
      </c>
      <c r="E40" s="11" t="s">
        <v>329</v>
      </c>
      <c r="F40" s="11"/>
      <c r="G40" s="23">
        <f>G41+G42</f>
        <v>10000</v>
      </c>
      <c r="H40" s="23">
        <f>H41+H42</f>
        <v>30000</v>
      </c>
    </row>
    <row r="41" spans="1:8" ht="25.5">
      <c r="A41" s="111" t="s">
        <v>205</v>
      </c>
      <c r="B41" s="117" t="s">
        <v>10</v>
      </c>
      <c r="C41" s="14" t="s">
        <v>274</v>
      </c>
      <c r="D41" s="14" t="s">
        <v>428</v>
      </c>
      <c r="E41" s="14" t="s">
        <v>329</v>
      </c>
      <c r="F41" s="14" t="s">
        <v>196</v>
      </c>
      <c r="G41" s="23">
        <v>10000</v>
      </c>
      <c r="H41" s="23">
        <v>30000</v>
      </c>
    </row>
    <row r="42" spans="1:8" ht="15.75">
      <c r="A42" s="51" t="s">
        <v>206</v>
      </c>
      <c r="B42" s="117" t="s">
        <v>10</v>
      </c>
      <c r="C42" s="14" t="s">
        <v>274</v>
      </c>
      <c r="D42" s="14" t="s">
        <v>428</v>
      </c>
      <c r="E42" s="14" t="s">
        <v>329</v>
      </c>
      <c r="F42" s="14" t="s">
        <v>200</v>
      </c>
      <c r="G42" s="24">
        <v>0</v>
      </c>
      <c r="H42" s="24">
        <v>0</v>
      </c>
    </row>
    <row r="43" spans="1:8" ht="16.5">
      <c r="A43" s="57" t="s">
        <v>259</v>
      </c>
      <c r="B43" s="46" t="s">
        <v>10</v>
      </c>
      <c r="C43" s="56" t="s">
        <v>276</v>
      </c>
      <c r="D43" s="56"/>
      <c r="E43" s="56"/>
      <c r="F43" s="56"/>
      <c r="G43" s="58">
        <f aca="true" t="shared" si="4" ref="G43:H46">G44</f>
        <v>129500</v>
      </c>
      <c r="H43" s="58">
        <f t="shared" si="4"/>
        <v>134700</v>
      </c>
    </row>
    <row r="44" spans="1:8" ht="15.75">
      <c r="A44" s="50" t="s">
        <v>409</v>
      </c>
      <c r="B44" s="117" t="s">
        <v>10</v>
      </c>
      <c r="C44" s="11" t="s">
        <v>276</v>
      </c>
      <c r="D44" s="11" t="s">
        <v>277</v>
      </c>
      <c r="E44" s="11"/>
      <c r="F44" s="11"/>
      <c r="G44" s="23">
        <f t="shared" si="4"/>
        <v>129500</v>
      </c>
      <c r="H44" s="23">
        <f t="shared" si="4"/>
        <v>134700</v>
      </c>
    </row>
    <row r="45" spans="1:8" ht="38.25">
      <c r="A45" s="50" t="s">
        <v>505</v>
      </c>
      <c r="B45" s="117" t="s">
        <v>10</v>
      </c>
      <c r="C45" s="11" t="s">
        <v>276</v>
      </c>
      <c r="D45" s="11" t="s">
        <v>277</v>
      </c>
      <c r="E45" s="11" t="s">
        <v>308</v>
      </c>
      <c r="F45" s="11"/>
      <c r="G45" s="23">
        <f t="shared" si="4"/>
        <v>129500</v>
      </c>
      <c r="H45" s="23">
        <f t="shared" si="4"/>
        <v>134700</v>
      </c>
    </row>
    <row r="46" spans="1:8" ht="38.25">
      <c r="A46" s="50" t="s">
        <v>37</v>
      </c>
      <c r="B46" s="117" t="s">
        <v>10</v>
      </c>
      <c r="C46" s="11" t="s">
        <v>276</v>
      </c>
      <c r="D46" s="11" t="s">
        <v>277</v>
      </c>
      <c r="E46" s="11" t="s">
        <v>307</v>
      </c>
      <c r="F46" s="11"/>
      <c r="G46" s="23">
        <f t="shared" si="4"/>
        <v>129500</v>
      </c>
      <c r="H46" s="23">
        <f t="shared" si="4"/>
        <v>134700</v>
      </c>
    </row>
    <row r="47" spans="1:8" ht="25.5">
      <c r="A47" s="50" t="s">
        <v>410</v>
      </c>
      <c r="B47" s="117" t="s">
        <v>10</v>
      </c>
      <c r="C47" s="11" t="s">
        <v>276</v>
      </c>
      <c r="D47" s="11" t="s">
        <v>277</v>
      </c>
      <c r="E47" s="11" t="s">
        <v>310</v>
      </c>
      <c r="F47" s="11"/>
      <c r="G47" s="23">
        <f>G48+G49</f>
        <v>129500</v>
      </c>
      <c r="H47" s="23">
        <f>H48+H49</f>
        <v>134700</v>
      </c>
    </row>
    <row r="48" spans="1:8" ht="25.5">
      <c r="A48" s="111" t="s">
        <v>202</v>
      </c>
      <c r="B48" s="117" t="s">
        <v>10</v>
      </c>
      <c r="C48" s="14" t="s">
        <v>276</v>
      </c>
      <c r="D48" s="14" t="s">
        <v>277</v>
      </c>
      <c r="E48" s="14" t="s">
        <v>310</v>
      </c>
      <c r="F48" s="14" t="s">
        <v>198</v>
      </c>
      <c r="G48" s="23">
        <v>129500</v>
      </c>
      <c r="H48" s="23">
        <v>134700</v>
      </c>
    </row>
    <row r="49" spans="1:8" ht="25.5">
      <c r="A49" s="111" t="s">
        <v>205</v>
      </c>
      <c r="B49" s="117" t="s">
        <v>10</v>
      </c>
      <c r="C49" s="14" t="s">
        <v>276</v>
      </c>
      <c r="D49" s="14" t="s">
        <v>277</v>
      </c>
      <c r="E49" s="14" t="s">
        <v>310</v>
      </c>
      <c r="F49" s="14" t="s">
        <v>196</v>
      </c>
      <c r="G49" s="24">
        <v>0</v>
      </c>
      <c r="H49" s="24">
        <v>0</v>
      </c>
    </row>
    <row r="50" spans="1:8" ht="33">
      <c r="A50" s="57" t="s">
        <v>411</v>
      </c>
      <c r="B50" s="46" t="s">
        <v>10</v>
      </c>
      <c r="C50" s="56" t="s">
        <v>277</v>
      </c>
      <c r="D50" s="56"/>
      <c r="E50" s="56"/>
      <c r="F50" s="56"/>
      <c r="G50" s="58">
        <f>G51+G60+G75</f>
        <v>94000</v>
      </c>
      <c r="H50" s="58">
        <f>H51+H60+H75</f>
        <v>94000</v>
      </c>
    </row>
    <row r="51" spans="1:8" ht="25.5">
      <c r="A51" s="50" t="s">
        <v>412</v>
      </c>
      <c r="B51" s="117" t="s">
        <v>10</v>
      </c>
      <c r="C51" s="11" t="s">
        <v>277</v>
      </c>
      <c r="D51" s="11" t="s">
        <v>282</v>
      </c>
      <c r="E51" s="11"/>
      <c r="F51" s="11"/>
      <c r="G51" s="23">
        <f>G56+G52</f>
        <v>28000</v>
      </c>
      <c r="H51" s="23">
        <f>H56+H52</f>
        <v>28000</v>
      </c>
    </row>
    <row r="52" spans="1:8" ht="5.25" customHeight="1">
      <c r="A52" s="50" t="s">
        <v>523</v>
      </c>
      <c r="B52" s="117" t="s">
        <v>10</v>
      </c>
      <c r="C52" s="11" t="s">
        <v>277</v>
      </c>
      <c r="D52" s="11" t="s">
        <v>282</v>
      </c>
      <c r="E52" s="140" t="s">
        <v>522</v>
      </c>
      <c r="F52" s="11"/>
      <c r="G52" s="23">
        <f aca="true" t="shared" si="5" ref="G52:H54">G53</f>
        <v>0</v>
      </c>
      <c r="H52" s="23">
        <f t="shared" si="5"/>
        <v>0</v>
      </c>
    </row>
    <row r="53" spans="1:8" ht="26.25" hidden="1">
      <c r="A53" s="165" t="s">
        <v>524</v>
      </c>
      <c r="B53" s="117" t="s">
        <v>10</v>
      </c>
      <c r="C53" s="11" t="s">
        <v>277</v>
      </c>
      <c r="D53" s="11" t="s">
        <v>282</v>
      </c>
      <c r="E53" s="140" t="s">
        <v>525</v>
      </c>
      <c r="F53" s="11"/>
      <c r="G53" s="23">
        <f t="shared" si="5"/>
        <v>0</v>
      </c>
      <c r="H53" s="23">
        <f t="shared" si="5"/>
        <v>0</v>
      </c>
    </row>
    <row r="54" spans="1:8" ht="25.5" hidden="1">
      <c r="A54" s="50" t="s">
        <v>527</v>
      </c>
      <c r="B54" s="117" t="s">
        <v>10</v>
      </c>
      <c r="C54" s="11" t="s">
        <v>277</v>
      </c>
      <c r="D54" s="11" t="s">
        <v>282</v>
      </c>
      <c r="E54" s="140" t="s">
        <v>526</v>
      </c>
      <c r="F54" s="11"/>
      <c r="G54" s="23">
        <f t="shared" si="5"/>
        <v>0</v>
      </c>
      <c r="H54" s="23">
        <f t="shared" si="5"/>
        <v>0</v>
      </c>
    </row>
    <row r="55" spans="1:8" ht="25.5" hidden="1">
      <c r="A55" s="114" t="s">
        <v>257</v>
      </c>
      <c r="B55" s="117" t="s">
        <v>10</v>
      </c>
      <c r="C55" s="14" t="s">
        <v>277</v>
      </c>
      <c r="D55" s="14" t="s">
        <v>282</v>
      </c>
      <c r="E55" s="141" t="s">
        <v>526</v>
      </c>
      <c r="F55" s="14" t="s">
        <v>196</v>
      </c>
      <c r="G55" s="24">
        <v>0</v>
      </c>
      <c r="H55" s="24">
        <v>0</v>
      </c>
    </row>
    <row r="56" spans="1:8" ht="38.25">
      <c r="A56" s="50" t="s">
        <v>505</v>
      </c>
      <c r="B56" s="117" t="s">
        <v>10</v>
      </c>
      <c r="C56" s="11" t="s">
        <v>277</v>
      </c>
      <c r="D56" s="11" t="s">
        <v>282</v>
      </c>
      <c r="E56" s="11" t="s">
        <v>308</v>
      </c>
      <c r="F56" s="11"/>
      <c r="G56" s="23">
        <f aca="true" t="shared" si="6" ref="G56:H58">G57</f>
        <v>28000</v>
      </c>
      <c r="H56" s="23">
        <f t="shared" si="6"/>
        <v>28000</v>
      </c>
    </row>
    <row r="57" spans="1:8" ht="38.25">
      <c r="A57" s="50" t="s">
        <v>516</v>
      </c>
      <c r="B57" s="117" t="s">
        <v>10</v>
      </c>
      <c r="C57" s="11" t="s">
        <v>277</v>
      </c>
      <c r="D57" s="11" t="s">
        <v>282</v>
      </c>
      <c r="E57" s="11" t="s">
        <v>307</v>
      </c>
      <c r="F57" s="11"/>
      <c r="G57" s="23">
        <f t="shared" si="6"/>
        <v>28000</v>
      </c>
      <c r="H57" s="23">
        <f t="shared" si="6"/>
        <v>28000</v>
      </c>
    </row>
    <row r="58" spans="1:8" ht="38.25">
      <c r="A58" s="50" t="s">
        <v>413</v>
      </c>
      <c r="B58" s="117" t="s">
        <v>10</v>
      </c>
      <c r="C58" s="11" t="s">
        <v>277</v>
      </c>
      <c r="D58" s="11" t="s">
        <v>282</v>
      </c>
      <c r="E58" s="11" t="s">
        <v>316</v>
      </c>
      <c r="F58" s="11"/>
      <c r="G58" s="23">
        <f t="shared" si="6"/>
        <v>28000</v>
      </c>
      <c r="H58" s="23">
        <f t="shared" si="6"/>
        <v>28000</v>
      </c>
    </row>
    <row r="59" spans="1:8" ht="25.5">
      <c r="A59" s="111" t="s">
        <v>205</v>
      </c>
      <c r="B59" s="117" t="s">
        <v>10</v>
      </c>
      <c r="C59" s="14" t="s">
        <v>277</v>
      </c>
      <c r="D59" s="14" t="s">
        <v>282</v>
      </c>
      <c r="E59" s="14" t="s">
        <v>316</v>
      </c>
      <c r="F59" s="14" t="s">
        <v>196</v>
      </c>
      <c r="G59" s="24">
        <v>28000</v>
      </c>
      <c r="H59" s="24">
        <v>28000</v>
      </c>
    </row>
    <row r="60" spans="1:8" ht="15.75">
      <c r="A60" s="50" t="s">
        <v>260</v>
      </c>
      <c r="B60" s="117" t="s">
        <v>10</v>
      </c>
      <c r="C60" s="11" t="s">
        <v>277</v>
      </c>
      <c r="D60" s="11">
        <v>10</v>
      </c>
      <c r="E60" s="11"/>
      <c r="F60" s="11"/>
      <c r="G60" s="23">
        <f>G67+G61+G64</f>
        <v>64000</v>
      </c>
      <c r="H60" s="23">
        <f>H67+H61+H64</f>
        <v>64000</v>
      </c>
    </row>
    <row r="61" spans="1:8" ht="4.5" customHeight="1" hidden="1">
      <c r="A61" s="115" t="s">
        <v>519</v>
      </c>
      <c r="B61" s="117" t="s">
        <v>10</v>
      </c>
      <c r="C61" s="11" t="s">
        <v>277</v>
      </c>
      <c r="D61" s="11" t="s">
        <v>429</v>
      </c>
      <c r="E61" s="116" t="s">
        <v>481</v>
      </c>
      <c r="F61" s="11"/>
      <c r="G61" s="23">
        <f>G62</f>
        <v>0</v>
      </c>
      <c r="H61" s="23">
        <f>H62</f>
        <v>0</v>
      </c>
    </row>
    <row r="62" spans="1:8" ht="25.5" hidden="1">
      <c r="A62" s="166" t="s">
        <v>520</v>
      </c>
      <c r="B62" s="117" t="s">
        <v>10</v>
      </c>
      <c r="C62" s="11" t="s">
        <v>277</v>
      </c>
      <c r="D62" s="11" t="s">
        <v>429</v>
      </c>
      <c r="E62" s="140" t="s">
        <v>521</v>
      </c>
      <c r="F62" s="14"/>
      <c r="G62" s="24">
        <f>G63</f>
        <v>0</v>
      </c>
      <c r="H62" s="24">
        <f>H63</f>
        <v>0</v>
      </c>
    </row>
    <row r="63" spans="1:8" ht="25.5" hidden="1">
      <c r="A63" s="114" t="s">
        <v>257</v>
      </c>
      <c r="B63" s="117" t="s">
        <v>10</v>
      </c>
      <c r="C63" s="14" t="s">
        <v>277</v>
      </c>
      <c r="D63" s="14" t="s">
        <v>429</v>
      </c>
      <c r="E63" s="141" t="s">
        <v>521</v>
      </c>
      <c r="F63" s="14" t="s">
        <v>196</v>
      </c>
      <c r="G63" s="24">
        <v>0</v>
      </c>
      <c r="H63" s="24">
        <v>0</v>
      </c>
    </row>
    <row r="64" spans="1:8" ht="39" hidden="1">
      <c r="A64" s="168" t="s">
        <v>528</v>
      </c>
      <c r="B64" s="117" t="s">
        <v>10</v>
      </c>
      <c r="C64" s="42" t="s">
        <v>277</v>
      </c>
      <c r="D64" s="42" t="s">
        <v>429</v>
      </c>
      <c r="E64" s="167" t="s">
        <v>483</v>
      </c>
      <c r="F64" s="14"/>
      <c r="G64" s="23">
        <f>G65</f>
        <v>0</v>
      </c>
      <c r="H64" s="23">
        <f>H65</f>
        <v>0</v>
      </c>
    </row>
    <row r="65" spans="1:8" ht="25.5" hidden="1">
      <c r="A65" s="170" t="s">
        <v>520</v>
      </c>
      <c r="B65" s="178" t="s">
        <v>10</v>
      </c>
      <c r="C65" s="42" t="s">
        <v>277</v>
      </c>
      <c r="D65" s="42" t="s">
        <v>429</v>
      </c>
      <c r="E65" s="167" t="s">
        <v>529</v>
      </c>
      <c r="F65" s="14"/>
      <c r="G65" s="24">
        <f>G66</f>
        <v>0</v>
      </c>
      <c r="H65" s="24">
        <f>H66</f>
        <v>0</v>
      </c>
    </row>
    <row r="66" spans="1:8" ht="25.5" hidden="1">
      <c r="A66" s="114" t="s">
        <v>257</v>
      </c>
      <c r="B66" s="117" t="s">
        <v>10</v>
      </c>
      <c r="C66" s="14" t="s">
        <v>277</v>
      </c>
      <c r="D66" s="14" t="s">
        <v>429</v>
      </c>
      <c r="E66" s="171" t="s">
        <v>529</v>
      </c>
      <c r="F66" s="14" t="s">
        <v>196</v>
      </c>
      <c r="G66" s="24">
        <v>0</v>
      </c>
      <c r="H66" s="24">
        <v>0</v>
      </c>
    </row>
    <row r="67" spans="1:8" ht="38.25">
      <c r="A67" s="50" t="s">
        <v>505</v>
      </c>
      <c r="B67" s="117" t="s">
        <v>10</v>
      </c>
      <c r="C67" s="11" t="s">
        <v>277</v>
      </c>
      <c r="D67" s="11" t="s">
        <v>429</v>
      </c>
      <c r="E67" s="11" t="s">
        <v>308</v>
      </c>
      <c r="F67" s="11"/>
      <c r="G67" s="23">
        <f>G68</f>
        <v>64000</v>
      </c>
      <c r="H67" s="23">
        <f>H68</f>
        <v>64000</v>
      </c>
    </row>
    <row r="68" spans="1:8" ht="38.25">
      <c r="A68" s="50" t="s">
        <v>516</v>
      </c>
      <c r="B68" s="117" t="s">
        <v>10</v>
      </c>
      <c r="C68" s="11" t="s">
        <v>277</v>
      </c>
      <c r="D68" s="11" t="s">
        <v>429</v>
      </c>
      <c r="E68" s="11" t="s">
        <v>307</v>
      </c>
      <c r="F68" s="11"/>
      <c r="G68" s="23">
        <f>G69+G72</f>
        <v>64000</v>
      </c>
      <c r="H68" s="23">
        <f>H69+G72</f>
        <v>64000</v>
      </c>
    </row>
    <row r="69" spans="1:8" ht="45.75" customHeight="1">
      <c r="A69" s="50" t="s">
        <v>414</v>
      </c>
      <c r="B69" s="178" t="s">
        <v>10</v>
      </c>
      <c r="C69" s="11" t="s">
        <v>277</v>
      </c>
      <c r="D69" s="11">
        <v>10</v>
      </c>
      <c r="E69" s="11" t="s">
        <v>317</v>
      </c>
      <c r="F69" s="11"/>
      <c r="G69" s="23">
        <f>G70</f>
        <v>9454.55</v>
      </c>
      <c r="H69" s="23">
        <f>H70</f>
        <v>9454.55</v>
      </c>
    </row>
    <row r="70" spans="1:8" ht="25.5">
      <c r="A70" s="111" t="s">
        <v>205</v>
      </c>
      <c r="B70" s="117" t="s">
        <v>10</v>
      </c>
      <c r="C70" s="14" t="s">
        <v>277</v>
      </c>
      <c r="D70" s="14" t="s">
        <v>429</v>
      </c>
      <c r="E70" s="14" t="s">
        <v>317</v>
      </c>
      <c r="F70" s="14" t="s">
        <v>196</v>
      </c>
      <c r="G70" s="24">
        <f>G71</f>
        <v>9454.55</v>
      </c>
      <c r="H70" s="24">
        <f>H71</f>
        <v>9454.55</v>
      </c>
    </row>
    <row r="71" spans="1:8" ht="25.5">
      <c r="A71" s="51" t="s">
        <v>407</v>
      </c>
      <c r="B71" s="117" t="s">
        <v>10</v>
      </c>
      <c r="C71" s="14" t="s">
        <v>277</v>
      </c>
      <c r="D71" s="14" t="s">
        <v>429</v>
      </c>
      <c r="E71" s="14" t="s">
        <v>317</v>
      </c>
      <c r="F71" s="14" t="s">
        <v>427</v>
      </c>
      <c r="G71" s="24">
        <v>9454.55</v>
      </c>
      <c r="H71" s="24">
        <v>9454.55</v>
      </c>
    </row>
    <row r="72" spans="1:8" ht="25.5">
      <c r="A72" s="51" t="s">
        <v>655</v>
      </c>
      <c r="B72" s="178" t="s">
        <v>10</v>
      </c>
      <c r="C72" s="11" t="s">
        <v>277</v>
      </c>
      <c r="D72" s="11">
        <v>10</v>
      </c>
      <c r="E72" s="11" t="s">
        <v>652</v>
      </c>
      <c r="F72" s="14"/>
      <c r="G72" s="23">
        <f>G73</f>
        <v>54545.45</v>
      </c>
      <c r="H72" s="23">
        <f>H73</f>
        <v>54545.45</v>
      </c>
    </row>
    <row r="73" spans="1:8" ht="25.5">
      <c r="A73" s="111" t="s">
        <v>205</v>
      </c>
      <c r="B73" s="117" t="s">
        <v>10</v>
      </c>
      <c r="C73" s="14" t="s">
        <v>277</v>
      </c>
      <c r="D73" s="14" t="s">
        <v>429</v>
      </c>
      <c r="E73" s="14" t="s">
        <v>652</v>
      </c>
      <c r="F73" s="14" t="s">
        <v>196</v>
      </c>
      <c r="G73" s="24">
        <f>G74</f>
        <v>54545.45</v>
      </c>
      <c r="H73" s="24">
        <f>H74</f>
        <v>54545.45</v>
      </c>
    </row>
    <row r="74" spans="1:8" ht="25.5">
      <c r="A74" s="51" t="s">
        <v>407</v>
      </c>
      <c r="B74" s="117" t="s">
        <v>10</v>
      </c>
      <c r="C74" s="14" t="s">
        <v>277</v>
      </c>
      <c r="D74" s="14" t="s">
        <v>429</v>
      </c>
      <c r="E74" s="14" t="s">
        <v>652</v>
      </c>
      <c r="F74" s="14" t="s">
        <v>427</v>
      </c>
      <c r="G74" s="24">
        <v>54545.45</v>
      </c>
      <c r="H74" s="24">
        <v>54545.45</v>
      </c>
    </row>
    <row r="75" spans="1:8" ht="28.5">
      <c r="A75" s="10" t="s">
        <v>178</v>
      </c>
      <c r="B75" s="117" t="s">
        <v>10</v>
      </c>
      <c r="C75" s="11" t="s">
        <v>277</v>
      </c>
      <c r="D75" s="11" t="s">
        <v>173</v>
      </c>
      <c r="E75" s="11"/>
      <c r="F75" s="11"/>
      <c r="G75" s="23">
        <f aca="true" t="shared" si="7" ref="G75:H78">G76</f>
        <v>2000</v>
      </c>
      <c r="H75" s="23">
        <f t="shared" si="7"/>
        <v>2000</v>
      </c>
    </row>
    <row r="76" spans="1:8" ht="38.25">
      <c r="A76" s="52" t="s">
        <v>532</v>
      </c>
      <c r="B76" s="117" t="s">
        <v>10</v>
      </c>
      <c r="C76" s="11" t="s">
        <v>277</v>
      </c>
      <c r="D76" s="11" t="s">
        <v>173</v>
      </c>
      <c r="E76" s="135" t="s">
        <v>212</v>
      </c>
      <c r="F76" s="11"/>
      <c r="G76" s="23">
        <f t="shared" si="7"/>
        <v>2000</v>
      </c>
      <c r="H76" s="23">
        <f t="shared" si="7"/>
        <v>2000</v>
      </c>
    </row>
    <row r="77" spans="1:8" ht="15.75">
      <c r="A77" s="50" t="s">
        <v>533</v>
      </c>
      <c r="B77" s="117" t="s">
        <v>10</v>
      </c>
      <c r="C77" s="11" t="s">
        <v>277</v>
      </c>
      <c r="D77" s="11" t="s">
        <v>173</v>
      </c>
      <c r="E77" s="135" t="s">
        <v>211</v>
      </c>
      <c r="F77" s="11"/>
      <c r="G77" s="23">
        <f t="shared" si="7"/>
        <v>2000</v>
      </c>
      <c r="H77" s="23">
        <f t="shared" si="7"/>
        <v>2000</v>
      </c>
    </row>
    <row r="78" spans="1:8" ht="25.5">
      <c r="A78" s="50" t="s">
        <v>534</v>
      </c>
      <c r="B78" s="117" t="s">
        <v>10</v>
      </c>
      <c r="C78" s="11" t="s">
        <v>277</v>
      </c>
      <c r="D78" s="11" t="s">
        <v>173</v>
      </c>
      <c r="E78" s="135" t="s">
        <v>570</v>
      </c>
      <c r="F78" s="11"/>
      <c r="G78" s="23">
        <f t="shared" si="7"/>
        <v>2000</v>
      </c>
      <c r="H78" s="23">
        <f t="shared" si="7"/>
        <v>2000</v>
      </c>
    </row>
    <row r="79" spans="1:8" ht="25.5">
      <c r="A79" s="111" t="s">
        <v>205</v>
      </c>
      <c r="B79" s="117" t="s">
        <v>10</v>
      </c>
      <c r="C79" s="14" t="s">
        <v>277</v>
      </c>
      <c r="D79" s="14" t="s">
        <v>173</v>
      </c>
      <c r="E79" s="137" t="s">
        <v>570</v>
      </c>
      <c r="F79" s="14" t="s">
        <v>196</v>
      </c>
      <c r="G79" s="24">
        <v>2000</v>
      </c>
      <c r="H79" s="24">
        <v>2000</v>
      </c>
    </row>
    <row r="80" spans="1:8" ht="16.5">
      <c r="A80" s="57" t="s">
        <v>261</v>
      </c>
      <c r="B80" s="46" t="s">
        <v>10</v>
      </c>
      <c r="C80" s="56" t="s">
        <v>278</v>
      </c>
      <c r="D80" s="56"/>
      <c r="E80" s="56"/>
      <c r="F80" s="56"/>
      <c r="G80" s="58">
        <f>G91+G81</f>
        <v>284800</v>
      </c>
      <c r="H80" s="58">
        <f>H91+H81</f>
        <v>260800</v>
      </c>
    </row>
    <row r="81" spans="1:8" ht="15.75">
      <c r="A81" s="50" t="s">
        <v>342</v>
      </c>
      <c r="B81" s="117" t="s">
        <v>10</v>
      </c>
      <c r="C81" s="106" t="s">
        <v>278</v>
      </c>
      <c r="D81" s="106" t="s">
        <v>282</v>
      </c>
      <c r="E81" s="11"/>
      <c r="F81" s="48"/>
      <c r="G81" s="23">
        <f>G86+G88</f>
        <v>284800</v>
      </c>
      <c r="H81" s="23">
        <f>H86+H88</f>
        <v>260800</v>
      </c>
    </row>
    <row r="82" spans="1:8" ht="13.5" customHeight="1" hidden="1">
      <c r="A82" s="54" t="s">
        <v>397</v>
      </c>
      <c r="B82" s="117" t="s">
        <v>10</v>
      </c>
      <c r="C82" s="107" t="s">
        <v>278</v>
      </c>
      <c r="D82" s="107" t="s">
        <v>282</v>
      </c>
      <c r="E82" s="102" t="s">
        <v>399</v>
      </c>
      <c r="F82" s="73"/>
      <c r="G82" s="72">
        <f>SUM(G83)</f>
        <v>0</v>
      </c>
      <c r="H82" s="72">
        <f>SUM(H83)</f>
        <v>0</v>
      </c>
    </row>
    <row r="83" spans="1:8" ht="25.5" hidden="1">
      <c r="A83" s="54" t="s">
        <v>398</v>
      </c>
      <c r="B83" s="117" t="s">
        <v>10</v>
      </c>
      <c r="C83" s="107" t="s">
        <v>278</v>
      </c>
      <c r="D83" s="107" t="s">
        <v>282</v>
      </c>
      <c r="E83" s="102" t="s">
        <v>400</v>
      </c>
      <c r="F83" s="73"/>
      <c r="G83" s="72">
        <f>SUM(G84)</f>
        <v>0</v>
      </c>
      <c r="H83" s="72">
        <f>SUM(H84)</f>
        <v>0</v>
      </c>
    </row>
    <row r="84" spans="1:8" ht="25.5" hidden="1">
      <c r="A84" s="75" t="s">
        <v>407</v>
      </c>
      <c r="B84" s="117" t="s">
        <v>10</v>
      </c>
      <c r="C84" s="108" t="s">
        <v>278</v>
      </c>
      <c r="D84" s="108" t="s">
        <v>282</v>
      </c>
      <c r="E84" s="103" t="s">
        <v>400</v>
      </c>
      <c r="F84" s="74" t="s">
        <v>427</v>
      </c>
      <c r="G84" s="104"/>
      <c r="H84" s="104"/>
    </row>
    <row r="85" spans="1:8" ht="38.25" hidden="1">
      <c r="A85" s="50" t="s">
        <v>505</v>
      </c>
      <c r="B85" s="117" t="s">
        <v>10</v>
      </c>
      <c r="C85" s="106" t="s">
        <v>278</v>
      </c>
      <c r="D85" s="106" t="s">
        <v>282</v>
      </c>
      <c r="E85" s="11" t="s">
        <v>308</v>
      </c>
      <c r="F85" s="48"/>
      <c r="G85" s="23">
        <f>G86</f>
        <v>260800</v>
      </c>
      <c r="H85" s="23">
        <f>H86</f>
        <v>260800</v>
      </c>
    </row>
    <row r="86" spans="1:8" ht="38.25" hidden="1">
      <c r="A86" s="50" t="s">
        <v>516</v>
      </c>
      <c r="B86" s="117" t="s">
        <v>10</v>
      </c>
      <c r="C86" s="106" t="s">
        <v>278</v>
      </c>
      <c r="D86" s="106" t="s">
        <v>282</v>
      </c>
      <c r="E86" s="11" t="s">
        <v>307</v>
      </c>
      <c r="F86" s="48"/>
      <c r="G86" s="23">
        <f>G87</f>
        <v>260800</v>
      </c>
      <c r="H86" s="23">
        <f>H87</f>
        <v>260800</v>
      </c>
    </row>
    <row r="87" spans="1:8" ht="25.5" hidden="1">
      <c r="A87" s="53" t="s">
        <v>473</v>
      </c>
      <c r="B87" s="117" t="s">
        <v>10</v>
      </c>
      <c r="C87" s="106" t="s">
        <v>278</v>
      </c>
      <c r="D87" s="106" t="s">
        <v>282</v>
      </c>
      <c r="E87" s="11" t="s">
        <v>474</v>
      </c>
      <c r="F87" s="48"/>
      <c r="G87" s="23">
        <f>G90</f>
        <v>260800</v>
      </c>
      <c r="H87" s="23">
        <f>H90</f>
        <v>260800</v>
      </c>
    </row>
    <row r="88" spans="1:8" ht="25.5">
      <c r="A88" s="50" t="s">
        <v>611</v>
      </c>
      <c r="B88" s="178" t="s">
        <v>10</v>
      </c>
      <c r="C88" s="193" t="s">
        <v>278</v>
      </c>
      <c r="D88" s="193" t="s">
        <v>282</v>
      </c>
      <c r="E88" s="189" t="s">
        <v>648</v>
      </c>
      <c r="F88" s="195"/>
      <c r="G88" s="23">
        <f>G89</f>
        <v>24000</v>
      </c>
      <c r="H88" s="23">
        <f>H89</f>
        <v>0</v>
      </c>
    </row>
    <row r="89" spans="1:8" ht="25.5">
      <c r="A89" s="111" t="s">
        <v>205</v>
      </c>
      <c r="B89" s="117" t="s">
        <v>10</v>
      </c>
      <c r="C89" s="197" t="s">
        <v>278</v>
      </c>
      <c r="D89" s="197" t="s">
        <v>282</v>
      </c>
      <c r="E89" s="189" t="s">
        <v>648</v>
      </c>
      <c r="F89" s="198" t="s">
        <v>427</v>
      </c>
      <c r="G89" s="24">
        <v>24000</v>
      </c>
      <c r="H89" s="23">
        <v>0</v>
      </c>
    </row>
    <row r="90" spans="1:8" ht="25.5">
      <c r="A90" s="111" t="s">
        <v>205</v>
      </c>
      <c r="B90" s="117" t="s">
        <v>10</v>
      </c>
      <c r="C90" s="109" t="s">
        <v>278</v>
      </c>
      <c r="D90" s="109" t="s">
        <v>282</v>
      </c>
      <c r="E90" s="14" t="s">
        <v>474</v>
      </c>
      <c r="F90" s="49" t="s">
        <v>196</v>
      </c>
      <c r="G90" s="24">
        <v>260800</v>
      </c>
      <c r="H90" s="24">
        <v>260800</v>
      </c>
    </row>
    <row r="91" spans="1:8" ht="1.5" customHeight="1">
      <c r="A91" s="50" t="s">
        <v>262</v>
      </c>
      <c r="B91" s="117" t="s">
        <v>10</v>
      </c>
      <c r="C91" s="21" t="s">
        <v>278</v>
      </c>
      <c r="D91" s="21" t="s">
        <v>430</v>
      </c>
      <c r="E91" s="21"/>
      <c r="F91" s="21"/>
      <c r="G91" s="23">
        <f aca="true" t="shared" si="8" ref="G91:H94">G92</f>
        <v>0</v>
      </c>
      <c r="H91" s="23">
        <f t="shared" si="8"/>
        <v>0</v>
      </c>
    </row>
    <row r="92" spans="1:8" ht="25.5" hidden="1">
      <c r="A92" s="50" t="s">
        <v>38</v>
      </c>
      <c r="B92" s="117" t="s">
        <v>10</v>
      </c>
      <c r="C92" s="21" t="s">
        <v>278</v>
      </c>
      <c r="D92" s="21" t="s">
        <v>430</v>
      </c>
      <c r="E92" s="21" t="s">
        <v>493</v>
      </c>
      <c r="F92" s="21"/>
      <c r="G92" s="23">
        <f t="shared" si="8"/>
        <v>0</v>
      </c>
      <c r="H92" s="23">
        <f t="shared" si="8"/>
        <v>0</v>
      </c>
    </row>
    <row r="93" spans="1:8" ht="15.75" hidden="1">
      <c r="A93" s="114" t="s">
        <v>262</v>
      </c>
      <c r="B93" s="117" t="s">
        <v>10</v>
      </c>
      <c r="C93" s="16" t="s">
        <v>278</v>
      </c>
      <c r="D93" s="16" t="s">
        <v>430</v>
      </c>
      <c r="E93" s="16" t="s">
        <v>493</v>
      </c>
      <c r="F93" s="16"/>
      <c r="G93" s="24">
        <f t="shared" si="8"/>
        <v>0</v>
      </c>
      <c r="H93" s="24">
        <f t="shared" si="8"/>
        <v>0</v>
      </c>
    </row>
    <row r="94" spans="1:8" ht="25.5" hidden="1">
      <c r="A94" s="114" t="s">
        <v>257</v>
      </c>
      <c r="B94" s="117" t="s">
        <v>10</v>
      </c>
      <c r="C94" s="16" t="s">
        <v>278</v>
      </c>
      <c r="D94" s="16" t="s">
        <v>430</v>
      </c>
      <c r="E94" s="16" t="s">
        <v>493</v>
      </c>
      <c r="F94" s="16" t="s">
        <v>196</v>
      </c>
      <c r="G94" s="24">
        <f t="shared" si="8"/>
        <v>0</v>
      </c>
      <c r="H94" s="24">
        <f t="shared" si="8"/>
        <v>0</v>
      </c>
    </row>
    <row r="95" spans="1:8" ht="25.5" hidden="1">
      <c r="A95" s="111" t="s">
        <v>407</v>
      </c>
      <c r="B95" s="117" t="s">
        <v>10</v>
      </c>
      <c r="C95" s="16" t="s">
        <v>278</v>
      </c>
      <c r="D95" s="16" t="s">
        <v>430</v>
      </c>
      <c r="E95" s="16" t="s">
        <v>493</v>
      </c>
      <c r="F95" s="16" t="s">
        <v>427</v>
      </c>
      <c r="G95" s="24">
        <v>0</v>
      </c>
      <c r="H95" s="24">
        <v>0</v>
      </c>
    </row>
    <row r="96" spans="1:8" ht="16.5">
      <c r="A96" s="57" t="s">
        <v>415</v>
      </c>
      <c r="B96" s="46" t="s">
        <v>10</v>
      </c>
      <c r="C96" s="76" t="s">
        <v>279</v>
      </c>
      <c r="D96" s="76"/>
      <c r="E96" s="76"/>
      <c r="F96" s="76"/>
      <c r="G96" s="58">
        <f>G105+G126+G102</f>
        <v>182000</v>
      </c>
      <c r="H96" s="58">
        <f>H105+H126+H102</f>
        <v>193600</v>
      </c>
    </row>
    <row r="97" spans="1:8" ht="25.5" hidden="1">
      <c r="A97" s="51" t="s">
        <v>371</v>
      </c>
      <c r="B97" s="117" t="s">
        <v>113</v>
      </c>
      <c r="C97" s="14" t="s">
        <v>279</v>
      </c>
      <c r="D97" s="14" t="s">
        <v>274</v>
      </c>
      <c r="E97" s="14" t="s">
        <v>368</v>
      </c>
      <c r="F97" s="14" t="s">
        <v>367</v>
      </c>
      <c r="G97" s="24">
        <v>0</v>
      </c>
      <c r="H97" s="24">
        <v>0</v>
      </c>
    </row>
    <row r="98" spans="1:8" ht="38.25" hidden="1">
      <c r="A98" s="50" t="s">
        <v>363</v>
      </c>
      <c r="B98" s="117" t="s">
        <v>113</v>
      </c>
      <c r="C98" s="11" t="s">
        <v>279</v>
      </c>
      <c r="D98" s="11" t="s">
        <v>274</v>
      </c>
      <c r="E98" s="11" t="s">
        <v>370</v>
      </c>
      <c r="F98" s="11"/>
      <c r="G98" s="23">
        <f>G99</f>
        <v>0</v>
      </c>
      <c r="H98" s="23">
        <f>H99</f>
        <v>0</v>
      </c>
    </row>
    <row r="99" spans="1:8" ht="25.5" hidden="1">
      <c r="A99" s="51" t="s">
        <v>371</v>
      </c>
      <c r="B99" s="117" t="s">
        <v>113</v>
      </c>
      <c r="C99" s="14" t="s">
        <v>279</v>
      </c>
      <c r="D99" s="14" t="s">
        <v>274</v>
      </c>
      <c r="E99" s="14" t="s">
        <v>370</v>
      </c>
      <c r="F99" s="14" t="s">
        <v>367</v>
      </c>
      <c r="G99" s="24">
        <v>0</v>
      </c>
      <c r="H99" s="24">
        <v>0</v>
      </c>
    </row>
    <row r="100" spans="1:8" ht="15.75" hidden="1">
      <c r="A100" s="50" t="s">
        <v>416</v>
      </c>
      <c r="B100" s="117" t="s">
        <v>10</v>
      </c>
      <c r="C100" s="11" t="s">
        <v>279</v>
      </c>
      <c r="D100" s="11" t="s">
        <v>276</v>
      </c>
      <c r="E100" s="11"/>
      <c r="F100" s="11"/>
      <c r="G100" s="23">
        <f>G101</f>
        <v>30000</v>
      </c>
      <c r="H100" s="23">
        <f>H101</f>
        <v>30000</v>
      </c>
    </row>
    <row r="101" spans="1:8" ht="38.25" hidden="1">
      <c r="A101" s="50" t="s">
        <v>505</v>
      </c>
      <c r="B101" s="117" t="s">
        <v>10</v>
      </c>
      <c r="C101" s="21" t="s">
        <v>279</v>
      </c>
      <c r="D101" s="21" t="s">
        <v>276</v>
      </c>
      <c r="E101" s="11" t="s">
        <v>308</v>
      </c>
      <c r="F101" s="83"/>
      <c r="G101" s="23">
        <f>G105</f>
        <v>30000</v>
      </c>
      <c r="H101" s="23">
        <f>H105</f>
        <v>30000</v>
      </c>
    </row>
    <row r="102" spans="1:8" ht="51">
      <c r="A102" s="50" t="s">
        <v>686</v>
      </c>
      <c r="B102" s="117" t="s">
        <v>10</v>
      </c>
      <c r="C102" s="11" t="s">
        <v>279</v>
      </c>
      <c r="D102" s="11" t="s">
        <v>276</v>
      </c>
      <c r="E102" s="135" t="s">
        <v>678</v>
      </c>
      <c r="F102" s="137"/>
      <c r="G102" s="23">
        <f>G103</f>
        <v>20000</v>
      </c>
      <c r="H102" s="23">
        <f>H103</f>
        <v>20000</v>
      </c>
    </row>
    <row r="103" spans="1:8" ht="25.5">
      <c r="A103" s="111" t="s">
        <v>193</v>
      </c>
      <c r="B103" s="117" t="s">
        <v>10</v>
      </c>
      <c r="C103" s="14" t="s">
        <v>279</v>
      </c>
      <c r="D103" s="14" t="s">
        <v>276</v>
      </c>
      <c r="E103" s="137" t="s">
        <v>681</v>
      </c>
      <c r="F103" s="16" t="s">
        <v>195</v>
      </c>
      <c r="G103" s="23">
        <f>G104</f>
        <v>20000</v>
      </c>
      <c r="H103" s="23">
        <f>H104</f>
        <v>20000</v>
      </c>
    </row>
    <row r="104" spans="1:8" ht="25.5">
      <c r="A104" s="114" t="s">
        <v>257</v>
      </c>
      <c r="B104" s="117" t="s">
        <v>10</v>
      </c>
      <c r="C104" s="14" t="s">
        <v>279</v>
      </c>
      <c r="D104" s="14" t="s">
        <v>276</v>
      </c>
      <c r="E104" s="137" t="s">
        <v>681</v>
      </c>
      <c r="F104" s="16" t="s">
        <v>196</v>
      </c>
      <c r="G104" s="23">
        <v>20000</v>
      </c>
      <c r="H104" s="23">
        <v>20000</v>
      </c>
    </row>
    <row r="105" spans="1:8" ht="38.25">
      <c r="A105" s="50" t="s">
        <v>505</v>
      </c>
      <c r="B105" s="117" t="s">
        <v>10</v>
      </c>
      <c r="C105" s="21" t="s">
        <v>279</v>
      </c>
      <c r="D105" s="21" t="s">
        <v>276</v>
      </c>
      <c r="E105" s="11" t="s">
        <v>308</v>
      </c>
      <c r="F105" s="11"/>
      <c r="G105" s="23">
        <f>G107</f>
        <v>30000</v>
      </c>
      <c r="H105" s="23">
        <f>H107</f>
        <v>30000</v>
      </c>
    </row>
    <row r="106" spans="1:8" ht="15.75">
      <c r="A106" s="50" t="s">
        <v>263</v>
      </c>
      <c r="B106" s="117" t="s">
        <v>10</v>
      </c>
      <c r="C106" s="21" t="s">
        <v>279</v>
      </c>
      <c r="D106" s="21" t="s">
        <v>276</v>
      </c>
      <c r="E106" s="11" t="s">
        <v>326</v>
      </c>
      <c r="F106" s="11"/>
      <c r="G106" s="23">
        <f>G124</f>
        <v>30000</v>
      </c>
      <c r="H106" s="23">
        <f>H124</f>
        <v>30000</v>
      </c>
    </row>
    <row r="107" spans="1:8" ht="17.25" customHeight="1">
      <c r="A107" s="50" t="s">
        <v>416</v>
      </c>
      <c r="B107" s="117" t="s">
        <v>10</v>
      </c>
      <c r="C107" s="21" t="s">
        <v>279</v>
      </c>
      <c r="D107" s="21" t="s">
        <v>276</v>
      </c>
      <c r="E107" s="11" t="s">
        <v>325</v>
      </c>
      <c r="F107" s="11"/>
      <c r="G107" s="23">
        <f>G123</f>
        <v>30000</v>
      </c>
      <c r="H107" s="23">
        <f>H123</f>
        <v>30000</v>
      </c>
    </row>
    <row r="108" spans="1:8" ht="15.75" hidden="1">
      <c r="A108" s="51" t="s">
        <v>182</v>
      </c>
      <c r="B108" s="117" t="s">
        <v>10</v>
      </c>
      <c r="C108" s="16" t="s">
        <v>279</v>
      </c>
      <c r="D108" s="16" t="s">
        <v>276</v>
      </c>
      <c r="E108" s="14" t="s">
        <v>324</v>
      </c>
      <c r="F108" s="14" t="s">
        <v>183</v>
      </c>
      <c r="G108" s="24">
        <f>G109</f>
        <v>0</v>
      </c>
      <c r="H108" s="24">
        <f>H109</f>
        <v>0</v>
      </c>
    </row>
    <row r="109" spans="1:8" ht="51" hidden="1">
      <c r="A109" s="77" t="s">
        <v>174</v>
      </c>
      <c r="B109" s="117" t="s">
        <v>10</v>
      </c>
      <c r="C109" s="16" t="s">
        <v>279</v>
      </c>
      <c r="D109" s="16" t="s">
        <v>276</v>
      </c>
      <c r="E109" s="14" t="s">
        <v>324</v>
      </c>
      <c r="F109" s="14" t="s">
        <v>175</v>
      </c>
      <c r="G109" s="24">
        <v>0</v>
      </c>
      <c r="H109" s="24">
        <v>0</v>
      </c>
    </row>
    <row r="110" spans="1:8" ht="38.25" hidden="1">
      <c r="A110" s="50" t="s">
        <v>418</v>
      </c>
      <c r="B110" s="117" t="s">
        <v>10</v>
      </c>
      <c r="C110" s="21" t="s">
        <v>279</v>
      </c>
      <c r="D110" s="11" t="s">
        <v>276</v>
      </c>
      <c r="E110" s="11" t="s">
        <v>334</v>
      </c>
      <c r="F110" s="11"/>
      <c r="G110" s="23">
        <f>G112</f>
        <v>0</v>
      </c>
      <c r="H110" s="23">
        <f>H112</f>
        <v>0</v>
      </c>
    </row>
    <row r="111" spans="1:8" ht="15.75" hidden="1">
      <c r="A111" s="51" t="s">
        <v>182</v>
      </c>
      <c r="B111" s="117" t="s">
        <v>10</v>
      </c>
      <c r="C111" s="16" t="s">
        <v>279</v>
      </c>
      <c r="D111" s="14" t="s">
        <v>276</v>
      </c>
      <c r="E111" s="14" t="s">
        <v>334</v>
      </c>
      <c r="F111" s="14" t="s">
        <v>431</v>
      </c>
      <c r="G111" s="24">
        <f>G112</f>
        <v>0</v>
      </c>
      <c r="H111" s="24">
        <f>H112</f>
        <v>0</v>
      </c>
    </row>
    <row r="112" spans="1:8" ht="51" hidden="1">
      <c r="A112" s="77" t="s">
        <v>174</v>
      </c>
      <c r="B112" s="117" t="s">
        <v>10</v>
      </c>
      <c r="C112" s="16" t="s">
        <v>279</v>
      </c>
      <c r="D112" s="14" t="s">
        <v>276</v>
      </c>
      <c r="E112" s="14" t="s">
        <v>334</v>
      </c>
      <c r="F112" s="14" t="s">
        <v>175</v>
      </c>
      <c r="G112" s="24">
        <v>0</v>
      </c>
      <c r="H112" s="24">
        <v>0</v>
      </c>
    </row>
    <row r="113" spans="1:8" ht="37.5" customHeight="1" hidden="1">
      <c r="A113" s="50" t="s">
        <v>264</v>
      </c>
      <c r="B113" s="117" t="s">
        <v>10</v>
      </c>
      <c r="C113" s="11" t="s">
        <v>279</v>
      </c>
      <c r="D113" s="11" t="s">
        <v>276</v>
      </c>
      <c r="E113" s="21" t="s">
        <v>333</v>
      </c>
      <c r="F113" s="11"/>
      <c r="G113" s="23">
        <f>G118+G116+G115+G119</f>
        <v>0</v>
      </c>
      <c r="H113" s="23">
        <f>H118+H116+H115+H119</f>
        <v>0</v>
      </c>
    </row>
    <row r="114" spans="1:8" ht="25.5" hidden="1">
      <c r="A114" s="111" t="s">
        <v>205</v>
      </c>
      <c r="B114" s="117" t="s">
        <v>10</v>
      </c>
      <c r="C114" s="14" t="s">
        <v>279</v>
      </c>
      <c r="D114" s="14" t="s">
        <v>276</v>
      </c>
      <c r="E114" s="16" t="s">
        <v>333</v>
      </c>
      <c r="F114" s="14" t="s">
        <v>196</v>
      </c>
      <c r="G114" s="24">
        <f>G115+G116</f>
        <v>0</v>
      </c>
      <c r="H114" s="24">
        <f>H115+H116</f>
        <v>0</v>
      </c>
    </row>
    <row r="115" spans="1:8" ht="25.5" hidden="1">
      <c r="A115" s="51" t="s">
        <v>188</v>
      </c>
      <c r="B115" s="117" t="s">
        <v>10</v>
      </c>
      <c r="C115" s="14" t="s">
        <v>279</v>
      </c>
      <c r="D115" s="14" t="s">
        <v>276</v>
      </c>
      <c r="E115" s="16" t="s">
        <v>333</v>
      </c>
      <c r="F115" s="14" t="s">
        <v>187</v>
      </c>
      <c r="G115" s="24"/>
      <c r="H115" s="24"/>
    </row>
    <row r="116" spans="1:8" ht="25.5" hidden="1">
      <c r="A116" s="51" t="s">
        <v>407</v>
      </c>
      <c r="B116" s="117" t="s">
        <v>10</v>
      </c>
      <c r="C116" s="14" t="s">
        <v>279</v>
      </c>
      <c r="D116" s="14" t="s">
        <v>276</v>
      </c>
      <c r="E116" s="16" t="s">
        <v>333</v>
      </c>
      <c r="F116" s="14" t="s">
        <v>427</v>
      </c>
      <c r="G116" s="24">
        <v>0</v>
      </c>
      <c r="H116" s="24">
        <v>0</v>
      </c>
    </row>
    <row r="117" spans="1:8" ht="15.75" hidden="1">
      <c r="A117" s="51" t="s">
        <v>182</v>
      </c>
      <c r="B117" s="117" t="s">
        <v>10</v>
      </c>
      <c r="C117" s="14" t="s">
        <v>279</v>
      </c>
      <c r="D117" s="14" t="s">
        <v>276</v>
      </c>
      <c r="E117" s="16" t="s">
        <v>333</v>
      </c>
      <c r="F117" s="14" t="s">
        <v>183</v>
      </c>
      <c r="G117" s="24">
        <f>G118+G119</f>
        <v>0</v>
      </c>
      <c r="H117" s="24">
        <f>H118+H119</f>
        <v>0</v>
      </c>
    </row>
    <row r="118" spans="1:8" ht="39" hidden="1">
      <c r="A118" s="78" t="s">
        <v>177</v>
      </c>
      <c r="B118" s="117" t="s">
        <v>10</v>
      </c>
      <c r="C118" s="14" t="s">
        <v>279</v>
      </c>
      <c r="D118" s="14" t="s">
        <v>276</v>
      </c>
      <c r="E118" s="16" t="s">
        <v>333</v>
      </c>
      <c r="F118" s="14" t="s">
        <v>176</v>
      </c>
      <c r="G118" s="24">
        <v>0</v>
      </c>
      <c r="H118" s="24">
        <v>0</v>
      </c>
    </row>
    <row r="119" spans="1:8" ht="25.5" hidden="1">
      <c r="A119" s="51" t="s">
        <v>470</v>
      </c>
      <c r="B119" s="117" t="s">
        <v>10</v>
      </c>
      <c r="C119" s="14" t="s">
        <v>279</v>
      </c>
      <c r="D119" s="14" t="s">
        <v>276</v>
      </c>
      <c r="E119" s="14" t="s">
        <v>334</v>
      </c>
      <c r="F119" s="14" t="s">
        <v>386</v>
      </c>
      <c r="G119" s="24">
        <v>0</v>
      </c>
      <c r="H119" s="24">
        <v>0</v>
      </c>
    </row>
    <row r="120" spans="1:8" ht="27" customHeight="1" hidden="1">
      <c r="A120" s="50" t="s">
        <v>344</v>
      </c>
      <c r="B120" s="117" t="s">
        <v>10</v>
      </c>
      <c r="C120" s="11" t="s">
        <v>279</v>
      </c>
      <c r="D120" s="11" t="s">
        <v>276</v>
      </c>
      <c r="E120" s="21" t="s">
        <v>343</v>
      </c>
      <c r="F120" s="11"/>
      <c r="G120" s="23">
        <f>SUM(G122)</f>
        <v>0</v>
      </c>
      <c r="H120" s="23">
        <f>SUM(H122)</f>
        <v>0</v>
      </c>
    </row>
    <row r="121" spans="1:8" ht="25.5" hidden="1">
      <c r="A121" s="111" t="s">
        <v>205</v>
      </c>
      <c r="B121" s="117" t="s">
        <v>10</v>
      </c>
      <c r="C121" s="14" t="s">
        <v>279</v>
      </c>
      <c r="D121" s="14" t="s">
        <v>276</v>
      </c>
      <c r="E121" s="16" t="s">
        <v>343</v>
      </c>
      <c r="F121" s="14" t="s">
        <v>196</v>
      </c>
      <c r="G121" s="24">
        <f>G122</f>
        <v>0</v>
      </c>
      <c r="H121" s="24">
        <f>H122</f>
        <v>0</v>
      </c>
    </row>
    <row r="122" spans="1:8" ht="25.5" hidden="1">
      <c r="A122" s="51" t="s">
        <v>188</v>
      </c>
      <c r="B122" s="117" t="s">
        <v>10</v>
      </c>
      <c r="C122" s="14" t="s">
        <v>279</v>
      </c>
      <c r="D122" s="14" t="s">
        <v>276</v>
      </c>
      <c r="E122" s="16" t="s">
        <v>343</v>
      </c>
      <c r="F122" s="14" t="s">
        <v>187</v>
      </c>
      <c r="G122" s="24">
        <v>0</v>
      </c>
      <c r="H122" s="24">
        <v>0</v>
      </c>
    </row>
    <row r="123" spans="1:8" ht="15.75">
      <c r="A123" s="50" t="s">
        <v>264</v>
      </c>
      <c r="B123" s="117" t="s">
        <v>10</v>
      </c>
      <c r="C123" s="21" t="s">
        <v>279</v>
      </c>
      <c r="D123" s="21" t="s">
        <v>276</v>
      </c>
      <c r="E123" s="135" t="s">
        <v>539</v>
      </c>
      <c r="F123" s="14"/>
      <c r="G123" s="23">
        <f>G124</f>
        <v>30000</v>
      </c>
      <c r="H123" s="23">
        <f>H124</f>
        <v>30000</v>
      </c>
    </row>
    <row r="124" spans="1:8" ht="25.5">
      <c r="A124" s="111" t="s">
        <v>193</v>
      </c>
      <c r="B124" s="117" t="s">
        <v>10</v>
      </c>
      <c r="C124" s="22" t="s">
        <v>279</v>
      </c>
      <c r="D124" s="22" t="s">
        <v>276</v>
      </c>
      <c r="E124" s="144" t="s">
        <v>333</v>
      </c>
      <c r="F124" s="14"/>
      <c r="G124" s="23">
        <f>G125</f>
        <v>30000</v>
      </c>
      <c r="H124" s="23">
        <f>H125</f>
        <v>30000</v>
      </c>
    </row>
    <row r="125" spans="1:8" ht="25.5">
      <c r="A125" s="111" t="s">
        <v>194</v>
      </c>
      <c r="B125" s="117" t="s">
        <v>10</v>
      </c>
      <c r="C125" s="22" t="s">
        <v>279</v>
      </c>
      <c r="D125" s="22" t="s">
        <v>276</v>
      </c>
      <c r="E125" s="144" t="s">
        <v>333</v>
      </c>
      <c r="F125" s="14" t="s">
        <v>196</v>
      </c>
      <c r="G125" s="24">
        <v>30000</v>
      </c>
      <c r="H125" s="24">
        <v>30000</v>
      </c>
    </row>
    <row r="126" spans="1:8" ht="15.75">
      <c r="A126" s="50" t="s">
        <v>419</v>
      </c>
      <c r="B126" s="117" t="s">
        <v>10</v>
      </c>
      <c r="C126" s="11" t="s">
        <v>279</v>
      </c>
      <c r="D126" s="11" t="s">
        <v>277</v>
      </c>
      <c r="E126" s="11"/>
      <c r="F126" s="11"/>
      <c r="G126" s="23">
        <f aca="true" t="shared" si="9" ref="G126:H128">G127</f>
        <v>132000</v>
      </c>
      <c r="H126" s="23">
        <f t="shared" si="9"/>
        <v>143600</v>
      </c>
    </row>
    <row r="127" spans="1:8" ht="38.25">
      <c r="A127" s="50" t="s">
        <v>505</v>
      </c>
      <c r="B127" s="117" t="s">
        <v>10</v>
      </c>
      <c r="C127" s="11" t="s">
        <v>279</v>
      </c>
      <c r="D127" s="11" t="s">
        <v>277</v>
      </c>
      <c r="E127" s="11" t="s">
        <v>308</v>
      </c>
      <c r="F127" s="11"/>
      <c r="G127" s="23">
        <f t="shared" si="9"/>
        <v>132000</v>
      </c>
      <c r="H127" s="23">
        <f t="shared" si="9"/>
        <v>143600</v>
      </c>
    </row>
    <row r="128" spans="1:8" ht="15.75">
      <c r="A128" s="50" t="s">
        <v>264</v>
      </c>
      <c r="B128" s="117" t="s">
        <v>10</v>
      </c>
      <c r="C128" s="11" t="s">
        <v>279</v>
      </c>
      <c r="D128" s="11" t="s">
        <v>277</v>
      </c>
      <c r="E128" s="11" t="s">
        <v>326</v>
      </c>
      <c r="F128" s="11"/>
      <c r="G128" s="23">
        <f t="shared" si="9"/>
        <v>132000</v>
      </c>
      <c r="H128" s="23">
        <f t="shared" si="9"/>
        <v>143600</v>
      </c>
    </row>
    <row r="129" spans="1:8" ht="15.75">
      <c r="A129" s="50" t="s">
        <v>419</v>
      </c>
      <c r="B129" s="117" t="s">
        <v>10</v>
      </c>
      <c r="C129" s="11" t="s">
        <v>279</v>
      </c>
      <c r="D129" s="11" t="s">
        <v>277</v>
      </c>
      <c r="E129" s="11" t="s">
        <v>338</v>
      </c>
      <c r="F129" s="11"/>
      <c r="G129" s="23">
        <f>G130+G132+G134</f>
        <v>132000</v>
      </c>
      <c r="H129" s="23">
        <f>H130+H132+H134</f>
        <v>143600</v>
      </c>
    </row>
    <row r="130" spans="1:8" ht="15.75">
      <c r="A130" s="50" t="s">
        <v>420</v>
      </c>
      <c r="B130" s="117" t="s">
        <v>10</v>
      </c>
      <c r="C130" s="11" t="s">
        <v>279</v>
      </c>
      <c r="D130" s="11" t="s">
        <v>277</v>
      </c>
      <c r="E130" s="11" t="s">
        <v>337</v>
      </c>
      <c r="F130" s="11"/>
      <c r="G130" s="23">
        <f>G131</f>
        <v>60000</v>
      </c>
      <c r="H130" s="23">
        <f>H131</f>
        <v>60000</v>
      </c>
    </row>
    <row r="131" spans="1:8" ht="35.25" customHeight="1">
      <c r="A131" s="111" t="s">
        <v>205</v>
      </c>
      <c r="B131" s="117" t="s">
        <v>10</v>
      </c>
      <c r="C131" s="39" t="s">
        <v>279</v>
      </c>
      <c r="D131" s="39" t="s">
        <v>277</v>
      </c>
      <c r="E131" s="39" t="s">
        <v>337</v>
      </c>
      <c r="F131" s="39" t="s">
        <v>196</v>
      </c>
      <c r="G131" s="24">
        <v>60000</v>
      </c>
      <c r="H131" s="24">
        <v>60000</v>
      </c>
    </row>
    <row r="132" spans="1:8" ht="15.75">
      <c r="A132" s="50" t="s">
        <v>265</v>
      </c>
      <c r="B132" s="117" t="s">
        <v>10</v>
      </c>
      <c r="C132" s="11" t="s">
        <v>279</v>
      </c>
      <c r="D132" s="11" t="s">
        <v>277</v>
      </c>
      <c r="E132" s="11" t="s">
        <v>336</v>
      </c>
      <c r="F132" s="11"/>
      <c r="G132" s="23">
        <f>G133</f>
        <v>1000</v>
      </c>
      <c r="H132" s="23">
        <f>H133</f>
        <v>1000</v>
      </c>
    </row>
    <row r="133" spans="1:8" ht="25.5">
      <c r="A133" s="111" t="s">
        <v>205</v>
      </c>
      <c r="B133" s="117" t="s">
        <v>10</v>
      </c>
      <c r="C133" s="14" t="s">
        <v>279</v>
      </c>
      <c r="D133" s="14" t="s">
        <v>277</v>
      </c>
      <c r="E133" s="14" t="s">
        <v>336</v>
      </c>
      <c r="F133" s="14" t="s">
        <v>196</v>
      </c>
      <c r="G133" s="24">
        <v>1000</v>
      </c>
      <c r="H133" s="24">
        <v>1000</v>
      </c>
    </row>
    <row r="134" spans="1:8" ht="25.5">
      <c r="A134" s="50" t="s">
        <v>266</v>
      </c>
      <c r="B134" s="117" t="s">
        <v>10</v>
      </c>
      <c r="C134" s="11" t="s">
        <v>279</v>
      </c>
      <c r="D134" s="11" t="s">
        <v>277</v>
      </c>
      <c r="E134" s="11" t="s">
        <v>335</v>
      </c>
      <c r="F134" s="11"/>
      <c r="G134" s="23">
        <f>G135</f>
        <v>71000</v>
      </c>
      <c r="H134" s="23">
        <f>H135</f>
        <v>82600</v>
      </c>
    </row>
    <row r="135" spans="1:8" ht="25.5">
      <c r="A135" s="111" t="s">
        <v>205</v>
      </c>
      <c r="B135" s="117" t="s">
        <v>10</v>
      </c>
      <c r="C135" s="14" t="s">
        <v>279</v>
      </c>
      <c r="D135" s="14" t="s">
        <v>277</v>
      </c>
      <c r="E135" s="14" t="s">
        <v>335</v>
      </c>
      <c r="F135" s="14" t="s">
        <v>196</v>
      </c>
      <c r="G135" s="24">
        <v>71000</v>
      </c>
      <c r="H135" s="24">
        <v>82600</v>
      </c>
    </row>
    <row r="136" spans="1:8" ht="3" customHeight="1">
      <c r="A136" s="51" t="s">
        <v>208</v>
      </c>
      <c r="B136" s="117" t="s">
        <v>10</v>
      </c>
      <c r="C136" s="14" t="s">
        <v>279</v>
      </c>
      <c r="D136" s="14" t="s">
        <v>277</v>
      </c>
      <c r="E136" s="14" t="s">
        <v>335</v>
      </c>
      <c r="F136" s="14" t="s">
        <v>201</v>
      </c>
      <c r="G136" s="24">
        <f>G137</f>
        <v>0</v>
      </c>
      <c r="H136" s="24">
        <f>H137</f>
        <v>0</v>
      </c>
    </row>
    <row r="137" spans="1:8" ht="25.5" hidden="1">
      <c r="A137" s="51" t="s">
        <v>371</v>
      </c>
      <c r="B137" s="117" t="s">
        <v>10</v>
      </c>
      <c r="C137" s="14" t="s">
        <v>279</v>
      </c>
      <c r="D137" s="14" t="s">
        <v>277</v>
      </c>
      <c r="E137" s="14" t="s">
        <v>335</v>
      </c>
      <c r="F137" s="14" t="s">
        <v>367</v>
      </c>
      <c r="G137" s="24">
        <v>0</v>
      </c>
      <c r="H137" s="24">
        <v>0</v>
      </c>
    </row>
    <row r="138" spans="1:8" ht="16.5">
      <c r="A138" s="57" t="s">
        <v>267</v>
      </c>
      <c r="B138" s="46" t="s">
        <v>10</v>
      </c>
      <c r="C138" s="56" t="s">
        <v>280</v>
      </c>
      <c r="D138" s="56"/>
      <c r="E138" s="56"/>
      <c r="F138" s="56"/>
      <c r="G138" s="58">
        <f aca="true" t="shared" si="10" ref="G138:H142">G139</f>
        <v>1000</v>
      </c>
      <c r="H138" s="58">
        <f t="shared" si="10"/>
        <v>1000</v>
      </c>
    </row>
    <row r="139" spans="1:8" ht="25.5">
      <c r="A139" s="50" t="s">
        <v>540</v>
      </c>
      <c r="B139" s="117" t="s">
        <v>10</v>
      </c>
      <c r="C139" s="11" t="s">
        <v>280</v>
      </c>
      <c r="D139" s="11" t="s">
        <v>279</v>
      </c>
      <c r="E139" s="135"/>
      <c r="F139" s="135"/>
      <c r="G139" s="23">
        <f t="shared" si="10"/>
        <v>1000</v>
      </c>
      <c r="H139" s="23">
        <f t="shared" si="10"/>
        <v>1000</v>
      </c>
    </row>
    <row r="140" spans="1:8" ht="38.25">
      <c r="A140" s="101" t="s">
        <v>541</v>
      </c>
      <c r="B140" s="117" t="s">
        <v>10</v>
      </c>
      <c r="C140" s="11" t="s">
        <v>280</v>
      </c>
      <c r="D140" s="11" t="s">
        <v>279</v>
      </c>
      <c r="E140" s="135" t="s">
        <v>485</v>
      </c>
      <c r="F140" s="135"/>
      <c r="G140" s="23">
        <f t="shared" si="10"/>
        <v>1000</v>
      </c>
      <c r="H140" s="23">
        <f t="shared" si="10"/>
        <v>1000</v>
      </c>
    </row>
    <row r="141" spans="1:8" ht="15.75">
      <c r="A141" s="101" t="s">
        <v>542</v>
      </c>
      <c r="B141" s="117" t="s">
        <v>10</v>
      </c>
      <c r="C141" s="11" t="s">
        <v>280</v>
      </c>
      <c r="D141" s="11" t="s">
        <v>279</v>
      </c>
      <c r="E141" s="135" t="s">
        <v>486</v>
      </c>
      <c r="F141" s="135"/>
      <c r="G141" s="23">
        <f t="shared" si="10"/>
        <v>1000</v>
      </c>
      <c r="H141" s="23">
        <f t="shared" si="10"/>
        <v>1000</v>
      </c>
    </row>
    <row r="142" spans="1:8" ht="15.75">
      <c r="A142" s="50" t="s">
        <v>543</v>
      </c>
      <c r="B142" s="117" t="s">
        <v>10</v>
      </c>
      <c r="C142" s="11" t="s">
        <v>280</v>
      </c>
      <c r="D142" s="11" t="s">
        <v>279</v>
      </c>
      <c r="E142" s="135" t="s">
        <v>544</v>
      </c>
      <c r="F142" s="135"/>
      <c r="G142" s="23">
        <f t="shared" si="10"/>
        <v>1000</v>
      </c>
      <c r="H142" s="23">
        <f t="shared" si="10"/>
        <v>1000</v>
      </c>
    </row>
    <row r="143" spans="1:8" ht="25.5">
      <c r="A143" s="111" t="s">
        <v>205</v>
      </c>
      <c r="B143" s="117" t="s">
        <v>10</v>
      </c>
      <c r="C143" s="14" t="s">
        <v>280</v>
      </c>
      <c r="D143" s="14" t="s">
        <v>279</v>
      </c>
      <c r="E143" s="137" t="s">
        <v>544</v>
      </c>
      <c r="F143" s="137" t="s">
        <v>196</v>
      </c>
      <c r="G143" s="24">
        <v>1000</v>
      </c>
      <c r="H143" s="24">
        <v>1000</v>
      </c>
    </row>
    <row r="144" spans="1:8" ht="16.5">
      <c r="A144" s="57" t="s">
        <v>268</v>
      </c>
      <c r="B144" s="46" t="s">
        <v>10</v>
      </c>
      <c r="C144" s="56" t="s">
        <v>281</v>
      </c>
      <c r="D144" s="56"/>
      <c r="E144" s="56"/>
      <c r="F144" s="56"/>
      <c r="G144" s="58">
        <f>G145+G152</f>
        <v>3706200</v>
      </c>
      <c r="H144" s="58">
        <f>H145+H152</f>
        <v>3767800</v>
      </c>
    </row>
    <row r="145" spans="1:8" ht="15.75">
      <c r="A145" s="50" t="s">
        <v>269</v>
      </c>
      <c r="B145" s="117" t="s">
        <v>10</v>
      </c>
      <c r="C145" s="11" t="s">
        <v>281</v>
      </c>
      <c r="D145" s="11" t="s">
        <v>274</v>
      </c>
      <c r="E145" s="11"/>
      <c r="F145" s="11"/>
      <c r="G145" s="23">
        <f>G147</f>
        <v>2132900</v>
      </c>
      <c r="H145" s="23">
        <f>H147</f>
        <v>2192900</v>
      </c>
    </row>
    <row r="146" spans="1:8" ht="15.75">
      <c r="A146" s="50"/>
      <c r="B146" s="117"/>
      <c r="C146" s="11"/>
      <c r="D146" s="11"/>
      <c r="E146" s="11"/>
      <c r="F146" s="11"/>
      <c r="G146" s="23"/>
      <c r="H146" s="23"/>
    </row>
    <row r="147" spans="1:8" ht="38.25">
      <c r="A147" s="50" t="s">
        <v>505</v>
      </c>
      <c r="B147" s="117" t="s">
        <v>10</v>
      </c>
      <c r="C147" s="11" t="s">
        <v>281</v>
      </c>
      <c r="D147" s="11" t="s">
        <v>274</v>
      </c>
      <c r="E147" s="11" t="s">
        <v>308</v>
      </c>
      <c r="F147" s="11"/>
      <c r="G147" s="23">
        <f>G148</f>
        <v>2132900</v>
      </c>
      <c r="H147" s="23">
        <f>H148</f>
        <v>2192900</v>
      </c>
    </row>
    <row r="148" spans="1:8" ht="38.25">
      <c r="A148" s="50" t="s">
        <v>516</v>
      </c>
      <c r="B148" s="117" t="s">
        <v>10</v>
      </c>
      <c r="C148" s="11" t="s">
        <v>281</v>
      </c>
      <c r="D148" s="11" t="s">
        <v>274</v>
      </c>
      <c r="E148" s="11" t="s">
        <v>307</v>
      </c>
      <c r="F148" s="11"/>
      <c r="G148" s="23">
        <f>G149</f>
        <v>2132900</v>
      </c>
      <c r="H148" s="23">
        <f>H149</f>
        <v>2192900</v>
      </c>
    </row>
    <row r="149" spans="1:8" ht="25.5">
      <c r="A149" s="50" t="s">
        <v>421</v>
      </c>
      <c r="B149" s="117" t="s">
        <v>10</v>
      </c>
      <c r="C149" s="11" t="s">
        <v>281</v>
      </c>
      <c r="D149" s="11" t="s">
        <v>274</v>
      </c>
      <c r="E149" s="11" t="s">
        <v>309</v>
      </c>
      <c r="F149" s="11"/>
      <c r="G149" s="23">
        <f>G151</f>
        <v>2132900</v>
      </c>
      <c r="H149" s="23">
        <f>H151</f>
        <v>2192900</v>
      </c>
    </row>
    <row r="150" spans="1:8" ht="15.75">
      <c r="A150" s="51" t="s">
        <v>546</v>
      </c>
      <c r="B150" s="117" t="s">
        <v>10</v>
      </c>
      <c r="C150" s="14" t="s">
        <v>281</v>
      </c>
      <c r="D150" s="14" t="s">
        <v>274</v>
      </c>
      <c r="E150" s="137" t="s">
        <v>309</v>
      </c>
      <c r="F150" s="137" t="s">
        <v>545</v>
      </c>
      <c r="G150" s="24">
        <v>1849100</v>
      </c>
      <c r="H150" s="24">
        <v>1908200</v>
      </c>
    </row>
    <row r="151" spans="1:8" ht="38.25">
      <c r="A151" s="51" t="s">
        <v>548</v>
      </c>
      <c r="B151" s="117" t="s">
        <v>10</v>
      </c>
      <c r="C151" s="14" t="s">
        <v>281</v>
      </c>
      <c r="D151" s="14" t="s">
        <v>274</v>
      </c>
      <c r="E151" s="137" t="s">
        <v>309</v>
      </c>
      <c r="F151" s="137" t="s">
        <v>547</v>
      </c>
      <c r="G151" s="24">
        <v>2132900</v>
      </c>
      <c r="H151" s="24">
        <v>2192900</v>
      </c>
    </row>
    <row r="152" spans="1:8" ht="15.75">
      <c r="A152" s="50" t="s">
        <v>270</v>
      </c>
      <c r="B152" s="117" t="s">
        <v>10</v>
      </c>
      <c r="C152" s="11" t="s">
        <v>281</v>
      </c>
      <c r="D152" s="11" t="s">
        <v>278</v>
      </c>
      <c r="E152" s="11"/>
      <c r="F152" s="11"/>
      <c r="G152" s="23">
        <f>G153+G161+G157</f>
        <v>1573300</v>
      </c>
      <c r="H152" s="23">
        <f>H153+H161+H157</f>
        <v>1574900</v>
      </c>
    </row>
    <row r="153" spans="1:8" ht="5.25" customHeight="1">
      <c r="A153" s="52" t="s">
        <v>509</v>
      </c>
      <c r="B153" s="117" t="s">
        <v>10</v>
      </c>
      <c r="C153" s="11" t="s">
        <v>281</v>
      </c>
      <c r="D153" s="11" t="s">
        <v>278</v>
      </c>
      <c r="E153" s="135" t="s">
        <v>311</v>
      </c>
      <c r="F153" s="135"/>
      <c r="G153" s="23">
        <f aca="true" t="shared" si="11" ref="G153:H155">G154</f>
        <v>0</v>
      </c>
      <c r="H153" s="23">
        <f t="shared" si="11"/>
        <v>0</v>
      </c>
    </row>
    <row r="154" spans="1:8" ht="25.5" hidden="1">
      <c r="A154" s="50" t="s">
        <v>314</v>
      </c>
      <c r="B154" s="117" t="s">
        <v>10</v>
      </c>
      <c r="C154" s="11" t="s">
        <v>281</v>
      </c>
      <c r="D154" s="11" t="s">
        <v>278</v>
      </c>
      <c r="E154" s="135" t="s">
        <v>312</v>
      </c>
      <c r="F154" s="135"/>
      <c r="G154" s="23">
        <f t="shared" si="11"/>
        <v>0</v>
      </c>
      <c r="H154" s="23">
        <f t="shared" si="11"/>
        <v>0</v>
      </c>
    </row>
    <row r="155" spans="1:8" ht="25.5" hidden="1">
      <c r="A155" s="50" t="s">
        <v>408</v>
      </c>
      <c r="B155" s="117" t="s">
        <v>10</v>
      </c>
      <c r="C155" s="11" t="s">
        <v>281</v>
      </c>
      <c r="D155" s="11" t="s">
        <v>278</v>
      </c>
      <c r="E155" s="135" t="s">
        <v>510</v>
      </c>
      <c r="F155" s="135"/>
      <c r="G155" s="23">
        <f t="shared" si="11"/>
        <v>0</v>
      </c>
      <c r="H155" s="23">
        <f t="shared" si="11"/>
        <v>0</v>
      </c>
    </row>
    <row r="156" spans="1:8" ht="25.5" hidden="1">
      <c r="A156" s="111" t="s">
        <v>205</v>
      </c>
      <c r="B156" s="117" t="s">
        <v>10</v>
      </c>
      <c r="C156" s="14" t="s">
        <v>281</v>
      </c>
      <c r="D156" s="14" t="s">
        <v>278</v>
      </c>
      <c r="E156" s="137" t="s">
        <v>510</v>
      </c>
      <c r="F156" s="137" t="s">
        <v>196</v>
      </c>
      <c r="G156" s="24">
        <v>0</v>
      </c>
      <c r="H156" s="24">
        <v>0</v>
      </c>
    </row>
    <row r="157" spans="1:8" ht="25.5">
      <c r="A157" s="52" t="s">
        <v>550</v>
      </c>
      <c r="B157" s="117" t="s">
        <v>10</v>
      </c>
      <c r="C157" s="11" t="s">
        <v>281</v>
      </c>
      <c r="D157" s="11" t="s">
        <v>278</v>
      </c>
      <c r="E157" s="135" t="s">
        <v>482</v>
      </c>
      <c r="F157" s="135"/>
      <c r="G157" s="23">
        <f aca="true" t="shared" si="12" ref="G157:H159">G158</f>
        <v>2000</v>
      </c>
      <c r="H157" s="23">
        <f t="shared" si="12"/>
        <v>2000</v>
      </c>
    </row>
    <row r="158" spans="1:8" ht="15.75">
      <c r="A158" s="50" t="s">
        <v>551</v>
      </c>
      <c r="B158" s="117" t="s">
        <v>10</v>
      </c>
      <c r="C158" s="11" t="s">
        <v>281</v>
      </c>
      <c r="D158" s="11" t="s">
        <v>278</v>
      </c>
      <c r="E158" s="135" t="s">
        <v>213</v>
      </c>
      <c r="F158" s="135"/>
      <c r="G158" s="23">
        <f t="shared" si="12"/>
        <v>2000</v>
      </c>
      <c r="H158" s="23">
        <f t="shared" si="12"/>
        <v>2000</v>
      </c>
    </row>
    <row r="159" spans="1:8" ht="15.75">
      <c r="A159" s="50" t="s">
        <v>552</v>
      </c>
      <c r="B159" s="117" t="s">
        <v>10</v>
      </c>
      <c r="C159" s="11" t="s">
        <v>281</v>
      </c>
      <c r="D159" s="11" t="s">
        <v>278</v>
      </c>
      <c r="E159" s="135" t="s">
        <v>549</v>
      </c>
      <c r="F159" s="135"/>
      <c r="G159" s="23">
        <f t="shared" si="12"/>
        <v>2000</v>
      </c>
      <c r="H159" s="23">
        <f t="shared" si="12"/>
        <v>2000</v>
      </c>
    </row>
    <row r="160" spans="1:8" ht="25.5">
      <c r="A160" s="111" t="s">
        <v>205</v>
      </c>
      <c r="B160" s="117" t="s">
        <v>10</v>
      </c>
      <c r="C160" s="14" t="s">
        <v>281</v>
      </c>
      <c r="D160" s="14" t="s">
        <v>278</v>
      </c>
      <c r="E160" s="137" t="s">
        <v>549</v>
      </c>
      <c r="F160" s="137" t="s">
        <v>196</v>
      </c>
      <c r="G160" s="24">
        <v>2000</v>
      </c>
      <c r="H160" s="24">
        <v>2000</v>
      </c>
    </row>
    <row r="161" spans="1:8" ht="38.25">
      <c r="A161" s="50" t="s">
        <v>505</v>
      </c>
      <c r="B161" s="117" t="s">
        <v>10</v>
      </c>
      <c r="C161" s="11" t="s">
        <v>281</v>
      </c>
      <c r="D161" s="11" t="s">
        <v>278</v>
      </c>
      <c r="E161" s="11" t="s">
        <v>308</v>
      </c>
      <c r="F161" s="11"/>
      <c r="G161" s="23">
        <f>G162</f>
        <v>1571300</v>
      </c>
      <c r="H161" s="23">
        <f>H162</f>
        <v>1572900</v>
      </c>
    </row>
    <row r="162" spans="1:8" ht="38.25">
      <c r="A162" s="50" t="s">
        <v>516</v>
      </c>
      <c r="B162" s="117" t="s">
        <v>10</v>
      </c>
      <c r="C162" s="11" t="s">
        <v>281</v>
      </c>
      <c r="D162" s="11" t="s">
        <v>278</v>
      </c>
      <c r="E162" s="11" t="s">
        <v>307</v>
      </c>
      <c r="F162" s="11"/>
      <c r="G162" s="23">
        <f>G163</f>
        <v>1571300</v>
      </c>
      <c r="H162" s="23">
        <f>H163</f>
        <v>1572900</v>
      </c>
    </row>
    <row r="163" spans="1:8" ht="63.75">
      <c r="A163" s="50" t="s">
        <v>304</v>
      </c>
      <c r="B163" s="117" t="s">
        <v>10</v>
      </c>
      <c r="C163" s="11" t="s">
        <v>281</v>
      </c>
      <c r="D163" s="11" t="s">
        <v>278</v>
      </c>
      <c r="E163" s="11" t="s">
        <v>305</v>
      </c>
      <c r="F163" s="11"/>
      <c r="G163" s="23">
        <f>G164+G165</f>
        <v>1571300</v>
      </c>
      <c r="H163" s="23">
        <f>H164+H165</f>
        <v>1572900</v>
      </c>
    </row>
    <row r="164" spans="1:8" ht="25.5">
      <c r="A164" s="111" t="s">
        <v>202</v>
      </c>
      <c r="B164" s="117" t="s">
        <v>10</v>
      </c>
      <c r="C164" s="14" t="s">
        <v>281</v>
      </c>
      <c r="D164" s="14" t="s">
        <v>278</v>
      </c>
      <c r="E164" s="14" t="s">
        <v>305</v>
      </c>
      <c r="F164" s="14" t="s">
        <v>198</v>
      </c>
      <c r="G164" s="24">
        <v>1521300</v>
      </c>
      <c r="H164" s="24">
        <v>1521300</v>
      </c>
    </row>
    <row r="165" spans="1:8" ht="25.5">
      <c r="A165" s="111" t="s">
        <v>205</v>
      </c>
      <c r="B165" s="117" t="s">
        <v>10</v>
      </c>
      <c r="C165" s="16" t="s">
        <v>281</v>
      </c>
      <c r="D165" s="16" t="s">
        <v>278</v>
      </c>
      <c r="E165" s="14" t="s">
        <v>305</v>
      </c>
      <c r="F165" s="14" t="s">
        <v>196</v>
      </c>
      <c r="G165" s="24">
        <v>50000</v>
      </c>
      <c r="H165" s="24">
        <v>51600</v>
      </c>
    </row>
    <row r="166" spans="1:8" ht="16.5">
      <c r="A166" s="57" t="s">
        <v>423</v>
      </c>
      <c r="B166" s="118" t="s">
        <v>10</v>
      </c>
      <c r="C166" s="56">
        <v>10</v>
      </c>
      <c r="D166" s="56"/>
      <c r="E166" s="136"/>
      <c r="F166" s="136"/>
      <c r="G166" s="58">
        <f>G167+G173</f>
        <v>0</v>
      </c>
      <c r="H166" s="58">
        <f>H167+H173</f>
        <v>0</v>
      </c>
    </row>
    <row r="167" spans="1:8" ht="5.25" customHeight="1">
      <c r="A167" s="50" t="s">
        <v>271</v>
      </c>
      <c r="B167" s="117" t="s">
        <v>10</v>
      </c>
      <c r="C167" s="11">
        <v>10</v>
      </c>
      <c r="D167" s="11" t="s">
        <v>274</v>
      </c>
      <c r="E167" s="135"/>
      <c r="F167" s="135"/>
      <c r="G167" s="23">
        <f aca="true" t="shared" si="13" ref="G167:H171">G168</f>
        <v>0</v>
      </c>
      <c r="H167" s="23">
        <f t="shared" si="13"/>
        <v>0</v>
      </c>
    </row>
    <row r="168" spans="1:8" ht="38.25" hidden="1">
      <c r="A168" s="101" t="s">
        <v>553</v>
      </c>
      <c r="B168" s="117" t="s">
        <v>10</v>
      </c>
      <c r="C168" s="11">
        <v>10</v>
      </c>
      <c r="D168" s="11" t="s">
        <v>274</v>
      </c>
      <c r="E168" s="135" t="s">
        <v>299</v>
      </c>
      <c r="F168" s="135"/>
      <c r="G168" s="23">
        <f t="shared" si="13"/>
        <v>0</v>
      </c>
      <c r="H168" s="23">
        <f t="shared" si="13"/>
        <v>0</v>
      </c>
    </row>
    <row r="169" spans="1:8" ht="25.5" hidden="1">
      <c r="A169" s="101" t="s">
        <v>303</v>
      </c>
      <c r="B169" s="117" t="s">
        <v>10</v>
      </c>
      <c r="C169" s="11" t="s">
        <v>429</v>
      </c>
      <c r="D169" s="11" t="s">
        <v>274</v>
      </c>
      <c r="E169" s="135" t="s">
        <v>302</v>
      </c>
      <c r="F169" s="135"/>
      <c r="G169" s="44">
        <f t="shared" si="13"/>
        <v>0</v>
      </c>
      <c r="H169" s="44">
        <f t="shared" si="13"/>
        <v>0</v>
      </c>
    </row>
    <row r="170" spans="1:8" ht="25.5" hidden="1">
      <c r="A170" s="50" t="s">
        <v>272</v>
      </c>
      <c r="B170" s="117" t="s">
        <v>10</v>
      </c>
      <c r="C170" s="11" t="s">
        <v>429</v>
      </c>
      <c r="D170" s="11" t="s">
        <v>274</v>
      </c>
      <c r="E170" s="135" t="s">
        <v>554</v>
      </c>
      <c r="F170" s="135"/>
      <c r="G170" s="23">
        <f t="shared" si="13"/>
        <v>0</v>
      </c>
      <c r="H170" s="23">
        <f t="shared" si="13"/>
        <v>0</v>
      </c>
    </row>
    <row r="171" spans="1:8" ht="25.5" hidden="1">
      <c r="A171" s="50" t="s">
        <v>555</v>
      </c>
      <c r="B171" s="117" t="s">
        <v>10</v>
      </c>
      <c r="C171" s="11">
        <v>10</v>
      </c>
      <c r="D171" s="11" t="s">
        <v>274</v>
      </c>
      <c r="E171" s="135" t="s">
        <v>556</v>
      </c>
      <c r="F171" s="135"/>
      <c r="G171" s="23">
        <f t="shared" si="13"/>
        <v>0</v>
      </c>
      <c r="H171" s="23">
        <f t="shared" si="13"/>
        <v>0</v>
      </c>
    </row>
    <row r="172" spans="1:8" ht="15.75" hidden="1">
      <c r="A172" s="51" t="s">
        <v>273</v>
      </c>
      <c r="B172" s="117" t="s">
        <v>10</v>
      </c>
      <c r="C172" s="14" t="s">
        <v>429</v>
      </c>
      <c r="D172" s="14" t="s">
        <v>274</v>
      </c>
      <c r="E172" s="137" t="s">
        <v>556</v>
      </c>
      <c r="F172" s="137" t="s">
        <v>203</v>
      </c>
      <c r="G172" s="23">
        <v>0</v>
      </c>
      <c r="H172" s="23">
        <v>0</v>
      </c>
    </row>
    <row r="173" spans="1:8" ht="15.75" hidden="1">
      <c r="A173" s="50" t="s">
        <v>440</v>
      </c>
      <c r="B173" s="117" t="s">
        <v>10</v>
      </c>
      <c r="C173" s="11">
        <v>10</v>
      </c>
      <c r="D173" s="11" t="s">
        <v>277</v>
      </c>
      <c r="E173" s="135"/>
      <c r="F173" s="135"/>
      <c r="G173" s="23">
        <f aca="true" t="shared" si="14" ref="G173:H177">G174</f>
        <v>0</v>
      </c>
      <c r="H173" s="23">
        <f t="shared" si="14"/>
        <v>0</v>
      </c>
    </row>
    <row r="174" spans="1:8" ht="38.25" hidden="1">
      <c r="A174" s="101" t="s">
        <v>214</v>
      </c>
      <c r="B174" s="117" t="s">
        <v>10</v>
      </c>
      <c r="C174" s="11">
        <v>10</v>
      </c>
      <c r="D174" s="11" t="s">
        <v>277</v>
      </c>
      <c r="E174" s="135" t="s">
        <v>299</v>
      </c>
      <c r="F174" s="135"/>
      <c r="G174" s="23">
        <f t="shared" si="14"/>
        <v>0</v>
      </c>
      <c r="H174" s="23">
        <f t="shared" si="14"/>
        <v>0</v>
      </c>
    </row>
    <row r="175" spans="1:8" ht="25.5" hidden="1">
      <c r="A175" s="101" t="s">
        <v>303</v>
      </c>
      <c r="B175" s="117" t="s">
        <v>10</v>
      </c>
      <c r="C175" s="11" t="s">
        <v>429</v>
      </c>
      <c r="D175" s="11" t="s">
        <v>277</v>
      </c>
      <c r="E175" s="135" t="s">
        <v>302</v>
      </c>
      <c r="F175" s="135"/>
      <c r="G175" s="44">
        <f t="shared" si="14"/>
        <v>0</v>
      </c>
      <c r="H175" s="44">
        <f t="shared" si="14"/>
        <v>0</v>
      </c>
    </row>
    <row r="176" spans="1:8" ht="25.5" hidden="1">
      <c r="A176" s="50" t="s">
        <v>272</v>
      </c>
      <c r="B176" s="117" t="s">
        <v>10</v>
      </c>
      <c r="C176" s="11" t="s">
        <v>429</v>
      </c>
      <c r="D176" s="11" t="s">
        <v>277</v>
      </c>
      <c r="E176" s="135" t="s">
        <v>554</v>
      </c>
      <c r="F176" s="135"/>
      <c r="G176" s="23">
        <f t="shared" si="14"/>
        <v>0</v>
      </c>
      <c r="H176" s="23">
        <f t="shared" si="14"/>
        <v>0</v>
      </c>
    </row>
    <row r="177" spans="1:8" ht="25.5" hidden="1">
      <c r="A177" s="50" t="s">
        <v>557</v>
      </c>
      <c r="B177" s="117" t="s">
        <v>10</v>
      </c>
      <c r="C177" s="11">
        <v>10</v>
      </c>
      <c r="D177" s="11" t="s">
        <v>277</v>
      </c>
      <c r="E177" s="135" t="s">
        <v>558</v>
      </c>
      <c r="F177" s="135"/>
      <c r="G177" s="23">
        <f t="shared" si="14"/>
        <v>0</v>
      </c>
      <c r="H177" s="23">
        <f t="shared" si="14"/>
        <v>0</v>
      </c>
    </row>
    <row r="178" spans="1:8" ht="15.75" hidden="1">
      <c r="A178" s="51" t="s">
        <v>273</v>
      </c>
      <c r="B178" s="117" t="s">
        <v>10</v>
      </c>
      <c r="C178" s="14" t="s">
        <v>429</v>
      </c>
      <c r="D178" s="14" t="s">
        <v>277</v>
      </c>
      <c r="E178" s="137" t="s">
        <v>558</v>
      </c>
      <c r="F178" s="137" t="s">
        <v>203</v>
      </c>
      <c r="G178" s="23">
        <v>0</v>
      </c>
      <c r="H178" s="23">
        <v>0</v>
      </c>
    </row>
    <row r="179" spans="1:8" ht="38.25">
      <c r="A179" s="110" t="s">
        <v>505</v>
      </c>
      <c r="B179" s="117" t="s">
        <v>10</v>
      </c>
      <c r="C179" s="11" t="s">
        <v>429</v>
      </c>
      <c r="D179" s="11" t="s">
        <v>277</v>
      </c>
      <c r="E179" s="11" t="s">
        <v>308</v>
      </c>
      <c r="F179" s="11"/>
      <c r="G179" s="23">
        <f>G180</f>
        <v>89000</v>
      </c>
      <c r="H179" s="23">
        <f>H180</f>
        <v>89000</v>
      </c>
    </row>
    <row r="180" spans="1:8" ht="38.25">
      <c r="A180" s="110" t="s">
        <v>516</v>
      </c>
      <c r="B180" s="117" t="s">
        <v>10</v>
      </c>
      <c r="C180" s="11" t="s">
        <v>429</v>
      </c>
      <c r="D180" s="11" t="s">
        <v>277</v>
      </c>
      <c r="E180" s="11" t="s">
        <v>307</v>
      </c>
      <c r="F180" s="11"/>
      <c r="G180" s="23">
        <f>G181</f>
        <v>89000</v>
      </c>
      <c r="H180" s="23">
        <f>H181</f>
        <v>89000</v>
      </c>
    </row>
    <row r="181" spans="1:8" ht="63.75" customHeight="1">
      <c r="A181" s="112" t="s">
        <v>568</v>
      </c>
      <c r="B181" s="117" t="s">
        <v>10</v>
      </c>
      <c r="C181" s="11" t="s">
        <v>429</v>
      </c>
      <c r="D181" s="11" t="s">
        <v>277</v>
      </c>
      <c r="E181" s="11" t="s">
        <v>197</v>
      </c>
      <c r="F181" s="11"/>
      <c r="G181" s="23">
        <f>G183</f>
        <v>89000</v>
      </c>
      <c r="H181" s="23">
        <f>H183</f>
        <v>89000</v>
      </c>
    </row>
    <row r="182" spans="1:8" ht="15.75">
      <c r="A182" s="51" t="s">
        <v>546</v>
      </c>
      <c r="B182" s="117" t="s">
        <v>10</v>
      </c>
      <c r="C182" s="14" t="s">
        <v>429</v>
      </c>
      <c r="D182" s="14" t="s">
        <v>277</v>
      </c>
      <c r="E182" s="14" t="s">
        <v>197</v>
      </c>
      <c r="F182" s="137" t="s">
        <v>545</v>
      </c>
      <c r="G182" s="23">
        <f>G183</f>
        <v>89000</v>
      </c>
      <c r="H182" s="23">
        <f>H183</f>
        <v>89000</v>
      </c>
    </row>
    <row r="183" spans="1:8" ht="38.25">
      <c r="A183" s="51" t="s">
        <v>548</v>
      </c>
      <c r="B183" s="117" t="s">
        <v>10</v>
      </c>
      <c r="C183" s="14" t="s">
        <v>429</v>
      </c>
      <c r="D183" s="14" t="s">
        <v>277</v>
      </c>
      <c r="E183" s="14" t="s">
        <v>197</v>
      </c>
      <c r="F183" s="137" t="s">
        <v>547</v>
      </c>
      <c r="G183" s="24">
        <v>89000</v>
      </c>
      <c r="H183" s="24">
        <v>89000</v>
      </c>
    </row>
    <row r="184" spans="1:8" ht="3.75" customHeight="1">
      <c r="A184" s="57" t="s">
        <v>284</v>
      </c>
      <c r="B184" s="118" t="s">
        <v>10</v>
      </c>
      <c r="C184" s="56">
        <v>11</v>
      </c>
      <c r="D184" s="56"/>
      <c r="E184" s="56"/>
      <c r="F184" s="56"/>
      <c r="G184" s="58">
        <f aca="true" t="shared" si="15" ref="G184:H188">G185</f>
        <v>0</v>
      </c>
      <c r="H184" s="58">
        <f t="shared" si="15"/>
        <v>0</v>
      </c>
    </row>
    <row r="185" spans="1:8" ht="15.75" hidden="1">
      <c r="A185" s="50" t="s">
        <v>426</v>
      </c>
      <c r="B185" s="117" t="s">
        <v>10</v>
      </c>
      <c r="C185" s="11">
        <v>11</v>
      </c>
      <c r="D185" s="11" t="s">
        <v>274</v>
      </c>
      <c r="E185" s="11"/>
      <c r="F185" s="11"/>
      <c r="G185" s="23">
        <f t="shared" si="15"/>
        <v>0</v>
      </c>
      <c r="H185" s="23">
        <f t="shared" si="15"/>
        <v>0</v>
      </c>
    </row>
    <row r="186" spans="1:8" ht="25.5" hidden="1">
      <c r="A186" s="50" t="s">
        <v>560</v>
      </c>
      <c r="B186" s="117" t="s">
        <v>10</v>
      </c>
      <c r="C186" s="11">
        <v>11</v>
      </c>
      <c r="D186" s="11" t="s">
        <v>274</v>
      </c>
      <c r="E186" s="11" t="s">
        <v>296</v>
      </c>
      <c r="F186" s="11"/>
      <c r="G186" s="23">
        <f t="shared" si="15"/>
        <v>0</v>
      </c>
      <c r="H186" s="23">
        <f t="shared" si="15"/>
        <v>0</v>
      </c>
    </row>
    <row r="187" spans="1:8" ht="25.5" hidden="1">
      <c r="A187" s="50" t="s">
        <v>298</v>
      </c>
      <c r="B187" s="117" t="s">
        <v>10</v>
      </c>
      <c r="C187" s="11" t="s">
        <v>434</v>
      </c>
      <c r="D187" s="11" t="s">
        <v>274</v>
      </c>
      <c r="E187" s="11" t="s">
        <v>297</v>
      </c>
      <c r="F187" s="11"/>
      <c r="G187" s="44">
        <f t="shared" si="15"/>
        <v>0</v>
      </c>
      <c r="H187" s="44">
        <f t="shared" si="15"/>
        <v>0</v>
      </c>
    </row>
    <row r="188" spans="1:8" ht="15.75" hidden="1">
      <c r="A188" s="50" t="s">
        <v>285</v>
      </c>
      <c r="B188" s="117" t="s">
        <v>10</v>
      </c>
      <c r="C188" s="11">
        <v>11</v>
      </c>
      <c r="D188" s="11" t="s">
        <v>274</v>
      </c>
      <c r="E188" s="11" t="s">
        <v>295</v>
      </c>
      <c r="F188" s="11"/>
      <c r="G188" s="23">
        <f t="shared" si="15"/>
        <v>0</v>
      </c>
      <c r="H188" s="23">
        <f t="shared" si="15"/>
        <v>0</v>
      </c>
    </row>
    <row r="189" spans="1:8" ht="25.5" hidden="1">
      <c r="A189" s="111" t="s">
        <v>205</v>
      </c>
      <c r="B189" s="117" t="s">
        <v>10</v>
      </c>
      <c r="C189" s="14" t="s">
        <v>434</v>
      </c>
      <c r="D189" s="14" t="s">
        <v>274</v>
      </c>
      <c r="E189" s="14" t="s">
        <v>295</v>
      </c>
      <c r="F189" s="14" t="s">
        <v>196</v>
      </c>
      <c r="G189" s="24">
        <v>0</v>
      </c>
      <c r="H189" s="24">
        <v>0</v>
      </c>
    </row>
    <row r="190" spans="1:8" ht="33">
      <c r="A190" s="57" t="s">
        <v>562</v>
      </c>
      <c r="B190" s="118" t="s">
        <v>10</v>
      </c>
      <c r="C190" s="56" t="s">
        <v>428</v>
      </c>
      <c r="D190" s="56"/>
      <c r="E190" s="136"/>
      <c r="F190" s="56"/>
      <c r="G190" s="58">
        <f aca="true" t="shared" si="16" ref="G190:H194">G191</f>
        <v>1000</v>
      </c>
      <c r="H190" s="58">
        <f t="shared" si="16"/>
        <v>0</v>
      </c>
    </row>
    <row r="191" spans="1:8" ht="25.5">
      <c r="A191" s="50" t="s">
        <v>563</v>
      </c>
      <c r="B191" s="117" t="s">
        <v>10</v>
      </c>
      <c r="C191" s="11" t="s">
        <v>428</v>
      </c>
      <c r="D191" s="11" t="s">
        <v>274</v>
      </c>
      <c r="E191" s="135"/>
      <c r="F191" s="14"/>
      <c r="G191" s="23">
        <f t="shared" si="16"/>
        <v>1000</v>
      </c>
      <c r="H191" s="23">
        <f t="shared" si="16"/>
        <v>0</v>
      </c>
    </row>
    <row r="192" spans="1:8" ht="38.25">
      <c r="A192" s="110" t="s">
        <v>564</v>
      </c>
      <c r="B192" s="117" t="s">
        <v>10</v>
      </c>
      <c r="C192" s="11" t="s">
        <v>428</v>
      </c>
      <c r="D192" s="11" t="s">
        <v>274</v>
      </c>
      <c r="E192" s="135" t="s">
        <v>308</v>
      </c>
      <c r="F192" s="14"/>
      <c r="G192" s="23">
        <f t="shared" si="16"/>
        <v>1000</v>
      </c>
      <c r="H192" s="23">
        <f t="shared" si="16"/>
        <v>0</v>
      </c>
    </row>
    <row r="193" spans="1:8" ht="38.25">
      <c r="A193" s="110" t="s">
        <v>559</v>
      </c>
      <c r="B193" s="117" t="s">
        <v>10</v>
      </c>
      <c r="C193" s="11" t="s">
        <v>428</v>
      </c>
      <c r="D193" s="11" t="s">
        <v>274</v>
      </c>
      <c r="E193" s="135" t="s">
        <v>307</v>
      </c>
      <c r="F193" s="14"/>
      <c r="G193" s="23">
        <f t="shared" si="16"/>
        <v>1000</v>
      </c>
      <c r="H193" s="23">
        <f t="shared" si="16"/>
        <v>0</v>
      </c>
    </row>
    <row r="194" spans="1:8" ht="15.75">
      <c r="A194" s="111" t="s">
        <v>565</v>
      </c>
      <c r="B194" s="117" t="s">
        <v>10</v>
      </c>
      <c r="C194" s="14" t="s">
        <v>428</v>
      </c>
      <c r="D194" s="14" t="s">
        <v>274</v>
      </c>
      <c r="E194" s="137" t="s">
        <v>567</v>
      </c>
      <c r="F194" s="14"/>
      <c r="G194" s="23">
        <f t="shared" si="16"/>
        <v>1000</v>
      </c>
      <c r="H194" s="23">
        <f t="shared" si="16"/>
        <v>0</v>
      </c>
    </row>
    <row r="195" spans="1:8" ht="15.75">
      <c r="A195" s="111" t="s">
        <v>566</v>
      </c>
      <c r="B195" s="117" t="s">
        <v>10</v>
      </c>
      <c r="C195" s="14" t="s">
        <v>428</v>
      </c>
      <c r="D195" s="14" t="s">
        <v>274</v>
      </c>
      <c r="E195" s="137" t="s">
        <v>567</v>
      </c>
      <c r="F195" s="14" t="s">
        <v>39</v>
      </c>
      <c r="G195" s="24">
        <v>1000</v>
      </c>
      <c r="H195" s="24">
        <v>0</v>
      </c>
    </row>
    <row r="196" spans="1:8" ht="19.5" customHeight="1">
      <c r="A196" s="54" t="s">
        <v>441</v>
      </c>
      <c r="B196" s="119"/>
      <c r="C196" s="40"/>
      <c r="D196" s="40"/>
      <c r="E196" s="40"/>
      <c r="F196" s="40"/>
      <c r="G196" s="41">
        <f>G6+G43+G50+G80+G96+G138+G144+G184+G166+G190+G179</f>
        <v>10118500</v>
      </c>
      <c r="H196" s="41">
        <f>H6+H43+H50+H80+H96+H138+H144+H184+H166+H190+H179</f>
        <v>10164100</v>
      </c>
    </row>
  </sheetData>
  <sheetProtection/>
  <mergeCells count="4">
    <mergeCell ref="A2:H2"/>
    <mergeCell ref="A3:H3"/>
    <mergeCell ref="A4:A5"/>
    <mergeCell ref="A1:H1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10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5.421875" style="9" customWidth="1"/>
    <col min="2" max="2" width="15.00390625" style="28" customWidth="1"/>
    <col min="3" max="3" width="7.00390625" style="29" customWidth="1"/>
    <col min="4" max="4" width="6.140625" style="29" customWidth="1"/>
    <col min="5" max="5" width="7.28125" style="29" customWidth="1"/>
    <col min="6" max="6" width="5.57421875" style="29" customWidth="1"/>
    <col min="7" max="7" width="15.28125" style="27" customWidth="1"/>
  </cols>
  <sheetData>
    <row r="1" spans="1:7" ht="66" customHeight="1">
      <c r="A1" s="284" t="s">
        <v>697</v>
      </c>
      <c r="B1" s="285"/>
      <c r="C1" s="285"/>
      <c r="D1" s="285"/>
      <c r="E1" s="285"/>
      <c r="F1" s="285"/>
      <c r="G1" s="285"/>
    </row>
    <row r="2" spans="1:7" ht="91.5" customHeight="1">
      <c r="A2" s="284" t="s">
        <v>676</v>
      </c>
      <c r="B2" s="285"/>
      <c r="C2" s="285"/>
      <c r="D2" s="285"/>
      <c r="E2" s="285"/>
      <c r="F2" s="285"/>
      <c r="G2" s="285"/>
    </row>
    <row r="3" spans="1:7" ht="63" customHeight="1">
      <c r="A3" s="286" t="s">
        <v>616</v>
      </c>
      <c r="B3" s="287"/>
      <c r="C3" s="287"/>
      <c r="D3" s="287"/>
      <c r="E3" s="287"/>
      <c r="F3" s="287"/>
      <c r="G3" s="287"/>
    </row>
    <row r="4" spans="1:7" ht="16.5" thickBot="1">
      <c r="A4" s="213"/>
      <c r="B4" s="214"/>
      <c r="C4" s="215"/>
      <c r="D4" s="215"/>
      <c r="E4" s="215"/>
      <c r="F4" s="215"/>
      <c r="G4" s="216" t="s">
        <v>340</v>
      </c>
    </row>
    <row r="5" spans="1:7" ht="15.75">
      <c r="A5" s="288" t="s">
        <v>387</v>
      </c>
      <c r="B5" s="290" t="s">
        <v>291</v>
      </c>
      <c r="C5" s="292" t="s">
        <v>388</v>
      </c>
      <c r="D5" s="292" t="s">
        <v>290</v>
      </c>
      <c r="E5" s="292" t="s">
        <v>252</v>
      </c>
      <c r="F5" s="292" t="s">
        <v>389</v>
      </c>
      <c r="G5" s="217" t="s">
        <v>254</v>
      </c>
    </row>
    <row r="6" spans="1:7" ht="49.5" customHeight="1">
      <c r="A6" s="289"/>
      <c r="B6" s="291"/>
      <c r="C6" s="293"/>
      <c r="D6" s="293"/>
      <c r="E6" s="293"/>
      <c r="F6" s="293"/>
      <c r="G6" s="218" t="s">
        <v>617</v>
      </c>
    </row>
    <row r="7" spans="1:7" ht="31.5">
      <c r="A7" s="219" t="s">
        <v>560</v>
      </c>
      <c r="B7" s="121" t="s">
        <v>296</v>
      </c>
      <c r="C7" s="124"/>
      <c r="D7" s="124"/>
      <c r="E7" s="124"/>
      <c r="F7" s="124"/>
      <c r="G7" s="131">
        <f>G8</f>
        <v>30000</v>
      </c>
    </row>
    <row r="8" spans="1:7" ht="15.75">
      <c r="A8" s="220" t="s">
        <v>285</v>
      </c>
      <c r="B8" s="152" t="s">
        <v>297</v>
      </c>
      <c r="C8" s="221"/>
      <c r="D8" s="221"/>
      <c r="E8" s="221"/>
      <c r="F8" s="221"/>
      <c r="G8" s="132">
        <f>G9</f>
        <v>30000</v>
      </c>
    </row>
    <row r="9" spans="1:7" ht="15.75">
      <c r="A9" s="220" t="s">
        <v>284</v>
      </c>
      <c r="B9" s="152" t="s">
        <v>561</v>
      </c>
      <c r="C9" s="221">
        <v>11</v>
      </c>
      <c r="D9" s="221"/>
      <c r="E9" s="221"/>
      <c r="F9" s="221"/>
      <c r="G9" s="132">
        <f>G10</f>
        <v>30000</v>
      </c>
    </row>
    <row r="10" spans="1:7" ht="15.75">
      <c r="A10" s="220" t="s">
        <v>494</v>
      </c>
      <c r="B10" s="152" t="s">
        <v>561</v>
      </c>
      <c r="C10" s="221">
        <v>11</v>
      </c>
      <c r="D10" s="221" t="s">
        <v>274</v>
      </c>
      <c r="E10" s="221"/>
      <c r="F10" s="221"/>
      <c r="G10" s="132">
        <f>G11</f>
        <v>30000</v>
      </c>
    </row>
    <row r="11" spans="1:7" ht="31.5">
      <c r="A11" s="222" t="s">
        <v>205</v>
      </c>
      <c r="B11" s="152" t="s">
        <v>561</v>
      </c>
      <c r="C11" s="221" t="s">
        <v>434</v>
      </c>
      <c r="D11" s="221" t="s">
        <v>274</v>
      </c>
      <c r="E11" s="221" t="s">
        <v>196</v>
      </c>
      <c r="F11" s="221"/>
      <c r="G11" s="132">
        <f>G12</f>
        <v>30000</v>
      </c>
    </row>
    <row r="12" spans="1:7" ht="31.5">
      <c r="A12" s="220" t="s">
        <v>40</v>
      </c>
      <c r="B12" s="152" t="s">
        <v>561</v>
      </c>
      <c r="C12" s="221">
        <v>11</v>
      </c>
      <c r="D12" s="221" t="s">
        <v>274</v>
      </c>
      <c r="E12" s="221" t="s">
        <v>196</v>
      </c>
      <c r="F12" s="221" t="s">
        <v>10</v>
      </c>
      <c r="G12" s="129">
        <v>30000</v>
      </c>
    </row>
    <row r="13" spans="1:7" ht="47.25">
      <c r="A13" s="223" t="s">
        <v>41</v>
      </c>
      <c r="B13" s="121" t="s">
        <v>299</v>
      </c>
      <c r="C13" s="124"/>
      <c r="D13" s="124"/>
      <c r="E13" s="124"/>
      <c r="F13" s="124"/>
      <c r="G13" s="131">
        <f>G14</f>
        <v>355000</v>
      </c>
    </row>
    <row r="14" spans="1:7" ht="31.5">
      <c r="A14" s="220" t="s">
        <v>272</v>
      </c>
      <c r="B14" s="152" t="s">
        <v>302</v>
      </c>
      <c r="C14" s="221"/>
      <c r="D14" s="221"/>
      <c r="E14" s="221"/>
      <c r="F14" s="221"/>
      <c r="G14" s="132">
        <f>G15+G20</f>
        <v>355000</v>
      </c>
    </row>
    <row r="15" spans="1:7" ht="15.75">
      <c r="A15" s="224" t="s">
        <v>390</v>
      </c>
      <c r="B15" s="152" t="s">
        <v>554</v>
      </c>
      <c r="C15" s="221">
        <v>10</v>
      </c>
      <c r="D15" s="221"/>
      <c r="E15" s="221"/>
      <c r="F15" s="221"/>
      <c r="G15" s="132">
        <f>G16</f>
        <v>310000</v>
      </c>
    </row>
    <row r="16" spans="1:7" ht="15.75">
      <c r="A16" s="224" t="s">
        <v>271</v>
      </c>
      <c r="B16" s="152" t="s">
        <v>554</v>
      </c>
      <c r="C16" s="221">
        <v>10</v>
      </c>
      <c r="D16" s="221" t="s">
        <v>274</v>
      </c>
      <c r="E16" s="221"/>
      <c r="F16" s="221"/>
      <c r="G16" s="132">
        <f>G17</f>
        <v>310000</v>
      </c>
    </row>
    <row r="17" spans="1:7" ht="31.5">
      <c r="A17" s="224" t="s">
        <v>42</v>
      </c>
      <c r="B17" s="152" t="s">
        <v>556</v>
      </c>
      <c r="C17" s="221">
        <v>10</v>
      </c>
      <c r="D17" s="221" t="s">
        <v>274</v>
      </c>
      <c r="E17" s="221"/>
      <c r="F17" s="221"/>
      <c r="G17" s="132">
        <f>G18</f>
        <v>310000</v>
      </c>
    </row>
    <row r="18" spans="1:7" ht="15.75">
      <c r="A18" s="224" t="s">
        <v>273</v>
      </c>
      <c r="B18" s="152" t="s">
        <v>556</v>
      </c>
      <c r="C18" s="221" t="s">
        <v>429</v>
      </c>
      <c r="D18" s="221" t="s">
        <v>274</v>
      </c>
      <c r="E18" s="221" t="s">
        <v>203</v>
      </c>
      <c r="F18" s="120"/>
      <c r="G18" s="132">
        <f>G19</f>
        <v>310000</v>
      </c>
    </row>
    <row r="19" spans="1:7" ht="31.5">
      <c r="A19" s="220" t="s">
        <v>43</v>
      </c>
      <c r="B19" s="152" t="s">
        <v>556</v>
      </c>
      <c r="C19" s="221">
        <v>10</v>
      </c>
      <c r="D19" s="221" t="s">
        <v>274</v>
      </c>
      <c r="E19" s="221" t="s">
        <v>203</v>
      </c>
      <c r="F19" s="221" t="s">
        <v>10</v>
      </c>
      <c r="G19" s="129">
        <v>310000</v>
      </c>
    </row>
    <row r="20" spans="1:7" ht="31.5">
      <c r="A20" s="220" t="s">
        <v>283</v>
      </c>
      <c r="B20" s="152" t="s">
        <v>558</v>
      </c>
      <c r="C20" s="221"/>
      <c r="D20" s="221"/>
      <c r="E20" s="221"/>
      <c r="F20" s="221"/>
      <c r="G20" s="132">
        <f>G21</f>
        <v>45000</v>
      </c>
    </row>
    <row r="21" spans="1:7" ht="15.75">
      <c r="A21" s="220" t="s">
        <v>391</v>
      </c>
      <c r="B21" s="152" t="s">
        <v>558</v>
      </c>
      <c r="C21" s="221">
        <v>10</v>
      </c>
      <c r="D21" s="221" t="s">
        <v>277</v>
      </c>
      <c r="E21" s="221"/>
      <c r="F21" s="221"/>
      <c r="G21" s="132">
        <f>G22</f>
        <v>45000</v>
      </c>
    </row>
    <row r="22" spans="1:7" ht="15.75">
      <c r="A22" s="224" t="s">
        <v>273</v>
      </c>
      <c r="B22" s="152" t="s">
        <v>558</v>
      </c>
      <c r="C22" s="221" t="s">
        <v>429</v>
      </c>
      <c r="D22" s="221" t="s">
        <v>277</v>
      </c>
      <c r="E22" s="221" t="s">
        <v>203</v>
      </c>
      <c r="F22" s="120"/>
      <c r="G22" s="132">
        <f>G23</f>
        <v>45000</v>
      </c>
    </row>
    <row r="23" spans="1:7" ht="31.5">
      <c r="A23" s="220" t="s">
        <v>43</v>
      </c>
      <c r="B23" s="152" t="s">
        <v>558</v>
      </c>
      <c r="C23" s="221">
        <v>10</v>
      </c>
      <c r="D23" s="221" t="s">
        <v>277</v>
      </c>
      <c r="E23" s="221" t="s">
        <v>203</v>
      </c>
      <c r="F23" s="221" t="s">
        <v>10</v>
      </c>
      <c r="G23" s="129">
        <v>45000</v>
      </c>
    </row>
    <row r="24" spans="1:7" ht="47.25">
      <c r="A24" s="223" t="s">
        <v>44</v>
      </c>
      <c r="B24" s="121" t="s">
        <v>311</v>
      </c>
      <c r="C24" s="124"/>
      <c r="D24" s="124"/>
      <c r="E24" s="124"/>
      <c r="F24" s="124"/>
      <c r="G24" s="131">
        <f>G25</f>
        <v>17000</v>
      </c>
    </row>
    <row r="25" spans="1:7" ht="31.5">
      <c r="A25" s="220" t="s">
        <v>314</v>
      </c>
      <c r="B25" s="152" t="s">
        <v>312</v>
      </c>
      <c r="C25" s="120"/>
      <c r="D25" s="120"/>
      <c r="E25" s="120"/>
      <c r="F25" s="120"/>
      <c r="G25" s="132">
        <f>G26+G31</f>
        <v>17000</v>
      </c>
    </row>
    <row r="26" spans="1:7" ht="15.75">
      <c r="A26" s="220" t="s">
        <v>256</v>
      </c>
      <c r="B26" s="152" t="s">
        <v>510</v>
      </c>
      <c r="C26" s="221" t="s">
        <v>274</v>
      </c>
      <c r="D26" s="221"/>
      <c r="E26" s="221"/>
      <c r="F26" s="221"/>
      <c r="G26" s="132">
        <f>G27</f>
        <v>5000</v>
      </c>
    </row>
    <row r="27" spans="1:7" ht="15.75">
      <c r="A27" s="220" t="s">
        <v>258</v>
      </c>
      <c r="B27" s="152" t="s">
        <v>510</v>
      </c>
      <c r="C27" s="221" t="s">
        <v>274</v>
      </c>
      <c r="D27" s="221" t="s">
        <v>428</v>
      </c>
      <c r="E27" s="221"/>
      <c r="F27" s="221"/>
      <c r="G27" s="132">
        <f>G28</f>
        <v>5000</v>
      </c>
    </row>
    <row r="28" spans="1:7" ht="31.5">
      <c r="A28" s="220" t="s">
        <v>45</v>
      </c>
      <c r="B28" s="152" t="s">
        <v>510</v>
      </c>
      <c r="C28" s="221" t="s">
        <v>274</v>
      </c>
      <c r="D28" s="221" t="s">
        <v>428</v>
      </c>
      <c r="E28" s="221"/>
      <c r="F28" s="221"/>
      <c r="G28" s="132">
        <f>G29</f>
        <v>5000</v>
      </c>
    </row>
    <row r="29" spans="1:7" ht="31.5">
      <c r="A29" s="220" t="s">
        <v>257</v>
      </c>
      <c r="B29" s="152" t="s">
        <v>510</v>
      </c>
      <c r="C29" s="221" t="s">
        <v>274</v>
      </c>
      <c r="D29" s="221" t="s">
        <v>428</v>
      </c>
      <c r="E29" s="221" t="s">
        <v>196</v>
      </c>
      <c r="F29" s="221"/>
      <c r="G29" s="132">
        <f>G30</f>
        <v>5000</v>
      </c>
    </row>
    <row r="30" spans="1:7" ht="31.5">
      <c r="A30" s="220" t="s">
        <v>43</v>
      </c>
      <c r="B30" s="152" t="s">
        <v>510</v>
      </c>
      <c r="C30" s="221" t="s">
        <v>274</v>
      </c>
      <c r="D30" s="221" t="s">
        <v>428</v>
      </c>
      <c r="E30" s="221" t="s">
        <v>196</v>
      </c>
      <c r="F30" s="221" t="s">
        <v>10</v>
      </c>
      <c r="G30" s="129">
        <v>5000</v>
      </c>
    </row>
    <row r="31" spans="1:7" ht="15.75">
      <c r="A31" s="220" t="s">
        <v>46</v>
      </c>
      <c r="B31" s="152" t="s">
        <v>510</v>
      </c>
      <c r="C31" s="221" t="s">
        <v>281</v>
      </c>
      <c r="D31" s="221"/>
      <c r="E31" s="221"/>
      <c r="F31" s="221"/>
      <c r="G31" s="132">
        <f>G32</f>
        <v>12000</v>
      </c>
    </row>
    <row r="32" spans="1:7" ht="15.75">
      <c r="A32" s="220" t="s">
        <v>47</v>
      </c>
      <c r="B32" s="152" t="s">
        <v>510</v>
      </c>
      <c r="C32" s="221" t="s">
        <v>281</v>
      </c>
      <c r="D32" s="221" t="s">
        <v>278</v>
      </c>
      <c r="E32" s="221"/>
      <c r="F32" s="221"/>
      <c r="G32" s="132">
        <f>G33</f>
        <v>12000</v>
      </c>
    </row>
    <row r="33" spans="1:7" ht="31.5">
      <c r="A33" s="220" t="s">
        <v>257</v>
      </c>
      <c r="B33" s="152" t="s">
        <v>510</v>
      </c>
      <c r="C33" s="221" t="s">
        <v>281</v>
      </c>
      <c r="D33" s="221" t="s">
        <v>278</v>
      </c>
      <c r="E33" s="221" t="s">
        <v>196</v>
      </c>
      <c r="F33" s="221"/>
      <c r="G33" s="132">
        <f>G34</f>
        <v>12000</v>
      </c>
    </row>
    <row r="34" spans="1:7" ht="31.5">
      <c r="A34" s="220" t="s">
        <v>43</v>
      </c>
      <c r="B34" s="152" t="s">
        <v>510</v>
      </c>
      <c r="C34" s="221" t="s">
        <v>281</v>
      </c>
      <c r="D34" s="221" t="s">
        <v>278</v>
      </c>
      <c r="E34" s="221" t="s">
        <v>196</v>
      </c>
      <c r="F34" s="221" t="s">
        <v>10</v>
      </c>
      <c r="G34" s="129">
        <v>12000</v>
      </c>
    </row>
    <row r="35" spans="1:7" ht="78.75">
      <c r="A35" s="40" t="s">
        <v>48</v>
      </c>
      <c r="B35" s="121" t="s">
        <v>315</v>
      </c>
      <c r="C35" s="123"/>
      <c r="D35" s="123"/>
      <c r="E35" s="123"/>
      <c r="F35" s="123"/>
      <c r="G35" s="131">
        <f>G36</f>
        <v>10000</v>
      </c>
    </row>
    <row r="36" spans="1:7" ht="31.5">
      <c r="A36" s="220" t="s">
        <v>320</v>
      </c>
      <c r="B36" s="152" t="s">
        <v>313</v>
      </c>
      <c r="C36" s="221"/>
      <c r="D36" s="221"/>
      <c r="E36" s="221"/>
      <c r="F36" s="221"/>
      <c r="G36" s="132">
        <f>G37</f>
        <v>10000</v>
      </c>
    </row>
    <row r="37" spans="1:7" ht="15.75">
      <c r="A37" s="220" t="s">
        <v>261</v>
      </c>
      <c r="B37" s="152" t="s">
        <v>537</v>
      </c>
      <c r="C37" s="221" t="s">
        <v>278</v>
      </c>
      <c r="D37" s="221"/>
      <c r="E37" s="221"/>
      <c r="F37" s="221"/>
      <c r="G37" s="132">
        <f>G38</f>
        <v>10000</v>
      </c>
    </row>
    <row r="38" spans="1:7" ht="15.75">
      <c r="A38" s="220" t="s">
        <v>49</v>
      </c>
      <c r="B38" s="152" t="s">
        <v>537</v>
      </c>
      <c r="C38" s="221" t="s">
        <v>278</v>
      </c>
      <c r="D38" s="221" t="s">
        <v>430</v>
      </c>
      <c r="E38" s="221"/>
      <c r="F38" s="221"/>
      <c r="G38" s="132">
        <f>G40</f>
        <v>10000</v>
      </c>
    </row>
    <row r="39" spans="1:7" ht="31.5">
      <c r="A39" s="220" t="s">
        <v>50</v>
      </c>
      <c r="B39" s="152" t="s">
        <v>537</v>
      </c>
      <c r="C39" s="221" t="s">
        <v>278</v>
      </c>
      <c r="D39" s="221" t="s">
        <v>430</v>
      </c>
      <c r="E39" s="221"/>
      <c r="F39" s="221"/>
      <c r="G39" s="132"/>
    </row>
    <row r="40" spans="1:7" ht="31.5">
      <c r="A40" s="220" t="s">
        <v>257</v>
      </c>
      <c r="B40" s="152" t="s">
        <v>537</v>
      </c>
      <c r="C40" s="221" t="s">
        <v>278</v>
      </c>
      <c r="D40" s="221" t="s">
        <v>430</v>
      </c>
      <c r="E40" s="221" t="s">
        <v>196</v>
      </c>
      <c r="F40" s="221"/>
      <c r="G40" s="132">
        <f>G41</f>
        <v>10000</v>
      </c>
    </row>
    <row r="41" spans="1:7" ht="31.5">
      <c r="A41" s="220" t="s">
        <v>43</v>
      </c>
      <c r="B41" s="152" t="s">
        <v>537</v>
      </c>
      <c r="C41" s="221" t="s">
        <v>278</v>
      </c>
      <c r="D41" s="221" t="s">
        <v>430</v>
      </c>
      <c r="E41" s="221" t="s">
        <v>196</v>
      </c>
      <c r="F41" s="221" t="s">
        <v>10</v>
      </c>
      <c r="G41" s="129">
        <v>10000</v>
      </c>
    </row>
    <row r="42" spans="1:7" ht="1.5" customHeight="1">
      <c r="A42" s="223" t="s">
        <v>51</v>
      </c>
      <c r="B42" s="121" t="s">
        <v>321</v>
      </c>
      <c r="C42" s="123"/>
      <c r="D42" s="123"/>
      <c r="E42" s="123"/>
      <c r="F42" s="123"/>
      <c r="G42" s="131">
        <f aca="true" t="shared" si="0" ref="G42:G47">G43</f>
        <v>0</v>
      </c>
    </row>
    <row r="43" spans="1:7" ht="15.75" hidden="1">
      <c r="A43" s="220" t="s">
        <v>52</v>
      </c>
      <c r="B43" s="152" t="s">
        <v>319</v>
      </c>
      <c r="C43" s="221"/>
      <c r="D43" s="221"/>
      <c r="E43" s="221"/>
      <c r="F43" s="221"/>
      <c r="G43" s="132">
        <f t="shared" si="0"/>
        <v>0</v>
      </c>
    </row>
    <row r="44" spans="1:7" ht="15.75" hidden="1">
      <c r="A44" s="220" t="s">
        <v>256</v>
      </c>
      <c r="B44" s="152" t="s">
        <v>53</v>
      </c>
      <c r="C44" s="221" t="s">
        <v>274</v>
      </c>
      <c r="D44" s="221"/>
      <c r="E44" s="221"/>
      <c r="F44" s="221"/>
      <c r="G44" s="132">
        <f t="shared" si="0"/>
        <v>0</v>
      </c>
    </row>
    <row r="45" spans="1:7" ht="15.75" hidden="1">
      <c r="A45" s="220" t="s">
        <v>258</v>
      </c>
      <c r="B45" s="152" t="s">
        <v>53</v>
      </c>
      <c r="C45" s="221" t="s">
        <v>274</v>
      </c>
      <c r="D45" s="221" t="s">
        <v>428</v>
      </c>
      <c r="E45" s="221"/>
      <c r="F45" s="221"/>
      <c r="G45" s="132">
        <f t="shared" si="0"/>
        <v>0</v>
      </c>
    </row>
    <row r="46" spans="1:7" ht="31.5" hidden="1">
      <c r="A46" s="220" t="s">
        <v>393</v>
      </c>
      <c r="B46" s="152" t="s">
        <v>53</v>
      </c>
      <c r="C46" s="221" t="s">
        <v>274</v>
      </c>
      <c r="D46" s="221" t="s">
        <v>428</v>
      </c>
      <c r="E46" s="221"/>
      <c r="F46" s="221"/>
      <c r="G46" s="132">
        <f t="shared" si="0"/>
        <v>0</v>
      </c>
    </row>
    <row r="47" spans="1:7" ht="31.5" hidden="1">
      <c r="A47" s="220" t="s">
        <v>257</v>
      </c>
      <c r="B47" s="152" t="s">
        <v>53</v>
      </c>
      <c r="C47" s="221" t="s">
        <v>274</v>
      </c>
      <c r="D47" s="221" t="s">
        <v>428</v>
      </c>
      <c r="E47" s="221" t="s">
        <v>196</v>
      </c>
      <c r="F47" s="221"/>
      <c r="G47" s="132">
        <f t="shared" si="0"/>
        <v>0</v>
      </c>
    </row>
    <row r="48" spans="1:7" ht="31.5" hidden="1">
      <c r="A48" s="220" t="s">
        <v>43</v>
      </c>
      <c r="B48" s="152" t="s">
        <v>53</v>
      </c>
      <c r="C48" s="221" t="s">
        <v>274</v>
      </c>
      <c r="D48" s="221" t="s">
        <v>428</v>
      </c>
      <c r="E48" s="221" t="s">
        <v>196</v>
      </c>
      <c r="F48" s="221" t="s">
        <v>10</v>
      </c>
      <c r="G48" s="129">
        <v>0</v>
      </c>
    </row>
    <row r="49" spans="1:7" ht="47.25" hidden="1">
      <c r="A49" s="223" t="s">
        <v>54</v>
      </c>
      <c r="B49" s="124" t="s">
        <v>481</v>
      </c>
      <c r="C49" s="124"/>
      <c r="D49" s="123"/>
      <c r="E49" s="123"/>
      <c r="F49" s="123"/>
      <c r="G49" s="131">
        <f>G50</f>
        <v>0</v>
      </c>
    </row>
    <row r="50" spans="1:7" ht="31.5" hidden="1">
      <c r="A50" s="224" t="s">
        <v>55</v>
      </c>
      <c r="B50" s="221" t="s">
        <v>480</v>
      </c>
      <c r="C50" s="221"/>
      <c r="D50" s="221"/>
      <c r="E50" s="221"/>
      <c r="F50" s="221"/>
      <c r="G50" s="132">
        <f>G51</f>
        <v>0</v>
      </c>
    </row>
    <row r="51" spans="1:7" ht="31.5" hidden="1">
      <c r="A51" s="224" t="s">
        <v>392</v>
      </c>
      <c r="B51" s="152" t="s">
        <v>521</v>
      </c>
      <c r="C51" s="221" t="s">
        <v>277</v>
      </c>
      <c r="D51" s="221"/>
      <c r="E51" s="221"/>
      <c r="F51" s="221"/>
      <c r="G51" s="132">
        <f>G52</f>
        <v>0</v>
      </c>
    </row>
    <row r="52" spans="1:7" ht="15.75" hidden="1">
      <c r="A52" s="224" t="s">
        <v>260</v>
      </c>
      <c r="B52" s="152" t="s">
        <v>521</v>
      </c>
      <c r="C52" s="221" t="s">
        <v>277</v>
      </c>
      <c r="D52" s="221" t="s">
        <v>429</v>
      </c>
      <c r="E52" s="221"/>
      <c r="F52" s="221"/>
      <c r="G52" s="132">
        <f>G53</f>
        <v>0</v>
      </c>
    </row>
    <row r="53" spans="1:7" ht="31.5" hidden="1">
      <c r="A53" s="220" t="s">
        <v>257</v>
      </c>
      <c r="B53" s="152" t="s">
        <v>521</v>
      </c>
      <c r="C53" s="221" t="s">
        <v>277</v>
      </c>
      <c r="D53" s="221" t="s">
        <v>429</v>
      </c>
      <c r="E53" s="221" t="s">
        <v>196</v>
      </c>
      <c r="F53" s="221"/>
      <c r="G53" s="132">
        <f>G54</f>
        <v>0</v>
      </c>
    </row>
    <row r="54" spans="1:7" ht="31.5" hidden="1">
      <c r="A54" s="220" t="s">
        <v>43</v>
      </c>
      <c r="B54" s="152" t="s">
        <v>521</v>
      </c>
      <c r="C54" s="221" t="s">
        <v>277</v>
      </c>
      <c r="D54" s="221" t="s">
        <v>429</v>
      </c>
      <c r="E54" s="221" t="s">
        <v>196</v>
      </c>
      <c r="F54" s="221" t="s">
        <v>10</v>
      </c>
      <c r="G54" s="129">
        <v>0</v>
      </c>
    </row>
    <row r="55" spans="1:7" ht="47.25">
      <c r="A55" s="223" t="s">
        <v>687</v>
      </c>
      <c r="B55" s="121" t="s">
        <v>485</v>
      </c>
      <c r="C55" s="124"/>
      <c r="D55" s="124"/>
      <c r="E55" s="124"/>
      <c r="F55" s="124"/>
      <c r="G55" s="131">
        <f>G56</f>
        <v>1000</v>
      </c>
    </row>
    <row r="56" spans="1:7" ht="15.75">
      <c r="A56" s="224" t="s">
        <v>543</v>
      </c>
      <c r="B56" s="152" t="s">
        <v>486</v>
      </c>
      <c r="C56" s="221"/>
      <c r="D56" s="221"/>
      <c r="E56" s="221"/>
      <c r="F56" s="221"/>
      <c r="G56" s="132">
        <f>G57</f>
        <v>1000</v>
      </c>
    </row>
    <row r="57" spans="1:7" ht="15.75">
      <c r="A57" s="224" t="s">
        <v>267</v>
      </c>
      <c r="B57" s="152" t="s">
        <v>544</v>
      </c>
      <c r="C57" s="221" t="s">
        <v>280</v>
      </c>
      <c r="D57" s="221"/>
      <c r="E57" s="221"/>
      <c r="F57" s="221"/>
      <c r="G57" s="132">
        <f>G58</f>
        <v>1000</v>
      </c>
    </row>
    <row r="58" spans="1:7" ht="31.5">
      <c r="A58" s="224" t="s">
        <v>56</v>
      </c>
      <c r="B58" s="152" t="s">
        <v>544</v>
      </c>
      <c r="C58" s="221" t="s">
        <v>280</v>
      </c>
      <c r="D58" s="221" t="s">
        <v>279</v>
      </c>
      <c r="E58" s="221"/>
      <c r="F58" s="221"/>
      <c r="G58" s="132">
        <f>G59</f>
        <v>1000</v>
      </c>
    </row>
    <row r="59" spans="1:7" ht="31.5">
      <c r="A59" s="220" t="s">
        <v>257</v>
      </c>
      <c r="B59" s="152" t="s">
        <v>544</v>
      </c>
      <c r="C59" s="221" t="s">
        <v>280</v>
      </c>
      <c r="D59" s="221" t="s">
        <v>279</v>
      </c>
      <c r="E59" s="221" t="s">
        <v>196</v>
      </c>
      <c r="F59" s="221"/>
      <c r="G59" s="132">
        <f>G60</f>
        <v>1000</v>
      </c>
    </row>
    <row r="60" spans="1:7" ht="31.5">
      <c r="A60" s="220" t="s">
        <v>43</v>
      </c>
      <c r="B60" s="152" t="s">
        <v>544</v>
      </c>
      <c r="C60" s="221" t="s">
        <v>280</v>
      </c>
      <c r="D60" s="221" t="s">
        <v>279</v>
      </c>
      <c r="E60" s="221" t="s">
        <v>196</v>
      </c>
      <c r="F60" s="221" t="s">
        <v>10</v>
      </c>
      <c r="G60" s="129">
        <v>1000</v>
      </c>
    </row>
    <row r="61" spans="1:7" ht="47.25">
      <c r="A61" s="225" t="s">
        <v>626</v>
      </c>
      <c r="B61" s="121" t="s">
        <v>212</v>
      </c>
      <c r="C61" s="124"/>
      <c r="D61" s="124"/>
      <c r="E61" s="124"/>
      <c r="F61" s="124"/>
      <c r="G61" s="131">
        <f>G62</f>
        <v>2000</v>
      </c>
    </row>
    <row r="62" spans="1:7" ht="31.5">
      <c r="A62" s="220" t="s">
        <v>487</v>
      </c>
      <c r="B62" s="152" t="s">
        <v>570</v>
      </c>
      <c r="C62" s="221"/>
      <c r="D62" s="221"/>
      <c r="E62" s="221"/>
      <c r="F62" s="221"/>
      <c r="G62" s="132">
        <f>G64</f>
        <v>2000</v>
      </c>
    </row>
    <row r="63" spans="1:7" ht="31.5">
      <c r="A63" s="220" t="s">
        <v>392</v>
      </c>
      <c r="B63" s="152" t="s">
        <v>570</v>
      </c>
      <c r="C63" s="221" t="s">
        <v>277</v>
      </c>
      <c r="D63" s="221"/>
      <c r="E63" s="221"/>
      <c r="F63" s="221"/>
      <c r="G63" s="132">
        <f>G64</f>
        <v>2000</v>
      </c>
    </row>
    <row r="64" spans="1:7" ht="31.5">
      <c r="A64" s="220" t="s">
        <v>57</v>
      </c>
      <c r="B64" s="152" t="s">
        <v>570</v>
      </c>
      <c r="C64" s="221" t="s">
        <v>277</v>
      </c>
      <c r="D64" s="221" t="s">
        <v>173</v>
      </c>
      <c r="E64" s="221"/>
      <c r="F64" s="221"/>
      <c r="G64" s="132">
        <f>G65</f>
        <v>2000</v>
      </c>
    </row>
    <row r="65" spans="1:7" ht="31.5">
      <c r="A65" s="220" t="s">
        <v>257</v>
      </c>
      <c r="B65" s="152" t="s">
        <v>58</v>
      </c>
      <c r="C65" s="221" t="s">
        <v>277</v>
      </c>
      <c r="D65" s="221" t="s">
        <v>173</v>
      </c>
      <c r="E65" s="221" t="s">
        <v>196</v>
      </c>
      <c r="F65" s="221"/>
      <c r="G65" s="132">
        <f>G66</f>
        <v>2000</v>
      </c>
    </row>
    <row r="66" spans="1:7" ht="31.5">
      <c r="A66" s="220" t="s">
        <v>43</v>
      </c>
      <c r="B66" s="152" t="s">
        <v>58</v>
      </c>
      <c r="C66" s="221" t="s">
        <v>277</v>
      </c>
      <c r="D66" s="221" t="s">
        <v>173</v>
      </c>
      <c r="E66" s="221" t="s">
        <v>196</v>
      </c>
      <c r="F66" s="221" t="s">
        <v>10</v>
      </c>
      <c r="G66" s="129">
        <v>2000</v>
      </c>
    </row>
    <row r="67" spans="1:7" ht="31.5">
      <c r="A67" s="225" t="s">
        <v>625</v>
      </c>
      <c r="B67" s="121" t="s">
        <v>482</v>
      </c>
      <c r="C67" s="124"/>
      <c r="D67" s="124"/>
      <c r="E67" s="124"/>
      <c r="F67" s="124"/>
      <c r="G67" s="131">
        <f>G68</f>
        <v>2000</v>
      </c>
    </row>
    <row r="68" spans="1:7" ht="15.75">
      <c r="A68" s="220" t="s">
        <v>552</v>
      </c>
      <c r="B68" s="152" t="s">
        <v>549</v>
      </c>
      <c r="C68" s="221"/>
      <c r="D68" s="221"/>
      <c r="E68" s="221"/>
      <c r="F68" s="221"/>
      <c r="G68" s="132">
        <f>G70</f>
        <v>2000</v>
      </c>
    </row>
    <row r="69" spans="1:7" ht="15.75">
      <c r="A69" s="220" t="s">
        <v>46</v>
      </c>
      <c r="B69" s="152" t="s">
        <v>549</v>
      </c>
      <c r="C69" s="221" t="s">
        <v>281</v>
      </c>
      <c r="D69" s="221"/>
      <c r="E69" s="221"/>
      <c r="F69" s="221"/>
      <c r="G69" s="132">
        <f>G71</f>
        <v>2000</v>
      </c>
    </row>
    <row r="70" spans="1:7" ht="15.75">
      <c r="A70" s="220" t="s">
        <v>47</v>
      </c>
      <c r="B70" s="152" t="s">
        <v>549</v>
      </c>
      <c r="C70" s="221" t="s">
        <v>281</v>
      </c>
      <c r="D70" s="221" t="s">
        <v>278</v>
      </c>
      <c r="E70" s="221"/>
      <c r="F70" s="221"/>
      <c r="G70" s="132">
        <f>G71</f>
        <v>2000</v>
      </c>
    </row>
    <row r="71" spans="1:7" ht="31.5">
      <c r="A71" s="220" t="s">
        <v>257</v>
      </c>
      <c r="B71" s="152" t="s">
        <v>549</v>
      </c>
      <c r="C71" s="221" t="s">
        <v>281</v>
      </c>
      <c r="D71" s="221" t="s">
        <v>278</v>
      </c>
      <c r="E71" s="221" t="s">
        <v>196</v>
      </c>
      <c r="F71" s="221"/>
      <c r="G71" s="132">
        <f>G72</f>
        <v>2000</v>
      </c>
    </row>
    <row r="72" spans="1:7" ht="31.5">
      <c r="A72" s="220" t="s">
        <v>43</v>
      </c>
      <c r="B72" s="152" t="s">
        <v>549</v>
      </c>
      <c r="C72" s="221" t="s">
        <v>281</v>
      </c>
      <c r="D72" s="221" t="s">
        <v>278</v>
      </c>
      <c r="E72" s="221" t="s">
        <v>196</v>
      </c>
      <c r="F72" s="221" t="s">
        <v>10</v>
      </c>
      <c r="G72" s="129">
        <v>2000</v>
      </c>
    </row>
    <row r="73" spans="1:7" ht="47.25">
      <c r="A73" s="223" t="s">
        <v>59</v>
      </c>
      <c r="B73" s="124" t="s">
        <v>483</v>
      </c>
      <c r="C73" s="124"/>
      <c r="D73" s="123"/>
      <c r="E73" s="123"/>
      <c r="F73" s="123"/>
      <c r="G73" s="131">
        <f>G74</f>
        <v>47000</v>
      </c>
    </row>
    <row r="74" spans="1:7" ht="31.5">
      <c r="A74" s="224" t="s">
        <v>55</v>
      </c>
      <c r="B74" s="221" t="s">
        <v>484</v>
      </c>
      <c r="C74" s="221"/>
      <c r="D74" s="221"/>
      <c r="E74" s="221"/>
      <c r="F74" s="221"/>
      <c r="G74" s="132">
        <f>G75</f>
        <v>47000</v>
      </c>
    </row>
    <row r="75" spans="1:7" ht="31.5">
      <c r="A75" s="224" t="s">
        <v>392</v>
      </c>
      <c r="B75" s="152" t="s">
        <v>529</v>
      </c>
      <c r="C75" s="221" t="s">
        <v>277</v>
      </c>
      <c r="D75" s="221"/>
      <c r="E75" s="221"/>
      <c r="F75" s="221"/>
      <c r="G75" s="132">
        <f>G76</f>
        <v>47000</v>
      </c>
    </row>
    <row r="76" spans="1:7" ht="15.75">
      <c r="A76" s="224" t="s">
        <v>260</v>
      </c>
      <c r="B76" s="152" t="s">
        <v>529</v>
      </c>
      <c r="C76" s="221" t="s">
        <v>277</v>
      </c>
      <c r="D76" s="221" t="s">
        <v>429</v>
      </c>
      <c r="E76" s="221"/>
      <c r="F76" s="221"/>
      <c r="G76" s="132">
        <f>G77</f>
        <v>47000</v>
      </c>
    </row>
    <row r="77" spans="1:7" ht="31.5">
      <c r="A77" s="220" t="s">
        <v>257</v>
      </c>
      <c r="B77" s="152" t="s">
        <v>529</v>
      </c>
      <c r="C77" s="221" t="s">
        <v>277</v>
      </c>
      <c r="D77" s="221" t="s">
        <v>429</v>
      </c>
      <c r="E77" s="221" t="s">
        <v>196</v>
      </c>
      <c r="F77" s="221"/>
      <c r="G77" s="132">
        <f>G78</f>
        <v>47000</v>
      </c>
    </row>
    <row r="78" spans="1:7" ht="31.5">
      <c r="A78" s="220" t="s">
        <v>43</v>
      </c>
      <c r="B78" s="152" t="s">
        <v>529</v>
      </c>
      <c r="C78" s="221" t="s">
        <v>277</v>
      </c>
      <c r="D78" s="221" t="s">
        <v>429</v>
      </c>
      <c r="E78" s="221" t="s">
        <v>196</v>
      </c>
      <c r="F78" s="221" t="s">
        <v>10</v>
      </c>
      <c r="G78" s="129">
        <v>47000</v>
      </c>
    </row>
    <row r="79" spans="1:7" ht="47.25">
      <c r="A79" s="223" t="s">
        <v>60</v>
      </c>
      <c r="B79" s="124" t="s">
        <v>61</v>
      </c>
      <c r="C79" s="124"/>
      <c r="D79" s="123"/>
      <c r="E79" s="123"/>
      <c r="F79" s="123"/>
      <c r="G79" s="131">
        <f>G80</f>
        <v>30000</v>
      </c>
    </row>
    <row r="80" spans="1:7" ht="31.5">
      <c r="A80" s="224" t="s">
        <v>63</v>
      </c>
      <c r="B80" s="221" t="s">
        <v>62</v>
      </c>
      <c r="C80" s="221"/>
      <c r="D80" s="221"/>
      <c r="E80" s="221"/>
      <c r="F80" s="221"/>
      <c r="G80" s="132">
        <f>G81</f>
        <v>30000</v>
      </c>
    </row>
    <row r="81" spans="1:7" ht="31.5">
      <c r="A81" s="224" t="s">
        <v>392</v>
      </c>
      <c r="B81" s="221" t="s">
        <v>64</v>
      </c>
      <c r="C81" s="221" t="s">
        <v>277</v>
      </c>
      <c r="D81" s="221"/>
      <c r="E81" s="221"/>
      <c r="F81" s="221"/>
      <c r="G81" s="132">
        <f>G82</f>
        <v>30000</v>
      </c>
    </row>
    <row r="82" spans="1:7" ht="31.5">
      <c r="A82" s="224" t="s">
        <v>74</v>
      </c>
      <c r="B82" s="221" t="s">
        <v>64</v>
      </c>
      <c r="C82" s="221" t="s">
        <v>277</v>
      </c>
      <c r="D82" s="221" t="s">
        <v>282</v>
      </c>
      <c r="E82" s="221"/>
      <c r="F82" s="221"/>
      <c r="G82" s="132">
        <f>G83</f>
        <v>30000</v>
      </c>
    </row>
    <row r="83" spans="1:7" ht="31.5">
      <c r="A83" s="220" t="s">
        <v>257</v>
      </c>
      <c r="B83" s="221" t="s">
        <v>64</v>
      </c>
      <c r="C83" s="221" t="s">
        <v>277</v>
      </c>
      <c r="D83" s="221" t="s">
        <v>282</v>
      </c>
      <c r="E83" s="221" t="s">
        <v>196</v>
      </c>
      <c r="F83" s="221"/>
      <c r="G83" s="132">
        <f>G84</f>
        <v>30000</v>
      </c>
    </row>
    <row r="84" spans="1:7" ht="31.5">
      <c r="A84" s="220" t="s">
        <v>43</v>
      </c>
      <c r="B84" s="221" t="s">
        <v>64</v>
      </c>
      <c r="C84" s="221" t="s">
        <v>277</v>
      </c>
      <c r="D84" s="221" t="s">
        <v>282</v>
      </c>
      <c r="E84" s="221" t="s">
        <v>196</v>
      </c>
      <c r="F84" s="221" t="s">
        <v>10</v>
      </c>
      <c r="G84" s="129">
        <v>30000</v>
      </c>
    </row>
    <row r="85" spans="1:7" ht="47.25">
      <c r="A85" s="223" t="s">
        <v>65</v>
      </c>
      <c r="B85" s="124" t="s">
        <v>511</v>
      </c>
      <c r="C85" s="124"/>
      <c r="D85" s="123"/>
      <c r="E85" s="123"/>
      <c r="F85" s="123"/>
      <c r="G85" s="131">
        <f>G86</f>
        <v>30000</v>
      </c>
    </row>
    <row r="86" spans="1:7" ht="15.75">
      <c r="A86" s="220" t="s">
        <v>256</v>
      </c>
      <c r="B86" s="152" t="s">
        <v>66</v>
      </c>
      <c r="C86" s="221" t="s">
        <v>274</v>
      </c>
      <c r="D86" s="221"/>
      <c r="E86" s="221"/>
      <c r="F86" s="221"/>
      <c r="G86" s="132">
        <f>G87</f>
        <v>30000</v>
      </c>
    </row>
    <row r="87" spans="1:7" ht="15.75">
      <c r="A87" s="220" t="s">
        <v>513</v>
      </c>
      <c r="B87" s="152" t="s">
        <v>66</v>
      </c>
      <c r="C87" s="221" t="s">
        <v>274</v>
      </c>
      <c r="D87" s="221" t="s">
        <v>428</v>
      </c>
      <c r="E87" s="221"/>
      <c r="F87" s="221"/>
      <c r="G87" s="132">
        <f>G88</f>
        <v>30000</v>
      </c>
    </row>
    <row r="88" spans="1:7" ht="30">
      <c r="A88" s="236" t="s">
        <v>527</v>
      </c>
      <c r="B88" s="152" t="s">
        <v>67</v>
      </c>
      <c r="C88" s="221" t="s">
        <v>274</v>
      </c>
      <c r="D88" s="221" t="s">
        <v>428</v>
      </c>
      <c r="E88" s="221"/>
      <c r="F88" s="221"/>
      <c r="G88" s="132">
        <f>G89</f>
        <v>30000</v>
      </c>
    </row>
    <row r="89" spans="1:7" ht="31.5">
      <c r="A89" s="220" t="s">
        <v>257</v>
      </c>
      <c r="B89" s="152" t="s">
        <v>67</v>
      </c>
      <c r="C89" s="221" t="s">
        <v>274</v>
      </c>
      <c r="D89" s="221" t="s">
        <v>428</v>
      </c>
      <c r="E89" s="221" t="s">
        <v>196</v>
      </c>
      <c r="F89" s="221"/>
      <c r="G89" s="132">
        <f>G90</f>
        <v>30000</v>
      </c>
    </row>
    <row r="90" spans="1:7" ht="31.5">
      <c r="A90" s="220" t="s">
        <v>43</v>
      </c>
      <c r="B90" s="152" t="s">
        <v>67</v>
      </c>
      <c r="C90" s="221" t="s">
        <v>274</v>
      </c>
      <c r="D90" s="221" t="s">
        <v>428</v>
      </c>
      <c r="E90" s="221" t="s">
        <v>196</v>
      </c>
      <c r="F90" s="221" t="s">
        <v>10</v>
      </c>
      <c r="G90" s="129">
        <v>30000</v>
      </c>
    </row>
    <row r="91" spans="1:7" ht="37.5" customHeight="1">
      <c r="A91" s="226" t="s">
        <v>628</v>
      </c>
      <c r="B91" s="227" t="s">
        <v>614</v>
      </c>
      <c r="C91" s="228"/>
      <c r="D91" s="228"/>
      <c r="E91" s="228"/>
      <c r="F91" s="228"/>
      <c r="G91" s="131">
        <f aca="true" t="shared" si="1" ref="G91:G96">G92</f>
        <v>3000</v>
      </c>
    </row>
    <row r="92" spans="1:7" ht="15.75">
      <c r="A92" s="220" t="s">
        <v>629</v>
      </c>
      <c r="B92" s="152" t="s">
        <v>630</v>
      </c>
      <c r="C92" s="221" t="s">
        <v>279</v>
      </c>
      <c r="D92" s="221"/>
      <c r="E92" s="221"/>
      <c r="F92" s="221"/>
      <c r="G92" s="132">
        <f t="shared" si="1"/>
        <v>3000</v>
      </c>
    </row>
    <row r="93" spans="1:7" ht="15.75">
      <c r="A93" s="220" t="s">
        <v>631</v>
      </c>
      <c r="B93" s="152" t="s">
        <v>630</v>
      </c>
      <c r="C93" s="221" t="s">
        <v>279</v>
      </c>
      <c r="D93" s="221" t="s">
        <v>276</v>
      </c>
      <c r="E93" s="221"/>
      <c r="F93" s="221"/>
      <c r="G93" s="132">
        <f t="shared" si="1"/>
        <v>3000</v>
      </c>
    </row>
    <row r="94" spans="1:7" ht="15.75">
      <c r="A94" s="220" t="s">
        <v>632</v>
      </c>
      <c r="B94" s="152" t="s">
        <v>630</v>
      </c>
      <c r="C94" s="221" t="s">
        <v>279</v>
      </c>
      <c r="D94" s="221" t="s">
        <v>276</v>
      </c>
      <c r="E94" s="221"/>
      <c r="F94" s="221"/>
      <c r="G94" s="132">
        <f t="shared" si="1"/>
        <v>3000</v>
      </c>
    </row>
    <row r="95" spans="1:7" ht="94.5">
      <c r="A95" s="222" t="s">
        <v>633</v>
      </c>
      <c r="B95" s="152" t="s">
        <v>640</v>
      </c>
      <c r="C95" s="221" t="s">
        <v>279</v>
      </c>
      <c r="D95" s="221" t="s">
        <v>276</v>
      </c>
      <c r="E95" s="221"/>
      <c r="F95" s="221"/>
      <c r="G95" s="132">
        <f t="shared" si="1"/>
        <v>3000</v>
      </c>
    </row>
    <row r="96" spans="1:7" ht="47.25">
      <c r="A96" s="222" t="s">
        <v>634</v>
      </c>
      <c r="B96" s="152" t="s">
        <v>640</v>
      </c>
      <c r="C96" s="221" t="s">
        <v>279</v>
      </c>
      <c r="D96" s="221" t="s">
        <v>276</v>
      </c>
      <c r="E96" s="221" t="s">
        <v>431</v>
      </c>
      <c r="F96" s="221"/>
      <c r="G96" s="132">
        <f t="shared" si="1"/>
        <v>3000</v>
      </c>
    </row>
    <row r="97" spans="1:7" ht="31.5">
      <c r="A97" s="220" t="s">
        <v>43</v>
      </c>
      <c r="B97" s="152" t="s">
        <v>640</v>
      </c>
      <c r="C97" s="221" t="s">
        <v>279</v>
      </c>
      <c r="D97" s="221" t="s">
        <v>276</v>
      </c>
      <c r="E97" s="221" t="s">
        <v>431</v>
      </c>
      <c r="F97" s="221" t="s">
        <v>10</v>
      </c>
      <c r="G97" s="129">
        <v>3000</v>
      </c>
    </row>
    <row r="98" spans="1:7" ht="34.5" customHeight="1">
      <c r="A98" s="187" t="s">
        <v>611</v>
      </c>
      <c r="B98" s="227" t="s">
        <v>647</v>
      </c>
      <c r="C98" s="228"/>
      <c r="D98" s="228"/>
      <c r="E98" s="228"/>
      <c r="F98" s="228"/>
      <c r="G98" s="131">
        <f>G99</f>
        <v>56000</v>
      </c>
    </row>
    <row r="99" spans="1:7" ht="15.75">
      <c r="A99" s="186" t="s">
        <v>635</v>
      </c>
      <c r="B99" s="189" t="s">
        <v>648</v>
      </c>
      <c r="C99" s="221" t="s">
        <v>278</v>
      </c>
      <c r="D99" s="221"/>
      <c r="E99" s="221"/>
      <c r="F99" s="221"/>
      <c r="G99" s="132">
        <f>G100</f>
        <v>56000</v>
      </c>
    </row>
    <row r="100" spans="1:7" ht="31.5">
      <c r="A100" s="188" t="s">
        <v>636</v>
      </c>
      <c r="B100" s="189" t="s">
        <v>648</v>
      </c>
      <c r="C100" s="190" t="s">
        <v>278</v>
      </c>
      <c r="D100" s="188" t="s">
        <v>282</v>
      </c>
      <c r="E100" s="189"/>
      <c r="F100" s="190"/>
      <c r="G100" s="132">
        <f>G101</f>
        <v>56000</v>
      </c>
    </row>
    <row r="101" spans="1:7" ht="31.5">
      <c r="A101" s="188" t="s">
        <v>646</v>
      </c>
      <c r="B101" s="189" t="s">
        <v>648</v>
      </c>
      <c r="C101" s="190" t="s">
        <v>278</v>
      </c>
      <c r="D101" s="188" t="s">
        <v>282</v>
      </c>
      <c r="E101" s="189"/>
      <c r="F101" s="190"/>
      <c r="G101" s="132">
        <f>G102</f>
        <v>56000</v>
      </c>
    </row>
    <row r="102" spans="1:7" ht="31.5">
      <c r="A102" s="220" t="s">
        <v>257</v>
      </c>
      <c r="B102" s="189" t="s">
        <v>648</v>
      </c>
      <c r="C102" s="221" t="s">
        <v>278</v>
      </c>
      <c r="D102" s="221" t="s">
        <v>282</v>
      </c>
      <c r="E102" s="221" t="s">
        <v>196</v>
      </c>
      <c r="F102" s="221"/>
      <c r="G102" s="132">
        <f>G103</f>
        <v>56000</v>
      </c>
    </row>
    <row r="103" spans="1:7" ht="31.5">
      <c r="A103" s="220" t="s">
        <v>43</v>
      </c>
      <c r="B103" s="189" t="s">
        <v>648</v>
      </c>
      <c r="C103" s="221" t="s">
        <v>278</v>
      </c>
      <c r="D103" s="221" t="s">
        <v>282</v>
      </c>
      <c r="E103" s="221" t="s">
        <v>196</v>
      </c>
      <c r="F103" s="221" t="s">
        <v>10</v>
      </c>
      <c r="G103" s="129">
        <v>56000</v>
      </c>
    </row>
    <row r="104" spans="1:7" ht="63">
      <c r="A104" s="187" t="s">
        <v>682</v>
      </c>
      <c r="B104" s="227" t="s">
        <v>678</v>
      </c>
      <c r="C104" s="228"/>
      <c r="D104" s="228"/>
      <c r="E104" s="228"/>
      <c r="F104" s="228"/>
      <c r="G104" s="131">
        <f>G105</f>
        <v>20000</v>
      </c>
    </row>
    <row r="105" spans="1:7" ht="31.5">
      <c r="A105" s="220" t="s">
        <v>679</v>
      </c>
      <c r="B105" s="189" t="s">
        <v>680</v>
      </c>
      <c r="C105" s="221"/>
      <c r="D105" s="221"/>
      <c r="E105" s="221"/>
      <c r="F105" s="221"/>
      <c r="G105" s="132">
        <f>G106</f>
        <v>20000</v>
      </c>
    </row>
    <row r="106" spans="1:7" ht="15.75">
      <c r="A106" s="220" t="s">
        <v>629</v>
      </c>
      <c r="B106" s="189" t="s">
        <v>681</v>
      </c>
      <c r="C106" s="221" t="s">
        <v>279</v>
      </c>
      <c r="D106" s="221"/>
      <c r="E106" s="221"/>
      <c r="F106" s="221"/>
      <c r="G106" s="132">
        <f>G107</f>
        <v>20000</v>
      </c>
    </row>
    <row r="107" spans="1:7" ht="15.75">
      <c r="A107" s="220" t="s">
        <v>631</v>
      </c>
      <c r="B107" s="189" t="s">
        <v>681</v>
      </c>
      <c r="C107" s="221" t="s">
        <v>279</v>
      </c>
      <c r="D107" s="221" t="s">
        <v>276</v>
      </c>
      <c r="E107" s="221"/>
      <c r="F107" s="221"/>
      <c r="G107" s="132">
        <f>G108</f>
        <v>20000</v>
      </c>
    </row>
    <row r="108" spans="1:7" ht="31.5">
      <c r="A108" s="220" t="s">
        <v>257</v>
      </c>
      <c r="B108" s="189" t="s">
        <v>681</v>
      </c>
      <c r="C108" s="221" t="s">
        <v>279</v>
      </c>
      <c r="D108" s="221" t="s">
        <v>276</v>
      </c>
      <c r="E108" s="221" t="s">
        <v>196</v>
      </c>
      <c r="F108" s="221"/>
      <c r="G108" s="132">
        <f>G109</f>
        <v>20000</v>
      </c>
    </row>
    <row r="109" spans="1:7" ht="31.5">
      <c r="A109" s="220" t="s">
        <v>43</v>
      </c>
      <c r="B109" s="189" t="s">
        <v>681</v>
      </c>
      <c r="C109" s="221" t="s">
        <v>278</v>
      </c>
      <c r="D109" s="221" t="s">
        <v>429</v>
      </c>
      <c r="E109" s="221" t="s">
        <v>196</v>
      </c>
      <c r="F109" s="221" t="s">
        <v>10</v>
      </c>
      <c r="G109" s="129">
        <v>20000</v>
      </c>
    </row>
    <row r="110" spans="1:7" ht="15.75">
      <c r="A110" s="126" t="s">
        <v>394</v>
      </c>
      <c r="B110" s="122"/>
      <c r="C110" s="120"/>
      <c r="D110" s="120"/>
      <c r="E110" s="120"/>
      <c r="F110" s="120"/>
      <c r="G110" s="133">
        <f>SUM(G7+G13+G24+G35+G42+G49+G55+G61+G67+G73+G79+G85+G91+G98+G104)</f>
        <v>603000</v>
      </c>
    </row>
  </sheetData>
  <sheetProtection/>
  <mergeCells count="9">
    <mergeCell ref="A1:G1"/>
    <mergeCell ref="A3:G3"/>
    <mergeCell ref="A2:G2"/>
    <mergeCell ref="A5:A6"/>
    <mergeCell ref="B5:B6"/>
    <mergeCell ref="C5:C6"/>
    <mergeCell ref="D5:D6"/>
    <mergeCell ref="E5:E6"/>
    <mergeCell ref="F5:F6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3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65.421875" style="9" customWidth="1"/>
    <col min="2" max="2" width="15.00390625" style="28" customWidth="1"/>
    <col min="3" max="3" width="7.00390625" style="29" customWidth="1"/>
    <col min="4" max="4" width="6.140625" style="29" customWidth="1"/>
    <col min="5" max="5" width="7.28125" style="29" customWidth="1"/>
    <col min="6" max="6" width="5.57421875" style="29" customWidth="1"/>
    <col min="7" max="7" width="14.140625" style="0" customWidth="1"/>
    <col min="8" max="8" width="15.57421875" style="0" customWidth="1"/>
  </cols>
  <sheetData>
    <row r="1" spans="1:8" ht="60.75" customHeight="1">
      <c r="A1" s="297" t="s">
        <v>698</v>
      </c>
      <c r="B1" s="297"/>
      <c r="C1" s="297"/>
      <c r="D1" s="297"/>
      <c r="E1" s="297"/>
      <c r="F1" s="297"/>
      <c r="G1" s="297"/>
      <c r="H1" s="297"/>
    </row>
    <row r="2" spans="1:8" ht="91.5" customHeight="1">
      <c r="A2" s="254" t="s">
        <v>677</v>
      </c>
      <c r="B2" s="254"/>
      <c r="C2" s="254"/>
      <c r="D2" s="254"/>
      <c r="E2" s="254"/>
      <c r="F2" s="254"/>
      <c r="G2" s="254"/>
      <c r="H2" s="254"/>
    </row>
    <row r="3" spans="1:8" ht="49.5" customHeight="1">
      <c r="A3" s="249" t="s">
        <v>627</v>
      </c>
      <c r="B3" s="249"/>
      <c r="C3" s="249"/>
      <c r="D3" s="249"/>
      <c r="E3" s="249"/>
      <c r="F3" s="249"/>
      <c r="G3" s="249"/>
      <c r="H3" s="249"/>
    </row>
    <row r="4" spans="1:8" ht="15.75">
      <c r="A4" s="229"/>
      <c r="B4" s="230"/>
      <c r="C4" s="231"/>
      <c r="D4" s="231"/>
      <c r="E4" s="231"/>
      <c r="F4" s="231"/>
      <c r="G4" s="204"/>
      <c r="H4" s="204"/>
    </row>
    <row r="5" spans="1:8" ht="15" customHeight="1">
      <c r="A5" s="295" t="s">
        <v>387</v>
      </c>
      <c r="B5" s="295" t="s">
        <v>291</v>
      </c>
      <c r="C5" s="296" t="s">
        <v>388</v>
      </c>
      <c r="D5" s="296" t="s">
        <v>290</v>
      </c>
      <c r="E5" s="296" t="s">
        <v>252</v>
      </c>
      <c r="F5" s="296" t="s">
        <v>389</v>
      </c>
      <c r="G5" s="294" t="s">
        <v>623</v>
      </c>
      <c r="H5" s="294" t="s">
        <v>624</v>
      </c>
    </row>
    <row r="6" spans="1:8" ht="49.5" customHeight="1">
      <c r="A6" s="295"/>
      <c r="B6" s="295"/>
      <c r="C6" s="296"/>
      <c r="D6" s="296"/>
      <c r="E6" s="296"/>
      <c r="F6" s="296"/>
      <c r="G6" s="294"/>
      <c r="H6" s="294"/>
    </row>
    <row r="7" spans="1:8" ht="3" customHeight="1" hidden="1">
      <c r="A7" s="219" t="s">
        <v>560</v>
      </c>
      <c r="B7" s="121" t="s">
        <v>296</v>
      </c>
      <c r="C7" s="124"/>
      <c r="D7" s="124"/>
      <c r="E7" s="124"/>
      <c r="F7" s="124"/>
      <c r="G7" s="131">
        <f aca="true" t="shared" si="0" ref="G7:H11">G8</f>
        <v>0</v>
      </c>
      <c r="H7" s="131">
        <f t="shared" si="0"/>
        <v>0</v>
      </c>
    </row>
    <row r="8" spans="1:8" ht="15.75" hidden="1">
      <c r="A8" s="220" t="s">
        <v>285</v>
      </c>
      <c r="B8" s="152" t="s">
        <v>297</v>
      </c>
      <c r="C8" s="221"/>
      <c r="D8" s="221"/>
      <c r="E8" s="221"/>
      <c r="F8" s="221"/>
      <c r="G8" s="132">
        <f t="shared" si="0"/>
        <v>0</v>
      </c>
      <c r="H8" s="132">
        <f t="shared" si="0"/>
        <v>0</v>
      </c>
    </row>
    <row r="9" spans="1:8" ht="15.75" hidden="1">
      <c r="A9" s="220" t="s">
        <v>284</v>
      </c>
      <c r="B9" s="152" t="s">
        <v>561</v>
      </c>
      <c r="C9" s="221">
        <v>11</v>
      </c>
      <c r="D9" s="221"/>
      <c r="E9" s="221"/>
      <c r="F9" s="221"/>
      <c r="G9" s="132">
        <f t="shared" si="0"/>
        <v>0</v>
      </c>
      <c r="H9" s="132">
        <f t="shared" si="0"/>
        <v>0</v>
      </c>
    </row>
    <row r="10" spans="1:8" ht="15.75" hidden="1">
      <c r="A10" s="220" t="s">
        <v>494</v>
      </c>
      <c r="B10" s="152" t="s">
        <v>561</v>
      </c>
      <c r="C10" s="221">
        <v>11</v>
      </c>
      <c r="D10" s="221" t="s">
        <v>274</v>
      </c>
      <c r="E10" s="221"/>
      <c r="F10" s="221"/>
      <c r="G10" s="132">
        <f t="shared" si="0"/>
        <v>0</v>
      </c>
      <c r="H10" s="132">
        <f t="shared" si="0"/>
        <v>0</v>
      </c>
    </row>
    <row r="11" spans="1:8" ht="31.5" hidden="1">
      <c r="A11" s="222" t="s">
        <v>205</v>
      </c>
      <c r="B11" s="152" t="s">
        <v>561</v>
      </c>
      <c r="C11" s="221" t="s">
        <v>434</v>
      </c>
      <c r="D11" s="221" t="s">
        <v>274</v>
      </c>
      <c r="E11" s="221" t="s">
        <v>196</v>
      </c>
      <c r="F11" s="221"/>
      <c r="G11" s="132">
        <f t="shared" si="0"/>
        <v>0</v>
      </c>
      <c r="H11" s="132">
        <f t="shared" si="0"/>
        <v>0</v>
      </c>
    </row>
    <row r="12" spans="1:8" ht="3.75" customHeight="1" hidden="1">
      <c r="A12" s="220" t="s">
        <v>40</v>
      </c>
      <c r="B12" s="152" t="s">
        <v>561</v>
      </c>
      <c r="C12" s="221">
        <v>11</v>
      </c>
      <c r="D12" s="221" t="s">
        <v>274</v>
      </c>
      <c r="E12" s="221" t="s">
        <v>196</v>
      </c>
      <c r="F12" s="221" t="s">
        <v>10</v>
      </c>
      <c r="G12" s="129">
        <v>0</v>
      </c>
      <c r="H12" s="129">
        <v>0</v>
      </c>
    </row>
    <row r="13" spans="1:8" ht="4.5" customHeight="1" hidden="1">
      <c r="A13" s="223" t="s">
        <v>41</v>
      </c>
      <c r="B13" s="121" t="s">
        <v>299</v>
      </c>
      <c r="C13" s="124"/>
      <c r="D13" s="124"/>
      <c r="E13" s="124"/>
      <c r="F13" s="124"/>
      <c r="G13" s="131">
        <f>G14</f>
        <v>0</v>
      </c>
      <c r="H13" s="131">
        <f>H14</f>
        <v>0</v>
      </c>
    </row>
    <row r="14" spans="1:8" ht="31.5" hidden="1">
      <c r="A14" s="220" t="s">
        <v>272</v>
      </c>
      <c r="B14" s="152" t="s">
        <v>302</v>
      </c>
      <c r="C14" s="221"/>
      <c r="D14" s="221"/>
      <c r="E14" s="221"/>
      <c r="F14" s="221"/>
      <c r="G14" s="132">
        <f>G15+G20</f>
        <v>0</v>
      </c>
      <c r="H14" s="132">
        <f>H15+H20</f>
        <v>0</v>
      </c>
    </row>
    <row r="15" spans="1:8" ht="15.75" hidden="1">
      <c r="A15" s="224" t="s">
        <v>390</v>
      </c>
      <c r="B15" s="152" t="s">
        <v>554</v>
      </c>
      <c r="C15" s="221">
        <v>10</v>
      </c>
      <c r="D15" s="221"/>
      <c r="E15" s="221"/>
      <c r="F15" s="221"/>
      <c r="G15" s="132">
        <f aca="true" t="shared" si="1" ref="G15:H18">G16</f>
        <v>0</v>
      </c>
      <c r="H15" s="132">
        <f t="shared" si="1"/>
        <v>0</v>
      </c>
    </row>
    <row r="16" spans="1:8" ht="15.75" hidden="1">
      <c r="A16" s="224" t="s">
        <v>271</v>
      </c>
      <c r="B16" s="152" t="s">
        <v>554</v>
      </c>
      <c r="C16" s="221">
        <v>10</v>
      </c>
      <c r="D16" s="221" t="s">
        <v>274</v>
      </c>
      <c r="E16" s="221"/>
      <c r="F16" s="221"/>
      <c r="G16" s="132">
        <f t="shared" si="1"/>
        <v>0</v>
      </c>
      <c r="H16" s="132">
        <f t="shared" si="1"/>
        <v>0</v>
      </c>
    </row>
    <row r="17" spans="1:8" ht="31.5" hidden="1">
      <c r="A17" s="224" t="s">
        <v>42</v>
      </c>
      <c r="B17" s="152" t="s">
        <v>556</v>
      </c>
      <c r="C17" s="221">
        <v>10</v>
      </c>
      <c r="D17" s="221" t="s">
        <v>274</v>
      </c>
      <c r="E17" s="221"/>
      <c r="F17" s="221"/>
      <c r="G17" s="132">
        <f t="shared" si="1"/>
        <v>0</v>
      </c>
      <c r="H17" s="132">
        <f t="shared" si="1"/>
        <v>0</v>
      </c>
    </row>
    <row r="18" spans="1:8" ht="15.75" hidden="1">
      <c r="A18" s="224" t="s">
        <v>273</v>
      </c>
      <c r="B18" s="152" t="s">
        <v>556</v>
      </c>
      <c r="C18" s="221" t="s">
        <v>429</v>
      </c>
      <c r="D18" s="221" t="s">
        <v>274</v>
      </c>
      <c r="E18" s="221" t="s">
        <v>203</v>
      </c>
      <c r="F18" s="120"/>
      <c r="G18" s="132">
        <f t="shared" si="1"/>
        <v>0</v>
      </c>
      <c r="H18" s="132">
        <f t="shared" si="1"/>
        <v>0</v>
      </c>
    </row>
    <row r="19" spans="1:8" ht="31.5" hidden="1">
      <c r="A19" s="220" t="s">
        <v>43</v>
      </c>
      <c r="B19" s="152" t="s">
        <v>556</v>
      </c>
      <c r="C19" s="221">
        <v>10</v>
      </c>
      <c r="D19" s="221" t="s">
        <v>274</v>
      </c>
      <c r="E19" s="221" t="s">
        <v>203</v>
      </c>
      <c r="F19" s="221" t="s">
        <v>10</v>
      </c>
      <c r="G19" s="129">
        <v>0</v>
      </c>
      <c r="H19" s="129">
        <v>0</v>
      </c>
    </row>
    <row r="20" spans="1:8" ht="31.5" hidden="1">
      <c r="A20" s="220" t="s">
        <v>283</v>
      </c>
      <c r="B20" s="152" t="s">
        <v>558</v>
      </c>
      <c r="C20" s="221"/>
      <c r="D20" s="221"/>
      <c r="E20" s="221"/>
      <c r="F20" s="221"/>
      <c r="G20" s="132">
        <f aca="true" t="shared" si="2" ref="G20:H22">G21</f>
        <v>0</v>
      </c>
      <c r="H20" s="132">
        <f t="shared" si="2"/>
        <v>0</v>
      </c>
    </row>
    <row r="21" spans="1:8" ht="15.75" hidden="1">
      <c r="A21" s="220" t="s">
        <v>391</v>
      </c>
      <c r="B21" s="152" t="s">
        <v>558</v>
      </c>
      <c r="C21" s="221">
        <v>10</v>
      </c>
      <c r="D21" s="221" t="s">
        <v>277</v>
      </c>
      <c r="E21" s="221"/>
      <c r="F21" s="221"/>
      <c r="G21" s="132">
        <f t="shared" si="2"/>
        <v>0</v>
      </c>
      <c r="H21" s="132">
        <f t="shared" si="2"/>
        <v>0</v>
      </c>
    </row>
    <row r="22" spans="1:8" ht="15.75" hidden="1">
      <c r="A22" s="224" t="s">
        <v>273</v>
      </c>
      <c r="B22" s="152" t="s">
        <v>558</v>
      </c>
      <c r="C22" s="221" t="s">
        <v>429</v>
      </c>
      <c r="D22" s="221" t="s">
        <v>277</v>
      </c>
      <c r="E22" s="221" t="s">
        <v>203</v>
      </c>
      <c r="F22" s="120"/>
      <c r="G22" s="132">
        <f t="shared" si="2"/>
        <v>0</v>
      </c>
      <c r="H22" s="132">
        <f t="shared" si="2"/>
        <v>0</v>
      </c>
    </row>
    <row r="23" spans="1:8" ht="31.5" hidden="1">
      <c r="A23" s="220" t="s">
        <v>43</v>
      </c>
      <c r="B23" s="152" t="s">
        <v>558</v>
      </c>
      <c r="C23" s="221">
        <v>10</v>
      </c>
      <c r="D23" s="221" t="s">
        <v>277</v>
      </c>
      <c r="E23" s="221" t="s">
        <v>203</v>
      </c>
      <c r="F23" s="221" t="s">
        <v>10</v>
      </c>
      <c r="G23" s="129">
        <v>0</v>
      </c>
      <c r="H23" s="129">
        <v>0</v>
      </c>
    </row>
    <row r="24" spans="1:8" ht="47.25" hidden="1">
      <c r="A24" s="223" t="s">
        <v>44</v>
      </c>
      <c r="B24" s="121" t="s">
        <v>311</v>
      </c>
      <c r="C24" s="124"/>
      <c r="D24" s="124"/>
      <c r="E24" s="124"/>
      <c r="F24" s="124"/>
      <c r="G24" s="131">
        <f>G25</f>
        <v>0</v>
      </c>
      <c r="H24" s="131">
        <f>H25</f>
        <v>0</v>
      </c>
    </row>
    <row r="25" spans="1:8" ht="31.5" hidden="1">
      <c r="A25" s="220" t="s">
        <v>314</v>
      </c>
      <c r="B25" s="152" t="s">
        <v>312</v>
      </c>
      <c r="C25" s="120"/>
      <c r="D25" s="120"/>
      <c r="E25" s="120"/>
      <c r="F25" s="120"/>
      <c r="G25" s="132">
        <f>G26+G31</f>
        <v>0</v>
      </c>
      <c r="H25" s="132">
        <f>H26+H31</f>
        <v>0</v>
      </c>
    </row>
    <row r="26" spans="1:8" ht="15.75" hidden="1">
      <c r="A26" s="220" t="s">
        <v>256</v>
      </c>
      <c r="B26" s="152" t="s">
        <v>510</v>
      </c>
      <c r="C26" s="221" t="s">
        <v>274</v>
      </c>
      <c r="D26" s="221"/>
      <c r="E26" s="221"/>
      <c r="F26" s="221"/>
      <c r="G26" s="132">
        <f aca="true" t="shared" si="3" ref="G26:H29">G27</f>
        <v>0</v>
      </c>
      <c r="H26" s="132">
        <f t="shared" si="3"/>
        <v>0</v>
      </c>
    </row>
    <row r="27" spans="1:8" ht="15.75" hidden="1">
      <c r="A27" s="220" t="s">
        <v>258</v>
      </c>
      <c r="B27" s="152" t="s">
        <v>510</v>
      </c>
      <c r="C27" s="221" t="s">
        <v>274</v>
      </c>
      <c r="D27" s="221" t="s">
        <v>428</v>
      </c>
      <c r="E27" s="221"/>
      <c r="F27" s="221"/>
      <c r="G27" s="132">
        <f t="shared" si="3"/>
        <v>0</v>
      </c>
      <c r="H27" s="132">
        <f t="shared" si="3"/>
        <v>0</v>
      </c>
    </row>
    <row r="28" spans="1:8" ht="31.5" hidden="1">
      <c r="A28" s="220" t="s">
        <v>45</v>
      </c>
      <c r="B28" s="152" t="s">
        <v>510</v>
      </c>
      <c r="C28" s="221" t="s">
        <v>274</v>
      </c>
      <c r="D28" s="221" t="s">
        <v>428</v>
      </c>
      <c r="E28" s="221"/>
      <c r="F28" s="221"/>
      <c r="G28" s="132">
        <f t="shared" si="3"/>
        <v>0</v>
      </c>
      <c r="H28" s="132">
        <f t="shared" si="3"/>
        <v>0</v>
      </c>
    </row>
    <row r="29" spans="1:8" ht="31.5" hidden="1">
      <c r="A29" s="220" t="s">
        <v>257</v>
      </c>
      <c r="B29" s="152" t="s">
        <v>510</v>
      </c>
      <c r="C29" s="221" t="s">
        <v>274</v>
      </c>
      <c r="D29" s="221" t="s">
        <v>428</v>
      </c>
      <c r="E29" s="221" t="s">
        <v>196</v>
      </c>
      <c r="F29" s="221"/>
      <c r="G29" s="132">
        <f t="shared" si="3"/>
        <v>0</v>
      </c>
      <c r="H29" s="132">
        <f t="shared" si="3"/>
        <v>0</v>
      </c>
    </row>
    <row r="30" spans="1:8" ht="2.25" customHeight="1" hidden="1">
      <c r="A30" s="220" t="s">
        <v>43</v>
      </c>
      <c r="B30" s="152" t="s">
        <v>510</v>
      </c>
      <c r="C30" s="221" t="s">
        <v>274</v>
      </c>
      <c r="D30" s="221" t="s">
        <v>428</v>
      </c>
      <c r="E30" s="221" t="s">
        <v>196</v>
      </c>
      <c r="F30" s="221" t="s">
        <v>10</v>
      </c>
      <c r="G30" s="129">
        <v>0</v>
      </c>
      <c r="H30" s="129">
        <v>0</v>
      </c>
    </row>
    <row r="31" spans="1:8" ht="15.75" hidden="1">
      <c r="A31" s="220" t="s">
        <v>46</v>
      </c>
      <c r="B31" s="152" t="s">
        <v>510</v>
      </c>
      <c r="C31" s="221" t="s">
        <v>281</v>
      </c>
      <c r="D31" s="221"/>
      <c r="E31" s="221"/>
      <c r="F31" s="221"/>
      <c r="G31" s="132">
        <f aca="true" t="shared" si="4" ref="G31:H33">G32</f>
        <v>0</v>
      </c>
      <c r="H31" s="132">
        <f t="shared" si="4"/>
        <v>0</v>
      </c>
    </row>
    <row r="32" spans="1:8" ht="15.75" hidden="1">
      <c r="A32" s="220" t="s">
        <v>47</v>
      </c>
      <c r="B32" s="152" t="s">
        <v>510</v>
      </c>
      <c r="C32" s="221" t="s">
        <v>281</v>
      </c>
      <c r="D32" s="221" t="s">
        <v>278</v>
      </c>
      <c r="E32" s="221"/>
      <c r="F32" s="221"/>
      <c r="G32" s="132">
        <f t="shared" si="4"/>
        <v>0</v>
      </c>
      <c r="H32" s="132">
        <f t="shared" si="4"/>
        <v>0</v>
      </c>
    </row>
    <row r="33" spans="1:8" ht="31.5" hidden="1">
      <c r="A33" s="220" t="s">
        <v>257</v>
      </c>
      <c r="B33" s="152" t="s">
        <v>510</v>
      </c>
      <c r="C33" s="221" t="s">
        <v>281</v>
      </c>
      <c r="D33" s="221" t="s">
        <v>278</v>
      </c>
      <c r="E33" s="221" t="s">
        <v>196</v>
      </c>
      <c r="F33" s="221"/>
      <c r="G33" s="132">
        <f t="shared" si="4"/>
        <v>0</v>
      </c>
      <c r="H33" s="132">
        <f t="shared" si="4"/>
        <v>0</v>
      </c>
    </row>
    <row r="34" spans="1:8" ht="31.5" hidden="1">
      <c r="A34" s="220" t="s">
        <v>43</v>
      </c>
      <c r="B34" s="152" t="s">
        <v>510</v>
      </c>
      <c r="C34" s="221" t="s">
        <v>281</v>
      </c>
      <c r="D34" s="221" t="s">
        <v>278</v>
      </c>
      <c r="E34" s="221" t="s">
        <v>196</v>
      </c>
      <c r="F34" s="221" t="s">
        <v>10</v>
      </c>
      <c r="G34" s="129">
        <v>0</v>
      </c>
      <c r="H34" s="129">
        <v>0</v>
      </c>
    </row>
    <row r="35" spans="1:8" ht="78.75" hidden="1">
      <c r="A35" s="40" t="s">
        <v>48</v>
      </c>
      <c r="B35" s="121" t="s">
        <v>315</v>
      </c>
      <c r="C35" s="123"/>
      <c r="D35" s="123"/>
      <c r="E35" s="123"/>
      <c r="F35" s="123"/>
      <c r="G35" s="131">
        <f aca="true" t="shared" si="5" ref="G35:H37">G36</f>
        <v>0</v>
      </c>
      <c r="H35" s="131">
        <f t="shared" si="5"/>
        <v>0</v>
      </c>
    </row>
    <row r="36" spans="1:8" ht="31.5" hidden="1">
      <c r="A36" s="220" t="s">
        <v>320</v>
      </c>
      <c r="B36" s="152" t="s">
        <v>313</v>
      </c>
      <c r="C36" s="221"/>
      <c r="D36" s="221"/>
      <c r="E36" s="221"/>
      <c r="F36" s="221"/>
      <c r="G36" s="132">
        <f t="shared" si="5"/>
        <v>0</v>
      </c>
      <c r="H36" s="132">
        <f t="shared" si="5"/>
        <v>0</v>
      </c>
    </row>
    <row r="37" spans="1:8" ht="15.75" hidden="1">
      <c r="A37" s="220" t="s">
        <v>261</v>
      </c>
      <c r="B37" s="152" t="s">
        <v>537</v>
      </c>
      <c r="C37" s="221" t="s">
        <v>278</v>
      </c>
      <c r="D37" s="221"/>
      <c r="E37" s="221"/>
      <c r="F37" s="221"/>
      <c r="G37" s="132">
        <f t="shared" si="5"/>
        <v>0</v>
      </c>
      <c r="H37" s="132">
        <f t="shared" si="5"/>
        <v>0</v>
      </c>
    </row>
    <row r="38" spans="1:8" ht="15.75" hidden="1">
      <c r="A38" s="220" t="s">
        <v>49</v>
      </c>
      <c r="B38" s="152" t="s">
        <v>537</v>
      </c>
      <c r="C38" s="221" t="s">
        <v>278</v>
      </c>
      <c r="D38" s="221" t="s">
        <v>430</v>
      </c>
      <c r="E38" s="221"/>
      <c r="F38" s="221"/>
      <c r="G38" s="132">
        <f>G40</f>
        <v>0</v>
      </c>
      <c r="H38" s="132">
        <f>H40</f>
        <v>0</v>
      </c>
    </row>
    <row r="39" spans="1:8" ht="4.5" customHeight="1" hidden="1">
      <c r="A39" s="220" t="s">
        <v>50</v>
      </c>
      <c r="B39" s="152" t="s">
        <v>537</v>
      </c>
      <c r="C39" s="221" t="s">
        <v>278</v>
      </c>
      <c r="D39" s="221" t="s">
        <v>430</v>
      </c>
      <c r="E39" s="221"/>
      <c r="F39" s="221"/>
      <c r="G39" s="132"/>
      <c r="H39" s="132"/>
    </row>
    <row r="40" spans="1:8" ht="17.25" customHeight="1" hidden="1">
      <c r="A40" s="220" t="s">
        <v>257</v>
      </c>
      <c r="B40" s="152" t="s">
        <v>537</v>
      </c>
      <c r="C40" s="221" t="s">
        <v>278</v>
      </c>
      <c r="D40" s="221" t="s">
        <v>430</v>
      </c>
      <c r="E40" s="221" t="s">
        <v>196</v>
      </c>
      <c r="F40" s="221"/>
      <c r="G40" s="132">
        <f>G41</f>
        <v>0</v>
      </c>
      <c r="H40" s="132">
        <f>H41</f>
        <v>0</v>
      </c>
    </row>
    <row r="41" spans="1:8" ht="31.5" hidden="1">
      <c r="A41" s="220" t="s">
        <v>43</v>
      </c>
      <c r="B41" s="152" t="s">
        <v>537</v>
      </c>
      <c r="C41" s="221" t="s">
        <v>278</v>
      </c>
      <c r="D41" s="221" t="s">
        <v>430</v>
      </c>
      <c r="E41" s="221" t="s">
        <v>196</v>
      </c>
      <c r="F41" s="221" t="s">
        <v>10</v>
      </c>
      <c r="G41" s="129">
        <v>0</v>
      </c>
      <c r="H41" s="129">
        <v>0</v>
      </c>
    </row>
    <row r="42" spans="1:8" ht="47.25" hidden="1">
      <c r="A42" s="223" t="s">
        <v>51</v>
      </c>
      <c r="B42" s="121" t="s">
        <v>321</v>
      </c>
      <c r="C42" s="123"/>
      <c r="D42" s="123"/>
      <c r="E42" s="123"/>
      <c r="F42" s="123"/>
      <c r="G42" s="131">
        <f aca="true" t="shared" si="6" ref="G42:H47">G43</f>
        <v>0</v>
      </c>
      <c r="H42" s="131">
        <f t="shared" si="6"/>
        <v>0</v>
      </c>
    </row>
    <row r="43" spans="1:8" ht="15.75" hidden="1">
      <c r="A43" s="220" t="s">
        <v>52</v>
      </c>
      <c r="B43" s="152" t="s">
        <v>319</v>
      </c>
      <c r="C43" s="221"/>
      <c r="D43" s="221"/>
      <c r="E43" s="221"/>
      <c r="F43" s="221"/>
      <c r="G43" s="132">
        <f t="shared" si="6"/>
        <v>0</v>
      </c>
      <c r="H43" s="132">
        <f t="shared" si="6"/>
        <v>0</v>
      </c>
    </row>
    <row r="44" spans="1:8" ht="15.75" hidden="1">
      <c r="A44" s="220" t="s">
        <v>256</v>
      </c>
      <c r="B44" s="152" t="s">
        <v>53</v>
      </c>
      <c r="C44" s="221" t="s">
        <v>274</v>
      </c>
      <c r="D44" s="221"/>
      <c r="E44" s="221"/>
      <c r="F44" s="221"/>
      <c r="G44" s="132">
        <f t="shared" si="6"/>
        <v>0</v>
      </c>
      <c r="H44" s="132">
        <f t="shared" si="6"/>
        <v>0</v>
      </c>
    </row>
    <row r="45" spans="1:8" ht="4.5" customHeight="1" hidden="1">
      <c r="A45" s="220" t="s">
        <v>258</v>
      </c>
      <c r="B45" s="152" t="s">
        <v>53</v>
      </c>
      <c r="C45" s="221" t="s">
        <v>274</v>
      </c>
      <c r="D45" s="221" t="s">
        <v>428</v>
      </c>
      <c r="E45" s="221"/>
      <c r="F45" s="221"/>
      <c r="G45" s="132">
        <f t="shared" si="6"/>
        <v>0</v>
      </c>
      <c r="H45" s="132">
        <f t="shared" si="6"/>
        <v>0</v>
      </c>
    </row>
    <row r="46" spans="1:8" ht="31.5" hidden="1">
      <c r="A46" s="220" t="s">
        <v>393</v>
      </c>
      <c r="B46" s="152" t="s">
        <v>53</v>
      </c>
      <c r="C46" s="221" t="s">
        <v>274</v>
      </c>
      <c r="D46" s="221" t="s">
        <v>428</v>
      </c>
      <c r="E46" s="221"/>
      <c r="F46" s="221"/>
      <c r="G46" s="132">
        <f t="shared" si="6"/>
        <v>0</v>
      </c>
      <c r="H46" s="132">
        <f t="shared" si="6"/>
        <v>0</v>
      </c>
    </row>
    <row r="47" spans="1:8" ht="31.5" hidden="1">
      <c r="A47" s="220" t="s">
        <v>257</v>
      </c>
      <c r="B47" s="152" t="s">
        <v>53</v>
      </c>
      <c r="C47" s="221" t="s">
        <v>274</v>
      </c>
      <c r="D47" s="221" t="s">
        <v>428</v>
      </c>
      <c r="E47" s="221" t="s">
        <v>196</v>
      </c>
      <c r="F47" s="221"/>
      <c r="G47" s="132">
        <f t="shared" si="6"/>
        <v>0</v>
      </c>
      <c r="H47" s="132">
        <f t="shared" si="6"/>
        <v>0</v>
      </c>
    </row>
    <row r="48" spans="1:8" ht="31.5" hidden="1">
      <c r="A48" s="220" t="s">
        <v>43</v>
      </c>
      <c r="B48" s="152" t="s">
        <v>53</v>
      </c>
      <c r="C48" s="221" t="s">
        <v>274</v>
      </c>
      <c r="D48" s="221" t="s">
        <v>428</v>
      </c>
      <c r="E48" s="221" t="s">
        <v>196</v>
      </c>
      <c r="F48" s="221" t="s">
        <v>10</v>
      </c>
      <c r="G48" s="129">
        <v>0</v>
      </c>
      <c r="H48" s="129">
        <v>0</v>
      </c>
    </row>
    <row r="49" spans="1:8" ht="2.25" customHeight="1" hidden="1">
      <c r="A49" s="223" t="s">
        <v>54</v>
      </c>
      <c r="B49" s="124" t="s">
        <v>481</v>
      </c>
      <c r="C49" s="124"/>
      <c r="D49" s="123"/>
      <c r="E49" s="123"/>
      <c r="F49" s="123"/>
      <c r="G49" s="131">
        <f aca="true" t="shared" si="7" ref="G49:H53">G50</f>
        <v>0</v>
      </c>
      <c r="H49" s="131">
        <f t="shared" si="7"/>
        <v>0</v>
      </c>
    </row>
    <row r="50" spans="1:8" ht="31.5" hidden="1">
      <c r="A50" s="224" t="s">
        <v>55</v>
      </c>
      <c r="B50" s="221" t="s">
        <v>480</v>
      </c>
      <c r="C50" s="221"/>
      <c r="D50" s="221"/>
      <c r="E50" s="221"/>
      <c r="F50" s="221"/>
      <c r="G50" s="132">
        <f t="shared" si="7"/>
        <v>0</v>
      </c>
      <c r="H50" s="132">
        <f t="shared" si="7"/>
        <v>0</v>
      </c>
    </row>
    <row r="51" spans="1:8" ht="31.5" hidden="1">
      <c r="A51" s="224" t="s">
        <v>392</v>
      </c>
      <c r="B51" s="152" t="s">
        <v>521</v>
      </c>
      <c r="C51" s="221" t="s">
        <v>277</v>
      </c>
      <c r="D51" s="221"/>
      <c r="E51" s="221"/>
      <c r="F51" s="221"/>
      <c r="G51" s="132">
        <f t="shared" si="7"/>
        <v>0</v>
      </c>
      <c r="H51" s="132">
        <f t="shared" si="7"/>
        <v>0</v>
      </c>
    </row>
    <row r="52" spans="1:8" ht="15.75" hidden="1">
      <c r="A52" s="224" t="s">
        <v>260</v>
      </c>
      <c r="B52" s="152" t="s">
        <v>521</v>
      </c>
      <c r="C52" s="221" t="s">
        <v>277</v>
      </c>
      <c r="D52" s="221" t="s">
        <v>429</v>
      </c>
      <c r="E52" s="221"/>
      <c r="F52" s="221"/>
      <c r="G52" s="132">
        <f t="shared" si="7"/>
        <v>0</v>
      </c>
      <c r="H52" s="132">
        <f t="shared" si="7"/>
        <v>0</v>
      </c>
    </row>
    <row r="53" spans="1:8" ht="31.5" hidden="1">
      <c r="A53" s="220" t="s">
        <v>257</v>
      </c>
      <c r="B53" s="152" t="s">
        <v>521</v>
      </c>
      <c r="C53" s="221" t="s">
        <v>277</v>
      </c>
      <c r="D53" s="221" t="s">
        <v>429</v>
      </c>
      <c r="E53" s="221" t="s">
        <v>196</v>
      </c>
      <c r="F53" s="221"/>
      <c r="G53" s="132">
        <f t="shared" si="7"/>
        <v>0</v>
      </c>
      <c r="H53" s="132">
        <f t="shared" si="7"/>
        <v>0</v>
      </c>
    </row>
    <row r="54" spans="1:8" ht="31.5" hidden="1">
      <c r="A54" s="220" t="s">
        <v>43</v>
      </c>
      <c r="B54" s="152" t="s">
        <v>521</v>
      </c>
      <c r="C54" s="221" t="s">
        <v>277</v>
      </c>
      <c r="D54" s="221" t="s">
        <v>429</v>
      </c>
      <c r="E54" s="221" t="s">
        <v>196</v>
      </c>
      <c r="F54" s="221" t="s">
        <v>10</v>
      </c>
      <c r="G54" s="129">
        <v>0</v>
      </c>
      <c r="H54" s="129">
        <v>0</v>
      </c>
    </row>
    <row r="55" spans="1:8" ht="47.25">
      <c r="A55" s="223" t="s">
        <v>687</v>
      </c>
      <c r="B55" s="121" t="s">
        <v>485</v>
      </c>
      <c r="C55" s="124"/>
      <c r="D55" s="124"/>
      <c r="E55" s="124"/>
      <c r="F55" s="124"/>
      <c r="G55" s="131">
        <f aca="true" t="shared" si="8" ref="G55:H59">G56</f>
        <v>1000</v>
      </c>
      <c r="H55" s="131">
        <f t="shared" si="8"/>
        <v>1000</v>
      </c>
    </row>
    <row r="56" spans="1:8" ht="15.75">
      <c r="A56" s="224" t="s">
        <v>543</v>
      </c>
      <c r="B56" s="152" t="s">
        <v>486</v>
      </c>
      <c r="C56" s="221"/>
      <c r="D56" s="221"/>
      <c r="E56" s="221"/>
      <c r="F56" s="221"/>
      <c r="G56" s="132">
        <f t="shared" si="8"/>
        <v>1000</v>
      </c>
      <c r="H56" s="132">
        <f t="shared" si="8"/>
        <v>1000</v>
      </c>
    </row>
    <row r="57" spans="1:8" ht="15.75">
      <c r="A57" s="224" t="s">
        <v>267</v>
      </c>
      <c r="B57" s="152" t="s">
        <v>544</v>
      </c>
      <c r="C57" s="221" t="s">
        <v>280</v>
      </c>
      <c r="D57" s="221"/>
      <c r="E57" s="221"/>
      <c r="F57" s="221"/>
      <c r="G57" s="132">
        <f t="shared" si="8"/>
        <v>1000</v>
      </c>
      <c r="H57" s="132">
        <f t="shared" si="8"/>
        <v>1000</v>
      </c>
    </row>
    <row r="58" spans="1:8" ht="31.5">
      <c r="A58" s="224" t="s">
        <v>56</v>
      </c>
      <c r="B58" s="152" t="s">
        <v>544</v>
      </c>
      <c r="C58" s="221" t="s">
        <v>280</v>
      </c>
      <c r="D58" s="221" t="s">
        <v>279</v>
      </c>
      <c r="E58" s="221"/>
      <c r="F58" s="221"/>
      <c r="G58" s="132">
        <f t="shared" si="8"/>
        <v>1000</v>
      </c>
      <c r="H58" s="132">
        <f t="shared" si="8"/>
        <v>1000</v>
      </c>
    </row>
    <row r="59" spans="1:8" ht="31.5">
      <c r="A59" s="220" t="s">
        <v>257</v>
      </c>
      <c r="B59" s="152" t="s">
        <v>544</v>
      </c>
      <c r="C59" s="221" t="s">
        <v>280</v>
      </c>
      <c r="D59" s="221" t="s">
        <v>279</v>
      </c>
      <c r="E59" s="221" t="s">
        <v>196</v>
      </c>
      <c r="F59" s="221"/>
      <c r="G59" s="132">
        <f t="shared" si="8"/>
        <v>1000</v>
      </c>
      <c r="H59" s="132">
        <f t="shared" si="8"/>
        <v>1000</v>
      </c>
    </row>
    <row r="60" spans="1:8" ht="31.5">
      <c r="A60" s="220" t="s">
        <v>43</v>
      </c>
      <c r="B60" s="152" t="s">
        <v>544</v>
      </c>
      <c r="C60" s="221" t="s">
        <v>280</v>
      </c>
      <c r="D60" s="221" t="s">
        <v>279</v>
      </c>
      <c r="E60" s="221" t="s">
        <v>196</v>
      </c>
      <c r="F60" s="221" t="s">
        <v>10</v>
      </c>
      <c r="G60" s="129">
        <v>1000</v>
      </c>
      <c r="H60" s="129">
        <v>1000</v>
      </c>
    </row>
    <row r="61" spans="1:8" ht="47.25">
      <c r="A61" s="225" t="s">
        <v>626</v>
      </c>
      <c r="B61" s="121" t="s">
        <v>212</v>
      </c>
      <c r="C61" s="124"/>
      <c r="D61" s="124"/>
      <c r="E61" s="124"/>
      <c r="F61" s="124"/>
      <c r="G61" s="131">
        <f>G62</f>
        <v>2000</v>
      </c>
      <c r="H61" s="131">
        <f>H62</f>
        <v>2000</v>
      </c>
    </row>
    <row r="62" spans="1:8" ht="31.5">
      <c r="A62" s="220" t="s">
        <v>487</v>
      </c>
      <c r="B62" s="152" t="s">
        <v>570</v>
      </c>
      <c r="C62" s="221"/>
      <c r="D62" s="221"/>
      <c r="E62" s="221"/>
      <c r="F62" s="221"/>
      <c r="G62" s="132">
        <f>G64</f>
        <v>2000</v>
      </c>
      <c r="H62" s="132">
        <f>H64</f>
        <v>2000</v>
      </c>
    </row>
    <row r="63" spans="1:8" ht="31.5">
      <c r="A63" s="220" t="s">
        <v>392</v>
      </c>
      <c r="B63" s="152" t="s">
        <v>570</v>
      </c>
      <c r="C63" s="221" t="s">
        <v>277</v>
      </c>
      <c r="D63" s="221"/>
      <c r="E63" s="221"/>
      <c r="F63" s="221"/>
      <c r="G63" s="132">
        <f aca="true" t="shared" si="9" ref="G63:H65">G64</f>
        <v>2000</v>
      </c>
      <c r="H63" s="132">
        <f t="shared" si="9"/>
        <v>2000</v>
      </c>
    </row>
    <row r="64" spans="1:8" ht="31.5">
      <c r="A64" s="220" t="s">
        <v>57</v>
      </c>
      <c r="B64" s="152" t="s">
        <v>570</v>
      </c>
      <c r="C64" s="221" t="s">
        <v>277</v>
      </c>
      <c r="D64" s="221" t="s">
        <v>173</v>
      </c>
      <c r="E64" s="221"/>
      <c r="F64" s="221"/>
      <c r="G64" s="132">
        <f t="shared" si="9"/>
        <v>2000</v>
      </c>
      <c r="H64" s="132">
        <f t="shared" si="9"/>
        <v>2000</v>
      </c>
    </row>
    <row r="65" spans="1:8" ht="31.5">
      <c r="A65" s="220" t="s">
        <v>257</v>
      </c>
      <c r="B65" s="152" t="s">
        <v>58</v>
      </c>
      <c r="C65" s="221" t="s">
        <v>277</v>
      </c>
      <c r="D65" s="221" t="s">
        <v>173</v>
      </c>
      <c r="E65" s="221" t="s">
        <v>196</v>
      </c>
      <c r="F65" s="221"/>
      <c r="G65" s="132">
        <f t="shared" si="9"/>
        <v>2000</v>
      </c>
      <c r="H65" s="132">
        <f t="shared" si="9"/>
        <v>2000</v>
      </c>
    </row>
    <row r="66" spans="1:8" ht="31.5">
      <c r="A66" s="220" t="s">
        <v>43</v>
      </c>
      <c r="B66" s="152" t="s">
        <v>58</v>
      </c>
      <c r="C66" s="221" t="s">
        <v>277</v>
      </c>
      <c r="D66" s="221" t="s">
        <v>173</v>
      </c>
      <c r="E66" s="221" t="s">
        <v>196</v>
      </c>
      <c r="F66" s="221" t="s">
        <v>10</v>
      </c>
      <c r="G66" s="129">
        <v>2000</v>
      </c>
      <c r="H66" s="129">
        <v>2000</v>
      </c>
    </row>
    <row r="67" spans="1:8" ht="31.5">
      <c r="A67" s="225" t="s">
        <v>625</v>
      </c>
      <c r="B67" s="121" t="s">
        <v>482</v>
      </c>
      <c r="C67" s="124"/>
      <c r="D67" s="124"/>
      <c r="E67" s="124"/>
      <c r="F67" s="124"/>
      <c r="G67" s="131">
        <f>G68</f>
        <v>2000</v>
      </c>
      <c r="H67" s="131">
        <f>H68</f>
        <v>2000</v>
      </c>
    </row>
    <row r="68" spans="1:8" ht="15.75">
      <c r="A68" s="220" t="s">
        <v>552</v>
      </c>
      <c r="B68" s="152" t="s">
        <v>549</v>
      </c>
      <c r="C68" s="221"/>
      <c r="D68" s="221"/>
      <c r="E68" s="221"/>
      <c r="F68" s="221"/>
      <c r="G68" s="132">
        <f>G70</f>
        <v>2000</v>
      </c>
      <c r="H68" s="132">
        <f>H70</f>
        <v>2000</v>
      </c>
    </row>
    <row r="69" spans="1:8" ht="15.75">
      <c r="A69" s="220" t="s">
        <v>46</v>
      </c>
      <c r="B69" s="152" t="s">
        <v>549</v>
      </c>
      <c r="C69" s="221" t="s">
        <v>281</v>
      </c>
      <c r="D69" s="221"/>
      <c r="E69" s="221"/>
      <c r="F69" s="221"/>
      <c r="G69" s="132">
        <f>G71</f>
        <v>2000</v>
      </c>
      <c r="H69" s="132">
        <f>H71</f>
        <v>2000</v>
      </c>
    </row>
    <row r="70" spans="1:8" ht="15.75">
      <c r="A70" s="220" t="s">
        <v>47</v>
      </c>
      <c r="B70" s="152" t="s">
        <v>549</v>
      </c>
      <c r="C70" s="221" t="s">
        <v>281</v>
      </c>
      <c r="D70" s="221" t="s">
        <v>278</v>
      </c>
      <c r="E70" s="221"/>
      <c r="F70" s="221"/>
      <c r="G70" s="132">
        <f>G71</f>
        <v>2000</v>
      </c>
      <c r="H70" s="132">
        <f>H71</f>
        <v>2000</v>
      </c>
    </row>
    <row r="71" spans="1:8" ht="31.5">
      <c r="A71" s="220" t="s">
        <v>257</v>
      </c>
      <c r="B71" s="152" t="s">
        <v>549</v>
      </c>
      <c r="C71" s="221" t="s">
        <v>281</v>
      </c>
      <c r="D71" s="221" t="s">
        <v>278</v>
      </c>
      <c r="E71" s="221" t="s">
        <v>196</v>
      </c>
      <c r="F71" s="221"/>
      <c r="G71" s="132">
        <f>G72</f>
        <v>2000</v>
      </c>
      <c r="H71" s="132">
        <f>H72</f>
        <v>2000</v>
      </c>
    </row>
    <row r="72" spans="1:8" ht="31.5">
      <c r="A72" s="220" t="s">
        <v>43</v>
      </c>
      <c r="B72" s="152" t="s">
        <v>549</v>
      </c>
      <c r="C72" s="221" t="s">
        <v>281</v>
      </c>
      <c r="D72" s="221" t="s">
        <v>278</v>
      </c>
      <c r="E72" s="221" t="s">
        <v>196</v>
      </c>
      <c r="F72" s="221" t="s">
        <v>10</v>
      </c>
      <c r="G72" s="129">
        <v>2000</v>
      </c>
      <c r="H72" s="129">
        <v>2000</v>
      </c>
    </row>
    <row r="73" spans="1:8" ht="1.5" customHeight="1">
      <c r="A73" s="223" t="s">
        <v>59</v>
      </c>
      <c r="B73" s="124" t="s">
        <v>483</v>
      </c>
      <c r="C73" s="124"/>
      <c r="D73" s="123"/>
      <c r="E73" s="123"/>
      <c r="F73" s="123"/>
      <c r="G73" s="131">
        <f aca="true" t="shared" si="10" ref="G73:H77">G74</f>
        <v>0</v>
      </c>
      <c r="H73" s="131">
        <f t="shared" si="10"/>
        <v>0</v>
      </c>
    </row>
    <row r="74" spans="1:8" ht="31.5" hidden="1">
      <c r="A74" s="224" t="s">
        <v>55</v>
      </c>
      <c r="B74" s="221" t="s">
        <v>484</v>
      </c>
      <c r="C74" s="221"/>
      <c r="D74" s="221"/>
      <c r="E74" s="221"/>
      <c r="F74" s="221"/>
      <c r="G74" s="132">
        <f t="shared" si="10"/>
        <v>0</v>
      </c>
      <c r="H74" s="132">
        <f t="shared" si="10"/>
        <v>0</v>
      </c>
    </row>
    <row r="75" spans="1:8" ht="31.5" hidden="1">
      <c r="A75" s="224" t="s">
        <v>392</v>
      </c>
      <c r="B75" s="152" t="s">
        <v>529</v>
      </c>
      <c r="C75" s="221" t="s">
        <v>277</v>
      </c>
      <c r="D75" s="221"/>
      <c r="E75" s="221"/>
      <c r="F75" s="221"/>
      <c r="G75" s="132">
        <f t="shared" si="10"/>
        <v>0</v>
      </c>
      <c r="H75" s="132">
        <f t="shared" si="10"/>
        <v>0</v>
      </c>
    </row>
    <row r="76" spans="1:8" ht="15.75" hidden="1">
      <c r="A76" s="224" t="s">
        <v>260</v>
      </c>
      <c r="B76" s="152" t="s">
        <v>529</v>
      </c>
      <c r="C76" s="221" t="s">
        <v>277</v>
      </c>
      <c r="D76" s="221" t="s">
        <v>429</v>
      </c>
      <c r="E76" s="221"/>
      <c r="F76" s="221"/>
      <c r="G76" s="132">
        <f t="shared" si="10"/>
        <v>0</v>
      </c>
      <c r="H76" s="132">
        <f t="shared" si="10"/>
        <v>0</v>
      </c>
    </row>
    <row r="77" spans="1:8" ht="31.5" hidden="1">
      <c r="A77" s="220" t="s">
        <v>257</v>
      </c>
      <c r="B77" s="152" t="s">
        <v>529</v>
      </c>
      <c r="C77" s="221" t="s">
        <v>277</v>
      </c>
      <c r="D77" s="221" t="s">
        <v>429</v>
      </c>
      <c r="E77" s="221" t="s">
        <v>196</v>
      </c>
      <c r="F77" s="221"/>
      <c r="G77" s="132">
        <f t="shared" si="10"/>
        <v>0</v>
      </c>
      <c r="H77" s="132">
        <f t="shared" si="10"/>
        <v>0</v>
      </c>
    </row>
    <row r="78" spans="1:8" ht="31.5" hidden="1">
      <c r="A78" s="220" t="s">
        <v>43</v>
      </c>
      <c r="B78" s="152" t="s">
        <v>529</v>
      </c>
      <c r="C78" s="221" t="s">
        <v>277</v>
      </c>
      <c r="D78" s="221" t="s">
        <v>429</v>
      </c>
      <c r="E78" s="221" t="s">
        <v>196</v>
      </c>
      <c r="F78" s="221" t="s">
        <v>10</v>
      </c>
      <c r="G78" s="129">
        <v>0</v>
      </c>
      <c r="H78" s="129">
        <v>0</v>
      </c>
    </row>
    <row r="79" spans="1:8" ht="3" customHeight="1" hidden="1">
      <c r="A79" s="223" t="s">
        <v>60</v>
      </c>
      <c r="B79" s="124" t="s">
        <v>61</v>
      </c>
      <c r="C79" s="124"/>
      <c r="D79" s="123"/>
      <c r="E79" s="123"/>
      <c r="F79" s="123"/>
      <c r="G79" s="131">
        <f aca="true" t="shared" si="11" ref="G79:H83">G80</f>
        <v>0</v>
      </c>
      <c r="H79" s="131">
        <f t="shared" si="11"/>
        <v>0</v>
      </c>
    </row>
    <row r="80" spans="1:8" ht="31.5" hidden="1">
      <c r="A80" s="224" t="s">
        <v>63</v>
      </c>
      <c r="B80" s="221" t="s">
        <v>62</v>
      </c>
      <c r="C80" s="221"/>
      <c r="D80" s="221"/>
      <c r="E80" s="221"/>
      <c r="F80" s="221"/>
      <c r="G80" s="132">
        <f t="shared" si="11"/>
        <v>0</v>
      </c>
      <c r="H80" s="132">
        <f t="shared" si="11"/>
        <v>0</v>
      </c>
    </row>
    <row r="81" spans="1:8" ht="31.5" hidden="1">
      <c r="A81" s="224" t="s">
        <v>392</v>
      </c>
      <c r="B81" s="221" t="s">
        <v>64</v>
      </c>
      <c r="C81" s="221" t="s">
        <v>277</v>
      </c>
      <c r="D81" s="221"/>
      <c r="E81" s="221"/>
      <c r="F81" s="221"/>
      <c r="G81" s="132">
        <f t="shared" si="11"/>
        <v>0</v>
      </c>
      <c r="H81" s="132">
        <f t="shared" si="11"/>
        <v>0</v>
      </c>
    </row>
    <row r="82" spans="1:8" ht="31.5" hidden="1">
      <c r="A82" s="224" t="s">
        <v>74</v>
      </c>
      <c r="B82" s="221" t="s">
        <v>64</v>
      </c>
      <c r="C82" s="221" t="s">
        <v>277</v>
      </c>
      <c r="D82" s="221" t="s">
        <v>282</v>
      </c>
      <c r="E82" s="221"/>
      <c r="F82" s="221"/>
      <c r="G82" s="132">
        <f t="shared" si="11"/>
        <v>0</v>
      </c>
      <c r="H82" s="132">
        <f t="shared" si="11"/>
        <v>0</v>
      </c>
    </row>
    <row r="83" spans="1:8" ht="31.5" hidden="1">
      <c r="A83" s="220" t="s">
        <v>257</v>
      </c>
      <c r="B83" s="221" t="s">
        <v>64</v>
      </c>
      <c r="C83" s="221" t="s">
        <v>277</v>
      </c>
      <c r="D83" s="221" t="s">
        <v>282</v>
      </c>
      <c r="E83" s="221" t="s">
        <v>196</v>
      </c>
      <c r="F83" s="221"/>
      <c r="G83" s="132">
        <f t="shared" si="11"/>
        <v>0</v>
      </c>
      <c r="H83" s="132">
        <f t="shared" si="11"/>
        <v>0</v>
      </c>
    </row>
    <row r="84" spans="1:8" ht="31.5" hidden="1">
      <c r="A84" s="220" t="s">
        <v>43</v>
      </c>
      <c r="B84" s="221" t="s">
        <v>64</v>
      </c>
      <c r="C84" s="221" t="s">
        <v>277</v>
      </c>
      <c r="D84" s="221" t="s">
        <v>282</v>
      </c>
      <c r="E84" s="221" t="s">
        <v>196</v>
      </c>
      <c r="F84" s="221" t="s">
        <v>10</v>
      </c>
      <c r="G84" s="129">
        <v>0</v>
      </c>
      <c r="H84" s="129">
        <v>0</v>
      </c>
    </row>
    <row r="85" spans="1:8" ht="37.5" customHeight="1" hidden="1">
      <c r="A85" s="223" t="s">
        <v>65</v>
      </c>
      <c r="B85" s="124" t="s">
        <v>511</v>
      </c>
      <c r="C85" s="124"/>
      <c r="D85" s="123"/>
      <c r="E85" s="123"/>
      <c r="F85" s="123"/>
      <c r="G85" s="131">
        <f aca="true" t="shared" si="12" ref="G85:H88">G86</f>
        <v>0</v>
      </c>
      <c r="H85" s="131">
        <f t="shared" si="12"/>
        <v>0</v>
      </c>
    </row>
    <row r="86" spans="1:8" ht="15.75" hidden="1">
      <c r="A86" s="220" t="s">
        <v>256</v>
      </c>
      <c r="B86" s="152" t="s">
        <v>66</v>
      </c>
      <c r="C86" s="221" t="s">
        <v>274</v>
      </c>
      <c r="D86" s="221"/>
      <c r="E86" s="221"/>
      <c r="F86" s="221"/>
      <c r="G86" s="132">
        <f t="shared" si="12"/>
        <v>0</v>
      </c>
      <c r="H86" s="132">
        <f t="shared" si="12"/>
        <v>0</v>
      </c>
    </row>
    <row r="87" spans="1:8" ht="15.75" hidden="1">
      <c r="A87" s="220" t="s">
        <v>513</v>
      </c>
      <c r="B87" s="152" t="s">
        <v>66</v>
      </c>
      <c r="C87" s="221" t="s">
        <v>274</v>
      </c>
      <c r="D87" s="221" t="s">
        <v>428</v>
      </c>
      <c r="E87" s="221"/>
      <c r="F87" s="221"/>
      <c r="G87" s="132">
        <f t="shared" si="12"/>
        <v>0</v>
      </c>
      <c r="H87" s="132">
        <f t="shared" si="12"/>
        <v>0</v>
      </c>
    </row>
    <row r="88" spans="1:8" ht="31.5" hidden="1">
      <c r="A88" s="224" t="s">
        <v>514</v>
      </c>
      <c r="B88" s="152" t="s">
        <v>67</v>
      </c>
      <c r="C88" s="221" t="s">
        <v>274</v>
      </c>
      <c r="D88" s="221" t="s">
        <v>428</v>
      </c>
      <c r="E88" s="221"/>
      <c r="F88" s="221"/>
      <c r="G88" s="132">
        <f t="shared" si="12"/>
        <v>0</v>
      </c>
      <c r="H88" s="132">
        <f t="shared" si="12"/>
        <v>0</v>
      </c>
    </row>
    <row r="89" spans="1:8" ht="31.5" hidden="1">
      <c r="A89" s="220" t="s">
        <v>257</v>
      </c>
      <c r="B89" s="152" t="s">
        <v>67</v>
      </c>
      <c r="C89" s="221" t="s">
        <v>274</v>
      </c>
      <c r="D89" s="221" t="s">
        <v>428</v>
      </c>
      <c r="E89" s="221" t="s">
        <v>196</v>
      </c>
      <c r="F89" s="221"/>
      <c r="G89" s="132">
        <f>G90</f>
        <v>0</v>
      </c>
      <c r="H89" s="132">
        <f>H90</f>
        <v>0</v>
      </c>
    </row>
    <row r="90" spans="1:8" ht="31.5" hidden="1">
      <c r="A90" s="220" t="s">
        <v>43</v>
      </c>
      <c r="B90" s="152" t="s">
        <v>67</v>
      </c>
      <c r="C90" s="221" t="s">
        <v>274</v>
      </c>
      <c r="D90" s="221" t="s">
        <v>428</v>
      </c>
      <c r="E90" s="221" t="s">
        <v>196</v>
      </c>
      <c r="F90" s="221" t="s">
        <v>10</v>
      </c>
      <c r="G90" s="129">
        <v>0</v>
      </c>
      <c r="H90" s="129">
        <v>0</v>
      </c>
    </row>
    <row r="91" spans="1:8" ht="31.5">
      <c r="A91" s="187" t="s">
        <v>611</v>
      </c>
      <c r="B91" s="235" t="s">
        <v>648</v>
      </c>
      <c r="C91" s="228"/>
      <c r="D91" s="228"/>
      <c r="E91" s="228"/>
      <c r="F91" s="228"/>
      <c r="G91" s="131">
        <f>G92</f>
        <v>20000</v>
      </c>
      <c r="H91" s="129"/>
    </row>
    <row r="92" spans="1:8" ht="15.75">
      <c r="A92" s="186" t="s">
        <v>635</v>
      </c>
      <c r="B92" s="189" t="s">
        <v>648</v>
      </c>
      <c r="C92" s="221" t="s">
        <v>278</v>
      </c>
      <c r="D92" s="221"/>
      <c r="E92" s="221"/>
      <c r="F92" s="221"/>
      <c r="G92" s="132">
        <f>G93</f>
        <v>20000</v>
      </c>
      <c r="H92" s="129"/>
    </row>
    <row r="93" spans="1:8" ht="31.5">
      <c r="A93" s="188" t="s">
        <v>636</v>
      </c>
      <c r="B93" s="189" t="s">
        <v>648</v>
      </c>
      <c r="C93" s="190" t="s">
        <v>278</v>
      </c>
      <c r="D93" s="188" t="s">
        <v>282</v>
      </c>
      <c r="E93" s="189"/>
      <c r="F93" s="190"/>
      <c r="G93" s="132">
        <f>G94</f>
        <v>20000</v>
      </c>
      <c r="H93" s="129"/>
    </row>
    <row r="94" spans="1:8" ht="31.5">
      <c r="A94" s="188" t="s">
        <v>637</v>
      </c>
      <c r="B94" s="189" t="s">
        <v>648</v>
      </c>
      <c r="C94" s="190" t="s">
        <v>278</v>
      </c>
      <c r="D94" s="188" t="s">
        <v>282</v>
      </c>
      <c r="E94" s="189"/>
      <c r="F94" s="190"/>
      <c r="G94" s="132">
        <f>G95</f>
        <v>20000</v>
      </c>
      <c r="H94" s="129"/>
    </row>
    <row r="95" spans="1:8" ht="31.5">
      <c r="A95" s="220" t="s">
        <v>257</v>
      </c>
      <c r="B95" s="189" t="s">
        <v>648</v>
      </c>
      <c r="C95" s="221" t="s">
        <v>278</v>
      </c>
      <c r="D95" s="221" t="s">
        <v>429</v>
      </c>
      <c r="E95" s="221" t="s">
        <v>196</v>
      </c>
      <c r="F95" s="221"/>
      <c r="G95" s="132">
        <f>G102</f>
        <v>20000</v>
      </c>
      <c r="H95" s="129"/>
    </row>
    <row r="96" spans="1:8" ht="31.5">
      <c r="A96" s="220" t="s">
        <v>43</v>
      </c>
      <c r="B96" s="189" t="s">
        <v>648</v>
      </c>
      <c r="C96" s="221" t="s">
        <v>278</v>
      </c>
      <c r="D96" s="221" t="s">
        <v>429</v>
      </c>
      <c r="E96" s="221" t="s">
        <v>196</v>
      </c>
      <c r="F96" s="221" t="s">
        <v>10</v>
      </c>
      <c r="G96" s="129">
        <v>24000</v>
      </c>
      <c r="H96" s="129"/>
    </row>
    <row r="97" spans="1:8" ht="63">
      <c r="A97" s="187" t="s">
        <v>682</v>
      </c>
      <c r="B97" s="227" t="s">
        <v>678</v>
      </c>
      <c r="C97" s="228"/>
      <c r="D97" s="228"/>
      <c r="E97" s="228"/>
      <c r="F97" s="228"/>
      <c r="G97" s="131">
        <f aca="true" t="shared" si="13" ref="G97:H101">G98</f>
        <v>20000</v>
      </c>
      <c r="H97" s="131">
        <f t="shared" si="13"/>
        <v>20000</v>
      </c>
    </row>
    <row r="98" spans="1:8" ht="31.5">
      <c r="A98" s="220" t="s">
        <v>679</v>
      </c>
      <c r="B98" s="189" t="s">
        <v>680</v>
      </c>
      <c r="C98" s="221"/>
      <c r="D98" s="221"/>
      <c r="E98" s="221"/>
      <c r="F98" s="221"/>
      <c r="G98" s="132">
        <f t="shared" si="13"/>
        <v>20000</v>
      </c>
      <c r="H98" s="132">
        <f t="shared" si="13"/>
        <v>20000</v>
      </c>
    </row>
    <row r="99" spans="1:8" ht="15.75">
      <c r="A99" s="220" t="s">
        <v>629</v>
      </c>
      <c r="B99" s="189" t="s">
        <v>681</v>
      </c>
      <c r="C99" s="221" t="s">
        <v>279</v>
      </c>
      <c r="D99" s="221"/>
      <c r="E99" s="221"/>
      <c r="F99" s="221"/>
      <c r="G99" s="132">
        <f t="shared" si="13"/>
        <v>20000</v>
      </c>
      <c r="H99" s="132">
        <f t="shared" si="13"/>
        <v>20000</v>
      </c>
    </row>
    <row r="100" spans="1:8" ht="15.75">
      <c r="A100" s="220" t="s">
        <v>631</v>
      </c>
      <c r="B100" s="189" t="s">
        <v>681</v>
      </c>
      <c r="C100" s="221" t="s">
        <v>279</v>
      </c>
      <c r="D100" s="221" t="s">
        <v>276</v>
      </c>
      <c r="E100" s="221"/>
      <c r="F100" s="221"/>
      <c r="G100" s="132">
        <f t="shared" si="13"/>
        <v>20000</v>
      </c>
      <c r="H100" s="132">
        <f t="shared" si="13"/>
        <v>20000</v>
      </c>
    </row>
    <row r="101" spans="1:8" ht="31.5">
      <c r="A101" s="220" t="s">
        <v>257</v>
      </c>
      <c r="B101" s="189" t="s">
        <v>681</v>
      </c>
      <c r="C101" s="221" t="s">
        <v>279</v>
      </c>
      <c r="D101" s="221" t="s">
        <v>276</v>
      </c>
      <c r="E101" s="221" t="s">
        <v>196</v>
      </c>
      <c r="F101" s="221"/>
      <c r="G101" s="132">
        <f t="shared" si="13"/>
        <v>20000</v>
      </c>
      <c r="H101" s="132">
        <f t="shared" si="13"/>
        <v>20000</v>
      </c>
    </row>
    <row r="102" spans="1:8" ht="31.5">
      <c r="A102" s="220" t="s">
        <v>43</v>
      </c>
      <c r="B102" s="189" t="s">
        <v>681</v>
      </c>
      <c r="C102" s="221" t="s">
        <v>278</v>
      </c>
      <c r="D102" s="221" t="s">
        <v>429</v>
      </c>
      <c r="E102" s="221" t="s">
        <v>196</v>
      </c>
      <c r="F102" s="221" t="s">
        <v>10</v>
      </c>
      <c r="G102" s="129">
        <v>20000</v>
      </c>
      <c r="H102" s="129">
        <v>20000</v>
      </c>
    </row>
    <row r="103" spans="1:8" ht="15.75">
      <c r="A103" s="126" t="s">
        <v>394</v>
      </c>
      <c r="B103" s="122"/>
      <c r="C103" s="120"/>
      <c r="D103" s="120"/>
      <c r="E103" s="120"/>
      <c r="F103" s="120"/>
      <c r="G103" s="133">
        <f>SUM(G7+G13+G24+G35+G42+G49+G55+G61+G73+G79+G85+G67+G91+G97)</f>
        <v>45000</v>
      </c>
      <c r="H103" s="133">
        <f>SUM(H7+H13+H24+H35+H42+H49+H55+H61+H73+H79+H85+H67+H97)</f>
        <v>25000</v>
      </c>
    </row>
  </sheetData>
  <sheetProtection/>
  <mergeCells count="11">
    <mergeCell ref="F5:F6"/>
    <mergeCell ref="A1:H1"/>
    <mergeCell ref="G5:G6"/>
    <mergeCell ref="H5:H6"/>
    <mergeCell ref="A2:H2"/>
    <mergeCell ref="A3:H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14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4.7109375" style="0" customWidth="1"/>
    <col min="2" max="2" width="51.140625" style="0" customWidth="1"/>
    <col min="3" max="3" width="23.421875" style="1" customWidth="1"/>
    <col min="4" max="4" width="22.00390625" style="0" customWidth="1"/>
  </cols>
  <sheetData>
    <row r="1" spans="1:5" ht="87.75" customHeight="1">
      <c r="A1" s="244" t="s">
        <v>689</v>
      </c>
      <c r="B1" s="244"/>
      <c r="C1" s="244"/>
      <c r="D1" s="244"/>
      <c r="E1" s="2"/>
    </row>
    <row r="2" spans="1:5" ht="87.75" customHeight="1">
      <c r="A2" s="244" t="s">
        <v>669</v>
      </c>
      <c r="B2" s="244"/>
      <c r="C2" s="244"/>
      <c r="D2" s="244"/>
      <c r="E2" s="2"/>
    </row>
    <row r="3" spans="1:4" ht="32.25" customHeight="1">
      <c r="A3" s="241" t="s">
        <v>643</v>
      </c>
      <c r="B3" s="241"/>
      <c r="C3" s="241"/>
      <c r="D3" s="204"/>
    </row>
    <row r="4" spans="1:4" ht="15.75">
      <c r="A4" s="204"/>
      <c r="B4" s="204"/>
      <c r="C4" s="205" t="s">
        <v>340</v>
      </c>
      <c r="D4" s="204"/>
    </row>
    <row r="5" spans="1:4" ht="15.75" customHeight="1">
      <c r="A5" s="239" t="s">
        <v>443</v>
      </c>
      <c r="B5" s="239" t="s">
        <v>444</v>
      </c>
      <c r="C5" s="206" t="s">
        <v>445</v>
      </c>
      <c r="D5" s="206" t="s">
        <v>445</v>
      </c>
    </row>
    <row r="6" spans="1:4" ht="17.25" customHeight="1">
      <c r="A6" s="239"/>
      <c r="B6" s="239"/>
      <c r="C6" s="206" t="s">
        <v>490</v>
      </c>
      <c r="D6" s="206" t="s">
        <v>600</v>
      </c>
    </row>
    <row r="7" spans="1:4" ht="47.25" customHeight="1">
      <c r="A7" s="155" t="s">
        <v>97</v>
      </c>
      <c r="B7" s="155" t="s">
        <v>446</v>
      </c>
      <c r="C7" s="207" t="s">
        <v>442</v>
      </c>
      <c r="D7" s="208" t="s">
        <v>442</v>
      </c>
    </row>
    <row r="8" spans="1:4" ht="43.5" customHeight="1">
      <c r="A8" s="155" t="s">
        <v>78</v>
      </c>
      <c r="B8" s="155" t="s">
        <v>447</v>
      </c>
      <c r="C8" s="207" t="s">
        <v>442</v>
      </c>
      <c r="D8" s="208" t="s">
        <v>442</v>
      </c>
    </row>
    <row r="9" spans="1:4" ht="49.5" customHeight="1">
      <c r="A9" s="155" t="s">
        <v>79</v>
      </c>
      <c r="B9" s="155" t="s">
        <v>448</v>
      </c>
      <c r="C9" s="207" t="s">
        <v>442</v>
      </c>
      <c r="D9" s="208" t="s">
        <v>442</v>
      </c>
    </row>
    <row r="10" spans="1:4" ht="48" customHeight="1">
      <c r="A10" s="47" t="s">
        <v>80</v>
      </c>
      <c r="B10" s="47" t="s">
        <v>449</v>
      </c>
      <c r="C10" s="206" t="s">
        <v>442</v>
      </c>
      <c r="D10" s="208" t="s">
        <v>442</v>
      </c>
    </row>
    <row r="11" spans="1:4" ht="60.75" customHeight="1">
      <c r="A11" s="155" t="s">
        <v>81</v>
      </c>
      <c r="B11" s="155" t="s">
        <v>450</v>
      </c>
      <c r="C11" s="207" t="s">
        <v>442</v>
      </c>
      <c r="D11" s="208" t="s">
        <v>442</v>
      </c>
    </row>
    <row r="12" spans="1:4" ht="63.75" customHeight="1">
      <c r="A12" s="47" t="s">
        <v>82</v>
      </c>
      <c r="B12" s="47" t="s">
        <v>451</v>
      </c>
      <c r="C12" s="206" t="s">
        <v>442</v>
      </c>
      <c r="D12" s="208" t="s">
        <v>442</v>
      </c>
    </row>
    <row r="13" spans="1:4" ht="47.25" customHeight="1">
      <c r="A13" s="155" t="s">
        <v>95</v>
      </c>
      <c r="B13" s="155" t="s">
        <v>452</v>
      </c>
      <c r="C13" s="207" t="s">
        <v>442</v>
      </c>
      <c r="D13" s="208" t="s">
        <v>442</v>
      </c>
    </row>
    <row r="14" spans="1:4" ht="65.25" customHeight="1">
      <c r="A14" s="155" t="s">
        <v>96</v>
      </c>
      <c r="B14" s="155" t="s">
        <v>453</v>
      </c>
      <c r="C14" s="207" t="s">
        <v>442</v>
      </c>
      <c r="D14" s="208" t="s">
        <v>442</v>
      </c>
    </row>
    <row r="15" spans="1:4" ht="63">
      <c r="A15" s="47" t="s">
        <v>83</v>
      </c>
      <c r="B15" s="47" t="s">
        <v>454</v>
      </c>
      <c r="C15" s="206" t="s">
        <v>442</v>
      </c>
      <c r="D15" s="208"/>
    </row>
    <row r="16" spans="1:4" ht="63">
      <c r="A16" s="155" t="s">
        <v>84</v>
      </c>
      <c r="B16" s="155" t="s">
        <v>455</v>
      </c>
      <c r="C16" s="206" t="s">
        <v>442</v>
      </c>
      <c r="D16" s="208" t="s">
        <v>442</v>
      </c>
    </row>
    <row r="17" spans="1:4" ht="64.5" customHeight="1">
      <c r="A17" s="47" t="s">
        <v>89</v>
      </c>
      <c r="B17" s="47" t="s">
        <v>456</v>
      </c>
      <c r="C17" s="206" t="s">
        <v>442</v>
      </c>
      <c r="D17" s="208" t="s">
        <v>442</v>
      </c>
    </row>
    <row r="18" spans="1:4" ht="33" customHeight="1">
      <c r="A18" s="155" t="s">
        <v>90</v>
      </c>
      <c r="B18" s="155" t="s">
        <v>457</v>
      </c>
      <c r="C18" s="209">
        <f>SUM(C27)</f>
        <v>47200</v>
      </c>
      <c r="D18" s="209">
        <f>SUM(D27)</f>
        <v>47500</v>
      </c>
    </row>
    <row r="19" spans="1:4" ht="31.5" customHeight="1">
      <c r="A19" s="155" t="s">
        <v>91</v>
      </c>
      <c r="B19" s="155" t="s">
        <v>458</v>
      </c>
      <c r="C19" s="209">
        <f aca="true" t="shared" si="0" ref="C19:D21">C20</f>
        <v>-10071300</v>
      </c>
      <c r="D19" s="209">
        <f t="shared" si="0"/>
        <v>-10116600</v>
      </c>
    </row>
    <row r="20" spans="1:4" ht="32.25" customHeight="1">
      <c r="A20" s="47" t="s">
        <v>92</v>
      </c>
      <c r="B20" s="47" t="s">
        <v>459</v>
      </c>
      <c r="C20" s="210">
        <f t="shared" si="0"/>
        <v>-10071300</v>
      </c>
      <c r="D20" s="211">
        <f t="shared" si="0"/>
        <v>-10116600</v>
      </c>
    </row>
    <row r="21" spans="1:4" ht="33" customHeight="1">
      <c r="A21" s="47" t="s">
        <v>93</v>
      </c>
      <c r="B21" s="47" t="s">
        <v>460</v>
      </c>
      <c r="C21" s="210">
        <f t="shared" si="0"/>
        <v>-10071300</v>
      </c>
      <c r="D21" s="211">
        <f t="shared" si="0"/>
        <v>-10116600</v>
      </c>
    </row>
    <row r="22" spans="1:4" ht="39" customHeight="1">
      <c r="A22" s="47" t="s">
        <v>94</v>
      </c>
      <c r="B22" s="47" t="s">
        <v>461</v>
      </c>
      <c r="C22" s="210">
        <v>-10071300</v>
      </c>
      <c r="D22" s="211">
        <v>-10116600</v>
      </c>
    </row>
    <row r="23" spans="1:4" ht="33" customHeight="1">
      <c r="A23" s="155" t="s">
        <v>85</v>
      </c>
      <c r="B23" s="155" t="s">
        <v>465</v>
      </c>
      <c r="C23" s="209">
        <f aca="true" t="shared" si="1" ref="C23:D25">C24</f>
        <v>10118500</v>
      </c>
      <c r="D23" s="209">
        <f t="shared" si="1"/>
        <v>10164100</v>
      </c>
    </row>
    <row r="24" spans="1:4" ht="36" customHeight="1">
      <c r="A24" s="47" t="s">
        <v>86</v>
      </c>
      <c r="B24" s="47" t="s">
        <v>466</v>
      </c>
      <c r="C24" s="210">
        <f t="shared" si="1"/>
        <v>10118500</v>
      </c>
      <c r="D24" s="210">
        <f t="shared" si="1"/>
        <v>10164100</v>
      </c>
    </row>
    <row r="25" spans="1:4" ht="33.75" customHeight="1">
      <c r="A25" s="47" t="s">
        <v>87</v>
      </c>
      <c r="B25" s="47" t="s">
        <v>467</v>
      </c>
      <c r="C25" s="210">
        <f t="shared" si="1"/>
        <v>10118500</v>
      </c>
      <c r="D25" s="210">
        <f t="shared" si="1"/>
        <v>10164100</v>
      </c>
    </row>
    <row r="26" spans="1:4" ht="34.5" customHeight="1">
      <c r="A26" s="47" t="s">
        <v>88</v>
      </c>
      <c r="B26" s="47" t="s">
        <v>468</v>
      </c>
      <c r="C26" s="210">
        <v>10118500</v>
      </c>
      <c r="D26" s="211">
        <v>10164100</v>
      </c>
    </row>
    <row r="27" spans="1:4" ht="21.75" customHeight="1">
      <c r="A27" s="240" t="s">
        <v>469</v>
      </c>
      <c r="B27" s="240"/>
      <c r="C27" s="209">
        <f>(C23-(-C19))</f>
        <v>47200</v>
      </c>
      <c r="D27" s="209">
        <f>(D23-(-D19))</f>
        <v>47500</v>
      </c>
    </row>
  </sheetData>
  <sheetProtection/>
  <mergeCells count="6">
    <mergeCell ref="A27:B27"/>
    <mergeCell ref="A1:D1"/>
    <mergeCell ref="A3:C3"/>
    <mergeCell ref="A5:A6"/>
    <mergeCell ref="B5:B6"/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6.00390625" style="25" customWidth="1"/>
    <col min="2" max="2" width="74.00390625" style="25" customWidth="1"/>
    <col min="3" max="3" width="16.28125" style="26" customWidth="1"/>
  </cols>
  <sheetData>
    <row r="1" spans="1:3" ht="83.25" customHeight="1">
      <c r="A1" s="247" t="s">
        <v>690</v>
      </c>
      <c r="B1" s="248"/>
      <c r="C1" s="248"/>
    </row>
    <row r="2" spans="1:3" ht="30.75" customHeight="1">
      <c r="A2" s="249" t="s">
        <v>591</v>
      </c>
      <c r="B2" s="250"/>
      <c r="C2" s="250"/>
    </row>
    <row r="3" spans="1:3" ht="15" customHeight="1" thickBot="1">
      <c r="A3" s="202"/>
      <c r="B3" s="202"/>
      <c r="C3" s="203" t="s">
        <v>246</v>
      </c>
    </row>
    <row r="4" spans="1:3" ht="17.25" customHeight="1">
      <c r="A4" s="159" t="s">
        <v>146</v>
      </c>
      <c r="B4" s="251" t="s">
        <v>148</v>
      </c>
      <c r="C4" s="253" t="s">
        <v>592</v>
      </c>
    </row>
    <row r="5" spans="1:3" ht="33.75" customHeight="1">
      <c r="A5" s="160" t="s">
        <v>147</v>
      </c>
      <c r="B5" s="252"/>
      <c r="C5" s="253"/>
    </row>
    <row r="6" spans="1:3" ht="24" customHeight="1">
      <c r="A6" s="59" t="s">
        <v>149</v>
      </c>
      <c r="B6" s="67" t="s">
        <v>478</v>
      </c>
      <c r="C6" s="23">
        <f>C7+C12+C21+C32+C36+C29+C40+C18</f>
        <v>1459000</v>
      </c>
    </row>
    <row r="7" spans="1:3" ht="20.25" customHeight="1">
      <c r="A7" s="59" t="s">
        <v>150</v>
      </c>
      <c r="B7" s="67" t="s">
        <v>151</v>
      </c>
      <c r="C7" s="23">
        <f>C8</f>
        <v>628900</v>
      </c>
    </row>
    <row r="8" spans="1:3" ht="21.75" customHeight="1">
      <c r="A8" s="59" t="s">
        <v>152</v>
      </c>
      <c r="B8" s="67" t="s">
        <v>153</v>
      </c>
      <c r="C8" s="23">
        <f>C9+C10+C11</f>
        <v>628900</v>
      </c>
    </row>
    <row r="9" spans="1:3" s="19" customFormat="1" ht="73.5" customHeight="1">
      <c r="A9" s="60" t="s">
        <v>154</v>
      </c>
      <c r="B9" s="68" t="s">
        <v>495</v>
      </c>
      <c r="C9" s="24">
        <v>620900</v>
      </c>
    </row>
    <row r="10" spans="1:3" s="19" customFormat="1" ht="104.25" customHeight="1">
      <c r="A10" s="60" t="s">
        <v>155</v>
      </c>
      <c r="B10" s="68" t="s">
        <v>496</v>
      </c>
      <c r="C10" s="24">
        <v>2000</v>
      </c>
    </row>
    <row r="11" spans="1:3" s="19" customFormat="1" ht="64.5" customHeight="1">
      <c r="A11" s="60" t="s">
        <v>156</v>
      </c>
      <c r="B11" s="68" t="s">
        <v>497</v>
      </c>
      <c r="C11" s="24">
        <v>6000</v>
      </c>
    </row>
    <row r="12" spans="1:3" s="19" customFormat="1" ht="39.75" customHeight="1">
      <c r="A12" s="59" t="s">
        <v>471</v>
      </c>
      <c r="B12" s="67" t="s">
        <v>472</v>
      </c>
      <c r="C12" s="23">
        <f>C13</f>
        <v>260800</v>
      </c>
    </row>
    <row r="13" spans="1:3" s="19" customFormat="1" ht="39.75" customHeight="1">
      <c r="A13" s="61" t="s">
        <v>345</v>
      </c>
      <c r="B13" s="69" t="s">
        <v>346</v>
      </c>
      <c r="C13" s="24">
        <f>C14+C15+C16+C17</f>
        <v>260800</v>
      </c>
    </row>
    <row r="14" spans="1:3" s="19" customFormat="1" ht="111" customHeight="1">
      <c r="A14" s="60" t="s">
        <v>223</v>
      </c>
      <c r="B14" s="68" t="s">
        <v>224</v>
      </c>
      <c r="C14" s="24">
        <v>109800</v>
      </c>
    </row>
    <row r="15" spans="1:3" s="19" customFormat="1" ht="112.5" customHeight="1">
      <c r="A15" s="60" t="s">
        <v>225</v>
      </c>
      <c r="B15" s="68" t="s">
        <v>226</v>
      </c>
      <c r="C15" s="24">
        <v>1000</v>
      </c>
    </row>
    <row r="16" spans="1:3" s="19" customFormat="1" ht="110.25">
      <c r="A16" s="60" t="s">
        <v>227</v>
      </c>
      <c r="B16" s="68" t="s">
        <v>228</v>
      </c>
      <c r="C16" s="24">
        <v>150000</v>
      </c>
    </row>
    <row r="17" spans="1:3" s="19" customFormat="1" ht="110.25">
      <c r="A17" s="60" t="s">
        <v>229</v>
      </c>
      <c r="B17" s="68" t="s">
        <v>230</v>
      </c>
      <c r="C17" s="24">
        <v>0</v>
      </c>
    </row>
    <row r="18" spans="1:3" s="19" customFormat="1" ht="26.25" customHeight="1">
      <c r="A18" s="59" t="s">
        <v>572</v>
      </c>
      <c r="B18" s="183" t="s">
        <v>573</v>
      </c>
      <c r="C18" s="23">
        <f>C19</f>
        <v>15800</v>
      </c>
    </row>
    <row r="19" spans="1:3" s="19" customFormat="1" ht="27.75" customHeight="1">
      <c r="A19" s="60" t="s">
        <v>574</v>
      </c>
      <c r="B19" s="68" t="s">
        <v>576</v>
      </c>
      <c r="C19" s="24">
        <f>C20</f>
        <v>15800</v>
      </c>
    </row>
    <row r="20" spans="1:3" s="19" customFormat="1" ht="18" customHeight="1">
      <c r="A20" s="60" t="s">
        <v>575</v>
      </c>
      <c r="B20" s="68" t="s">
        <v>576</v>
      </c>
      <c r="C20" s="24">
        <v>15800</v>
      </c>
    </row>
    <row r="21" spans="1:3" ht="19.5" customHeight="1">
      <c r="A21" s="59" t="s">
        <v>157</v>
      </c>
      <c r="B21" s="67" t="s">
        <v>158</v>
      </c>
      <c r="C21" s="23">
        <f>C22+C24</f>
        <v>540000</v>
      </c>
    </row>
    <row r="22" spans="1:3" ht="19.5" customHeight="1">
      <c r="A22" s="59" t="s">
        <v>159</v>
      </c>
      <c r="B22" s="67" t="s">
        <v>160</v>
      </c>
      <c r="C22" s="23">
        <f>C23</f>
        <v>175000</v>
      </c>
    </row>
    <row r="23" spans="1:3" s="19" customFormat="1" ht="54" customHeight="1">
      <c r="A23" s="60" t="s">
        <v>161</v>
      </c>
      <c r="B23" s="68" t="s">
        <v>475</v>
      </c>
      <c r="C23" s="24">
        <v>175000</v>
      </c>
    </row>
    <row r="24" spans="1:3" ht="18.75" customHeight="1">
      <c r="A24" s="59" t="s">
        <v>162</v>
      </c>
      <c r="B24" s="67" t="s">
        <v>163</v>
      </c>
      <c r="C24" s="23">
        <f>C25+C27</f>
        <v>365000</v>
      </c>
    </row>
    <row r="25" spans="1:3" ht="27.75" customHeight="1">
      <c r="A25" s="60" t="s">
        <v>436</v>
      </c>
      <c r="B25" s="67" t="s">
        <v>244</v>
      </c>
      <c r="C25" s="23">
        <f>C26</f>
        <v>236000</v>
      </c>
    </row>
    <row r="26" spans="1:3" s="19" customFormat="1" ht="33" customHeight="1">
      <c r="A26" s="60" t="s">
        <v>435</v>
      </c>
      <c r="B26" s="68" t="s">
        <v>476</v>
      </c>
      <c r="C26" s="24">
        <v>236000</v>
      </c>
    </row>
    <row r="27" spans="1:3" ht="27" customHeight="1">
      <c r="A27" s="60" t="s">
        <v>438</v>
      </c>
      <c r="B27" s="67" t="s">
        <v>243</v>
      </c>
      <c r="C27" s="23">
        <f>C28</f>
        <v>129000</v>
      </c>
    </row>
    <row r="28" spans="1:3" s="19" customFormat="1" ht="38.25" customHeight="1">
      <c r="A28" s="60" t="s">
        <v>437</v>
      </c>
      <c r="B28" s="68" t="s">
        <v>477</v>
      </c>
      <c r="C28" s="24">
        <v>129000</v>
      </c>
    </row>
    <row r="29" spans="1:3" s="19" customFormat="1" ht="26.25" customHeight="1">
      <c r="A29" s="59" t="s">
        <v>577</v>
      </c>
      <c r="B29" s="67" t="s">
        <v>578</v>
      </c>
      <c r="C29" s="23">
        <f>C30</f>
        <v>4000</v>
      </c>
    </row>
    <row r="30" spans="1:3" s="19" customFormat="1" ht="49.5" customHeight="1">
      <c r="A30" s="60" t="s">
        <v>579</v>
      </c>
      <c r="B30" s="68" t="s">
        <v>580</v>
      </c>
      <c r="C30" s="24">
        <f>C31</f>
        <v>4000</v>
      </c>
    </row>
    <row r="31" spans="1:3" s="19" customFormat="1" ht="62.25" customHeight="1">
      <c r="A31" s="60" t="s">
        <v>603</v>
      </c>
      <c r="B31" s="68" t="s">
        <v>602</v>
      </c>
      <c r="C31" s="24">
        <v>4000</v>
      </c>
    </row>
    <row r="32" spans="1:3" s="19" customFormat="1" ht="52.5" customHeight="1">
      <c r="A32" s="62" t="s">
        <v>347</v>
      </c>
      <c r="B32" s="70" t="s">
        <v>348</v>
      </c>
      <c r="C32" s="24">
        <f>C33</f>
        <v>9500</v>
      </c>
    </row>
    <row r="33" spans="1:3" s="19" customFormat="1" ht="88.5" customHeight="1">
      <c r="A33" s="61" t="s">
        <v>349</v>
      </c>
      <c r="B33" s="69" t="s">
        <v>350</v>
      </c>
      <c r="C33" s="24">
        <f>C34</f>
        <v>9500</v>
      </c>
    </row>
    <row r="34" spans="1:3" s="19" customFormat="1" ht="81" customHeight="1">
      <c r="A34" s="64" t="s">
        <v>581</v>
      </c>
      <c r="B34" s="71" t="s">
        <v>668</v>
      </c>
      <c r="C34" s="45">
        <f>C35</f>
        <v>9500</v>
      </c>
    </row>
    <row r="35" spans="1:3" s="19" customFormat="1" ht="62.25" customHeight="1">
      <c r="A35" s="64" t="s">
        <v>583</v>
      </c>
      <c r="B35" s="174" t="s">
        <v>14</v>
      </c>
      <c r="C35" s="45">
        <v>9500</v>
      </c>
    </row>
    <row r="36" spans="1:3" s="19" customFormat="1" ht="38.25" customHeight="1">
      <c r="A36" s="59" t="s">
        <v>372</v>
      </c>
      <c r="B36" s="182" t="s">
        <v>373</v>
      </c>
      <c r="C36" s="23">
        <f>C39</f>
        <v>0</v>
      </c>
    </row>
    <row r="37" spans="1:3" s="19" customFormat="1" ht="62.25" customHeight="1">
      <c r="A37" s="61" t="s">
        <v>351</v>
      </c>
      <c r="B37" s="175" t="s">
        <v>352</v>
      </c>
      <c r="C37" s="24">
        <f>C38</f>
        <v>0</v>
      </c>
    </row>
    <row r="38" spans="1:3" s="19" customFormat="1" ht="76.5" customHeight="1">
      <c r="A38" s="61" t="s">
        <v>353</v>
      </c>
      <c r="B38" s="176" t="s">
        <v>354</v>
      </c>
      <c r="C38" s="24">
        <f>C39</f>
        <v>0</v>
      </c>
    </row>
    <row r="39" spans="1:3" s="19" customFormat="1" ht="78" customHeight="1">
      <c r="A39" s="60" t="s">
        <v>103</v>
      </c>
      <c r="B39" s="177" t="s">
        <v>374</v>
      </c>
      <c r="C39" s="24">
        <v>0</v>
      </c>
    </row>
    <row r="40" spans="1:3" s="19" customFormat="1" ht="0.75" customHeight="1">
      <c r="A40" s="59" t="s">
        <v>584</v>
      </c>
      <c r="B40" s="182" t="s">
        <v>585</v>
      </c>
      <c r="C40" s="181">
        <f>C41</f>
        <v>0</v>
      </c>
    </row>
    <row r="41" spans="1:3" s="19" customFormat="1" ht="6.75" customHeight="1" hidden="1">
      <c r="A41" s="61" t="s">
        <v>586</v>
      </c>
      <c r="B41" s="69" t="s">
        <v>587</v>
      </c>
      <c r="C41" s="24">
        <f>C42</f>
        <v>0</v>
      </c>
    </row>
    <row r="42" spans="1:3" s="19" customFormat="1" ht="39" customHeight="1" hidden="1">
      <c r="A42" s="61" t="s">
        <v>588</v>
      </c>
      <c r="B42" s="69" t="s">
        <v>589</v>
      </c>
      <c r="C42" s="24">
        <v>0</v>
      </c>
    </row>
    <row r="43" spans="1:3" s="4" customFormat="1" ht="23.25" customHeight="1">
      <c r="A43" s="179" t="s">
        <v>164</v>
      </c>
      <c r="B43" s="180" t="s">
        <v>165</v>
      </c>
      <c r="C43" s="181">
        <f>C44</f>
        <v>12668000</v>
      </c>
    </row>
    <row r="44" spans="1:3" s="9" customFormat="1" ht="35.25" customHeight="1">
      <c r="A44" s="59" t="s">
        <v>166</v>
      </c>
      <c r="B44" s="67" t="s">
        <v>167</v>
      </c>
      <c r="C44" s="23">
        <f>C45+C51+C67+C74+C48</f>
        <v>12668000</v>
      </c>
    </row>
    <row r="45" spans="1:3" ht="34.5" customHeight="1">
      <c r="A45" s="59" t="s">
        <v>590</v>
      </c>
      <c r="B45" s="67" t="s">
        <v>245</v>
      </c>
      <c r="C45" s="23">
        <f>C46</f>
        <v>8427000</v>
      </c>
    </row>
    <row r="46" spans="1:3" ht="33.75" customHeight="1">
      <c r="A46" s="64" t="s">
        <v>663</v>
      </c>
      <c r="B46" s="68" t="s">
        <v>664</v>
      </c>
      <c r="C46" s="24">
        <f>C47</f>
        <v>8427000</v>
      </c>
    </row>
    <row r="47" spans="1:3" ht="33.75" customHeight="1">
      <c r="A47" s="64" t="s">
        <v>662</v>
      </c>
      <c r="B47" s="68" t="s">
        <v>665</v>
      </c>
      <c r="C47" s="24">
        <v>8427000</v>
      </c>
    </row>
    <row r="48" spans="1:3" ht="33.75" customHeight="1">
      <c r="A48" s="201" t="s">
        <v>660</v>
      </c>
      <c r="B48" s="67" t="s">
        <v>657</v>
      </c>
      <c r="C48" s="23">
        <f>C50</f>
        <v>3964000</v>
      </c>
    </row>
    <row r="49" spans="1:3" ht="65.25" customHeight="1">
      <c r="A49" s="64" t="s">
        <v>659</v>
      </c>
      <c r="B49" s="68" t="s">
        <v>661</v>
      </c>
      <c r="C49" s="24">
        <v>3964000</v>
      </c>
    </row>
    <row r="50" spans="1:3" ht="67.5" customHeight="1">
      <c r="A50" s="64" t="s">
        <v>35</v>
      </c>
      <c r="B50" s="68" t="s">
        <v>658</v>
      </c>
      <c r="C50" s="24">
        <v>3964000</v>
      </c>
    </row>
    <row r="51" spans="1:3" ht="22.5" customHeight="1">
      <c r="A51" s="201" t="s">
        <v>644</v>
      </c>
      <c r="B51" s="67" t="s">
        <v>645</v>
      </c>
      <c r="C51" s="23">
        <f>C52</f>
        <v>54000</v>
      </c>
    </row>
    <row r="52" spans="1:3" s="19" customFormat="1" ht="30.75" customHeight="1">
      <c r="A52" s="64" t="s">
        <v>68</v>
      </c>
      <c r="B52" s="68" t="s">
        <v>359</v>
      </c>
      <c r="C52" s="24">
        <v>54000</v>
      </c>
    </row>
    <row r="53" spans="1:3" s="19" customFormat="1" ht="35.25" customHeight="1" hidden="1">
      <c r="A53" s="63" t="s">
        <v>464</v>
      </c>
      <c r="B53" s="70" t="s">
        <v>172</v>
      </c>
      <c r="C53" s="23">
        <v>0</v>
      </c>
    </row>
    <row r="54" spans="1:3" s="19" customFormat="1" ht="33" customHeight="1" hidden="1">
      <c r="A54" s="61" t="s">
        <v>462</v>
      </c>
      <c r="B54" s="69" t="s">
        <v>171</v>
      </c>
      <c r="C54" s="24"/>
    </row>
    <row r="55" spans="1:3" s="19" customFormat="1" ht="36" customHeight="1" hidden="1">
      <c r="A55" s="62" t="s">
        <v>355</v>
      </c>
      <c r="B55" s="70" t="s">
        <v>356</v>
      </c>
      <c r="C55" s="23">
        <f>C56+C59+C62</f>
        <v>0</v>
      </c>
    </row>
    <row r="56" spans="1:3" s="19" customFormat="1" ht="22.5" customHeight="1" hidden="1">
      <c r="A56" s="64" t="s">
        <v>375</v>
      </c>
      <c r="B56" s="71" t="s">
        <v>376</v>
      </c>
      <c r="C56" s="24">
        <f>C57</f>
        <v>0</v>
      </c>
    </row>
    <row r="57" spans="1:7" s="19" customFormat="1" ht="100.5" customHeight="1" hidden="1">
      <c r="A57" s="64" t="s">
        <v>377</v>
      </c>
      <c r="B57" s="71" t="s">
        <v>378</v>
      </c>
      <c r="C57" s="65">
        <f>C58</f>
        <v>0</v>
      </c>
      <c r="D57" s="30"/>
      <c r="E57" s="30"/>
      <c r="F57" s="30"/>
      <c r="G57" s="30"/>
    </row>
    <row r="58" spans="1:7" s="19" customFormat="1" ht="68.25" customHeight="1" hidden="1">
      <c r="A58" s="64" t="s">
        <v>365</v>
      </c>
      <c r="B58" s="71" t="s">
        <v>360</v>
      </c>
      <c r="C58" s="65"/>
      <c r="D58" s="30"/>
      <c r="E58" s="30"/>
      <c r="F58" s="30"/>
      <c r="G58" s="30"/>
    </row>
    <row r="59" spans="1:7" s="19" customFormat="1" ht="66.75" customHeight="1" hidden="1">
      <c r="A59" s="64" t="s">
        <v>379</v>
      </c>
      <c r="B59" s="71" t="s">
        <v>380</v>
      </c>
      <c r="C59" s="65">
        <f>C60</f>
        <v>0</v>
      </c>
      <c r="D59" s="30"/>
      <c r="E59" s="30"/>
      <c r="F59" s="30"/>
      <c r="G59" s="30"/>
    </row>
    <row r="60" spans="1:7" s="19" customFormat="1" ht="52.5" customHeight="1" hidden="1">
      <c r="A60" s="64" t="s">
        <v>381</v>
      </c>
      <c r="B60" s="71" t="s">
        <v>382</v>
      </c>
      <c r="C60" s="65">
        <f>C61</f>
        <v>0</v>
      </c>
      <c r="D60" s="30"/>
      <c r="E60" s="31"/>
      <c r="F60" s="32"/>
      <c r="G60" s="33"/>
    </row>
    <row r="61" spans="1:7" s="19" customFormat="1" ht="53.25" customHeight="1" hidden="1">
      <c r="A61" s="64" t="s">
        <v>366</v>
      </c>
      <c r="B61" s="71" t="s">
        <v>361</v>
      </c>
      <c r="C61" s="65"/>
      <c r="D61" s="30"/>
      <c r="E61" s="31"/>
      <c r="F61" s="32"/>
      <c r="G61" s="33"/>
    </row>
    <row r="62" spans="1:7" s="19" customFormat="1" ht="33.75" customHeight="1" hidden="1">
      <c r="A62" s="62" t="s">
        <v>357</v>
      </c>
      <c r="B62" s="70" t="s">
        <v>358</v>
      </c>
      <c r="C62" s="66">
        <f>C63</f>
        <v>0</v>
      </c>
      <c r="D62" s="30"/>
      <c r="E62" s="31"/>
      <c r="F62" s="32"/>
      <c r="G62" s="33"/>
    </row>
    <row r="63" spans="1:7" s="19" customFormat="1" ht="33.75" customHeight="1" hidden="1">
      <c r="A63" s="61" t="s">
        <v>107</v>
      </c>
      <c r="B63" s="69" t="s">
        <v>359</v>
      </c>
      <c r="C63" s="65"/>
      <c r="D63" s="30"/>
      <c r="E63" s="31"/>
      <c r="F63" s="32"/>
      <c r="G63" s="33"/>
    </row>
    <row r="64" spans="1:7" s="19" customFormat="1" ht="33.75" customHeight="1" hidden="1">
      <c r="A64" s="62" t="s">
        <v>186</v>
      </c>
      <c r="B64" s="70" t="s">
        <v>184</v>
      </c>
      <c r="C64" s="66">
        <f>SUM(C65)</f>
        <v>0</v>
      </c>
      <c r="D64" s="30"/>
      <c r="E64" s="31"/>
      <c r="F64" s="32"/>
      <c r="G64" s="33"/>
    </row>
    <row r="65" spans="1:7" s="19" customFormat="1" ht="25.5" customHeight="1" hidden="1">
      <c r="A65" s="61" t="s">
        <v>185</v>
      </c>
      <c r="B65" s="69" t="s">
        <v>358</v>
      </c>
      <c r="C65" s="65">
        <f>SUM(C66)</f>
        <v>0</v>
      </c>
      <c r="D65" s="30"/>
      <c r="E65" s="31"/>
      <c r="F65" s="32"/>
      <c r="G65" s="33"/>
    </row>
    <row r="66" spans="1:7" s="19" customFormat="1" ht="24.75" customHeight="1" hidden="1">
      <c r="A66" s="61" t="s">
        <v>463</v>
      </c>
      <c r="B66" s="69" t="s">
        <v>359</v>
      </c>
      <c r="C66" s="65">
        <v>0</v>
      </c>
      <c r="D66" s="30"/>
      <c r="E66" s="31"/>
      <c r="F66" s="32"/>
      <c r="G66" s="33"/>
    </row>
    <row r="67" spans="1:3" s="20" customFormat="1" ht="42.75" customHeight="1">
      <c r="A67" s="59" t="s">
        <v>9</v>
      </c>
      <c r="B67" s="67" t="s">
        <v>168</v>
      </c>
      <c r="C67" s="23">
        <f>C68+C70+C72</f>
        <v>218000</v>
      </c>
    </row>
    <row r="68" spans="1:3" s="20" customFormat="1" ht="33.75" customHeight="1">
      <c r="A68" s="64" t="s">
        <v>593</v>
      </c>
      <c r="B68" s="68" t="s">
        <v>594</v>
      </c>
      <c r="C68" s="24">
        <f>C69</f>
        <v>1000</v>
      </c>
    </row>
    <row r="69" spans="1:3" ht="31.5">
      <c r="A69" s="64" t="s">
        <v>595</v>
      </c>
      <c r="B69" s="68" t="s">
        <v>596</v>
      </c>
      <c r="C69" s="24">
        <v>1000</v>
      </c>
    </row>
    <row r="70" spans="1:3" ht="31.5">
      <c r="A70" s="201" t="s">
        <v>8</v>
      </c>
      <c r="B70" s="67" t="s">
        <v>169</v>
      </c>
      <c r="C70" s="23">
        <f>C71</f>
        <v>128000</v>
      </c>
    </row>
    <row r="71" spans="1:3" ht="47.25">
      <c r="A71" s="64" t="s">
        <v>7</v>
      </c>
      <c r="B71" s="68" t="s">
        <v>479</v>
      </c>
      <c r="C71" s="24">
        <v>128000</v>
      </c>
    </row>
    <row r="72" spans="1:3" ht="31.5">
      <c r="A72" s="59" t="s">
        <v>6</v>
      </c>
      <c r="B72" s="67" t="s">
        <v>192</v>
      </c>
      <c r="C72" s="23">
        <f>C73</f>
        <v>89000</v>
      </c>
    </row>
    <row r="73" spans="1:3" ht="31.5">
      <c r="A73" s="60" t="s">
        <v>4</v>
      </c>
      <c r="B73" s="68" t="s">
        <v>191</v>
      </c>
      <c r="C73" s="24">
        <v>89000</v>
      </c>
    </row>
    <row r="74" spans="1:3" ht="15.75">
      <c r="A74" s="59" t="s">
        <v>5</v>
      </c>
      <c r="B74" s="67" t="s">
        <v>498</v>
      </c>
      <c r="C74" s="23">
        <f>C75+C77</f>
        <v>5000</v>
      </c>
    </row>
    <row r="75" spans="1:3" ht="63">
      <c r="A75" s="60" t="s">
        <v>3</v>
      </c>
      <c r="B75" s="68" t="s">
        <v>499</v>
      </c>
      <c r="C75" s="24">
        <f>C76</f>
        <v>5000</v>
      </c>
    </row>
    <row r="76" spans="1:3" ht="62.25" customHeight="1">
      <c r="A76" s="60" t="s">
        <v>2</v>
      </c>
      <c r="B76" s="68" t="s">
        <v>500</v>
      </c>
      <c r="C76" s="24">
        <v>5000</v>
      </c>
    </row>
    <row r="77" spans="1:3" ht="21.75" customHeight="1">
      <c r="A77" s="59" t="s">
        <v>1</v>
      </c>
      <c r="B77" s="67" t="s">
        <v>501</v>
      </c>
      <c r="C77" s="23">
        <f>C78</f>
        <v>0</v>
      </c>
    </row>
    <row r="78" spans="1:3" ht="35.25" customHeight="1">
      <c r="A78" s="60" t="s">
        <v>0</v>
      </c>
      <c r="B78" s="68" t="s">
        <v>234</v>
      </c>
      <c r="C78" s="24"/>
    </row>
    <row r="79" spans="1:3" ht="15.75">
      <c r="A79" s="245" t="s">
        <v>170</v>
      </c>
      <c r="B79" s="246"/>
      <c r="C79" s="23">
        <f>C6+C43</f>
        <v>14127000</v>
      </c>
    </row>
  </sheetData>
  <sheetProtection/>
  <mergeCells count="5">
    <mergeCell ref="A79:B79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4.140625" style="25" customWidth="1"/>
    <col min="2" max="2" width="70.7109375" style="25" customWidth="1"/>
    <col min="3" max="3" width="14.421875" style="26" customWidth="1"/>
    <col min="4" max="4" width="15.140625" style="0" customWidth="1"/>
  </cols>
  <sheetData>
    <row r="1" spans="1:4" ht="66.75" customHeight="1">
      <c r="A1" s="254" t="s">
        <v>691</v>
      </c>
      <c r="B1" s="254"/>
      <c r="C1" s="254"/>
      <c r="D1" s="254"/>
    </row>
    <row r="2" spans="1:4" ht="92.25" customHeight="1">
      <c r="A2" s="254" t="s">
        <v>670</v>
      </c>
      <c r="B2" s="254"/>
      <c r="C2" s="254"/>
      <c r="D2" s="254"/>
    </row>
    <row r="3" spans="1:3" ht="30.75" customHeight="1">
      <c r="A3" s="249" t="s">
        <v>598</v>
      </c>
      <c r="B3" s="250"/>
      <c r="C3" s="250"/>
    </row>
    <row r="4" ht="15" customHeight="1" thickBot="1">
      <c r="C4" s="127" t="s">
        <v>340</v>
      </c>
    </row>
    <row r="5" spans="1:4" ht="17.25" customHeight="1">
      <c r="A5" s="159" t="s">
        <v>146</v>
      </c>
      <c r="B5" s="255" t="s">
        <v>148</v>
      </c>
      <c r="C5" s="257" t="s">
        <v>491</v>
      </c>
      <c r="D5" s="259" t="s">
        <v>597</v>
      </c>
    </row>
    <row r="6" spans="1:4" ht="33.75" customHeight="1">
      <c r="A6" s="160" t="s">
        <v>147</v>
      </c>
      <c r="B6" s="256"/>
      <c r="C6" s="258"/>
      <c r="D6" s="260"/>
    </row>
    <row r="7" spans="1:4" ht="24" customHeight="1">
      <c r="A7" s="59" t="s">
        <v>149</v>
      </c>
      <c r="B7" s="67" t="s">
        <v>478</v>
      </c>
      <c r="C7" s="23">
        <f>C8+C13+C22+C33+C37+C30+C41+C19</f>
        <v>1501800</v>
      </c>
      <c r="D7" s="23">
        <f>D8+D13+D22+D33+D37+D30+D41+D19</f>
        <v>1541900</v>
      </c>
    </row>
    <row r="8" spans="1:4" ht="20.25" customHeight="1">
      <c r="A8" s="59" t="s">
        <v>150</v>
      </c>
      <c r="B8" s="67" t="s">
        <v>151</v>
      </c>
      <c r="C8" s="23">
        <f>C9</f>
        <v>669400</v>
      </c>
      <c r="D8" s="23">
        <f>D9</f>
        <v>709600</v>
      </c>
    </row>
    <row r="9" spans="1:4" ht="21.75" customHeight="1">
      <c r="A9" s="59" t="s">
        <v>152</v>
      </c>
      <c r="B9" s="67" t="s">
        <v>153</v>
      </c>
      <c r="C9" s="23">
        <f>C10+C11+C12</f>
        <v>669400</v>
      </c>
      <c r="D9" s="23">
        <f>D10+D11+D12</f>
        <v>709600</v>
      </c>
    </row>
    <row r="10" spans="1:4" s="19" customFormat="1" ht="73.5" customHeight="1">
      <c r="A10" s="60" t="s">
        <v>154</v>
      </c>
      <c r="B10" s="68" t="s">
        <v>495</v>
      </c>
      <c r="C10" s="24">
        <v>656400</v>
      </c>
      <c r="D10" s="24">
        <v>691600</v>
      </c>
    </row>
    <row r="11" spans="1:4" s="19" customFormat="1" ht="104.25" customHeight="1">
      <c r="A11" s="60" t="s">
        <v>155</v>
      </c>
      <c r="B11" s="68" t="s">
        <v>496</v>
      </c>
      <c r="C11" s="24">
        <v>1000</v>
      </c>
      <c r="D11" s="24">
        <v>1000</v>
      </c>
    </row>
    <row r="12" spans="1:4" s="19" customFormat="1" ht="52.5" customHeight="1">
      <c r="A12" s="60" t="s">
        <v>156</v>
      </c>
      <c r="B12" s="68" t="s">
        <v>497</v>
      </c>
      <c r="C12" s="24">
        <v>12000</v>
      </c>
      <c r="D12" s="24">
        <v>17000</v>
      </c>
    </row>
    <row r="13" spans="1:4" s="19" customFormat="1" ht="39.75" customHeight="1">
      <c r="A13" s="59" t="s">
        <v>471</v>
      </c>
      <c r="B13" s="67" t="s">
        <v>472</v>
      </c>
      <c r="C13" s="23">
        <f>C14</f>
        <v>260800</v>
      </c>
      <c r="D13" s="23">
        <f>D14</f>
        <v>260800</v>
      </c>
    </row>
    <row r="14" spans="1:4" s="19" customFormat="1" ht="39.75" customHeight="1">
      <c r="A14" s="61" t="s">
        <v>345</v>
      </c>
      <c r="B14" s="69" t="s">
        <v>346</v>
      </c>
      <c r="C14" s="24">
        <f>C15+C16+C17+C18</f>
        <v>260800</v>
      </c>
      <c r="D14" s="24">
        <f>D15+D16+D17+D18</f>
        <v>260800</v>
      </c>
    </row>
    <row r="15" spans="1:4" s="19" customFormat="1" ht="110.25" customHeight="1">
      <c r="A15" s="60" t="s">
        <v>223</v>
      </c>
      <c r="B15" s="68" t="s">
        <v>224</v>
      </c>
      <c r="C15" s="24">
        <v>109800</v>
      </c>
      <c r="D15" s="24">
        <v>109800</v>
      </c>
    </row>
    <row r="16" spans="1:4" s="19" customFormat="1" ht="118.5" customHeight="1">
      <c r="A16" s="60" t="s">
        <v>225</v>
      </c>
      <c r="B16" s="68" t="s">
        <v>226</v>
      </c>
      <c r="C16" s="24">
        <v>1000</v>
      </c>
      <c r="D16" s="24">
        <v>1000</v>
      </c>
    </row>
    <row r="17" spans="1:4" s="19" customFormat="1" ht="117.75" customHeight="1">
      <c r="A17" s="60" t="s">
        <v>227</v>
      </c>
      <c r="B17" s="68" t="s">
        <v>228</v>
      </c>
      <c r="C17" s="24">
        <v>150000</v>
      </c>
      <c r="D17" s="24">
        <v>150000</v>
      </c>
    </row>
    <row r="18" spans="1:4" s="19" customFormat="1" ht="110.25" customHeight="1">
      <c r="A18" s="60" t="s">
        <v>229</v>
      </c>
      <c r="B18" s="68" t="s">
        <v>230</v>
      </c>
      <c r="C18" s="24">
        <v>0</v>
      </c>
      <c r="D18" s="24">
        <v>0</v>
      </c>
    </row>
    <row r="19" spans="1:4" ht="19.5" customHeight="1">
      <c r="A19" s="59" t="s">
        <v>572</v>
      </c>
      <c r="B19" s="183" t="s">
        <v>573</v>
      </c>
      <c r="C19" s="23">
        <f>C20</f>
        <v>17400</v>
      </c>
      <c r="D19" s="23">
        <f>D20</f>
        <v>19000</v>
      </c>
    </row>
    <row r="20" spans="1:4" ht="19.5" customHeight="1">
      <c r="A20" s="60" t="s">
        <v>574</v>
      </c>
      <c r="B20" s="68" t="s">
        <v>576</v>
      </c>
      <c r="C20" s="23">
        <f>C21</f>
        <v>17400</v>
      </c>
      <c r="D20" s="23">
        <f>D21</f>
        <v>19000</v>
      </c>
    </row>
    <row r="21" spans="1:4" s="19" customFormat="1" ht="23.25" customHeight="1">
      <c r="A21" s="60" t="s">
        <v>575</v>
      </c>
      <c r="B21" s="68" t="s">
        <v>576</v>
      </c>
      <c r="C21" s="24">
        <v>17400</v>
      </c>
      <c r="D21" s="24">
        <v>19000</v>
      </c>
    </row>
    <row r="22" spans="1:4" ht="18.75" customHeight="1">
      <c r="A22" s="59" t="s">
        <v>157</v>
      </c>
      <c r="B22" s="67" t="s">
        <v>158</v>
      </c>
      <c r="C22" s="23">
        <f>C23+C25</f>
        <v>540000</v>
      </c>
      <c r="D22" s="23">
        <f>D23+D25</f>
        <v>540000</v>
      </c>
    </row>
    <row r="23" spans="1:4" ht="24" customHeight="1">
      <c r="A23" s="59" t="s">
        <v>159</v>
      </c>
      <c r="B23" s="67" t="s">
        <v>160</v>
      </c>
      <c r="C23" s="23">
        <f>C24</f>
        <v>175000</v>
      </c>
      <c r="D23" s="23">
        <f>D24</f>
        <v>175000</v>
      </c>
    </row>
    <row r="24" spans="1:4" s="19" customFormat="1" ht="48" customHeight="1">
      <c r="A24" s="60" t="s">
        <v>161</v>
      </c>
      <c r="B24" s="68" t="s">
        <v>475</v>
      </c>
      <c r="C24" s="24">
        <v>175000</v>
      </c>
      <c r="D24" s="24">
        <v>175000</v>
      </c>
    </row>
    <row r="25" spans="1:4" ht="27.75" customHeight="1">
      <c r="A25" s="59" t="s">
        <v>162</v>
      </c>
      <c r="B25" s="67" t="s">
        <v>163</v>
      </c>
      <c r="C25" s="23">
        <f>C26+C28</f>
        <v>365000</v>
      </c>
      <c r="D25" s="23">
        <f>D26+D28</f>
        <v>365000</v>
      </c>
    </row>
    <row r="26" spans="1:4" s="19" customFormat="1" ht="27" customHeight="1">
      <c r="A26" s="60" t="s">
        <v>436</v>
      </c>
      <c r="B26" s="67" t="s">
        <v>244</v>
      </c>
      <c r="C26" s="23">
        <f>C27</f>
        <v>236000</v>
      </c>
      <c r="D26" s="23">
        <f>D27</f>
        <v>236000</v>
      </c>
    </row>
    <row r="27" spans="1:4" s="19" customFormat="1" ht="36.75" customHeight="1">
      <c r="A27" s="60" t="s">
        <v>435</v>
      </c>
      <c r="B27" s="68" t="s">
        <v>476</v>
      </c>
      <c r="C27" s="24">
        <v>236000</v>
      </c>
      <c r="D27" s="24">
        <v>236000</v>
      </c>
    </row>
    <row r="28" spans="1:4" s="19" customFormat="1" ht="24.75" customHeight="1">
      <c r="A28" s="60" t="s">
        <v>438</v>
      </c>
      <c r="B28" s="67" t="s">
        <v>243</v>
      </c>
      <c r="C28" s="23">
        <f>C29</f>
        <v>129000</v>
      </c>
      <c r="D28" s="23">
        <f>D29</f>
        <v>129000</v>
      </c>
    </row>
    <row r="29" spans="1:4" s="19" customFormat="1" ht="42" customHeight="1">
      <c r="A29" s="60" t="s">
        <v>437</v>
      </c>
      <c r="B29" s="68" t="s">
        <v>477</v>
      </c>
      <c r="C29" s="24">
        <v>129000</v>
      </c>
      <c r="D29" s="24">
        <v>129000</v>
      </c>
    </row>
    <row r="30" spans="1:4" s="19" customFormat="1" ht="29.25" customHeight="1">
      <c r="A30" s="59" t="s">
        <v>577</v>
      </c>
      <c r="B30" s="67" t="s">
        <v>578</v>
      </c>
      <c r="C30" s="23">
        <f>C31</f>
        <v>5000</v>
      </c>
      <c r="D30" s="23">
        <f>D31</f>
        <v>6000</v>
      </c>
    </row>
    <row r="31" spans="1:4" s="19" customFormat="1" ht="48" customHeight="1">
      <c r="A31" s="59" t="s">
        <v>579</v>
      </c>
      <c r="B31" s="68" t="s">
        <v>580</v>
      </c>
      <c r="C31" s="24">
        <f>C32</f>
        <v>5000</v>
      </c>
      <c r="D31" s="24">
        <f>D32</f>
        <v>6000</v>
      </c>
    </row>
    <row r="32" spans="1:4" s="19" customFormat="1" ht="69.75" customHeight="1">
      <c r="A32" s="60" t="s">
        <v>603</v>
      </c>
      <c r="B32" s="68" t="s">
        <v>602</v>
      </c>
      <c r="C32" s="24">
        <v>5000</v>
      </c>
      <c r="D32" s="24">
        <v>6000</v>
      </c>
    </row>
    <row r="33" spans="1:4" s="19" customFormat="1" ht="54" customHeight="1">
      <c r="A33" s="62" t="s">
        <v>347</v>
      </c>
      <c r="B33" s="70" t="s">
        <v>348</v>
      </c>
      <c r="C33" s="24">
        <f aca="true" t="shared" si="0" ref="C33:D35">C34</f>
        <v>9200</v>
      </c>
      <c r="D33" s="24">
        <f t="shared" si="0"/>
        <v>6500</v>
      </c>
    </row>
    <row r="34" spans="1:4" s="19" customFormat="1" ht="81.75" customHeight="1">
      <c r="A34" s="61" t="s">
        <v>349</v>
      </c>
      <c r="B34" s="69" t="s">
        <v>350</v>
      </c>
      <c r="C34" s="24">
        <f t="shared" si="0"/>
        <v>9200</v>
      </c>
      <c r="D34" s="24">
        <f t="shared" si="0"/>
        <v>6500</v>
      </c>
    </row>
    <row r="35" spans="1:4" s="4" customFormat="1" ht="77.25" customHeight="1">
      <c r="A35" s="64" t="s">
        <v>581</v>
      </c>
      <c r="B35" s="71" t="s">
        <v>582</v>
      </c>
      <c r="C35" s="45">
        <f t="shared" si="0"/>
        <v>9200</v>
      </c>
      <c r="D35" s="45">
        <f t="shared" si="0"/>
        <v>6500</v>
      </c>
    </row>
    <row r="36" spans="1:4" s="9" customFormat="1" ht="73.5" customHeight="1">
      <c r="A36" s="64" t="s">
        <v>583</v>
      </c>
      <c r="B36" s="174" t="s">
        <v>14</v>
      </c>
      <c r="C36" s="45">
        <v>9200</v>
      </c>
      <c r="D36" s="45">
        <v>6500</v>
      </c>
    </row>
    <row r="37" spans="1:4" ht="2.25" customHeight="1">
      <c r="A37" s="59" t="s">
        <v>372</v>
      </c>
      <c r="B37" s="182" t="s">
        <v>373</v>
      </c>
      <c r="C37" s="23">
        <f>C40</f>
        <v>0</v>
      </c>
      <c r="D37" s="23">
        <f>D40</f>
        <v>0</v>
      </c>
    </row>
    <row r="38" spans="1:4" ht="65.25" customHeight="1" hidden="1">
      <c r="A38" s="61" t="s">
        <v>351</v>
      </c>
      <c r="B38" s="175" t="s">
        <v>352</v>
      </c>
      <c r="C38" s="24">
        <f>C39</f>
        <v>0</v>
      </c>
      <c r="D38" s="24">
        <f>D39</f>
        <v>0</v>
      </c>
    </row>
    <row r="39" spans="1:4" s="19" customFormat="1" ht="74.25" customHeight="1" hidden="1">
      <c r="A39" s="61" t="s">
        <v>353</v>
      </c>
      <c r="B39" s="176" t="s">
        <v>354</v>
      </c>
      <c r="C39" s="24">
        <f>C40</f>
        <v>0</v>
      </c>
      <c r="D39" s="24">
        <f>D40</f>
        <v>0</v>
      </c>
    </row>
    <row r="40" spans="1:4" s="19" customFormat="1" ht="72" customHeight="1" hidden="1">
      <c r="A40" s="60" t="s">
        <v>103</v>
      </c>
      <c r="B40" s="177" t="s">
        <v>374</v>
      </c>
      <c r="C40" s="24">
        <v>0</v>
      </c>
      <c r="D40" s="24">
        <v>0</v>
      </c>
    </row>
    <row r="41" spans="1:4" s="19" customFormat="1" ht="0.75" customHeight="1" hidden="1">
      <c r="A41" s="59" t="s">
        <v>584</v>
      </c>
      <c r="B41" s="182" t="s">
        <v>585</v>
      </c>
      <c r="C41" s="181">
        <f>C42</f>
        <v>0</v>
      </c>
      <c r="D41" s="181">
        <f>D42</f>
        <v>0</v>
      </c>
    </row>
    <row r="42" spans="1:4" s="19" customFormat="1" ht="36" customHeight="1" hidden="1">
      <c r="A42" s="61" t="s">
        <v>586</v>
      </c>
      <c r="B42" s="69" t="s">
        <v>587</v>
      </c>
      <c r="C42" s="24">
        <f>C43</f>
        <v>0</v>
      </c>
      <c r="D42" s="24">
        <f>D43</f>
        <v>0</v>
      </c>
    </row>
    <row r="43" spans="1:4" s="19" customFormat="1" ht="39" customHeight="1" hidden="1">
      <c r="A43" s="61" t="s">
        <v>588</v>
      </c>
      <c r="B43" s="69" t="s">
        <v>589</v>
      </c>
      <c r="C43" s="24">
        <v>0</v>
      </c>
      <c r="D43" s="24">
        <v>0</v>
      </c>
    </row>
    <row r="44" spans="1:9" s="19" customFormat="1" ht="25.5" customHeight="1">
      <c r="A44" s="179" t="s">
        <v>164</v>
      </c>
      <c r="B44" s="180" t="s">
        <v>165</v>
      </c>
      <c r="C44" s="181">
        <f>C45</f>
        <v>8569500</v>
      </c>
      <c r="D44" s="181">
        <f>D45</f>
        <v>8574700</v>
      </c>
      <c r="F44" s="30"/>
      <c r="G44" s="30"/>
      <c r="H44" s="30"/>
      <c r="I44" s="30"/>
    </row>
    <row r="45" spans="1:9" s="19" customFormat="1" ht="37.5" customHeight="1">
      <c r="A45" s="59" t="s">
        <v>166</v>
      </c>
      <c r="B45" s="67" t="s">
        <v>167</v>
      </c>
      <c r="C45" s="23">
        <f>C46+C51+C58+C49</f>
        <v>8569500</v>
      </c>
      <c r="D45" s="23">
        <f>D46+D51+D58+D49</f>
        <v>8574700</v>
      </c>
      <c r="F45" s="30"/>
      <c r="G45" s="30"/>
      <c r="H45" s="30"/>
      <c r="I45" s="30"/>
    </row>
    <row r="46" spans="1:9" s="19" customFormat="1" ht="24" customHeight="1">
      <c r="A46" s="59" t="s">
        <v>590</v>
      </c>
      <c r="B46" s="67" t="s">
        <v>245</v>
      </c>
      <c r="C46" s="23">
        <f>C47</f>
        <v>8296000</v>
      </c>
      <c r="D46" s="23">
        <f>D47</f>
        <v>8296000</v>
      </c>
      <c r="F46" s="30"/>
      <c r="G46" s="30"/>
      <c r="H46" s="30"/>
      <c r="I46" s="30"/>
    </row>
    <row r="47" spans="1:9" s="19" customFormat="1" ht="33.75" customHeight="1">
      <c r="A47" s="60" t="s">
        <v>663</v>
      </c>
      <c r="B47" s="68" t="s">
        <v>664</v>
      </c>
      <c r="C47" s="24">
        <f>C48</f>
        <v>8296000</v>
      </c>
      <c r="D47" s="24">
        <f>D48</f>
        <v>8296000</v>
      </c>
      <c r="F47" s="30"/>
      <c r="G47" s="31"/>
      <c r="H47" s="32"/>
      <c r="I47" s="33"/>
    </row>
    <row r="48" spans="1:9" s="19" customFormat="1" ht="33.75" customHeight="1">
      <c r="A48" s="60" t="s">
        <v>662</v>
      </c>
      <c r="B48" s="68" t="s">
        <v>665</v>
      </c>
      <c r="C48" s="24">
        <v>8296000</v>
      </c>
      <c r="D48" s="24">
        <v>8296000</v>
      </c>
      <c r="F48" s="30"/>
      <c r="G48" s="31"/>
      <c r="H48" s="32"/>
      <c r="I48" s="33"/>
    </row>
    <row r="49" spans="1:9" s="19" customFormat="1" ht="33.75" customHeight="1">
      <c r="A49" s="201" t="s">
        <v>644</v>
      </c>
      <c r="B49" s="67" t="s">
        <v>645</v>
      </c>
      <c r="C49" s="23">
        <f>C50</f>
        <v>54000</v>
      </c>
      <c r="D49" s="23">
        <v>54000</v>
      </c>
      <c r="F49" s="30"/>
      <c r="G49" s="31"/>
      <c r="H49" s="32"/>
      <c r="I49" s="33"/>
    </row>
    <row r="50" spans="1:9" s="19" customFormat="1" ht="38.25" customHeight="1">
      <c r="A50" s="64" t="s">
        <v>68</v>
      </c>
      <c r="B50" s="68" t="s">
        <v>359</v>
      </c>
      <c r="C50" s="24">
        <v>54000</v>
      </c>
      <c r="D50" s="24">
        <v>54000</v>
      </c>
      <c r="F50" s="30"/>
      <c r="G50" s="31"/>
      <c r="H50" s="32"/>
      <c r="I50" s="33"/>
    </row>
    <row r="51" spans="1:4" ht="31.5">
      <c r="A51" s="59" t="s">
        <v>9</v>
      </c>
      <c r="B51" s="67" t="s">
        <v>168</v>
      </c>
      <c r="C51" s="23">
        <f>C53+C54+C56</f>
        <v>219500</v>
      </c>
      <c r="D51" s="23">
        <f>D53+D54+D56</f>
        <v>224700</v>
      </c>
    </row>
    <row r="52" spans="1:4" ht="31.5">
      <c r="A52" s="64" t="s">
        <v>593</v>
      </c>
      <c r="B52" s="68" t="s">
        <v>594</v>
      </c>
      <c r="C52" s="24">
        <f>C53</f>
        <v>1000</v>
      </c>
      <c r="D52" s="24">
        <f>D53</f>
        <v>1000</v>
      </c>
    </row>
    <row r="53" spans="1:4" ht="31.5">
      <c r="A53" s="64" t="s">
        <v>595</v>
      </c>
      <c r="B53" s="68" t="s">
        <v>596</v>
      </c>
      <c r="C53" s="24">
        <v>1000</v>
      </c>
      <c r="D53" s="24">
        <v>1000</v>
      </c>
    </row>
    <row r="54" spans="1:4" ht="31.5">
      <c r="A54" s="60" t="s">
        <v>8</v>
      </c>
      <c r="B54" s="68" t="s">
        <v>169</v>
      </c>
      <c r="C54" s="24">
        <f>C55</f>
        <v>129500</v>
      </c>
      <c r="D54" s="24">
        <f>D55</f>
        <v>134700</v>
      </c>
    </row>
    <row r="55" spans="1:4" ht="34.5" customHeight="1">
      <c r="A55" s="60" t="s">
        <v>7</v>
      </c>
      <c r="B55" s="68" t="s">
        <v>479</v>
      </c>
      <c r="C55" s="24">
        <v>129500</v>
      </c>
      <c r="D55" s="24">
        <v>134700</v>
      </c>
    </row>
    <row r="56" spans="1:4" ht="15.75" customHeight="1">
      <c r="A56" s="59" t="s">
        <v>6</v>
      </c>
      <c r="B56" s="67" t="s">
        <v>192</v>
      </c>
      <c r="C56" s="23">
        <f>C57</f>
        <v>89000</v>
      </c>
      <c r="D56" s="23">
        <f>D57</f>
        <v>89000</v>
      </c>
    </row>
    <row r="57" spans="1:4" ht="34.5" customHeight="1">
      <c r="A57" s="60" t="s">
        <v>4</v>
      </c>
      <c r="B57" s="68" t="s">
        <v>191</v>
      </c>
      <c r="C57" s="24">
        <v>89000</v>
      </c>
      <c r="D57" s="24">
        <v>89000</v>
      </c>
    </row>
    <row r="58" spans="1:4" ht="25.5" customHeight="1">
      <c r="A58" s="59" t="s">
        <v>5</v>
      </c>
      <c r="B58" s="67" t="s">
        <v>498</v>
      </c>
      <c r="C58" s="23">
        <f>C59+C61</f>
        <v>0</v>
      </c>
      <c r="D58" s="23">
        <f>D59+D61</f>
        <v>0</v>
      </c>
    </row>
    <row r="59" spans="1:4" ht="59.25" customHeight="1">
      <c r="A59" s="60" t="s">
        <v>3</v>
      </c>
      <c r="B59" s="68" t="s">
        <v>499</v>
      </c>
      <c r="C59" s="24">
        <f>C60</f>
        <v>0</v>
      </c>
      <c r="D59" s="24">
        <f>D60</f>
        <v>0</v>
      </c>
    </row>
    <row r="60" spans="1:4" ht="69" customHeight="1">
      <c r="A60" s="60" t="s">
        <v>2</v>
      </c>
      <c r="B60" s="68" t="s">
        <v>500</v>
      </c>
      <c r="C60" s="24">
        <v>0</v>
      </c>
      <c r="D60" s="24">
        <v>0</v>
      </c>
    </row>
    <row r="61" spans="1:4" ht="15.75">
      <c r="A61" s="59" t="s">
        <v>1</v>
      </c>
      <c r="B61" s="67" t="s">
        <v>501</v>
      </c>
      <c r="C61" s="23">
        <f>C62</f>
        <v>0</v>
      </c>
      <c r="D61" s="23">
        <f>D62</f>
        <v>0</v>
      </c>
    </row>
    <row r="62" spans="1:4" ht="31.5">
      <c r="A62" s="60" t="s">
        <v>0</v>
      </c>
      <c r="B62" s="68" t="s">
        <v>234</v>
      </c>
      <c r="C62" s="24"/>
      <c r="D62" s="24"/>
    </row>
    <row r="63" spans="1:4" ht="15.75">
      <c r="A63" s="245" t="s">
        <v>170</v>
      </c>
      <c r="B63" s="246"/>
      <c r="C63" s="23">
        <f>C7+C44</f>
        <v>10071300</v>
      </c>
      <c r="D63" s="23">
        <f>D7+D44</f>
        <v>10116600</v>
      </c>
    </row>
  </sheetData>
  <sheetProtection/>
  <mergeCells count="7">
    <mergeCell ref="A1:D1"/>
    <mergeCell ref="A63:B63"/>
    <mergeCell ref="A2:D2"/>
    <mergeCell ref="A3:C3"/>
    <mergeCell ref="B5:B6"/>
    <mergeCell ref="C5:C6"/>
    <mergeCell ref="D5:D6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2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12.7109375" style="5" customWidth="1"/>
    <col min="2" max="2" width="25.7109375" style="0" customWidth="1"/>
    <col min="3" max="3" width="87.421875" style="0" customWidth="1"/>
  </cols>
  <sheetData>
    <row r="1" spans="1:3" ht="72.75" customHeight="1">
      <c r="A1" s="261" t="s">
        <v>692</v>
      </c>
      <c r="B1" s="262"/>
      <c r="C1" s="262"/>
    </row>
    <row r="2" spans="1:3" ht="92.25" customHeight="1">
      <c r="A2" s="261" t="s">
        <v>671</v>
      </c>
      <c r="B2" s="262"/>
      <c r="C2" s="262"/>
    </row>
    <row r="3" spans="1:3" ht="15.75">
      <c r="A3" s="264" t="s">
        <v>111</v>
      </c>
      <c r="B3" s="264"/>
      <c r="C3" s="264"/>
    </row>
    <row r="4" spans="1:3" ht="57.75" customHeight="1">
      <c r="A4" s="266" t="s">
        <v>601</v>
      </c>
      <c r="B4" s="267"/>
      <c r="C4" s="267"/>
    </row>
    <row r="5" spans="1:3" ht="33" customHeight="1">
      <c r="A5" s="265" t="s">
        <v>110</v>
      </c>
      <c r="B5" s="265"/>
      <c r="C5" s="265"/>
    </row>
    <row r="6" spans="1:3" ht="36" customHeight="1">
      <c r="A6" s="263" t="s">
        <v>109</v>
      </c>
      <c r="B6" s="263"/>
      <c r="C6" s="263" t="s">
        <v>32</v>
      </c>
    </row>
    <row r="7" spans="1:3" ht="15.75" customHeight="1">
      <c r="A7" s="268" t="s">
        <v>503</v>
      </c>
      <c r="B7" s="263" t="s">
        <v>112</v>
      </c>
      <c r="C7" s="263"/>
    </row>
    <row r="8" spans="1:3" ht="15.75" customHeight="1">
      <c r="A8" s="269"/>
      <c r="B8" s="263"/>
      <c r="C8" s="263"/>
    </row>
    <row r="9" spans="1:3" ht="15.75" customHeight="1">
      <c r="A9" s="270"/>
      <c r="B9" s="263"/>
      <c r="C9" s="263"/>
    </row>
    <row r="10" spans="1:3" ht="36" customHeight="1">
      <c r="A10" s="156" t="s">
        <v>10</v>
      </c>
      <c r="B10" s="240" t="s">
        <v>33</v>
      </c>
      <c r="C10" s="240"/>
    </row>
    <row r="11" spans="1:3" ht="63.75" customHeight="1">
      <c r="A11" s="156" t="s">
        <v>10</v>
      </c>
      <c r="B11" s="47" t="s">
        <v>603</v>
      </c>
      <c r="C11" s="47" t="s">
        <v>604</v>
      </c>
    </row>
    <row r="12" spans="1:3" ht="65.25" customHeight="1">
      <c r="A12" s="156" t="s">
        <v>10</v>
      </c>
      <c r="B12" s="47" t="s">
        <v>583</v>
      </c>
      <c r="C12" s="174" t="s">
        <v>649</v>
      </c>
    </row>
    <row r="13" spans="1:6" ht="53.25" customHeight="1">
      <c r="A13" s="156" t="s">
        <v>10</v>
      </c>
      <c r="B13" s="47" t="s">
        <v>99</v>
      </c>
      <c r="C13" s="47" t="s">
        <v>15</v>
      </c>
      <c r="F13" s="4"/>
    </row>
    <row r="14" spans="1:6" ht="36.75" customHeight="1">
      <c r="A14" s="156" t="s">
        <v>10</v>
      </c>
      <c r="B14" s="60" t="s">
        <v>216</v>
      </c>
      <c r="C14" s="60" t="s">
        <v>217</v>
      </c>
      <c r="F14" s="4"/>
    </row>
    <row r="15" spans="1:3" ht="31.5" customHeight="1">
      <c r="A15" s="156" t="s">
        <v>10</v>
      </c>
      <c r="B15" s="47" t="s">
        <v>100</v>
      </c>
      <c r="C15" s="47" t="s">
        <v>16</v>
      </c>
    </row>
    <row r="16" spans="1:3" ht="68.25" customHeight="1">
      <c r="A16" s="156" t="s">
        <v>10</v>
      </c>
      <c r="B16" s="47" t="s">
        <v>101</v>
      </c>
      <c r="C16" s="47" t="s">
        <v>218</v>
      </c>
    </row>
    <row r="17" spans="1:3" ht="66" customHeight="1">
      <c r="A17" s="156" t="s">
        <v>10</v>
      </c>
      <c r="B17" s="47" t="s">
        <v>102</v>
      </c>
      <c r="C17" s="47" t="s">
        <v>219</v>
      </c>
    </row>
    <row r="18" spans="1:3" ht="67.5" customHeight="1">
      <c r="A18" s="156" t="s">
        <v>10</v>
      </c>
      <c r="B18" s="47" t="s">
        <v>103</v>
      </c>
      <c r="C18" s="47" t="s">
        <v>220</v>
      </c>
    </row>
    <row r="19" spans="1:3" ht="67.5" customHeight="1">
      <c r="A19" s="156" t="s">
        <v>10</v>
      </c>
      <c r="B19" s="47" t="s">
        <v>104</v>
      </c>
      <c r="C19" s="47" t="s">
        <v>607</v>
      </c>
    </row>
    <row r="20" spans="1:3" ht="52.5" customHeight="1">
      <c r="A20" s="156" t="s">
        <v>10</v>
      </c>
      <c r="B20" s="47" t="s">
        <v>605</v>
      </c>
      <c r="C20" s="47" t="s">
        <v>606</v>
      </c>
    </row>
    <row r="21" spans="1:3" ht="39" customHeight="1" hidden="1" thickBot="1">
      <c r="A21" s="156"/>
      <c r="B21" s="47"/>
      <c r="C21" s="47"/>
    </row>
    <row r="22" spans="1:3" ht="49.5" customHeight="1">
      <c r="A22" s="156" t="s">
        <v>10</v>
      </c>
      <c r="B22" s="47" t="s">
        <v>684</v>
      </c>
      <c r="C22" s="47" t="s">
        <v>685</v>
      </c>
    </row>
    <row r="23" spans="1:3" ht="21.75" customHeight="1">
      <c r="A23" s="156" t="s">
        <v>10</v>
      </c>
      <c r="B23" s="47" t="s">
        <v>105</v>
      </c>
      <c r="C23" s="47" t="s">
        <v>221</v>
      </c>
    </row>
    <row r="24" spans="1:3" ht="20.25" customHeight="1">
      <c r="A24" s="156" t="s">
        <v>10</v>
      </c>
      <c r="B24" s="47" t="s">
        <v>106</v>
      </c>
      <c r="C24" s="47" t="s">
        <v>222</v>
      </c>
    </row>
    <row r="25" spans="1:3" ht="37.5" customHeight="1">
      <c r="A25" s="156" t="s">
        <v>10</v>
      </c>
      <c r="B25" s="47" t="s">
        <v>34</v>
      </c>
      <c r="C25" s="47" t="s">
        <v>171</v>
      </c>
    </row>
    <row r="26" spans="1:3" ht="37.5" customHeight="1">
      <c r="A26" s="156" t="s">
        <v>10</v>
      </c>
      <c r="B26" s="47" t="s">
        <v>22</v>
      </c>
      <c r="C26" s="47" t="s">
        <v>23</v>
      </c>
    </row>
    <row r="27" spans="1:3" ht="37.5" customHeight="1">
      <c r="A27" s="156" t="s">
        <v>10</v>
      </c>
      <c r="B27" s="47" t="s">
        <v>662</v>
      </c>
      <c r="C27" s="47" t="s">
        <v>666</v>
      </c>
    </row>
    <row r="28" spans="1:3" ht="57" customHeight="1">
      <c r="A28" s="156" t="s">
        <v>10</v>
      </c>
      <c r="B28" s="64" t="s">
        <v>35</v>
      </c>
      <c r="C28" s="64" t="s">
        <v>17</v>
      </c>
    </row>
    <row r="29" spans="1:3" ht="0.75" customHeight="1">
      <c r="A29" s="156"/>
      <c r="B29" s="47"/>
      <c r="C29" s="47"/>
    </row>
    <row r="30" spans="1:3" ht="24" customHeight="1">
      <c r="A30" s="194" t="s">
        <v>10</v>
      </c>
      <c r="B30" s="47" t="s">
        <v>68</v>
      </c>
      <c r="C30" s="47" t="s">
        <v>359</v>
      </c>
    </row>
    <row r="31" spans="1:3" ht="33.75" customHeight="1">
      <c r="A31" s="194" t="s">
        <v>10</v>
      </c>
      <c r="B31" s="47" t="s">
        <v>595</v>
      </c>
      <c r="C31" s="47" t="s">
        <v>667</v>
      </c>
    </row>
    <row r="32" spans="1:3" ht="34.5" customHeight="1">
      <c r="A32" s="156" t="s">
        <v>10</v>
      </c>
      <c r="B32" s="60" t="s">
        <v>7</v>
      </c>
      <c r="C32" s="47" t="s">
        <v>18</v>
      </c>
    </row>
    <row r="33" spans="1:3" ht="38.25" customHeight="1">
      <c r="A33" s="156" t="s">
        <v>10</v>
      </c>
      <c r="B33" s="60" t="s">
        <v>4</v>
      </c>
      <c r="C33" s="47" t="s">
        <v>19</v>
      </c>
    </row>
    <row r="34" spans="1:3" ht="24" customHeight="1">
      <c r="A34" s="156" t="s">
        <v>10</v>
      </c>
      <c r="B34" s="47" t="s">
        <v>69</v>
      </c>
      <c r="C34" s="47" t="s">
        <v>231</v>
      </c>
    </row>
    <row r="35" spans="1:3" ht="51" customHeight="1">
      <c r="A35" s="156" t="s">
        <v>10</v>
      </c>
      <c r="B35" s="47" t="s">
        <v>70</v>
      </c>
      <c r="C35" s="47" t="s">
        <v>233</v>
      </c>
    </row>
    <row r="36" spans="1:3" ht="52.5" customHeight="1">
      <c r="A36" s="156" t="s">
        <v>10</v>
      </c>
      <c r="B36" s="47" t="s">
        <v>2</v>
      </c>
      <c r="C36" s="47" t="s">
        <v>232</v>
      </c>
    </row>
    <row r="37" spans="1:3" ht="35.25" customHeight="1">
      <c r="A37" s="156" t="s">
        <v>10</v>
      </c>
      <c r="B37" s="47" t="s">
        <v>0</v>
      </c>
      <c r="C37" s="47" t="s">
        <v>234</v>
      </c>
    </row>
    <row r="38" spans="1:3" ht="36.75" customHeight="1">
      <c r="A38" s="156" t="s">
        <v>10</v>
      </c>
      <c r="B38" s="47" t="s">
        <v>71</v>
      </c>
      <c r="C38" s="47" t="s">
        <v>235</v>
      </c>
    </row>
    <row r="39" spans="1:3" ht="21" customHeight="1">
      <c r="A39" s="156" t="s">
        <v>10</v>
      </c>
      <c r="B39" s="64" t="s">
        <v>75</v>
      </c>
      <c r="C39" s="47" t="s">
        <v>294</v>
      </c>
    </row>
    <row r="40" spans="1:3" ht="82.5" customHeight="1">
      <c r="A40" s="156" t="s">
        <v>10</v>
      </c>
      <c r="B40" s="64" t="s">
        <v>76</v>
      </c>
      <c r="C40" s="47" t="s">
        <v>20</v>
      </c>
    </row>
    <row r="41" spans="1:3" ht="51" customHeight="1">
      <c r="A41" s="156" t="s">
        <v>10</v>
      </c>
      <c r="B41" s="47" t="s">
        <v>72</v>
      </c>
      <c r="C41" s="47" t="s">
        <v>21</v>
      </c>
    </row>
    <row r="42" spans="1:3" ht="31.5">
      <c r="A42" s="156" t="s">
        <v>10</v>
      </c>
      <c r="B42" s="60" t="s">
        <v>73</v>
      </c>
      <c r="C42" s="61" t="s">
        <v>502</v>
      </c>
    </row>
  </sheetData>
  <sheetProtection/>
  <mergeCells count="10">
    <mergeCell ref="A2:C2"/>
    <mergeCell ref="A1:C1"/>
    <mergeCell ref="B7:B9"/>
    <mergeCell ref="C6:C9"/>
    <mergeCell ref="A3:C3"/>
    <mergeCell ref="B10:C10"/>
    <mergeCell ref="A6:B6"/>
    <mergeCell ref="A5:C5"/>
    <mergeCell ref="A4:C4"/>
    <mergeCell ref="A7:A9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3"/>
  <sheetViews>
    <sheetView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84.7109375" style="0" customWidth="1"/>
  </cols>
  <sheetData>
    <row r="2" spans="1:3" ht="63" customHeight="1">
      <c r="A2" s="261"/>
      <c r="B2" s="262"/>
      <c r="C2" s="262"/>
    </row>
    <row r="5" spans="1:3" ht="16.5">
      <c r="A5" s="272" t="s">
        <v>98</v>
      </c>
      <c r="B5" s="272"/>
      <c r="C5" s="272"/>
    </row>
    <row r="7" spans="1:3" ht="35.25" customHeight="1">
      <c r="A7" s="271" t="s">
        <v>109</v>
      </c>
      <c r="B7" s="271"/>
      <c r="C7" s="263" t="s">
        <v>11</v>
      </c>
    </row>
    <row r="8" spans="1:3" ht="64.5" customHeight="1">
      <c r="A8" s="158" t="s">
        <v>145</v>
      </c>
      <c r="B8" s="157" t="s">
        <v>114</v>
      </c>
      <c r="C8" s="263"/>
    </row>
    <row r="9" spans="1:3" ht="24.75" customHeight="1">
      <c r="A9" s="154" t="s">
        <v>10</v>
      </c>
      <c r="B9" s="62" t="s">
        <v>115</v>
      </c>
      <c r="C9" s="155" t="s">
        <v>116</v>
      </c>
    </row>
    <row r="10" spans="1:3" ht="32.25" customHeight="1">
      <c r="A10" s="154" t="s">
        <v>10</v>
      </c>
      <c r="B10" s="62" t="s">
        <v>117</v>
      </c>
      <c r="C10" s="155" t="s">
        <v>447</v>
      </c>
    </row>
    <row r="11" spans="1:3" ht="36.75" customHeight="1">
      <c r="A11" s="154" t="s">
        <v>10</v>
      </c>
      <c r="B11" s="61" t="s">
        <v>118</v>
      </c>
      <c r="C11" s="47" t="s">
        <v>448</v>
      </c>
    </row>
    <row r="12" spans="1:3" ht="53.25" customHeight="1">
      <c r="A12" s="154" t="s">
        <v>10</v>
      </c>
      <c r="B12" s="61" t="s">
        <v>119</v>
      </c>
      <c r="C12" s="47" t="s">
        <v>236</v>
      </c>
    </row>
    <row r="13" spans="1:3" ht="35.25" customHeight="1">
      <c r="A13" s="154" t="s">
        <v>10</v>
      </c>
      <c r="B13" s="61" t="s">
        <v>120</v>
      </c>
      <c r="C13" s="47" t="s">
        <v>121</v>
      </c>
    </row>
    <row r="14" spans="1:3" ht="48.75" customHeight="1">
      <c r="A14" s="154" t="s">
        <v>10</v>
      </c>
      <c r="B14" s="61" t="s">
        <v>122</v>
      </c>
      <c r="C14" s="47" t="s">
        <v>237</v>
      </c>
    </row>
    <row r="15" spans="1:3" ht="39" customHeight="1">
      <c r="A15" s="154" t="s">
        <v>10</v>
      </c>
      <c r="B15" s="62" t="s">
        <v>123</v>
      </c>
      <c r="C15" s="155" t="s">
        <v>124</v>
      </c>
    </row>
    <row r="16" spans="1:3" ht="53.25" customHeight="1">
      <c r="A16" s="154" t="s">
        <v>10</v>
      </c>
      <c r="B16" s="61" t="s">
        <v>125</v>
      </c>
      <c r="C16" s="47" t="s">
        <v>453</v>
      </c>
    </row>
    <row r="17" spans="1:3" ht="51.75" customHeight="1">
      <c r="A17" s="154" t="s">
        <v>10</v>
      </c>
      <c r="B17" s="61" t="s">
        <v>126</v>
      </c>
      <c r="C17" s="47" t="s">
        <v>238</v>
      </c>
    </row>
    <row r="18" spans="1:3" ht="53.25" customHeight="1">
      <c r="A18" s="154" t="s">
        <v>10</v>
      </c>
      <c r="B18" s="61" t="s">
        <v>127</v>
      </c>
      <c r="C18" s="47" t="s">
        <v>128</v>
      </c>
    </row>
    <row r="19" spans="1:3" ht="55.5" customHeight="1">
      <c r="A19" s="154" t="s">
        <v>10</v>
      </c>
      <c r="B19" s="61" t="s">
        <v>129</v>
      </c>
      <c r="C19" s="47" t="s">
        <v>239</v>
      </c>
    </row>
    <row r="20" spans="1:3" ht="33.75" customHeight="1">
      <c r="A20" s="154" t="s">
        <v>10</v>
      </c>
      <c r="B20" s="62" t="s">
        <v>130</v>
      </c>
      <c r="C20" s="155" t="s">
        <v>131</v>
      </c>
    </row>
    <row r="21" spans="1:3" ht="18" customHeight="1">
      <c r="A21" s="154" t="s">
        <v>10</v>
      </c>
      <c r="B21" s="61" t="s">
        <v>132</v>
      </c>
      <c r="C21" s="47" t="s">
        <v>133</v>
      </c>
    </row>
    <row r="22" spans="1:3" ht="16.5" customHeight="1">
      <c r="A22" s="154" t="s">
        <v>10</v>
      </c>
      <c r="B22" s="47" t="s">
        <v>134</v>
      </c>
      <c r="C22" s="47" t="s">
        <v>135</v>
      </c>
    </row>
    <row r="23" spans="1:3" ht="35.25" customHeight="1">
      <c r="A23" s="154" t="s">
        <v>10</v>
      </c>
      <c r="B23" s="47" t="s">
        <v>136</v>
      </c>
      <c r="C23" s="47" t="s">
        <v>241</v>
      </c>
    </row>
    <row r="24" spans="1:3" ht="31.5" customHeight="1">
      <c r="A24" s="154" t="s">
        <v>10</v>
      </c>
      <c r="B24" s="47" t="s">
        <v>137</v>
      </c>
      <c r="C24" s="47" t="s">
        <v>240</v>
      </c>
    </row>
    <row r="25" spans="1:3" ht="22.5" customHeight="1">
      <c r="A25" s="154" t="s">
        <v>10</v>
      </c>
      <c r="B25" s="47" t="s">
        <v>138</v>
      </c>
      <c r="C25" s="47" t="s">
        <v>139</v>
      </c>
    </row>
    <row r="26" spans="1:3" ht="21.75" customHeight="1">
      <c r="A26" s="154" t="s">
        <v>10</v>
      </c>
      <c r="B26" s="47" t="s">
        <v>140</v>
      </c>
      <c r="C26" s="47" t="s">
        <v>141</v>
      </c>
    </row>
    <row r="27" spans="1:3" ht="35.25" customHeight="1">
      <c r="A27" s="154" t="s">
        <v>10</v>
      </c>
      <c r="B27" s="47" t="s">
        <v>142</v>
      </c>
      <c r="C27" s="47" t="s">
        <v>143</v>
      </c>
    </row>
    <row r="28" spans="1:3" ht="35.25" customHeight="1">
      <c r="A28" s="154" t="s">
        <v>10</v>
      </c>
      <c r="B28" s="47" t="s">
        <v>144</v>
      </c>
      <c r="C28" s="47" t="s">
        <v>242</v>
      </c>
    </row>
    <row r="29" spans="1:3" ht="35.25" customHeight="1">
      <c r="A29" s="154" t="s">
        <v>10</v>
      </c>
      <c r="B29" s="47" t="s">
        <v>24</v>
      </c>
      <c r="C29" s="47" t="s">
        <v>12</v>
      </c>
    </row>
    <row r="30" spans="1:3" ht="35.25" customHeight="1">
      <c r="A30" s="154" t="s">
        <v>10</v>
      </c>
      <c r="B30" s="47" t="s">
        <v>25</v>
      </c>
      <c r="C30" s="47" t="s">
        <v>13</v>
      </c>
    </row>
    <row r="31" spans="1:3" ht="35.25" customHeight="1">
      <c r="A31" s="154" t="s">
        <v>10</v>
      </c>
      <c r="B31" s="47" t="s">
        <v>26</v>
      </c>
      <c r="C31" s="47" t="s">
        <v>27</v>
      </c>
    </row>
    <row r="32" spans="1:3" ht="35.25" customHeight="1">
      <c r="A32" s="154" t="s">
        <v>10</v>
      </c>
      <c r="B32" s="47" t="s">
        <v>28</v>
      </c>
      <c r="C32" s="47" t="s">
        <v>29</v>
      </c>
    </row>
    <row r="33" spans="1:3" ht="35.25" customHeight="1">
      <c r="A33" s="154" t="s">
        <v>10</v>
      </c>
      <c r="B33" s="47" t="s">
        <v>30</v>
      </c>
      <c r="C33" s="47" t="s">
        <v>31</v>
      </c>
    </row>
  </sheetData>
  <sheetProtection/>
  <mergeCells count="4">
    <mergeCell ref="A7:B7"/>
    <mergeCell ref="C7:C8"/>
    <mergeCell ref="A5:C5"/>
    <mergeCell ref="A2:C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30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5" customWidth="1"/>
    <col min="6" max="6" width="15.421875" style="6" customWidth="1"/>
    <col min="7" max="7" width="15.421875" style="94" customWidth="1"/>
    <col min="8" max="8" width="19.57421875" style="2" customWidth="1"/>
  </cols>
  <sheetData>
    <row r="1" spans="1:7" ht="76.5" customHeight="1">
      <c r="A1" s="273" t="s">
        <v>693</v>
      </c>
      <c r="B1" s="273"/>
      <c r="C1" s="273"/>
      <c r="D1" s="273"/>
      <c r="E1" s="273"/>
      <c r="F1" s="273"/>
      <c r="G1" s="87"/>
    </row>
    <row r="2" spans="1:7" ht="76.5" customHeight="1">
      <c r="A2" s="273" t="s">
        <v>672</v>
      </c>
      <c r="B2" s="273"/>
      <c r="C2" s="273"/>
      <c r="D2" s="273"/>
      <c r="E2" s="273"/>
      <c r="F2" s="273"/>
      <c r="G2" s="87"/>
    </row>
    <row r="3" spans="1:7" ht="45" customHeight="1">
      <c r="A3" s="274" t="s">
        <v>618</v>
      </c>
      <c r="B3" s="274"/>
      <c r="C3" s="274"/>
      <c r="D3" s="274"/>
      <c r="E3" s="274"/>
      <c r="F3" s="274"/>
      <c r="G3" s="88"/>
    </row>
    <row r="4" spans="6:7" ht="15">
      <c r="F4" s="1" t="s">
        <v>339</v>
      </c>
      <c r="G4" s="89"/>
    </row>
    <row r="5" spans="1:7" ht="15.75">
      <c r="A5" s="161" t="s">
        <v>247</v>
      </c>
      <c r="B5" s="161" t="s">
        <v>249</v>
      </c>
      <c r="C5" s="275" t="s">
        <v>251</v>
      </c>
      <c r="D5" s="275" t="s">
        <v>252</v>
      </c>
      <c r="E5" s="263" t="s">
        <v>253</v>
      </c>
      <c r="F5" s="162" t="s">
        <v>254</v>
      </c>
      <c r="G5" s="84"/>
    </row>
    <row r="6" spans="1:7" ht="16.5" customHeight="1">
      <c r="A6" s="161" t="s">
        <v>248</v>
      </c>
      <c r="B6" s="161" t="s">
        <v>250</v>
      </c>
      <c r="C6" s="275"/>
      <c r="D6" s="275"/>
      <c r="E6" s="263"/>
      <c r="F6" s="162" t="s">
        <v>255</v>
      </c>
      <c r="G6" s="84"/>
    </row>
    <row r="7" spans="1:7" ht="15">
      <c r="A7" s="161"/>
      <c r="B7" s="161" t="s">
        <v>248</v>
      </c>
      <c r="C7" s="275"/>
      <c r="D7" s="275"/>
      <c r="E7" s="263"/>
      <c r="F7" s="163" t="s">
        <v>619</v>
      </c>
      <c r="G7" s="90"/>
    </row>
    <row r="8" spans="1:8" s="17" customFormat="1" ht="21" customHeight="1">
      <c r="A8" s="56" t="s">
        <v>274</v>
      </c>
      <c r="B8" s="56"/>
      <c r="C8" s="136"/>
      <c r="D8" s="136"/>
      <c r="E8" s="57" t="s">
        <v>401</v>
      </c>
      <c r="F8" s="58">
        <f>SUM(F9+F14+F31+F26+F24)</f>
        <v>5347610.04</v>
      </c>
      <c r="G8" s="91"/>
      <c r="H8" s="96"/>
    </row>
    <row r="9" spans="1:8" s="17" customFormat="1" ht="33" customHeight="1">
      <c r="A9" s="11" t="s">
        <v>274</v>
      </c>
      <c r="B9" s="11" t="s">
        <v>276</v>
      </c>
      <c r="C9" s="135"/>
      <c r="D9" s="135"/>
      <c r="E9" s="50" t="s">
        <v>402</v>
      </c>
      <c r="F9" s="23">
        <f>F10</f>
        <v>527000</v>
      </c>
      <c r="G9" s="85"/>
      <c r="H9" s="96"/>
    </row>
    <row r="10" spans="1:7" ht="44.25" customHeight="1">
      <c r="A10" s="11" t="s">
        <v>274</v>
      </c>
      <c r="B10" s="11" t="s">
        <v>276</v>
      </c>
      <c r="C10" s="135" t="s">
        <v>308</v>
      </c>
      <c r="D10" s="135"/>
      <c r="E10" s="50" t="s">
        <v>505</v>
      </c>
      <c r="F10" s="23">
        <f>F11</f>
        <v>527000</v>
      </c>
      <c r="G10" s="85"/>
    </row>
    <row r="11" spans="1:7" ht="41.25" customHeight="1">
      <c r="A11" s="11" t="s">
        <v>274</v>
      </c>
      <c r="B11" s="11" t="s">
        <v>276</v>
      </c>
      <c r="C11" s="135" t="s">
        <v>307</v>
      </c>
      <c r="D11" s="135"/>
      <c r="E11" s="50" t="s">
        <v>506</v>
      </c>
      <c r="F11" s="23">
        <f>F12</f>
        <v>527000</v>
      </c>
      <c r="G11" s="85"/>
    </row>
    <row r="12" spans="1:7" ht="19.5" customHeight="1">
      <c r="A12" s="11" t="s">
        <v>274</v>
      </c>
      <c r="B12" s="11" t="s">
        <v>276</v>
      </c>
      <c r="C12" s="135" t="s">
        <v>327</v>
      </c>
      <c r="D12" s="135"/>
      <c r="E12" s="50" t="s">
        <v>507</v>
      </c>
      <c r="F12" s="23">
        <f>F13</f>
        <v>527000</v>
      </c>
      <c r="G12" s="85"/>
    </row>
    <row r="13" spans="1:7" ht="29.25" customHeight="1">
      <c r="A13" s="14" t="s">
        <v>274</v>
      </c>
      <c r="B13" s="14" t="s">
        <v>276</v>
      </c>
      <c r="C13" s="137" t="s">
        <v>327</v>
      </c>
      <c r="D13" s="137" t="s">
        <v>198</v>
      </c>
      <c r="E13" s="111" t="s">
        <v>202</v>
      </c>
      <c r="F13" s="23">
        <v>527000</v>
      </c>
      <c r="G13" s="85"/>
    </row>
    <row r="14" spans="1:8" s="17" customFormat="1" ht="43.5" customHeight="1">
      <c r="A14" s="11" t="s">
        <v>274</v>
      </c>
      <c r="B14" s="11" t="s">
        <v>278</v>
      </c>
      <c r="C14" s="135"/>
      <c r="D14" s="135"/>
      <c r="E14" s="50" t="s">
        <v>404</v>
      </c>
      <c r="F14" s="23">
        <f>F15</f>
        <v>981200</v>
      </c>
      <c r="G14" s="85"/>
      <c r="H14" s="96"/>
    </row>
    <row r="15" spans="1:8" s="18" customFormat="1" ht="41.25" customHeight="1">
      <c r="A15" s="11" t="s">
        <v>274</v>
      </c>
      <c r="B15" s="11" t="s">
        <v>278</v>
      </c>
      <c r="C15" s="135" t="s">
        <v>308</v>
      </c>
      <c r="D15" s="135"/>
      <c r="E15" s="50" t="s">
        <v>505</v>
      </c>
      <c r="F15" s="23">
        <f>F16</f>
        <v>981200</v>
      </c>
      <c r="G15" s="85"/>
      <c r="H15" s="97"/>
    </row>
    <row r="16" spans="1:7" ht="42" customHeight="1">
      <c r="A16" s="11" t="s">
        <v>274</v>
      </c>
      <c r="B16" s="11" t="s">
        <v>278</v>
      </c>
      <c r="C16" s="135" t="s">
        <v>307</v>
      </c>
      <c r="D16" s="135"/>
      <c r="E16" s="50" t="s">
        <v>508</v>
      </c>
      <c r="F16" s="23">
        <f>F17+F22</f>
        <v>981200</v>
      </c>
      <c r="G16" s="85"/>
    </row>
    <row r="17" spans="1:7" ht="22.5" customHeight="1">
      <c r="A17" s="11" t="s">
        <v>274</v>
      </c>
      <c r="B17" s="11" t="s">
        <v>278</v>
      </c>
      <c r="C17" s="135" t="s">
        <v>328</v>
      </c>
      <c r="D17" s="135"/>
      <c r="E17" s="50" t="s">
        <v>406</v>
      </c>
      <c r="F17" s="23">
        <f>SUM(F18:F21)</f>
        <v>980200</v>
      </c>
      <c r="G17" s="85"/>
    </row>
    <row r="18" spans="1:7" ht="29.25" customHeight="1">
      <c r="A18" s="14" t="s">
        <v>274</v>
      </c>
      <c r="B18" s="14" t="s">
        <v>278</v>
      </c>
      <c r="C18" s="137" t="s">
        <v>328</v>
      </c>
      <c r="D18" s="137" t="s">
        <v>198</v>
      </c>
      <c r="E18" s="111" t="s">
        <v>202</v>
      </c>
      <c r="F18" s="24">
        <v>652970</v>
      </c>
      <c r="G18" s="85"/>
    </row>
    <row r="19" spans="1:8" s="18" customFormat="1" ht="24.75" customHeight="1">
      <c r="A19" s="14" t="s">
        <v>274</v>
      </c>
      <c r="B19" s="14" t="s">
        <v>278</v>
      </c>
      <c r="C19" s="137" t="s">
        <v>328</v>
      </c>
      <c r="D19" s="137" t="s">
        <v>196</v>
      </c>
      <c r="E19" s="111" t="s">
        <v>205</v>
      </c>
      <c r="F19" s="24">
        <v>217230</v>
      </c>
      <c r="G19" s="85"/>
      <c r="H19" s="97"/>
    </row>
    <row r="20" spans="1:8" ht="22.5" customHeight="1">
      <c r="A20" s="14" t="s">
        <v>274</v>
      </c>
      <c r="B20" s="14" t="s">
        <v>278</v>
      </c>
      <c r="C20" s="137" t="s">
        <v>328</v>
      </c>
      <c r="D20" s="137" t="s">
        <v>199</v>
      </c>
      <c r="E20" s="51" t="s">
        <v>207</v>
      </c>
      <c r="F20" s="24">
        <v>25000</v>
      </c>
      <c r="G20" s="85"/>
      <c r="H20" s="98"/>
    </row>
    <row r="21" spans="1:8" ht="22.5" customHeight="1">
      <c r="A21" s="14" t="s">
        <v>274</v>
      </c>
      <c r="B21" s="14" t="s">
        <v>278</v>
      </c>
      <c r="C21" s="137" t="s">
        <v>328</v>
      </c>
      <c r="D21" s="137" t="s">
        <v>200</v>
      </c>
      <c r="E21" s="51" t="s">
        <v>206</v>
      </c>
      <c r="F21" s="24">
        <v>85000</v>
      </c>
      <c r="G21" s="85"/>
      <c r="H21" s="98"/>
    </row>
    <row r="22" spans="1:8" ht="55.5" customHeight="1">
      <c r="A22" s="11" t="s">
        <v>274</v>
      </c>
      <c r="B22" s="11" t="s">
        <v>278</v>
      </c>
      <c r="C22" s="135" t="s">
        <v>608</v>
      </c>
      <c r="D22" s="137"/>
      <c r="E22" s="191" t="s">
        <v>638</v>
      </c>
      <c r="F22" s="23">
        <f>F23</f>
        <v>1000</v>
      </c>
      <c r="G22" s="85"/>
      <c r="H22" s="98"/>
    </row>
    <row r="23" spans="1:8" ht="29.25" customHeight="1">
      <c r="A23" s="11" t="s">
        <v>274</v>
      </c>
      <c r="B23" s="11" t="s">
        <v>278</v>
      </c>
      <c r="C23" s="135" t="s">
        <v>608</v>
      </c>
      <c r="D23" s="137" t="s">
        <v>196</v>
      </c>
      <c r="E23" s="111" t="s">
        <v>205</v>
      </c>
      <c r="F23" s="24">
        <v>1000</v>
      </c>
      <c r="G23" s="85"/>
      <c r="H23" s="98"/>
    </row>
    <row r="24" spans="1:8" ht="48" customHeight="1">
      <c r="A24" s="11" t="s">
        <v>274</v>
      </c>
      <c r="B24" s="11" t="s">
        <v>280</v>
      </c>
      <c r="C24" s="192" t="s">
        <v>189</v>
      </c>
      <c r="D24" s="137"/>
      <c r="E24" s="10" t="s">
        <v>639</v>
      </c>
      <c r="F24" s="23">
        <f>F25</f>
        <v>160000</v>
      </c>
      <c r="G24" s="85"/>
      <c r="H24" s="98"/>
    </row>
    <row r="25" spans="1:8" ht="22.5" customHeight="1">
      <c r="A25" s="11" t="s">
        <v>274</v>
      </c>
      <c r="B25" s="11" t="s">
        <v>280</v>
      </c>
      <c r="C25" s="192" t="s">
        <v>189</v>
      </c>
      <c r="D25" s="137" t="s">
        <v>609</v>
      </c>
      <c r="E25" s="15" t="s">
        <v>610</v>
      </c>
      <c r="F25" s="24">
        <v>160000</v>
      </c>
      <c r="G25" s="85"/>
      <c r="H25" s="98"/>
    </row>
    <row r="26" spans="1:8" s="18" customFormat="1" ht="32.25" customHeight="1">
      <c r="A26" s="81" t="s">
        <v>274</v>
      </c>
      <c r="B26" s="81" t="s">
        <v>434</v>
      </c>
      <c r="C26" s="82"/>
      <c r="D26" s="82"/>
      <c r="E26" s="80" t="s">
        <v>179</v>
      </c>
      <c r="F26" s="23">
        <f>F27</f>
        <v>30000</v>
      </c>
      <c r="G26" s="85"/>
      <c r="H26" s="79"/>
    </row>
    <row r="27" spans="1:8" s="18" customFormat="1" ht="36.75" customHeight="1">
      <c r="A27" s="134" t="s">
        <v>274</v>
      </c>
      <c r="B27" s="134" t="s">
        <v>434</v>
      </c>
      <c r="C27" s="138" t="s">
        <v>308</v>
      </c>
      <c r="D27" s="138"/>
      <c r="E27" s="113" t="s">
        <v>517</v>
      </c>
      <c r="F27" s="23">
        <f>F28</f>
        <v>30000</v>
      </c>
      <c r="G27" s="85"/>
      <c r="H27" s="79"/>
    </row>
    <row r="28" spans="1:8" s="18" customFormat="1" ht="40.5" customHeight="1">
      <c r="A28" s="134" t="s">
        <v>274</v>
      </c>
      <c r="B28" s="134" t="s">
        <v>434</v>
      </c>
      <c r="C28" s="138" t="s">
        <v>307</v>
      </c>
      <c r="D28" s="138"/>
      <c r="E28" s="113" t="s">
        <v>518</v>
      </c>
      <c r="F28" s="23">
        <f>F29</f>
        <v>30000</v>
      </c>
      <c r="G28" s="85"/>
      <c r="H28" s="79"/>
    </row>
    <row r="29" spans="1:8" s="18" customFormat="1" ht="21.75" customHeight="1">
      <c r="A29" s="134" t="s">
        <v>274</v>
      </c>
      <c r="B29" s="134" t="s">
        <v>434</v>
      </c>
      <c r="C29" s="138" t="s">
        <v>181</v>
      </c>
      <c r="D29" s="138"/>
      <c r="E29" s="113" t="s">
        <v>180</v>
      </c>
      <c r="F29" s="23">
        <f>F30</f>
        <v>30000</v>
      </c>
      <c r="G29" s="85"/>
      <c r="H29" s="79"/>
    </row>
    <row r="30" spans="1:8" s="18" customFormat="1" ht="21" customHeight="1">
      <c r="A30" s="134" t="s">
        <v>274</v>
      </c>
      <c r="B30" s="134" t="s">
        <v>434</v>
      </c>
      <c r="C30" s="138" t="s">
        <v>181</v>
      </c>
      <c r="D30" s="138" t="s">
        <v>183</v>
      </c>
      <c r="E30" s="113" t="s">
        <v>182</v>
      </c>
      <c r="F30" s="23">
        <v>30000</v>
      </c>
      <c r="G30" s="85"/>
      <c r="H30" s="79"/>
    </row>
    <row r="31" spans="1:7" ht="21" customHeight="1">
      <c r="A31" s="42" t="s">
        <v>274</v>
      </c>
      <c r="B31" s="42">
        <v>13</v>
      </c>
      <c r="C31" s="139"/>
      <c r="D31" s="139"/>
      <c r="E31" s="184" t="s">
        <v>258</v>
      </c>
      <c r="F31" s="44">
        <f>F32+F40+F36</f>
        <v>3649410.04</v>
      </c>
      <c r="G31" s="86"/>
    </row>
    <row r="32" spans="1:7" ht="29.25" customHeight="1">
      <c r="A32" s="11" t="s">
        <v>274</v>
      </c>
      <c r="B32" s="11">
        <v>13</v>
      </c>
      <c r="C32" s="135" t="s">
        <v>311</v>
      </c>
      <c r="D32" s="135"/>
      <c r="E32" s="52" t="s">
        <v>509</v>
      </c>
      <c r="F32" s="23">
        <f>F33</f>
        <v>5000</v>
      </c>
      <c r="G32" s="85"/>
    </row>
    <row r="33" spans="1:7" ht="27.75" customHeight="1">
      <c r="A33" s="11" t="s">
        <v>274</v>
      </c>
      <c r="B33" s="11" t="s">
        <v>331</v>
      </c>
      <c r="C33" s="135" t="s">
        <v>312</v>
      </c>
      <c r="D33" s="135"/>
      <c r="E33" s="50" t="s">
        <v>314</v>
      </c>
      <c r="F33" s="23">
        <f>F34</f>
        <v>5000</v>
      </c>
      <c r="G33" s="85"/>
    </row>
    <row r="34" spans="1:7" ht="27.75" customHeight="1">
      <c r="A34" s="11" t="s">
        <v>274</v>
      </c>
      <c r="B34" s="11">
        <v>13</v>
      </c>
      <c r="C34" s="135" t="s">
        <v>510</v>
      </c>
      <c r="D34" s="135"/>
      <c r="E34" s="50" t="s">
        <v>408</v>
      </c>
      <c r="F34" s="23">
        <f>F35</f>
        <v>5000</v>
      </c>
      <c r="G34" s="85"/>
    </row>
    <row r="35" spans="1:7" ht="27.75" customHeight="1">
      <c r="A35" s="14" t="s">
        <v>274</v>
      </c>
      <c r="B35" s="14" t="s">
        <v>428</v>
      </c>
      <c r="C35" s="137" t="s">
        <v>510</v>
      </c>
      <c r="D35" s="137" t="s">
        <v>196</v>
      </c>
      <c r="E35" s="111" t="s">
        <v>205</v>
      </c>
      <c r="F35" s="24">
        <v>5000</v>
      </c>
      <c r="G35" s="85"/>
    </row>
    <row r="36" spans="1:7" ht="31.5" customHeight="1">
      <c r="A36" s="11" t="s">
        <v>274</v>
      </c>
      <c r="B36" s="11" t="s">
        <v>428</v>
      </c>
      <c r="C36" s="135" t="s">
        <v>511</v>
      </c>
      <c r="D36" s="135"/>
      <c r="E36" s="130" t="s">
        <v>512</v>
      </c>
      <c r="F36" s="23">
        <f>F38</f>
        <v>30000</v>
      </c>
      <c r="G36" s="85"/>
    </row>
    <row r="37" spans="1:7" ht="24" customHeight="1">
      <c r="A37" s="14" t="s">
        <v>274</v>
      </c>
      <c r="B37" s="14" t="s">
        <v>428</v>
      </c>
      <c r="C37" s="152" t="s">
        <v>66</v>
      </c>
      <c r="D37" s="135"/>
      <c r="E37" s="130" t="s">
        <v>513</v>
      </c>
      <c r="F37" s="23">
        <f>F38</f>
        <v>30000</v>
      </c>
      <c r="G37" s="85"/>
    </row>
    <row r="38" spans="1:7" ht="32.25" customHeight="1">
      <c r="A38" s="14" t="s">
        <v>274</v>
      </c>
      <c r="B38" s="14" t="s">
        <v>428</v>
      </c>
      <c r="C38" s="152" t="s">
        <v>67</v>
      </c>
      <c r="D38" s="137"/>
      <c r="E38" s="125" t="s">
        <v>527</v>
      </c>
      <c r="F38" s="24">
        <f>F39</f>
        <v>30000</v>
      </c>
      <c r="G38" s="85"/>
    </row>
    <row r="39" spans="1:7" ht="32.25" customHeight="1">
      <c r="A39" s="14" t="s">
        <v>274</v>
      </c>
      <c r="B39" s="14" t="s">
        <v>428</v>
      </c>
      <c r="C39" s="152" t="s">
        <v>67</v>
      </c>
      <c r="D39" s="137" t="s">
        <v>196</v>
      </c>
      <c r="E39" s="111" t="s">
        <v>205</v>
      </c>
      <c r="F39" s="24">
        <v>30000</v>
      </c>
      <c r="G39" s="85"/>
    </row>
    <row r="40" spans="1:7" ht="40.5" customHeight="1">
      <c r="A40" s="11" t="s">
        <v>274</v>
      </c>
      <c r="B40" s="11">
        <v>13</v>
      </c>
      <c r="C40" s="135" t="s">
        <v>308</v>
      </c>
      <c r="D40" s="135"/>
      <c r="E40" s="50" t="s">
        <v>515</v>
      </c>
      <c r="F40" s="23">
        <f>F41</f>
        <v>3614410.04</v>
      </c>
      <c r="G40" s="85"/>
    </row>
    <row r="41" spans="1:7" ht="39" customHeight="1">
      <c r="A41" s="11" t="s">
        <v>274</v>
      </c>
      <c r="B41" s="11">
        <v>13</v>
      </c>
      <c r="C41" s="135" t="s">
        <v>307</v>
      </c>
      <c r="D41" s="135"/>
      <c r="E41" s="50" t="s">
        <v>516</v>
      </c>
      <c r="F41" s="23">
        <f>F45+F42</f>
        <v>3614410.04</v>
      </c>
      <c r="G41" s="85"/>
    </row>
    <row r="42" spans="1:7" ht="28.5" customHeight="1">
      <c r="A42" s="11" t="s">
        <v>274</v>
      </c>
      <c r="B42" s="11">
        <v>13</v>
      </c>
      <c r="C42" s="135" t="s">
        <v>330</v>
      </c>
      <c r="D42" s="135"/>
      <c r="E42" s="50" t="s">
        <v>439</v>
      </c>
      <c r="F42" s="23">
        <f>SUM(F43:F44)</f>
        <v>3604410.04</v>
      </c>
      <c r="G42" s="85"/>
    </row>
    <row r="43" spans="1:7" ht="28.5" customHeight="1">
      <c r="A43" s="14" t="s">
        <v>275</v>
      </c>
      <c r="B43" s="14">
        <v>12</v>
      </c>
      <c r="C43" s="137" t="s">
        <v>330</v>
      </c>
      <c r="D43" s="137" t="s">
        <v>198</v>
      </c>
      <c r="E43" s="111" t="s">
        <v>202</v>
      </c>
      <c r="F43" s="24">
        <v>3390400</v>
      </c>
      <c r="G43" s="85"/>
    </row>
    <row r="44" spans="1:8" s="18" customFormat="1" ht="27" customHeight="1">
      <c r="A44" s="14" t="s">
        <v>274</v>
      </c>
      <c r="B44" s="14" t="s">
        <v>428</v>
      </c>
      <c r="C44" s="137" t="s">
        <v>330</v>
      </c>
      <c r="D44" s="137" t="s">
        <v>196</v>
      </c>
      <c r="E44" s="111" t="s">
        <v>205</v>
      </c>
      <c r="F44" s="24">
        <v>214010.04</v>
      </c>
      <c r="G44" s="85"/>
      <c r="H44" s="97"/>
    </row>
    <row r="45" spans="1:7" ht="29.25" customHeight="1">
      <c r="A45" s="11" t="s">
        <v>274</v>
      </c>
      <c r="B45" s="11">
        <v>13</v>
      </c>
      <c r="C45" s="135" t="s">
        <v>329</v>
      </c>
      <c r="D45" s="135"/>
      <c r="E45" s="50" t="s">
        <v>292</v>
      </c>
      <c r="F45" s="23">
        <f>SUM(F46:F46)</f>
        <v>10000</v>
      </c>
      <c r="G45" s="85"/>
    </row>
    <row r="46" spans="1:7" ht="29.25" customHeight="1">
      <c r="A46" s="14" t="s">
        <v>274</v>
      </c>
      <c r="B46" s="14" t="s">
        <v>428</v>
      </c>
      <c r="C46" s="137" t="s">
        <v>329</v>
      </c>
      <c r="D46" s="137" t="s">
        <v>196</v>
      </c>
      <c r="E46" s="111" t="s">
        <v>205</v>
      </c>
      <c r="F46" s="24">
        <v>10000</v>
      </c>
      <c r="G46" s="85"/>
    </row>
    <row r="47" spans="1:7" ht="20.25" customHeight="1">
      <c r="A47" s="56" t="s">
        <v>276</v>
      </c>
      <c r="B47" s="56"/>
      <c r="C47" s="136"/>
      <c r="D47" s="136"/>
      <c r="E47" s="57" t="s">
        <v>259</v>
      </c>
      <c r="F47" s="58">
        <f>F48</f>
        <v>128000</v>
      </c>
      <c r="G47" s="92"/>
    </row>
    <row r="48" spans="1:7" ht="18.75" customHeight="1">
      <c r="A48" s="11" t="s">
        <v>276</v>
      </c>
      <c r="B48" s="11" t="s">
        <v>277</v>
      </c>
      <c r="C48" s="135"/>
      <c r="D48" s="135"/>
      <c r="E48" s="50" t="s">
        <v>409</v>
      </c>
      <c r="F48" s="23">
        <f>F49</f>
        <v>128000</v>
      </c>
      <c r="G48" s="85"/>
    </row>
    <row r="49" spans="1:7" ht="43.5" customHeight="1">
      <c r="A49" s="11" t="s">
        <v>276</v>
      </c>
      <c r="B49" s="11" t="s">
        <v>277</v>
      </c>
      <c r="C49" s="135" t="s">
        <v>308</v>
      </c>
      <c r="D49" s="135"/>
      <c r="E49" s="50" t="s">
        <v>505</v>
      </c>
      <c r="F49" s="23">
        <f>F50</f>
        <v>128000</v>
      </c>
      <c r="G49" s="85"/>
    </row>
    <row r="50" spans="1:7" ht="40.5" customHeight="1">
      <c r="A50" s="11" t="s">
        <v>276</v>
      </c>
      <c r="B50" s="11" t="s">
        <v>277</v>
      </c>
      <c r="C50" s="135" t="s">
        <v>307</v>
      </c>
      <c r="D50" s="135"/>
      <c r="E50" s="50" t="s">
        <v>516</v>
      </c>
      <c r="F50" s="23">
        <f>F51</f>
        <v>128000</v>
      </c>
      <c r="G50" s="85"/>
    </row>
    <row r="51" spans="1:7" ht="29.25" customHeight="1">
      <c r="A51" s="11" t="s">
        <v>276</v>
      </c>
      <c r="B51" s="11" t="s">
        <v>277</v>
      </c>
      <c r="C51" s="135" t="s">
        <v>310</v>
      </c>
      <c r="D51" s="135"/>
      <c r="E51" s="50" t="s">
        <v>410</v>
      </c>
      <c r="F51" s="23">
        <f>SUM(F52:F53)</f>
        <v>128000</v>
      </c>
      <c r="G51" s="85"/>
    </row>
    <row r="52" spans="1:7" ht="29.25" customHeight="1">
      <c r="A52" s="14" t="s">
        <v>276</v>
      </c>
      <c r="B52" s="14" t="s">
        <v>277</v>
      </c>
      <c r="C52" s="137" t="s">
        <v>310</v>
      </c>
      <c r="D52" s="137" t="s">
        <v>198</v>
      </c>
      <c r="E52" s="111" t="s">
        <v>202</v>
      </c>
      <c r="F52" s="24">
        <v>128000</v>
      </c>
      <c r="G52" s="85"/>
    </row>
    <row r="53" spans="1:8" s="18" customFormat="1" ht="1.5" customHeight="1">
      <c r="A53" s="14" t="s">
        <v>276</v>
      </c>
      <c r="B53" s="14" t="s">
        <v>277</v>
      </c>
      <c r="C53" s="137" t="s">
        <v>310</v>
      </c>
      <c r="D53" s="137" t="s">
        <v>196</v>
      </c>
      <c r="E53" s="111" t="s">
        <v>205</v>
      </c>
      <c r="F53" s="45">
        <v>0</v>
      </c>
      <c r="G53" s="85"/>
      <c r="H53" s="97"/>
    </row>
    <row r="54" spans="1:7" ht="40.5" customHeight="1">
      <c r="A54" s="56" t="s">
        <v>277</v>
      </c>
      <c r="B54" s="56"/>
      <c r="C54" s="136"/>
      <c r="D54" s="136"/>
      <c r="E54" s="57" t="s">
        <v>411</v>
      </c>
      <c r="F54" s="58">
        <f>F55+F65+F85</f>
        <v>171000</v>
      </c>
      <c r="G54" s="92"/>
    </row>
    <row r="55" spans="1:7" ht="30.75" customHeight="1">
      <c r="A55" s="11" t="s">
        <v>277</v>
      </c>
      <c r="B55" s="11" t="s">
        <v>282</v>
      </c>
      <c r="C55" s="135"/>
      <c r="D55" s="135"/>
      <c r="E55" s="50" t="s">
        <v>412</v>
      </c>
      <c r="F55" s="23">
        <f>F56+F61</f>
        <v>58000</v>
      </c>
      <c r="G55" s="85"/>
    </row>
    <row r="56" spans="1:7" ht="43.5" customHeight="1">
      <c r="A56" s="11" t="s">
        <v>277</v>
      </c>
      <c r="B56" s="11" t="s">
        <v>282</v>
      </c>
      <c r="C56" s="140" t="s">
        <v>522</v>
      </c>
      <c r="D56" s="135"/>
      <c r="E56" s="50" t="s">
        <v>523</v>
      </c>
      <c r="F56" s="23">
        <f>F57</f>
        <v>30000</v>
      </c>
      <c r="G56" s="85"/>
    </row>
    <row r="57" spans="1:7" ht="30.75" customHeight="1">
      <c r="A57" s="11" t="s">
        <v>277</v>
      </c>
      <c r="B57" s="11" t="s">
        <v>282</v>
      </c>
      <c r="C57" s="140" t="s">
        <v>525</v>
      </c>
      <c r="D57" s="135"/>
      <c r="E57" s="165" t="s">
        <v>524</v>
      </c>
      <c r="F57" s="23">
        <f>F58</f>
        <v>30000</v>
      </c>
      <c r="G57" s="85"/>
    </row>
    <row r="58" spans="1:7" ht="30.75" customHeight="1">
      <c r="A58" s="11" t="s">
        <v>277</v>
      </c>
      <c r="B58" s="11" t="s">
        <v>282</v>
      </c>
      <c r="C58" s="140" t="s">
        <v>526</v>
      </c>
      <c r="D58" s="135"/>
      <c r="E58" s="50" t="s">
        <v>527</v>
      </c>
      <c r="F58" s="23">
        <f>F59</f>
        <v>30000</v>
      </c>
      <c r="G58" s="85"/>
    </row>
    <row r="59" spans="1:7" ht="30.75" customHeight="1">
      <c r="A59" s="14" t="s">
        <v>277</v>
      </c>
      <c r="B59" s="14" t="s">
        <v>282</v>
      </c>
      <c r="C59" s="141" t="s">
        <v>526</v>
      </c>
      <c r="D59" s="137" t="s">
        <v>195</v>
      </c>
      <c r="E59" s="111" t="s">
        <v>193</v>
      </c>
      <c r="F59" s="23">
        <f>F60</f>
        <v>30000</v>
      </c>
      <c r="G59" s="85"/>
    </row>
    <row r="60" spans="1:7" ht="30.75" customHeight="1">
      <c r="A60" s="14" t="s">
        <v>277</v>
      </c>
      <c r="B60" s="14" t="s">
        <v>282</v>
      </c>
      <c r="C60" s="141" t="s">
        <v>526</v>
      </c>
      <c r="D60" s="137" t="s">
        <v>196</v>
      </c>
      <c r="E60" s="114" t="s">
        <v>257</v>
      </c>
      <c r="F60" s="23">
        <v>30000</v>
      </c>
      <c r="G60" s="85"/>
    </row>
    <row r="61" spans="1:7" ht="43.5" customHeight="1">
      <c r="A61" s="11" t="s">
        <v>277</v>
      </c>
      <c r="B61" s="11" t="s">
        <v>282</v>
      </c>
      <c r="C61" s="135" t="s">
        <v>308</v>
      </c>
      <c r="D61" s="135"/>
      <c r="E61" s="50" t="s">
        <v>505</v>
      </c>
      <c r="F61" s="23">
        <f>F62</f>
        <v>28000</v>
      </c>
      <c r="G61" s="85"/>
    </row>
    <row r="62" spans="1:7" ht="39" customHeight="1">
      <c r="A62" s="11" t="s">
        <v>277</v>
      </c>
      <c r="B62" s="11" t="s">
        <v>282</v>
      </c>
      <c r="C62" s="135" t="s">
        <v>307</v>
      </c>
      <c r="D62" s="135"/>
      <c r="E62" s="50" t="s">
        <v>516</v>
      </c>
      <c r="F62" s="23">
        <f>F63</f>
        <v>28000</v>
      </c>
      <c r="G62" s="85"/>
    </row>
    <row r="63" spans="1:7" ht="31.5" customHeight="1">
      <c r="A63" s="11" t="s">
        <v>277</v>
      </c>
      <c r="B63" s="11" t="s">
        <v>282</v>
      </c>
      <c r="C63" s="135" t="s">
        <v>316</v>
      </c>
      <c r="D63" s="135"/>
      <c r="E63" s="50" t="s">
        <v>413</v>
      </c>
      <c r="F63" s="23">
        <f>F64</f>
        <v>28000</v>
      </c>
      <c r="G63" s="85"/>
    </row>
    <row r="64" spans="1:7" ht="28.5" customHeight="1">
      <c r="A64" s="14" t="s">
        <v>277</v>
      </c>
      <c r="B64" s="14" t="s">
        <v>282</v>
      </c>
      <c r="C64" s="137" t="s">
        <v>316</v>
      </c>
      <c r="D64" s="137" t="s">
        <v>196</v>
      </c>
      <c r="E64" s="111" t="s">
        <v>205</v>
      </c>
      <c r="F64" s="23">
        <v>28000</v>
      </c>
      <c r="G64" s="85"/>
    </row>
    <row r="65" spans="1:7" ht="21" customHeight="1">
      <c r="A65" s="11" t="s">
        <v>277</v>
      </c>
      <c r="B65" s="11">
        <v>10</v>
      </c>
      <c r="C65" s="135"/>
      <c r="D65" s="135"/>
      <c r="E65" s="50" t="s">
        <v>260</v>
      </c>
      <c r="F65" s="23">
        <f>F76+F66+F71</f>
        <v>111000</v>
      </c>
      <c r="G65" s="85"/>
    </row>
    <row r="66" spans="1:7" ht="1.5" customHeight="1">
      <c r="A66" s="11" t="s">
        <v>277</v>
      </c>
      <c r="B66" s="11" t="s">
        <v>429</v>
      </c>
      <c r="C66" s="140" t="s">
        <v>481</v>
      </c>
      <c r="D66" s="135"/>
      <c r="E66" s="115" t="s">
        <v>519</v>
      </c>
      <c r="F66" s="23">
        <f>F67</f>
        <v>0</v>
      </c>
      <c r="G66" s="85"/>
    </row>
    <row r="67" spans="1:7" ht="19.5" customHeight="1" hidden="1">
      <c r="A67" s="11" t="s">
        <v>277</v>
      </c>
      <c r="B67" s="11" t="s">
        <v>429</v>
      </c>
      <c r="C67" s="140" t="s">
        <v>480</v>
      </c>
      <c r="D67" s="135"/>
      <c r="E67" s="165" t="s">
        <v>260</v>
      </c>
      <c r="F67" s="23">
        <f>F68</f>
        <v>0</v>
      </c>
      <c r="G67" s="85"/>
    </row>
    <row r="68" spans="1:7" ht="29.25" customHeight="1" hidden="1">
      <c r="A68" s="11" t="s">
        <v>277</v>
      </c>
      <c r="B68" s="11" t="s">
        <v>429</v>
      </c>
      <c r="C68" s="140" t="s">
        <v>521</v>
      </c>
      <c r="D68" s="135"/>
      <c r="E68" s="166" t="s">
        <v>520</v>
      </c>
      <c r="F68" s="23">
        <f>F69</f>
        <v>0</v>
      </c>
      <c r="G68" s="85"/>
    </row>
    <row r="69" spans="1:7" ht="26.25" customHeight="1" hidden="1">
      <c r="A69" s="14" t="s">
        <v>277</v>
      </c>
      <c r="B69" s="14" t="s">
        <v>429</v>
      </c>
      <c r="C69" s="141" t="s">
        <v>521</v>
      </c>
      <c r="D69" s="137" t="s">
        <v>195</v>
      </c>
      <c r="E69" s="111" t="s">
        <v>193</v>
      </c>
      <c r="F69" s="24">
        <f>F70</f>
        <v>0</v>
      </c>
      <c r="G69" s="85"/>
    </row>
    <row r="70" spans="1:7" ht="27" customHeight="1" hidden="1">
      <c r="A70" s="14" t="s">
        <v>277</v>
      </c>
      <c r="B70" s="14" t="s">
        <v>429</v>
      </c>
      <c r="C70" s="141" t="s">
        <v>521</v>
      </c>
      <c r="D70" s="137" t="s">
        <v>196</v>
      </c>
      <c r="E70" s="114" t="s">
        <v>257</v>
      </c>
      <c r="F70" s="24">
        <v>0</v>
      </c>
      <c r="G70" s="85"/>
    </row>
    <row r="71" spans="1:7" ht="39.75" customHeight="1">
      <c r="A71" s="42" t="s">
        <v>277</v>
      </c>
      <c r="B71" s="42" t="s">
        <v>429</v>
      </c>
      <c r="C71" s="167" t="s">
        <v>483</v>
      </c>
      <c r="D71" s="139"/>
      <c r="E71" s="168" t="s">
        <v>528</v>
      </c>
      <c r="F71" s="44">
        <f>F72</f>
        <v>47000</v>
      </c>
      <c r="G71" s="85"/>
    </row>
    <row r="72" spans="1:7" ht="18" customHeight="1">
      <c r="A72" s="42" t="s">
        <v>277</v>
      </c>
      <c r="B72" s="42" t="s">
        <v>429</v>
      </c>
      <c r="C72" s="167" t="s">
        <v>484</v>
      </c>
      <c r="D72" s="139"/>
      <c r="E72" s="169" t="s">
        <v>260</v>
      </c>
      <c r="F72" s="44">
        <f>F73</f>
        <v>47000</v>
      </c>
      <c r="G72" s="85"/>
    </row>
    <row r="73" spans="1:7" ht="27" customHeight="1">
      <c r="A73" s="42" t="s">
        <v>277</v>
      </c>
      <c r="B73" s="42" t="s">
        <v>429</v>
      </c>
      <c r="C73" s="167" t="s">
        <v>529</v>
      </c>
      <c r="D73" s="139"/>
      <c r="E73" s="170" t="s">
        <v>520</v>
      </c>
      <c r="F73" s="44">
        <f>F74</f>
        <v>47000</v>
      </c>
      <c r="G73" s="85"/>
    </row>
    <row r="74" spans="1:7" ht="27" customHeight="1">
      <c r="A74" s="39" t="s">
        <v>277</v>
      </c>
      <c r="B74" s="39" t="s">
        <v>429</v>
      </c>
      <c r="C74" s="171" t="s">
        <v>529</v>
      </c>
      <c r="D74" s="145" t="s">
        <v>195</v>
      </c>
      <c r="E74" s="172" t="s">
        <v>193</v>
      </c>
      <c r="F74" s="45">
        <f>F75</f>
        <v>47000</v>
      </c>
      <c r="G74" s="85"/>
    </row>
    <row r="75" spans="1:7" ht="27" customHeight="1">
      <c r="A75" s="39" t="s">
        <v>277</v>
      </c>
      <c r="B75" s="39" t="s">
        <v>429</v>
      </c>
      <c r="C75" s="171" t="s">
        <v>529</v>
      </c>
      <c r="D75" s="145" t="s">
        <v>196</v>
      </c>
      <c r="E75" s="173" t="s">
        <v>257</v>
      </c>
      <c r="F75" s="45">
        <v>47000</v>
      </c>
      <c r="G75" s="85"/>
    </row>
    <row r="76" spans="1:7" ht="43.5" customHeight="1">
      <c r="A76" s="11" t="s">
        <v>277</v>
      </c>
      <c r="B76" s="11" t="s">
        <v>429</v>
      </c>
      <c r="C76" s="135" t="s">
        <v>308</v>
      </c>
      <c r="D76" s="135"/>
      <c r="E76" s="50" t="s">
        <v>530</v>
      </c>
      <c r="F76" s="23">
        <f>F77</f>
        <v>64000</v>
      </c>
      <c r="G76" s="85"/>
    </row>
    <row r="77" spans="1:7" ht="42" customHeight="1">
      <c r="A77" s="11" t="s">
        <v>277</v>
      </c>
      <c r="B77" s="11" t="s">
        <v>429</v>
      </c>
      <c r="C77" s="135" t="s">
        <v>307</v>
      </c>
      <c r="D77" s="135"/>
      <c r="E77" s="50" t="s">
        <v>516</v>
      </c>
      <c r="F77" s="23">
        <f>F78+F80</f>
        <v>64000</v>
      </c>
      <c r="G77" s="85"/>
    </row>
    <row r="78" spans="1:7" ht="28.5" customHeight="1">
      <c r="A78" s="11" t="s">
        <v>277</v>
      </c>
      <c r="B78" s="11">
        <v>10</v>
      </c>
      <c r="C78" s="135" t="s">
        <v>317</v>
      </c>
      <c r="D78" s="135"/>
      <c r="E78" s="50" t="s">
        <v>414</v>
      </c>
      <c r="F78" s="23">
        <f>SUM(F79)</f>
        <v>9454.55</v>
      </c>
      <c r="G78" s="85"/>
    </row>
    <row r="79" spans="1:7" ht="28.5" customHeight="1">
      <c r="A79" s="14" t="s">
        <v>277</v>
      </c>
      <c r="B79" s="14" t="s">
        <v>429</v>
      </c>
      <c r="C79" s="137" t="s">
        <v>317</v>
      </c>
      <c r="D79" s="137" t="s">
        <v>196</v>
      </c>
      <c r="E79" s="111" t="s">
        <v>205</v>
      </c>
      <c r="F79" s="23">
        <v>9454.55</v>
      </c>
      <c r="G79" s="85"/>
    </row>
    <row r="80" spans="1:7" ht="28.5" customHeight="1">
      <c r="A80" s="11" t="s">
        <v>277</v>
      </c>
      <c r="B80" s="11">
        <v>10</v>
      </c>
      <c r="C80" s="135" t="s">
        <v>650</v>
      </c>
      <c r="D80" s="135"/>
      <c r="E80" s="50" t="s">
        <v>651</v>
      </c>
      <c r="F80" s="23">
        <f>SUM(F81)</f>
        <v>54545.45</v>
      </c>
      <c r="G80" s="85"/>
    </row>
    <row r="81" spans="1:7" ht="28.5" customHeight="1">
      <c r="A81" s="14" t="s">
        <v>277</v>
      </c>
      <c r="B81" s="14" t="s">
        <v>429</v>
      </c>
      <c r="C81" s="137" t="s">
        <v>650</v>
      </c>
      <c r="D81" s="137" t="s">
        <v>196</v>
      </c>
      <c r="E81" s="111" t="s">
        <v>205</v>
      </c>
      <c r="F81" s="23">
        <v>54545.45</v>
      </c>
      <c r="G81" s="85"/>
    </row>
    <row r="82" spans="1:7" ht="2.25" customHeight="1">
      <c r="A82" s="11" t="s">
        <v>277</v>
      </c>
      <c r="B82" s="11" t="s">
        <v>429</v>
      </c>
      <c r="C82" s="135" t="s">
        <v>190</v>
      </c>
      <c r="D82" s="135"/>
      <c r="E82" s="50" t="s">
        <v>531</v>
      </c>
      <c r="F82" s="23">
        <f>SUM(F84)</f>
        <v>0</v>
      </c>
      <c r="G82" s="85"/>
    </row>
    <row r="83" spans="1:7" ht="25.5" customHeight="1" hidden="1">
      <c r="A83" s="14" t="s">
        <v>277</v>
      </c>
      <c r="B83" s="14" t="s">
        <v>429</v>
      </c>
      <c r="C83" s="137" t="s">
        <v>190</v>
      </c>
      <c r="D83" s="137" t="s">
        <v>196</v>
      </c>
      <c r="E83" s="111" t="s">
        <v>205</v>
      </c>
      <c r="F83" s="23">
        <f>F84</f>
        <v>0</v>
      </c>
      <c r="G83" s="85"/>
    </row>
    <row r="84" spans="1:7" ht="31.5" customHeight="1" hidden="1">
      <c r="A84" s="14" t="s">
        <v>277</v>
      </c>
      <c r="B84" s="14" t="s">
        <v>429</v>
      </c>
      <c r="C84" s="137" t="s">
        <v>190</v>
      </c>
      <c r="D84" s="137" t="s">
        <v>427</v>
      </c>
      <c r="E84" s="51" t="s">
        <v>407</v>
      </c>
      <c r="F84" s="24">
        <v>0</v>
      </c>
      <c r="G84" s="85"/>
    </row>
    <row r="85" spans="1:7" ht="31.5" customHeight="1">
      <c r="A85" s="11" t="s">
        <v>277</v>
      </c>
      <c r="B85" s="11" t="s">
        <v>173</v>
      </c>
      <c r="C85" s="135"/>
      <c r="D85" s="135"/>
      <c r="E85" s="10" t="s">
        <v>178</v>
      </c>
      <c r="F85" s="23">
        <f>F86</f>
        <v>2000</v>
      </c>
      <c r="G85" s="85"/>
    </row>
    <row r="86" spans="1:7" ht="39" customHeight="1">
      <c r="A86" s="11" t="s">
        <v>277</v>
      </c>
      <c r="B86" s="11" t="s">
        <v>173</v>
      </c>
      <c r="C86" s="135" t="s">
        <v>212</v>
      </c>
      <c r="D86" s="135"/>
      <c r="E86" s="52" t="s">
        <v>532</v>
      </c>
      <c r="F86" s="23">
        <f>F87</f>
        <v>2000</v>
      </c>
      <c r="G86" s="85"/>
    </row>
    <row r="87" spans="1:7" ht="29.25" customHeight="1">
      <c r="A87" s="11" t="s">
        <v>277</v>
      </c>
      <c r="B87" s="11" t="s">
        <v>173</v>
      </c>
      <c r="C87" s="135" t="s">
        <v>211</v>
      </c>
      <c r="D87" s="135"/>
      <c r="E87" s="50" t="s">
        <v>533</v>
      </c>
      <c r="F87" s="23">
        <f>F88</f>
        <v>2000</v>
      </c>
      <c r="G87" s="85"/>
    </row>
    <row r="88" spans="1:7" ht="30" customHeight="1">
      <c r="A88" s="11" t="s">
        <v>277</v>
      </c>
      <c r="B88" s="11" t="s">
        <v>173</v>
      </c>
      <c r="C88" s="135" t="s">
        <v>570</v>
      </c>
      <c r="D88" s="135"/>
      <c r="E88" s="50" t="s">
        <v>534</v>
      </c>
      <c r="F88" s="23">
        <f>F90</f>
        <v>2000</v>
      </c>
      <c r="G88" s="85"/>
    </row>
    <row r="89" spans="1:7" ht="30" customHeight="1">
      <c r="A89" s="14" t="s">
        <v>277</v>
      </c>
      <c r="B89" s="14" t="s">
        <v>173</v>
      </c>
      <c r="C89" s="137" t="s">
        <v>570</v>
      </c>
      <c r="D89" s="137" t="s">
        <v>196</v>
      </c>
      <c r="E89" s="111" t="s">
        <v>205</v>
      </c>
      <c r="F89" s="24">
        <f>F90</f>
        <v>2000</v>
      </c>
      <c r="G89" s="85"/>
    </row>
    <row r="90" spans="1:7" ht="30.75" customHeight="1">
      <c r="A90" s="14" t="s">
        <v>277</v>
      </c>
      <c r="B90" s="14" t="s">
        <v>173</v>
      </c>
      <c r="C90" s="137" t="s">
        <v>570</v>
      </c>
      <c r="D90" s="137" t="s">
        <v>427</v>
      </c>
      <c r="E90" s="51" t="s">
        <v>407</v>
      </c>
      <c r="F90" s="24">
        <v>2000</v>
      </c>
      <c r="G90" s="85"/>
    </row>
    <row r="91" spans="1:7" ht="30" customHeight="1">
      <c r="A91" s="56" t="s">
        <v>278</v>
      </c>
      <c r="B91" s="56"/>
      <c r="C91" s="136"/>
      <c r="D91" s="136"/>
      <c r="E91" s="57" t="s">
        <v>261</v>
      </c>
      <c r="F91" s="58">
        <f>F92+F104</f>
        <v>4295800</v>
      </c>
      <c r="G91" s="92"/>
    </row>
    <row r="92" spans="1:7" ht="19.5" customHeight="1">
      <c r="A92" s="106" t="s">
        <v>278</v>
      </c>
      <c r="B92" s="106" t="s">
        <v>282</v>
      </c>
      <c r="C92" s="135"/>
      <c r="D92" s="147"/>
      <c r="E92" s="50" t="s">
        <v>342</v>
      </c>
      <c r="F92" s="23">
        <f>F102+F100</f>
        <v>4280800</v>
      </c>
      <c r="G92" s="85"/>
    </row>
    <row r="93" spans="1:7" ht="20.25" customHeight="1" hidden="1">
      <c r="A93" s="107" t="s">
        <v>278</v>
      </c>
      <c r="B93" s="107" t="s">
        <v>282</v>
      </c>
      <c r="C93" s="142" t="s">
        <v>322</v>
      </c>
      <c r="D93" s="148"/>
      <c r="E93" s="54" t="s">
        <v>395</v>
      </c>
      <c r="F93" s="72">
        <f>SUM(F94)</f>
        <v>0</v>
      </c>
      <c r="G93" s="95"/>
    </row>
    <row r="94" spans="1:7" ht="0.75" customHeight="1" hidden="1">
      <c r="A94" s="107" t="s">
        <v>278</v>
      </c>
      <c r="B94" s="107" t="s">
        <v>282</v>
      </c>
      <c r="C94" s="142" t="s">
        <v>323</v>
      </c>
      <c r="D94" s="148"/>
      <c r="E94" s="54" t="s">
        <v>396</v>
      </c>
      <c r="F94" s="72">
        <f>SUM(F95)</f>
        <v>0</v>
      </c>
      <c r="G94" s="95"/>
    </row>
    <row r="95" spans="1:7" ht="33.75" customHeight="1" hidden="1">
      <c r="A95" s="107" t="s">
        <v>278</v>
      </c>
      <c r="B95" s="107" t="s">
        <v>282</v>
      </c>
      <c r="C95" s="142" t="s">
        <v>399</v>
      </c>
      <c r="D95" s="148"/>
      <c r="E95" s="54" t="s">
        <v>397</v>
      </c>
      <c r="F95" s="72">
        <f>SUM(F96)</f>
        <v>0</v>
      </c>
      <c r="G95" s="95"/>
    </row>
    <row r="96" spans="1:7" ht="36" customHeight="1" hidden="1">
      <c r="A96" s="107" t="s">
        <v>278</v>
      </c>
      <c r="B96" s="107" t="s">
        <v>282</v>
      </c>
      <c r="C96" s="142" t="s">
        <v>400</v>
      </c>
      <c r="D96" s="148"/>
      <c r="E96" s="54" t="s">
        <v>398</v>
      </c>
      <c r="F96" s="72">
        <f>SUM(F97)</f>
        <v>0</v>
      </c>
      <c r="G96" s="95"/>
    </row>
    <row r="97" spans="1:7" ht="27" customHeight="1" hidden="1">
      <c r="A97" s="108" t="s">
        <v>278</v>
      </c>
      <c r="B97" s="108" t="s">
        <v>282</v>
      </c>
      <c r="C97" s="143" t="s">
        <v>400</v>
      </c>
      <c r="D97" s="149" t="s">
        <v>427</v>
      </c>
      <c r="E97" s="75" t="s">
        <v>407</v>
      </c>
      <c r="F97" s="104"/>
      <c r="G97" s="95"/>
    </row>
    <row r="98" spans="1:7" ht="29.25" customHeight="1" hidden="1">
      <c r="A98" s="106" t="s">
        <v>278</v>
      </c>
      <c r="B98" s="106" t="s">
        <v>282</v>
      </c>
      <c r="C98" s="135" t="s">
        <v>308</v>
      </c>
      <c r="D98" s="147"/>
      <c r="E98" s="50" t="s">
        <v>403</v>
      </c>
      <c r="F98" s="23">
        <f>F99</f>
        <v>260800</v>
      </c>
      <c r="G98" s="85"/>
    </row>
    <row r="99" spans="1:7" ht="40.5" customHeight="1" hidden="1">
      <c r="A99" s="106" t="s">
        <v>278</v>
      </c>
      <c r="B99" s="106" t="s">
        <v>282</v>
      </c>
      <c r="C99" s="135" t="s">
        <v>307</v>
      </c>
      <c r="D99" s="147"/>
      <c r="E99" s="50" t="s">
        <v>405</v>
      </c>
      <c r="F99" s="23">
        <f>F102</f>
        <v>260800</v>
      </c>
      <c r="G99" s="85"/>
    </row>
    <row r="100" spans="1:7" ht="40.5" customHeight="1">
      <c r="A100" s="106" t="s">
        <v>278</v>
      </c>
      <c r="B100" s="106" t="s">
        <v>282</v>
      </c>
      <c r="C100" s="137" t="s">
        <v>647</v>
      </c>
      <c r="D100" s="147"/>
      <c r="E100" s="50" t="s">
        <v>611</v>
      </c>
      <c r="F100" s="23">
        <f>F101</f>
        <v>4020000</v>
      </c>
      <c r="G100" s="85"/>
    </row>
    <row r="101" spans="1:7" ht="40.5" customHeight="1">
      <c r="A101" s="109" t="s">
        <v>278</v>
      </c>
      <c r="B101" s="109" t="s">
        <v>282</v>
      </c>
      <c r="C101" s="137" t="s">
        <v>647</v>
      </c>
      <c r="D101" s="150" t="s">
        <v>196</v>
      </c>
      <c r="E101" s="111" t="s">
        <v>205</v>
      </c>
      <c r="F101" s="23">
        <v>4020000</v>
      </c>
      <c r="G101" s="85"/>
    </row>
    <row r="102" spans="1:7" ht="27.75" customHeight="1">
      <c r="A102" s="106" t="s">
        <v>278</v>
      </c>
      <c r="B102" s="106" t="s">
        <v>282</v>
      </c>
      <c r="C102" s="135" t="s">
        <v>474</v>
      </c>
      <c r="D102" s="147"/>
      <c r="E102" s="53" t="s">
        <v>535</v>
      </c>
      <c r="F102" s="23">
        <f>F103</f>
        <v>260800</v>
      </c>
      <c r="G102" s="85"/>
    </row>
    <row r="103" spans="1:7" ht="33" customHeight="1">
      <c r="A103" s="109" t="s">
        <v>278</v>
      </c>
      <c r="B103" s="109" t="s">
        <v>282</v>
      </c>
      <c r="C103" s="137" t="s">
        <v>474</v>
      </c>
      <c r="D103" s="150" t="s">
        <v>196</v>
      </c>
      <c r="E103" s="111" t="s">
        <v>205</v>
      </c>
      <c r="F103" s="24">
        <v>260800</v>
      </c>
      <c r="G103" s="85"/>
    </row>
    <row r="104" spans="1:7" ht="20.25" customHeight="1">
      <c r="A104" s="21" t="s">
        <v>278</v>
      </c>
      <c r="B104" s="21" t="s">
        <v>430</v>
      </c>
      <c r="C104" s="135"/>
      <c r="D104" s="135"/>
      <c r="E104" s="50" t="s">
        <v>262</v>
      </c>
      <c r="F104" s="23">
        <f>F105+F109</f>
        <v>15000</v>
      </c>
      <c r="G104" s="85"/>
    </row>
    <row r="105" spans="1:7" ht="45" customHeight="1">
      <c r="A105" s="21" t="s">
        <v>278</v>
      </c>
      <c r="B105" s="21" t="s">
        <v>430</v>
      </c>
      <c r="C105" s="135" t="s">
        <v>315</v>
      </c>
      <c r="D105" s="135"/>
      <c r="E105" s="101" t="s">
        <v>536</v>
      </c>
      <c r="F105" s="23">
        <f>F106</f>
        <v>10000</v>
      </c>
      <c r="G105" s="85"/>
    </row>
    <row r="106" spans="1:7" ht="28.5" customHeight="1">
      <c r="A106" s="21" t="s">
        <v>318</v>
      </c>
      <c r="B106" s="21" t="s">
        <v>430</v>
      </c>
      <c r="C106" s="135" t="s">
        <v>313</v>
      </c>
      <c r="D106" s="135"/>
      <c r="E106" s="101" t="s">
        <v>320</v>
      </c>
      <c r="F106" s="23">
        <f>F107</f>
        <v>10000</v>
      </c>
      <c r="G106" s="85"/>
    </row>
    <row r="107" spans="1:7" ht="30.75" customHeight="1">
      <c r="A107" s="21" t="s">
        <v>278</v>
      </c>
      <c r="B107" s="21" t="s">
        <v>430</v>
      </c>
      <c r="C107" s="135" t="s">
        <v>537</v>
      </c>
      <c r="D107" s="135"/>
      <c r="E107" s="50" t="s">
        <v>293</v>
      </c>
      <c r="F107" s="23">
        <f>F108</f>
        <v>10000</v>
      </c>
      <c r="G107" s="85"/>
    </row>
    <row r="108" spans="1:7" ht="30.75" customHeight="1">
      <c r="A108" s="16" t="s">
        <v>278</v>
      </c>
      <c r="B108" s="16" t="s">
        <v>430</v>
      </c>
      <c r="C108" s="137" t="s">
        <v>537</v>
      </c>
      <c r="D108" s="137" t="s">
        <v>196</v>
      </c>
      <c r="E108" s="111" t="s">
        <v>205</v>
      </c>
      <c r="F108" s="24">
        <v>10000</v>
      </c>
      <c r="G108" s="85"/>
    </row>
    <row r="109" spans="1:7" ht="30.75" customHeight="1">
      <c r="A109" s="21" t="s">
        <v>278</v>
      </c>
      <c r="B109" s="21" t="s">
        <v>430</v>
      </c>
      <c r="C109" s="21" t="s">
        <v>493</v>
      </c>
      <c r="D109" s="21"/>
      <c r="E109" s="50" t="s">
        <v>538</v>
      </c>
      <c r="F109" s="23">
        <f>F110</f>
        <v>5000</v>
      </c>
      <c r="G109" s="85"/>
    </row>
    <row r="110" spans="1:7" ht="30.75" customHeight="1">
      <c r="A110" s="16" t="s">
        <v>278</v>
      </c>
      <c r="B110" s="16" t="s">
        <v>430</v>
      </c>
      <c r="C110" s="16" t="s">
        <v>493</v>
      </c>
      <c r="D110" s="16" t="s">
        <v>195</v>
      </c>
      <c r="E110" s="111" t="s">
        <v>193</v>
      </c>
      <c r="F110" s="24">
        <f>F111</f>
        <v>5000</v>
      </c>
      <c r="G110" s="85"/>
    </row>
    <row r="111" spans="1:7" ht="30.75" customHeight="1">
      <c r="A111" s="16" t="s">
        <v>278</v>
      </c>
      <c r="B111" s="16" t="s">
        <v>430</v>
      </c>
      <c r="C111" s="16" t="s">
        <v>493</v>
      </c>
      <c r="D111" s="16" t="s">
        <v>196</v>
      </c>
      <c r="E111" s="114" t="s">
        <v>257</v>
      </c>
      <c r="F111" s="24">
        <v>5000</v>
      </c>
      <c r="G111" s="85"/>
    </row>
    <row r="112" spans="1:7" ht="18.75" customHeight="1">
      <c r="A112" s="76" t="s">
        <v>279</v>
      </c>
      <c r="B112" s="76"/>
      <c r="C112" s="136"/>
      <c r="D112" s="136"/>
      <c r="E112" s="57" t="s">
        <v>415</v>
      </c>
      <c r="F112" s="58">
        <f>F122+F149</f>
        <v>530500</v>
      </c>
      <c r="G112" s="92"/>
    </row>
    <row r="113" spans="1:7" ht="19.5" customHeight="1" hidden="1">
      <c r="A113" s="21" t="s">
        <v>279</v>
      </c>
      <c r="B113" s="11" t="s">
        <v>274</v>
      </c>
      <c r="C113" s="135" t="s">
        <v>385</v>
      </c>
      <c r="D113" s="135"/>
      <c r="E113" s="50" t="s">
        <v>383</v>
      </c>
      <c r="F113" s="44">
        <f>F114</f>
        <v>0</v>
      </c>
      <c r="G113" s="86"/>
    </row>
    <row r="114" spans="1:7" ht="19.5" customHeight="1" hidden="1">
      <c r="A114" s="21" t="s">
        <v>279</v>
      </c>
      <c r="B114" s="11" t="s">
        <v>274</v>
      </c>
      <c r="C114" s="135" t="s">
        <v>385</v>
      </c>
      <c r="D114" s="135"/>
      <c r="E114" s="50" t="s">
        <v>263</v>
      </c>
      <c r="F114" s="44">
        <f>F115</f>
        <v>0</v>
      </c>
      <c r="G114" s="86"/>
    </row>
    <row r="115" spans="1:7" ht="28.5" customHeight="1" hidden="1">
      <c r="A115" s="21" t="s">
        <v>279</v>
      </c>
      <c r="B115" s="11" t="s">
        <v>274</v>
      </c>
      <c r="C115" s="135" t="s">
        <v>385</v>
      </c>
      <c r="D115" s="135"/>
      <c r="E115" s="101" t="s">
        <v>384</v>
      </c>
      <c r="F115" s="44">
        <f>F116</f>
        <v>0</v>
      </c>
      <c r="G115" s="86"/>
    </row>
    <row r="116" spans="1:7" ht="32.25" customHeight="1" hidden="1">
      <c r="A116" s="16" t="s">
        <v>279</v>
      </c>
      <c r="B116" s="14" t="s">
        <v>274</v>
      </c>
      <c r="C116" s="137" t="s">
        <v>385</v>
      </c>
      <c r="D116" s="137" t="s">
        <v>367</v>
      </c>
      <c r="E116" s="51" t="s">
        <v>371</v>
      </c>
      <c r="F116" s="45">
        <v>0</v>
      </c>
      <c r="G116" s="86"/>
    </row>
    <row r="117" spans="1:7" ht="2.25" customHeight="1" hidden="1">
      <c r="A117" s="11" t="s">
        <v>279</v>
      </c>
      <c r="B117" s="11" t="s">
        <v>274</v>
      </c>
      <c r="C117" s="135" t="s">
        <v>369</v>
      </c>
      <c r="D117" s="135"/>
      <c r="E117" s="50" t="s">
        <v>263</v>
      </c>
      <c r="F117" s="23">
        <f>F118+F120</f>
        <v>0</v>
      </c>
      <c r="G117" s="85"/>
    </row>
    <row r="118" spans="1:17" ht="17.25" customHeight="1" hidden="1">
      <c r="A118" s="11" t="s">
        <v>279</v>
      </c>
      <c r="B118" s="11" t="s">
        <v>274</v>
      </c>
      <c r="C118" s="135" t="s">
        <v>368</v>
      </c>
      <c r="D118" s="135"/>
      <c r="E118" s="50" t="s">
        <v>362</v>
      </c>
      <c r="F118" s="23">
        <f>F119</f>
        <v>0</v>
      </c>
      <c r="G118" s="85"/>
      <c r="K118" s="37"/>
      <c r="L118" s="35"/>
      <c r="M118" s="35"/>
      <c r="N118" s="35"/>
      <c r="O118" s="38"/>
      <c r="P118" s="36"/>
      <c r="Q118" s="34"/>
    </row>
    <row r="119" spans="1:17" ht="2.25" customHeight="1" hidden="1">
      <c r="A119" s="14" t="s">
        <v>279</v>
      </c>
      <c r="B119" s="14" t="s">
        <v>274</v>
      </c>
      <c r="C119" s="137" t="s">
        <v>368</v>
      </c>
      <c r="D119" s="137" t="s">
        <v>367</v>
      </c>
      <c r="E119" s="51" t="s">
        <v>371</v>
      </c>
      <c r="F119" s="24">
        <v>0</v>
      </c>
      <c r="G119" s="85"/>
      <c r="K119" s="37"/>
      <c r="L119" s="35"/>
      <c r="M119" s="35"/>
      <c r="N119" s="35"/>
      <c r="O119" s="38"/>
      <c r="P119" s="36"/>
      <c r="Q119" s="34"/>
    </row>
    <row r="120" spans="1:7" ht="34.5" customHeight="1" hidden="1">
      <c r="A120" s="11" t="s">
        <v>279</v>
      </c>
      <c r="B120" s="11" t="s">
        <v>274</v>
      </c>
      <c r="C120" s="135" t="s">
        <v>370</v>
      </c>
      <c r="D120" s="135"/>
      <c r="E120" s="50" t="s">
        <v>363</v>
      </c>
      <c r="F120" s="23">
        <f>F121</f>
        <v>0</v>
      </c>
      <c r="G120" s="85"/>
    </row>
    <row r="121" spans="1:8" ht="17.25" customHeight="1" hidden="1">
      <c r="A121" s="14" t="s">
        <v>279</v>
      </c>
      <c r="B121" s="14" t="s">
        <v>274</v>
      </c>
      <c r="C121" s="137" t="s">
        <v>370</v>
      </c>
      <c r="D121" s="137" t="s">
        <v>367</v>
      </c>
      <c r="E121" s="51" t="s">
        <v>371</v>
      </c>
      <c r="F121" s="24">
        <v>0</v>
      </c>
      <c r="G121" s="85"/>
      <c r="H121" s="99"/>
    </row>
    <row r="122" spans="1:7" ht="30" customHeight="1">
      <c r="A122" s="11" t="s">
        <v>279</v>
      </c>
      <c r="B122" s="11" t="s">
        <v>276</v>
      </c>
      <c r="C122" s="135"/>
      <c r="D122" s="135"/>
      <c r="E122" s="50" t="s">
        <v>416</v>
      </c>
      <c r="F122" s="23">
        <f>F128+F123+F125</f>
        <v>331200</v>
      </c>
      <c r="G122" s="85"/>
    </row>
    <row r="123" spans="1:7" ht="30" customHeight="1">
      <c r="A123" s="11" t="s">
        <v>279</v>
      </c>
      <c r="B123" s="11" t="s">
        <v>276</v>
      </c>
      <c r="C123" s="135" t="s">
        <v>614</v>
      </c>
      <c r="D123" s="135"/>
      <c r="E123" s="50" t="s">
        <v>615</v>
      </c>
      <c r="F123" s="23">
        <f>F124</f>
        <v>3000</v>
      </c>
      <c r="G123" s="85"/>
    </row>
    <row r="124" spans="1:7" ht="30" customHeight="1">
      <c r="A124" s="14" t="s">
        <v>279</v>
      </c>
      <c r="B124" s="14" t="s">
        <v>276</v>
      </c>
      <c r="C124" s="137" t="s">
        <v>640</v>
      </c>
      <c r="D124" s="137" t="s">
        <v>183</v>
      </c>
      <c r="E124" s="51" t="s">
        <v>182</v>
      </c>
      <c r="F124" s="24">
        <v>3000</v>
      </c>
      <c r="G124" s="85"/>
    </row>
    <row r="125" spans="1:7" ht="40.5" customHeight="1">
      <c r="A125" s="11" t="s">
        <v>279</v>
      </c>
      <c r="B125" s="11" t="s">
        <v>276</v>
      </c>
      <c r="C125" s="135" t="s">
        <v>678</v>
      </c>
      <c r="D125" s="137"/>
      <c r="E125" s="50" t="s">
        <v>686</v>
      </c>
      <c r="F125" s="23">
        <f>F126</f>
        <v>20000</v>
      </c>
      <c r="G125" s="85"/>
    </row>
    <row r="126" spans="1:7" ht="30" customHeight="1">
      <c r="A126" s="14" t="s">
        <v>279</v>
      </c>
      <c r="B126" s="14" t="s">
        <v>276</v>
      </c>
      <c r="C126" s="137" t="s">
        <v>681</v>
      </c>
      <c r="D126" s="16" t="s">
        <v>195</v>
      </c>
      <c r="E126" s="111" t="s">
        <v>193</v>
      </c>
      <c r="F126" s="24">
        <f>F127</f>
        <v>20000</v>
      </c>
      <c r="G126" s="85"/>
    </row>
    <row r="127" spans="1:7" ht="30" customHeight="1">
      <c r="A127" s="14" t="s">
        <v>279</v>
      </c>
      <c r="B127" s="14" t="s">
        <v>276</v>
      </c>
      <c r="C127" s="137" t="s">
        <v>681</v>
      </c>
      <c r="D127" s="16" t="s">
        <v>196</v>
      </c>
      <c r="E127" s="114" t="s">
        <v>257</v>
      </c>
      <c r="F127" s="24">
        <v>20000</v>
      </c>
      <c r="G127" s="85"/>
    </row>
    <row r="128" spans="1:7" ht="42.75" customHeight="1">
      <c r="A128" s="21" t="s">
        <v>279</v>
      </c>
      <c r="B128" s="21" t="s">
        <v>276</v>
      </c>
      <c r="C128" s="135" t="s">
        <v>308</v>
      </c>
      <c r="D128" s="151"/>
      <c r="E128" s="50" t="s">
        <v>530</v>
      </c>
      <c r="F128" s="23">
        <f>F129</f>
        <v>308200</v>
      </c>
      <c r="G128" s="85"/>
    </row>
    <row r="129" spans="1:7" ht="23.25" customHeight="1">
      <c r="A129" s="21" t="s">
        <v>279</v>
      </c>
      <c r="B129" s="21" t="s">
        <v>276</v>
      </c>
      <c r="C129" s="135" t="s">
        <v>539</v>
      </c>
      <c r="D129" s="135"/>
      <c r="E129" s="50" t="s">
        <v>264</v>
      </c>
      <c r="F129" s="24">
        <f>F130+F145</f>
        <v>308200</v>
      </c>
      <c r="G129" s="85"/>
    </row>
    <row r="130" spans="1:7" ht="28.5" customHeight="1">
      <c r="A130" s="22" t="s">
        <v>279</v>
      </c>
      <c r="B130" s="22" t="s">
        <v>276</v>
      </c>
      <c r="C130" s="144" t="s">
        <v>333</v>
      </c>
      <c r="D130" s="137" t="s">
        <v>195</v>
      </c>
      <c r="E130" s="111" t="s">
        <v>193</v>
      </c>
      <c r="F130" s="24">
        <f>F131</f>
        <v>298200</v>
      </c>
      <c r="G130" s="85"/>
    </row>
    <row r="131" spans="1:7" ht="32.25" customHeight="1">
      <c r="A131" s="22" t="s">
        <v>279</v>
      </c>
      <c r="B131" s="22" t="s">
        <v>276</v>
      </c>
      <c r="C131" s="144" t="s">
        <v>333</v>
      </c>
      <c r="D131" s="137" t="s">
        <v>196</v>
      </c>
      <c r="E131" s="111" t="s">
        <v>194</v>
      </c>
      <c r="F131" s="24">
        <v>298200</v>
      </c>
      <c r="G131" s="85"/>
    </row>
    <row r="132" spans="1:7" ht="22.5" customHeight="1" hidden="1">
      <c r="A132" s="21" t="s">
        <v>279</v>
      </c>
      <c r="B132" s="21" t="s">
        <v>276</v>
      </c>
      <c r="C132" s="135" t="s">
        <v>325</v>
      </c>
      <c r="D132" s="135"/>
      <c r="E132" s="50" t="s">
        <v>416</v>
      </c>
      <c r="F132" s="23">
        <f>F133+F136+F139</f>
        <v>10000</v>
      </c>
      <c r="G132" s="85"/>
    </row>
    <row r="133" spans="1:7" ht="30.75" customHeight="1" hidden="1">
      <c r="A133" s="21" t="s">
        <v>279</v>
      </c>
      <c r="B133" s="21" t="s">
        <v>276</v>
      </c>
      <c r="C133" s="135" t="s">
        <v>324</v>
      </c>
      <c r="D133" s="135"/>
      <c r="E133" s="50" t="s">
        <v>417</v>
      </c>
      <c r="F133" s="23">
        <f>F135</f>
        <v>0</v>
      </c>
      <c r="G133" s="85"/>
    </row>
    <row r="134" spans="1:7" ht="21.75" customHeight="1" hidden="1">
      <c r="A134" s="16" t="s">
        <v>279</v>
      </c>
      <c r="B134" s="16" t="s">
        <v>276</v>
      </c>
      <c r="C134" s="137" t="s">
        <v>324</v>
      </c>
      <c r="D134" s="137" t="s">
        <v>183</v>
      </c>
      <c r="E134" s="51" t="s">
        <v>182</v>
      </c>
      <c r="F134" s="24">
        <f>F135</f>
        <v>0</v>
      </c>
      <c r="G134" s="85"/>
    </row>
    <row r="135" spans="1:7" ht="40.5" customHeight="1" hidden="1">
      <c r="A135" s="16" t="s">
        <v>279</v>
      </c>
      <c r="B135" s="16" t="s">
        <v>276</v>
      </c>
      <c r="C135" s="137" t="s">
        <v>324</v>
      </c>
      <c r="D135" s="137" t="s">
        <v>175</v>
      </c>
      <c r="E135" s="77" t="s">
        <v>174</v>
      </c>
      <c r="F135" s="24">
        <v>0</v>
      </c>
      <c r="G135" s="85"/>
    </row>
    <row r="136" spans="1:7" ht="38.25" hidden="1">
      <c r="A136" s="21" t="s">
        <v>279</v>
      </c>
      <c r="B136" s="11" t="s">
        <v>276</v>
      </c>
      <c r="C136" s="135" t="s">
        <v>334</v>
      </c>
      <c r="D136" s="135"/>
      <c r="E136" s="50" t="s">
        <v>418</v>
      </c>
      <c r="F136" s="23">
        <f>F138</f>
        <v>0</v>
      </c>
      <c r="G136" s="85"/>
    </row>
    <row r="137" spans="1:7" ht="15.75" hidden="1">
      <c r="A137" s="16" t="s">
        <v>279</v>
      </c>
      <c r="B137" s="14" t="s">
        <v>276</v>
      </c>
      <c r="C137" s="137" t="s">
        <v>334</v>
      </c>
      <c r="D137" s="137" t="s">
        <v>431</v>
      </c>
      <c r="E137" s="51" t="s">
        <v>182</v>
      </c>
      <c r="F137" s="24">
        <f>F138</f>
        <v>0</v>
      </c>
      <c r="G137" s="85"/>
    </row>
    <row r="138" spans="1:7" ht="27.75" customHeight="1" hidden="1">
      <c r="A138" s="16" t="s">
        <v>279</v>
      </c>
      <c r="B138" s="14" t="s">
        <v>276</v>
      </c>
      <c r="C138" s="137" t="s">
        <v>334</v>
      </c>
      <c r="D138" s="137" t="s">
        <v>175</v>
      </c>
      <c r="E138" s="77" t="s">
        <v>174</v>
      </c>
      <c r="F138" s="24">
        <v>0</v>
      </c>
      <c r="G138" s="85"/>
    </row>
    <row r="139" spans="1:7" ht="22.5" customHeight="1" hidden="1">
      <c r="A139" s="11" t="s">
        <v>279</v>
      </c>
      <c r="B139" s="11" t="s">
        <v>276</v>
      </c>
      <c r="C139" s="135" t="s">
        <v>333</v>
      </c>
      <c r="D139" s="135"/>
      <c r="E139" s="50" t="s">
        <v>264</v>
      </c>
      <c r="F139" s="23">
        <f>F144+F142+F141+F145</f>
        <v>10000</v>
      </c>
      <c r="G139" s="85"/>
    </row>
    <row r="140" spans="1:7" ht="22.5" customHeight="1" hidden="1">
      <c r="A140" s="14" t="s">
        <v>279</v>
      </c>
      <c r="B140" s="14" t="s">
        <v>276</v>
      </c>
      <c r="C140" s="137" t="s">
        <v>333</v>
      </c>
      <c r="D140" s="137" t="s">
        <v>196</v>
      </c>
      <c r="E140" s="111" t="s">
        <v>205</v>
      </c>
      <c r="F140" s="24">
        <f>F141+F142</f>
        <v>0</v>
      </c>
      <c r="G140" s="85"/>
    </row>
    <row r="141" spans="1:7" ht="18.75" customHeight="1" hidden="1">
      <c r="A141" s="14" t="s">
        <v>279</v>
      </c>
      <c r="B141" s="14" t="s">
        <v>276</v>
      </c>
      <c r="C141" s="137" t="s">
        <v>333</v>
      </c>
      <c r="D141" s="137" t="s">
        <v>187</v>
      </c>
      <c r="E141" s="51" t="s">
        <v>188</v>
      </c>
      <c r="F141" s="24"/>
      <c r="G141" s="85"/>
    </row>
    <row r="142" spans="1:7" ht="29.25" customHeight="1" hidden="1">
      <c r="A142" s="14" t="s">
        <v>279</v>
      </c>
      <c r="B142" s="14" t="s">
        <v>276</v>
      </c>
      <c r="C142" s="137" t="s">
        <v>333</v>
      </c>
      <c r="D142" s="137" t="s">
        <v>427</v>
      </c>
      <c r="E142" s="51" t="s">
        <v>407</v>
      </c>
      <c r="F142" s="24">
        <v>0</v>
      </c>
      <c r="G142" s="85"/>
    </row>
    <row r="143" spans="1:7" ht="29.25" customHeight="1" hidden="1">
      <c r="A143" s="14" t="s">
        <v>279</v>
      </c>
      <c r="B143" s="14" t="s">
        <v>276</v>
      </c>
      <c r="C143" s="137" t="s">
        <v>333</v>
      </c>
      <c r="D143" s="137" t="s">
        <v>183</v>
      </c>
      <c r="E143" s="51" t="s">
        <v>182</v>
      </c>
      <c r="F143" s="24">
        <f>F144+F145</f>
        <v>10000</v>
      </c>
      <c r="G143" s="85"/>
    </row>
    <row r="144" spans="1:7" ht="39.75" customHeight="1" hidden="1">
      <c r="A144" s="14" t="s">
        <v>279</v>
      </c>
      <c r="B144" s="14" t="s">
        <v>276</v>
      </c>
      <c r="C144" s="137" t="s">
        <v>333</v>
      </c>
      <c r="D144" s="137" t="s">
        <v>176</v>
      </c>
      <c r="E144" s="78" t="s">
        <v>177</v>
      </c>
      <c r="F144" s="24">
        <v>0</v>
      </c>
      <c r="G144" s="85"/>
    </row>
    <row r="145" spans="1:7" ht="38.25" customHeight="1">
      <c r="A145" s="14" t="s">
        <v>279</v>
      </c>
      <c r="B145" s="14" t="s">
        <v>276</v>
      </c>
      <c r="C145" s="137" t="s">
        <v>333</v>
      </c>
      <c r="D145" s="137" t="s">
        <v>386</v>
      </c>
      <c r="E145" s="51" t="s">
        <v>470</v>
      </c>
      <c r="F145" s="24">
        <v>10000</v>
      </c>
      <c r="G145" s="85"/>
    </row>
    <row r="146" spans="1:7" ht="2.25" customHeight="1">
      <c r="A146" s="11" t="s">
        <v>279</v>
      </c>
      <c r="B146" s="11" t="s">
        <v>276</v>
      </c>
      <c r="C146" s="135" t="s">
        <v>343</v>
      </c>
      <c r="D146" s="135"/>
      <c r="E146" s="50" t="s">
        <v>344</v>
      </c>
      <c r="F146" s="23">
        <f>SUM(F148)</f>
        <v>0</v>
      </c>
      <c r="G146" s="85"/>
    </row>
    <row r="147" spans="1:7" ht="21.75" customHeight="1" hidden="1">
      <c r="A147" s="14" t="s">
        <v>279</v>
      </c>
      <c r="B147" s="14" t="s">
        <v>276</v>
      </c>
      <c r="C147" s="137" t="s">
        <v>343</v>
      </c>
      <c r="D147" s="137" t="s">
        <v>196</v>
      </c>
      <c r="E147" s="111" t="s">
        <v>205</v>
      </c>
      <c r="F147" s="24">
        <f>F148</f>
        <v>0</v>
      </c>
      <c r="G147" s="85"/>
    </row>
    <row r="148" spans="1:7" ht="21.75" customHeight="1" hidden="1">
      <c r="A148" s="14" t="s">
        <v>279</v>
      </c>
      <c r="B148" s="14" t="s">
        <v>277</v>
      </c>
      <c r="C148" s="137" t="s">
        <v>612</v>
      </c>
      <c r="D148" s="137" t="s">
        <v>613</v>
      </c>
      <c r="E148" s="111" t="s">
        <v>205</v>
      </c>
      <c r="F148" s="24">
        <v>0</v>
      </c>
      <c r="G148" s="85"/>
    </row>
    <row r="149" spans="1:9" ht="19.5" customHeight="1">
      <c r="A149" s="11" t="s">
        <v>279</v>
      </c>
      <c r="B149" s="11" t="s">
        <v>277</v>
      </c>
      <c r="C149" s="135"/>
      <c r="D149" s="135"/>
      <c r="E149" s="50" t="s">
        <v>419</v>
      </c>
      <c r="F149" s="23">
        <f>F150</f>
        <v>199300</v>
      </c>
      <c r="G149" s="85"/>
      <c r="H149" s="79"/>
      <c r="I149" s="34"/>
    </row>
    <row r="150" spans="1:7" ht="42.75" customHeight="1">
      <c r="A150" s="11" t="s">
        <v>279</v>
      </c>
      <c r="B150" s="11" t="s">
        <v>277</v>
      </c>
      <c r="C150" s="135" t="s">
        <v>308</v>
      </c>
      <c r="D150" s="135"/>
      <c r="E150" s="50" t="s">
        <v>505</v>
      </c>
      <c r="F150" s="23">
        <f>F151</f>
        <v>199300</v>
      </c>
      <c r="G150" s="85"/>
    </row>
    <row r="151" spans="1:7" ht="18.75" customHeight="1">
      <c r="A151" s="11" t="s">
        <v>279</v>
      </c>
      <c r="B151" s="11" t="s">
        <v>277</v>
      </c>
      <c r="C151" s="135" t="s">
        <v>326</v>
      </c>
      <c r="D151" s="135"/>
      <c r="E151" s="50" t="s">
        <v>263</v>
      </c>
      <c r="F151" s="23">
        <f>F152</f>
        <v>199300</v>
      </c>
      <c r="G151" s="85"/>
    </row>
    <row r="152" spans="1:7" ht="22.5" customHeight="1">
      <c r="A152" s="11" t="s">
        <v>279</v>
      </c>
      <c r="B152" s="11" t="s">
        <v>277</v>
      </c>
      <c r="C152" s="135" t="s">
        <v>338</v>
      </c>
      <c r="D152" s="135"/>
      <c r="E152" s="50" t="s">
        <v>419</v>
      </c>
      <c r="F152" s="23">
        <f>F153+F155+F157</f>
        <v>199300</v>
      </c>
      <c r="G152" s="85"/>
    </row>
    <row r="153" spans="1:7" ht="21.75" customHeight="1">
      <c r="A153" s="11" t="s">
        <v>279</v>
      </c>
      <c r="B153" s="11" t="s">
        <v>277</v>
      </c>
      <c r="C153" s="135" t="s">
        <v>337</v>
      </c>
      <c r="D153" s="135"/>
      <c r="E153" s="50" t="s">
        <v>420</v>
      </c>
      <c r="F153" s="23">
        <f>F154</f>
        <v>108300</v>
      </c>
      <c r="G153" s="85"/>
    </row>
    <row r="154" spans="1:7" ht="30.75" customHeight="1">
      <c r="A154" s="39" t="s">
        <v>279</v>
      </c>
      <c r="B154" s="39" t="s">
        <v>277</v>
      </c>
      <c r="C154" s="145" t="s">
        <v>337</v>
      </c>
      <c r="D154" s="145" t="s">
        <v>196</v>
      </c>
      <c r="E154" s="111" t="s">
        <v>205</v>
      </c>
      <c r="F154" s="24">
        <v>108300</v>
      </c>
      <c r="G154" s="85"/>
    </row>
    <row r="155" spans="1:7" ht="18.75" customHeight="1">
      <c r="A155" s="11" t="s">
        <v>279</v>
      </c>
      <c r="B155" s="11" t="s">
        <v>277</v>
      </c>
      <c r="C155" s="135" t="s">
        <v>336</v>
      </c>
      <c r="D155" s="135"/>
      <c r="E155" s="50" t="s">
        <v>265</v>
      </c>
      <c r="F155" s="23">
        <f>F156</f>
        <v>1000</v>
      </c>
      <c r="G155" s="85"/>
    </row>
    <row r="156" spans="1:7" ht="18.75" customHeight="1">
      <c r="A156" s="14" t="s">
        <v>279</v>
      </c>
      <c r="B156" s="14" t="s">
        <v>277</v>
      </c>
      <c r="C156" s="137" t="s">
        <v>336</v>
      </c>
      <c r="D156" s="137" t="s">
        <v>196</v>
      </c>
      <c r="E156" s="111" t="s">
        <v>205</v>
      </c>
      <c r="F156" s="24">
        <v>1000</v>
      </c>
      <c r="G156" s="85"/>
    </row>
    <row r="157" spans="1:7" ht="31.5" customHeight="1">
      <c r="A157" s="11" t="s">
        <v>279</v>
      </c>
      <c r="B157" s="11" t="s">
        <v>277</v>
      </c>
      <c r="C157" s="135" t="s">
        <v>335</v>
      </c>
      <c r="D157" s="135"/>
      <c r="E157" s="50" t="s">
        <v>266</v>
      </c>
      <c r="F157" s="23">
        <f>SUM(F158:F158)</f>
        <v>90000</v>
      </c>
      <c r="G157" s="85"/>
    </row>
    <row r="158" spans="1:7" ht="31.5" customHeight="1">
      <c r="A158" s="14" t="s">
        <v>279</v>
      </c>
      <c r="B158" s="14" t="s">
        <v>277</v>
      </c>
      <c r="C158" s="137" t="s">
        <v>335</v>
      </c>
      <c r="D158" s="137" t="s">
        <v>196</v>
      </c>
      <c r="E158" s="111" t="s">
        <v>205</v>
      </c>
      <c r="F158" s="24">
        <v>90000</v>
      </c>
      <c r="G158" s="85"/>
    </row>
    <row r="159" spans="1:7" ht="19.5" customHeight="1">
      <c r="A159" s="56" t="s">
        <v>280</v>
      </c>
      <c r="B159" s="56"/>
      <c r="C159" s="136"/>
      <c r="D159" s="136"/>
      <c r="E159" s="57" t="s">
        <v>267</v>
      </c>
      <c r="F159" s="58">
        <f>F160</f>
        <v>1000</v>
      </c>
      <c r="G159" s="92"/>
    </row>
    <row r="160" spans="1:7" ht="35.25" customHeight="1">
      <c r="A160" s="11" t="s">
        <v>280</v>
      </c>
      <c r="B160" s="11" t="s">
        <v>279</v>
      </c>
      <c r="C160" s="135"/>
      <c r="D160" s="135"/>
      <c r="E160" s="50" t="s">
        <v>540</v>
      </c>
      <c r="F160" s="23">
        <f>F161</f>
        <v>1000</v>
      </c>
      <c r="G160" s="85"/>
    </row>
    <row r="161" spans="1:7" ht="39.75" customHeight="1">
      <c r="A161" s="11" t="s">
        <v>280</v>
      </c>
      <c r="B161" s="11" t="s">
        <v>279</v>
      </c>
      <c r="C161" s="135" t="s">
        <v>485</v>
      </c>
      <c r="D161" s="135"/>
      <c r="E161" s="101" t="s">
        <v>541</v>
      </c>
      <c r="F161" s="23">
        <f>F162</f>
        <v>1000</v>
      </c>
      <c r="G161" s="85"/>
    </row>
    <row r="162" spans="1:7" ht="19.5" customHeight="1">
      <c r="A162" s="11" t="s">
        <v>280</v>
      </c>
      <c r="B162" s="11" t="s">
        <v>279</v>
      </c>
      <c r="C162" s="135" t="s">
        <v>486</v>
      </c>
      <c r="D162" s="135"/>
      <c r="E162" s="101" t="s">
        <v>542</v>
      </c>
      <c r="F162" s="23">
        <f>F163</f>
        <v>1000</v>
      </c>
      <c r="G162" s="85"/>
    </row>
    <row r="163" spans="1:7" ht="19.5" customHeight="1">
      <c r="A163" s="11" t="s">
        <v>280</v>
      </c>
      <c r="B163" s="11" t="s">
        <v>279</v>
      </c>
      <c r="C163" s="135" t="s">
        <v>544</v>
      </c>
      <c r="D163" s="135"/>
      <c r="E163" s="50" t="s">
        <v>543</v>
      </c>
      <c r="F163" s="23">
        <f>F164</f>
        <v>1000</v>
      </c>
      <c r="G163" s="85"/>
    </row>
    <row r="164" spans="1:7" ht="33.75" customHeight="1">
      <c r="A164" s="14" t="s">
        <v>280</v>
      </c>
      <c r="B164" s="14" t="s">
        <v>279</v>
      </c>
      <c r="C164" s="137" t="s">
        <v>544</v>
      </c>
      <c r="D164" s="137" t="s">
        <v>196</v>
      </c>
      <c r="E164" s="111" t="s">
        <v>205</v>
      </c>
      <c r="F164" s="24">
        <v>1000</v>
      </c>
      <c r="G164" s="85"/>
    </row>
    <row r="165" spans="1:7" ht="32.25" customHeight="1">
      <c r="A165" s="56" t="s">
        <v>281</v>
      </c>
      <c r="B165" s="56"/>
      <c r="C165" s="136"/>
      <c r="D165" s="136"/>
      <c r="E165" s="57" t="s">
        <v>268</v>
      </c>
      <c r="F165" s="58">
        <f>F166+F172</f>
        <v>3597000</v>
      </c>
      <c r="G165" s="92"/>
    </row>
    <row r="166" spans="1:7" ht="20.25" customHeight="1">
      <c r="A166" s="11" t="s">
        <v>281</v>
      </c>
      <c r="B166" s="11" t="s">
        <v>274</v>
      </c>
      <c r="C166" s="135"/>
      <c r="D166" s="135"/>
      <c r="E166" s="50" t="s">
        <v>269</v>
      </c>
      <c r="F166" s="23">
        <f>F167</f>
        <v>2076000</v>
      </c>
      <c r="G166" s="85"/>
    </row>
    <row r="167" spans="1:7" ht="39" customHeight="1">
      <c r="A167" s="11" t="s">
        <v>281</v>
      </c>
      <c r="B167" s="11" t="s">
        <v>274</v>
      </c>
      <c r="C167" s="135" t="s">
        <v>308</v>
      </c>
      <c r="D167" s="135"/>
      <c r="E167" s="50" t="s">
        <v>530</v>
      </c>
      <c r="F167" s="23">
        <f>F168</f>
        <v>2076000</v>
      </c>
      <c r="G167" s="85"/>
    </row>
    <row r="168" spans="1:7" ht="39.75" customHeight="1">
      <c r="A168" s="11" t="s">
        <v>281</v>
      </c>
      <c r="B168" s="11" t="s">
        <v>274</v>
      </c>
      <c r="C168" s="135" t="s">
        <v>307</v>
      </c>
      <c r="D168" s="135"/>
      <c r="E168" s="50" t="s">
        <v>516</v>
      </c>
      <c r="F168" s="23">
        <f>F169</f>
        <v>2076000</v>
      </c>
      <c r="G168" s="85"/>
    </row>
    <row r="169" spans="1:7" ht="29.25" customHeight="1">
      <c r="A169" s="11" t="s">
        <v>281</v>
      </c>
      <c r="B169" s="11" t="s">
        <v>274</v>
      </c>
      <c r="C169" s="135" t="s">
        <v>309</v>
      </c>
      <c r="D169" s="135"/>
      <c r="E169" s="50" t="s">
        <v>421</v>
      </c>
      <c r="F169" s="23">
        <f>F170</f>
        <v>2076000</v>
      </c>
      <c r="G169" s="85"/>
    </row>
    <row r="170" spans="1:7" ht="21" customHeight="1">
      <c r="A170" s="14" t="s">
        <v>281</v>
      </c>
      <c r="B170" s="14" t="s">
        <v>274</v>
      </c>
      <c r="C170" s="137" t="s">
        <v>309</v>
      </c>
      <c r="D170" s="137" t="s">
        <v>545</v>
      </c>
      <c r="E170" s="51" t="s">
        <v>546</v>
      </c>
      <c r="F170" s="23">
        <f>F171</f>
        <v>2076000</v>
      </c>
      <c r="G170" s="85"/>
    </row>
    <row r="171" spans="1:7" ht="45" customHeight="1">
      <c r="A171" s="14" t="s">
        <v>281</v>
      </c>
      <c r="B171" s="14" t="s">
        <v>274</v>
      </c>
      <c r="C171" s="137" t="s">
        <v>309</v>
      </c>
      <c r="D171" s="137" t="s">
        <v>547</v>
      </c>
      <c r="E171" s="51" t="s">
        <v>548</v>
      </c>
      <c r="F171" s="24">
        <v>2076000</v>
      </c>
      <c r="G171" s="85"/>
    </row>
    <row r="172" spans="1:8" s="18" customFormat="1" ht="24.75" customHeight="1">
      <c r="A172" s="11" t="s">
        <v>281</v>
      </c>
      <c r="B172" s="11" t="s">
        <v>278</v>
      </c>
      <c r="C172" s="135"/>
      <c r="D172" s="135"/>
      <c r="E172" s="50" t="s">
        <v>270</v>
      </c>
      <c r="F172" s="23">
        <f>F181</f>
        <v>1521000</v>
      </c>
      <c r="G172" s="85"/>
      <c r="H172" s="97"/>
    </row>
    <row r="173" spans="1:8" s="18" customFormat="1" ht="24.75" customHeight="1">
      <c r="A173" s="11" t="s">
        <v>281</v>
      </c>
      <c r="B173" s="11" t="s">
        <v>278</v>
      </c>
      <c r="C173" s="135" t="s">
        <v>311</v>
      </c>
      <c r="D173" s="135"/>
      <c r="E173" s="52" t="s">
        <v>509</v>
      </c>
      <c r="F173" s="23">
        <f>F174</f>
        <v>12000</v>
      </c>
      <c r="G173" s="85"/>
      <c r="H173" s="97"/>
    </row>
    <row r="174" spans="1:8" s="18" customFormat="1" ht="24.75" customHeight="1">
      <c r="A174" s="11" t="s">
        <v>281</v>
      </c>
      <c r="B174" s="11" t="s">
        <v>278</v>
      </c>
      <c r="C174" s="135" t="s">
        <v>312</v>
      </c>
      <c r="D174" s="135"/>
      <c r="E174" s="50" t="s">
        <v>314</v>
      </c>
      <c r="F174" s="23">
        <f>F175</f>
        <v>12000</v>
      </c>
      <c r="G174" s="85"/>
      <c r="H174" s="97"/>
    </row>
    <row r="175" spans="1:8" s="18" customFormat="1" ht="29.25" customHeight="1">
      <c r="A175" s="11" t="s">
        <v>281</v>
      </c>
      <c r="B175" s="11" t="s">
        <v>278</v>
      </c>
      <c r="C175" s="135" t="s">
        <v>510</v>
      </c>
      <c r="D175" s="135"/>
      <c r="E175" s="50" t="s">
        <v>408</v>
      </c>
      <c r="F175" s="23">
        <f>F176</f>
        <v>12000</v>
      </c>
      <c r="G175" s="85"/>
      <c r="H175" s="97"/>
    </row>
    <row r="176" spans="1:8" s="18" customFormat="1" ht="24.75" customHeight="1">
      <c r="A176" s="14" t="s">
        <v>281</v>
      </c>
      <c r="B176" s="14" t="s">
        <v>278</v>
      </c>
      <c r="C176" s="137" t="s">
        <v>510</v>
      </c>
      <c r="D176" s="137" t="s">
        <v>196</v>
      </c>
      <c r="E176" s="111" t="s">
        <v>205</v>
      </c>
      <c r="F176" s="24">
        <v>12000</v>
      </c>
      <c r="G176" s="85"/>
      <c r="H176" s="97"/>
    </row>
    <row r="177" spans="1:8" s="18" customFormat="1" ht="24.75" customHeight="1">
      <c r="A177" s="11" t="s">
        <v>281</v>
      </c>
      <c r="B177" s="11" t="s">
        <v>278</v>
      </c>
      <c r="C177" s="135" t="s">
        <v>482</v>
      </c>
      <c r="D177" s="135"/>
      <c r="E177" s="52" t="s">
        <v>550</v>
      </c>
      <c r="F177" s="23">
        <f>F178</f>
        <v>2000</v>
      </c>
      <c r="G177" s="85"/>
      <c r="H177" s="97"/>
    </row>
    <row r="178" spans="1:8" s="18" customFormat="1" ht="24.75" customHeight="1">
      <c r="A178" s="11" t="s">
        <v>281</v>
      </c>
      <c r="B178" s="11" t="s">
        <v>278</v>
      </c>
      <c r="C178" s="135" t="s">
        <v>213</v>
      </c>
      <c r="D178" s="135"/>
      <c r="E178" s="50" t="s">
        <v>551</v>
      </c>
      <c r="F178" s="23">
        <f>F179</f>
        <v>2000</v>
      </c>
      <c r="G178" s="85"/>
      <c r="H178" s="97"/>
    </row>
    <row r="179" spans="1:8" s="18" customFormat="1" ht="24.75" customHeight="1">
      <c r="A179" s="11" t="s">
        <v>281</v>
      </c>
      <c r="B179" s="11" t="s">
        <v>278</v>
      </c>
      <c r="C179" s="135" t="s">
        <v>549</v>
      </c>
      <c r="D179" s="135"/>
      <c r="E179" s="50" t="s">
        <v>552</v>
      </c>
      <c r="F179" s="23">
        <f>F180</f>
        <v>2000</v>
      </c>
      <c r="G179" s="85"/>
      <c r="H179" s="97"/>
    </row>
    <row r="180" spans="1:8" s="18" customFormat="1" ht="24.75" customHeight="1">
      <c r="A180" s="14" t="s">
        <v>281</v>
      </c>
      <c r="B180" s="14" t="s">
        <v>278</v>
      </c>
      <c r="C180" s="137" t="s">
        <v>549</v>
      </c>
      <c r="D180" s="137" t="s">
        <v>196</v>
      </c>
      <c r="E180" s="111" t="s">
        <v>205</v>
      </c>
      <c r="F180" s="24">
        <v>2000</v>
      </c>
      <c r="G180" s="85"/>
      <c r="H180" s="97"/>
    </row>
    <row r="181" spans="1:8" s="18" customFormat="1" ht="40.5" customHeight="1">
      <c r="A181" s="11" t="s">
        <v>281</v>
      </c>
      <c r="B181" s="11" t="s">
        <v>278</v>
      </c>
      <c r="C181" s="135" t="s">
        <v>308</v>
      </c>
      <c r="D181" s="135"/>
      <c r="E181" s="50" t="s">
        <v>530</v>
      </c>
      <c r="F181" s="23">
        <f>F182+F173+F177</f>
        <v>1521000</v>
      </c>
      <c r="G181" s="85"/>
      <c r="H181" s="97"/>
    </row>
    <row r="182" spans="1:8" ht="42.75" customHeight="1">
      <c r="A182" s="11" t="s">
        <v>281</v>
      </c>
      <c r="B182" s="11" t="s">
        <v>278</v>
      </c>
      <c r="C182" s="135" t="s">
        <v>307</v>
      </c>
      <c r="D182" s="135"/>
      <c r="E182" s="50" t="s">
        <v>516</v>
      </c>
      <c r="F182" s="23">
        <f>F183+F191</f>
        <v>1507000</v>
      </c>
      <c r="G182" s="85"/>
      <c r="H182" s="99"/>
    </row>
    <row r="183" spans="1:7" ht="28.5" customHeight="1" hidden="1">
      <c r="A183" s="11" t="s">
        <v>281</v>
      </c>
      <c r="B183" s="11" t="s">
        <v>278</v>
      </c>
      <c r="C183" s="135" t="s">
        <v>306</v>
      </c>
      <c r="D183" s="135"/>
      <c r="E183" s="50" t="s">
        <v>439</v>
      </c>
      <c r="F183" s="23">
        <f>F185+F186+F190+F188</f>
        <v>0</v>
      </c>
      <c r="G183" s="85"/>
    </row>
    <row r="184" spans="1:7" ht="28.5" customHeight="1" hidden="1">
      <c r="A184" s="14" t="s">
        <v>281</v>
      </c>
      <c r="B184" s="14" t="s">
        <v>278</v>
      </c>
      <c r="C184" s="137" t="s">
        <v>306</v>
      </c>
      <c r="D184" s="137" t="s">
        <v>204</v>
      </c>
      <c r="E184" s="51" t="s">
        <v>210</v>
      </c>
      <c r="F184" s="24">
        <f>F185+F186</f>
        <v>0</v>
      </c>
      <c r="G184" s="85"/>
    </row>
    <row r="185" spans="1:7" ht="20.25" customHeight="1" hidden="1">
      <c r="A185" s="14" t="s">
        <v>281</v>
      </c>
      <c r="B185" s="14" t="s">
        <v>278</v>
      </c>
      <c r="C185" s="137" t="s">
        <v>306</v>
      </c>
      <c r="D185" s="137" t="s">
        <v>432</v>
      </c>
      <c r="E185" s="15" t="s">
        <v>108</v>
      </c>
      <c r="F185" s="24">
        <v>0</v>
      </c>
      <c r="G185" s="85"/>
    </row>
    <row r="186" spans="1:8" s="18" customFormat="1" ht="27.75" customHeight="1" hidden="1">
      <c r="A186" s="14" t="s">
        <v>281</v>
      </c>
      <c r="B186" s="14" t="s">
        <v>278</v>
      </c>
      <c r="C186" s="137" t="s">
        <v>306</v>
      </c>
      <c r="D186" s="137" t="s">
        <v>364</v>
      </c>
      <c r="E186" s="51" t="s">
        <v>341</v>
      </c>
      <c r="F186" s="24">
        <v>0</v>
      </c>
      <c r="G186" s="85"/>
      <c r="H186" s="97"/>
    </row>
    <row r="187" spans="1:8" s="18" customFormat="1" ht="27.75" customHeight="1" hidden="1">
      <c r="A187" s="14" t="s">
        <v>281</v>
      </c>
      <c r="B187" s="14" t="s">
        <v>278</v>
      </c>
      <c r="C187" s="137" t="s">
        <v>306</v>
      </c>
      <c r="D187" s="137" t="s">
        <v>196</v>
      </c>
      <c r="E187" s="111" t="s">
        <v>205</v>
      </c>
      <c r="F187" s="24">
        <f>F188</f>
        <v>0</v>
      </c>
      <c r="G187" s="85"/>
      <c r="H187" s="97"/>
    </row>
    <row r="188" spans="1:7" ht="27.75" customHeight="1" hidden="1">
      <c r="A188" s="14" t="s">
        <v>281</v>
      </c>
      <c r="B188" s="14" t="s">
        <v>278</v>
      </c>
      <c r="C188" s="137" t="s">
        <v>306</v>
      </c>
      <c r="D188" s="137" t="s">
        <v>427</v>
      </c>
      <c r="E188" s="51" t="s">
        <v>422</v>
      </c>
      <c r="F188" s="24">
        <v>0</v>
      </c>
      <c r="G188" s="95"/>
    </row>
    <row r="189" spans="1:7" ht="27.75" customHeight="1" hidden="1">
      <c r="A189" s="14" t="s">
        <v>281</v>
      </c>
      <c r="B189" s="14" t="s">
        <v>278</v>
      </c>
      <c r="C189" s="137" t="s">
        <v>306</v>
      </c>
      <c r="D189" s="137" t="s">
        <v>199</v>
      </c>
      <c r="E189" s="51" t="s">
        <v>207</v>
      </c>
      <c r="F189" s="24">
        <f>F190</f>
        <v>0</v>
      </c>
      <c r="G189" s="95"/>
    </row>
    <row r="190" spans="1:7" ht="28.5" customHeight="1" hidden="1">
      <c r="A190" s="14" t="s">
        <v>281</v>
      </c>
      <c r="B190" s="14" t="s">
        <v>278</v>
      </c>
      <c r="C190" s="137" t="s">
        <v>306</v>
      </c>
      <c r="D190" s="137" t="s">
        <v>386</v>
      </c>
      <c r="E190" s="51" t="s">
        <v>470</v>
      </c>
      <c r="F190" s="24">
        <v>0</v>
      </c>
      <c r="G190" s="85"/>
    </row>
    <row r="191" spans="1:7" ht="54" customHeight="1">
      <c r="A191" s="11" t="s">
        <v>281</v>
      </c>
      <c r="B191" s="11" t="s">
        <v>278</v>
      </c>
      <c r="C191" s="135" t="s">
        <v>305</v>
      </c>
      <c r="D191" s="135"/>
      <c r="E191" s="50" t="s">
        <v>304</v>
      </c>
      <c r="F191" s="23">
        <f>SUM(F192:F193)</f>
        <v>1507000</v>
      </c>
      <c r="G191" s="85"/>
    </row>
    <row r="192" spans="1:7" ht="27" customHeight="1">
      <c r="A192" s="14" t="s">
        <v>281</v>
      </c>
      <c r="B192" s="14" t="s">
        <v>278</v>
      </c>
      <c r="C192" s="137" t="s">
        <v>305</v>
      </c>
      <c r="D192" s="137" t="s">
        <v>198</v>
      </c>
      <c r="E192" s="111" t="s">
        <v>202</v>
      </c>
      <c r="F192" s="23">
        <v>1454000</v>
      </c>
      <c r="G192" s="85"/>
    </row>
    <row r="193" spans="1:7" ht="26.25" customHeight="1">
      <c r="A193" s="16" t="s">
        <v>281</v>
      </c>
      <c r="B193" s="16" t="s">
        <v>278</v>
      </c>
      <c r="C193" s="137" t="s">
        <v>305</v>
      </c>
      <c r="D193" s="137" t="s">
        <v>196</v>
      </c>
      <c r="E193" s="111" t="s">
        <v>205</v>
      </c>
      <c r="F193" s="24">
        <v>53000</v>
      </c>
      <c r="G193" s="85"/>
    </row>
    <row r="194" spans="1:7" ht="27" customHeight="1">
      <c r="A194" s="56">
        <v>10</v>
      </c>
      <c r="B194" s="56"/>
      <c r="C194" s="136"/>
      <c r="D194" s="136"/>
      <c r="E194" s="57" t="s">
        <v>423</v>
      </c>
      <c r="F194" s="58">
        <f>F195+F201+F207</f>
        <v>444000</v>
      </c>
      <c r="G194" s="92"/>
    </row>
    <row r="195" spans="1:8" ht="17.25" customHeight="1">
      <c r="A195" s="11">
        <v>10</v>
      </c>
      <c r="B195" s="11" t="s">
        <v>274</v>
      </c>
      <c r="C195" s="135"/>
      <c r="D195" s="135"/>
      <c r="E195" s="50" t="s">
        <v>271</v>
      </c>
      <c r="F195" s="23">
        <f>F196</f>
        <v>310000</v>
      </c>
      <c r="G195" s="85"/>
      <c r="H195" s="79"/>
    </row>
    <row r="196" spans="1:8" s="18" customFormat="1" ht="36.75" customHeight="1">
      <c r="A196" s="11">
        <v>10</v>
      </c>
      <c r="B196" s="11" t="s">
        <v>274</v>
      </c>
      <c r="C196" s="135" t="s">
        <v>299</v>
      </c>
      <c r="D196" s="135"/>
      <c r="E196" s="101" t="s">
        <v>553</v>
      </c>
      <c r="F196" s="23">
        <f>F197</f>
        <v>310000</v>
      </c>
      <c r="G196" s="85"/>
      <c r="H196" s="97"/>
    </row>
    <row r="197" spans="1:8" s="18" customFormat="1" ht="27.75" customHeight="1">
      <c r="A197" s="11" t="s">
        <v>429</v>
      </c>
      <c r="B197" s="11" t="s">
        <v>274</v>
      </c>
      <c r="C197" s="135" t="s">
        <v>302</v>
      </c>
      <c r="D197" s="135"/>
      <c r="E197" s="101" t="s">
        <v>303</v>
      </c>
      <c r="F197" s="44">
        <f>F198</f>
        <v>310000</v>
      </c>
      <c r="G197" s="86"/>
      <c r="H197" s="97"/>
    </row>
    <row r="198" spans="1:8" s="18" customFormat="1" ht="33" customHeight="1">
      <c r="A198" s="11" t="s">
        <v>429</v>
      </c>
      <c r="B198" s="11" t="s">
        <v>274</v>
      </c>
      <c r="C198" s="135" t="s">
        <v>554</v>
      </c>
      <c r="D198" s="135"/>
      <c r="E198" s="50" t="s">
        <v>272</v>
      </c>
      <c r="F198" s="23">
        <f>F199</f>
        <v>310000</v>
      </c>
      <c r="G198" s="85"/>
      <c r="H198" s="99"/>
    </row>
    <row r="199" spans="1:8" ht="29.25" customHeight="1">
      <c r="A199" s="11">
        <v>10</v>
      </c>
      <c r="B199" s="11" t="s">
        <v>274</v>
      </c>
      <c r="C199" s="135" t="s">
        <v>556</v>
      </c>
      <c r="D199" s="135"/>
      <c r="E199" s="50" t="s">
        <v>555</v>
      </c>
      <c r="F199" s="23">
        <f>F200</f>
        <v>310000</v>
      </c>
      <c r="G199" s="85"/>
      <c r="H199" s="99"/>
    </row>
    <row r="200" spans="1:8" ht="20.25" customHeight="1">
      <c r="A200" s="14" t="s">
        <v>429</v>
      </c>
      <c r="B200" s="14" t="s">
        <v>274</v>
      </c>
      <c r="C200" s="137" t="s">
        <v>556</v>
      </c>
      <c r="D200" s="137" t="s">
        <v>203</v>
      </c>
      <c r="E200" s="51" t="s">
        <v>273</v>
      </c>
      <c r="F200" s="24">
        <v>310000</v>
      </c>
      <c r="G200" s="85"/>
      <c r="H200" s="99"/>
    </row>
    <row r="201" spans="1:7" ht="16.5" customHeight="1">
      <c r="A201" s="11">
        <v>10</v>
      </c>
      <c r="B201" s="11" t="s">
        <v>277</v>
      </c>
      <c r="C201" s="135"/>
      <c r="D201" s="135"/>
      <c r="E201" s="50" t="s">
        <v>440</v>
      </c>
      <c r="F201" s="23">
        <f>F202</f>
        <v>45000</v>
      </c>
      <c r="G201" s="85"/>
    </row>
    <row r="202" spans="1:7" ht="40.5" customHeight="1">
      <c r="A202" s="11">
        <v>10</v>
      </c>
      <c r="B202" s="11" t="s">
        <v>277</v>
      </c>
      <c r="C202" s="135" t="s">
        <v>299</v>
      </c>
      <c r="D202" s="135"/>
      <c r="E202" s="101" t="s">
        <v>214</v>
      </c>
      <c r="F202" s="23">
        <f>F203</f>
        <v>45000</v>
      </c>
      <c r="G202" s="85"/>
    </row>
    <row r="203" spans="1:7" ht="27.75" customHeight="1">
      <c r="A203" s="11" t="s">
        <v>429</v>
      </c>
      <c r="B203" s="11" t="s">
        <v>277</v>
      </c>
      <c r="C203" s="135" t="s">
        <v>302</v>
      </c>
      <c r="D203" s="135"/>
      <c r="E203" s="101" t="s">
        <v>303</v>
      </c>
      <c r="F203" s="44">
        <f>F204</f>
        <v>45000</v>
      </c>
      <c r="G203" s="86"/>
    </row>
    <row r="204" spans="1:7" ht="27" customHeight="1">
      <c r="A204" s="11" t="s">
        <v>429</v>
      </c>
      <c r="B204" s="11" t="s">
        <v>277</v>
      </c>
      <c r="C204" s="135" t="s">
        <v>554</v>
      </c>
      <c r="D204" s="135"/>
      <c r="E204" s="50" t="s">
        <v>272</v>
      </c>
      <c r="F204" s="23">
        <f>F205</f>
        <v>45000</v>
      </c>
      <c r="G204" s="85"/>
    </row>
    <row r="205" spans="1:7" ht="30" customHeight="1">
      <c r="A205" s="11">
        <v>10</v>
      </c>
      <c r="B205" s="11" t="s">
        <v>277</v>
      </c>
      <c r="C205" s="135" t="s">
        <v>558</v>
      </c>
      <c r="D205" s="135"/>
      <c r="E205" s="50" t="s">
        <v>557</v>
      </c>
      <c r="F205" s="23">
        <f>F206</f>
        <v>45000</v>
      </c>
      <c r="G205" s="85"/>
    </row>
    <row r="206" spans="1:7" ht="21.75" customHeight="1">
      <c r="A206" s="14" t="s">
        <v>429</v>
      </c>
      <c r="B206" s="14" t="s">
        <v>277</v>
      </c>
      <c r="C206" s="137" t="s">
        <v>558</v>
      </c>
      <c r="D206" s="137" t="s">
        <v>203</v>
      </c>
      <c r="E206" s="185" t="s">
        <v>273</v>
      </c>
      <c r="F206" s="24">
        <v>45000</v>
      </c>
      <c r="G206" s="85"/>
    </row>
    <row r="207" spans="1:8" ht="39.75" customHeight="1">
      <c r="A207" s="11" t="s">
        <v>429</v>
      </c>
      <c r="B207" s="11" t="s">
        <v>277</v>
      </c>
      <c r="C207" s="135" t="s">
        <v>308</v>
      </c>
      <c r="D207" s="135"/>
      <c r="E207" s="110" t="s">
        <v>505</v>
      </c>
      <c r="F207" s="23">
        <f>F208</f>
        <v>89000</v>
      </c>
      <c r="G207" s="85"/>
      <c r="H207" s="79"/>
    </row>
    <row r="208" spans="1:8" ht="45.75" customHeight="1">
      <c r="A208" s="11" t="s">
        <v>429</v>
      </c>
      <c r="B208" s="11" t="s">
        <v>277</v>
      </c>
      <c r="C208" s="135" t="s">
        <v>307</v>
      </c>
      <c r="D208" s="135"/>
      <c r="E208" s="110" t="s">
        <v>559</v>
      </c>
      <c r="F208" s="23">
        <f>F209</f>
        <v>89000</v>
      </c>
      <c r="G208" s="85"/>
      <c r="H208" s="79"/>
    </row>
    <row r="209" spans="1:8" ht="55.5" customHeight="1">
      <c r="A209" s="11" t="s">
        <v>429</v>
      </c>
      <c r="B209" s="11" t="s">
        <v>277</v>
      </c>
      <c r="C209" s="135" t="s">
        <v>197</v>
      </c>
      <c r="D209" s="135"/>
      <c r="E209" s="112" t="s">
        <v>568</v>
      </c>
      <c r="F209" s="23">
        <f>F210</f>
        <v>89000</v>
      </c>
      <c r="G209" s="85"/>
      <c r="H209" s="79"/>
    </row>
    <row r="210" spans="1:8" ht="27.75" customHeight="1">
      <c r="A210" s="14" t="s">
        <v>429</v>
      </c>
      <c r="B210" s="14" t="s">
        <v>277</v>
      </c>
      <c r="C210" s="137" t="s">
        <v>197</v>
      </c>
      <c r="D210" s="137" t="s">
        <v>545</v>
      </c>
      <c r="E210" s="51" t="s">
        <v>546</v>
      </c>
      <c r="F210" s="23">
        <f>F211</f>
        <v>89000</v>
      </c>
      <c r="G210" s="85"/>
      <c r="H210" s="79"/>
    </row>
    <row r="211" spans="1:8" ht="45.75" customHeight="1">
      <c r="A211" s="14" t="s">
        <v>429</v>
      </c>
      <c r="B211" s="14" t="s">
        <v>277</v>
      </c>
      <c r="C211" s="137" t="s">
        <v>197</v>
      </c>
      <c r="D211" s="137" t="s">
        <v>547</v>
      </c>
      <c r="E211" s="51" t="s">
        <v>548</v>
      </c>
      <c r="F211" s="23">
        <v>89000</v>
      </c>
      <c r="G211" s="85"/>
      <c r="H211" s="79"/>
    </row>
    <row r="212" spans="1:7" ht="21" customHeight="1">
      <c r="A212" s="56">
        <v>11</v>
      </c>
      <c r="B212" s="56"/>
      <c r="C212" s="136"/>
      <c r="D212" s="136"/>
      <c r="E212" s="57" t="s">
        <v>284</v>
      </c>
      <c r="F212" s="58">
        <f>F213</f>
        <v>30000</v>
      </c>
      <c r="G212" s="92"/>
    </row>
    <row r="213" spans="1:7" ht="20.25" customHeight="1">
      <c r="A213" s="11">
        <v>11</v>
      </c>
      <c r="B213" s="11" t="s">
        <v>274</v>
      </c>
      <c r="C213" s="135"/>
      <c r="D213" s="135"/>
      <c r="E213" s="50" t="s">
        <v>426</v>
      </c>
      <c r="F213" s="23">
        <f>F214</f>
        <v>30000</v>
      </c>
      <c r="G213" s="85"/>
    </row>
    <row r="214" spans="1:7" ht="31.5" customHeight="1">
      <c r="A214" s="11">
        <v>11</v>
      </c>
      <c r="B214" s="11" t="s">
        <v>274</v>
      </c>
      <c r="C214" s="135" t="s">
        <v>296</v>
      </c>
      <c r="D214" s="135"/>
      <c r="E214" s="50" t="s">
        <v>560</v>
      </c>
      <c r="F214" s="23">
        <f>F215</f>
        <v>30000</v>
      </c>
      <c r="G214" s="85"/>
    </row>
    <row r="215" spans="1:7" ht="27.75" customHeight="1">
      <c r="A215" s="11" t="s">
        <v>434</v>
      </c>
      <c r="B215" s="11" t="s">
        <v>274</v>
      </c>
      <c r="C215" s="135" t="s">
        <v>297</v>
      </c>
      <c r="D215" s="135"/>
      <c r="E215" s="50" t="s">
        <v>298</v>
      </c>
      <c r="F215" s="44">
        <f>F216</f>
        <v>30000</v>
      </c>
      <c r="G215" s="86"/>
    </row>
    <row r="216" spans="1:7" ht="20.25" customHeight="1">
      <c r="A216" s="11">
        <v>11</v>
      </c>
      <c r="B216" s="11" t="s">
        <v>274</v>
      </c>
      <c r="C216" s="135" t="s">
        <v>561</v>
      </c>
      <c r="D216" s="135"/>
      <c r="E216" s="50" t="s">
        <v>285</v>
      </c>
      <c r="F216" s="23">
        <f>F217</f>
        <v>30000</v>
      </c>
      <c r="G216" s="85"/>
    </row>
    <row r="217" spans="1:7" ht="31.5" customHeight="1">
      <c r="A217" s="14" t="s">
        <v>434</v>
      </c>
      <c r="B217" s="14" t="s">
        <v>274</v>
      </c>
      <c r="C217" s="137" t="s">
        <v>561</v>
      </c>
      <c r="D217" s="137" t="s">
        <v>196</v>
      </c>
      <c r="E217" s="111" t="s">
        <v>205</v>
      </c>
      <c r="F217" s="24">
        <v>30000</v>
      </c>
      <c r="G217" s="85"/>
    </row>
    <row r="218" spans="1:7" ht="31.5" customHeight="1">
      <c r="A218" s="56" t="s">
        <v>428</v>
      </c>
      <c r="B218" s="56"/>
      <c r="C218" s="136"/>
      <c r="D218" s="136"/>
      <c r="E218" s="57" t="s">
        <v>562</v>
      </c>
      <c r="F218" s="58">
        <f>F219</f>
        <v>4989.96</v>
      </c>
      <c r="G218" s="85"/>
    </row>
    <row r="219" spans="1:7" ht="31.5" customHeight="1">
      <c r="A219" s="11" t="s">
        <v>428</v>
      </c>
      <c r="B219" s="11" t="s">
        <v>274</v>
      </c>
      <c r="C219" s="135"/>
      <c r="D219" s="135"/>
      <c r="E219" s="50" t="s">
        <v>563</v>
      </c>
      <c r="F219" s="23">
        <f>F220</f>
        <v>4989.96</v>
      </c>
      <c r="G219" s="85"/>
    </row>
    <row r="220" spans="1:7" ht="39.75" customHeight="1">
      <c r="A220" s="11" t="s">
        <v>428</v>
      </c>
      <c r="B220" s="11" t="s">
        <v>274</v>
      </c>
      <c r="C220" s="135" t="s">
        <v>308</v>
      </c>
      <c r="D220" s="137"/>
      <c r="E220" s="110" t="s">
        <v>564</v>
      </c>
      <c r="F220" s="23">
        <f>F221</f>
        <v>4989.96</v>
      </c>
      <c r="G220" s="85"/>
    </row>
    <row r="221" spans="1:7" ht="42.75" customHeight="1">
      <c r="A221" s="11" t="s">
        <v>428</v>
      </c>
      <c r="B221" s="11" t="s">
        <v>274</v>
      </c>
      <c r="C221" s="135" t="s">
        <v>307</v>
      </c>
      <c r="D221" s="135"/>
      <c r="E221" s="110" t="s">
        <v>559</v>
      </c>
      <c r="F221" s="23">
        <f>F222</f>
        <v>4989.96</v>
      </c>
      <c r="G221" s="85"/>
    </row>
    <row r="222" spans="1:7" ht="31.5" customHeight="1">
      <c r="A222" s="14" t="s">
        <v>428</v>
      </c>
      <c r="B222" s="14" t="s">
        <v>274</v>
      </c>
      <c r="C222" s="137" t="s">
        <v>567</v>
      </c>
      <c r="D222" s="137"/>
      <c r="E222" s="111" t="s">
        <v>565</v>
      </c>
      <c r="F222" s="23">
        <f>F223</f>
        <v>4989.96</v>
      </c>
      <c r="G222" s="85"/>
    </row>
    <row r="223" spans="1:7" ht="31.5" customHeight="1">
      <c r="A223" s="14" t="s">
        <v>428</v>
      </c>
      <c r="B223" s="14" t="s">
        <v>274</v>
      </c>
      <c r="C223" s="137" t="s">
        <v>567</v>
      </c>
      <c r="D223" s="137" t="s">
        <v>39</v>
      </c>
      <c r="E223" s="111" t="s">
        <v>566</v>
      </c>
      <c r="F223" s="24">
        <v>4989.96</v>
      </c>
      <c r="G223" s="85"/>
    </row>
    <row r="224" spans="1:7" ht="31.5" customHeight="1">
      <c r="A224" s="40"/>
      <c r="B224" s="40"/>
      <c r="C224" s="146"/>
      <c r="D224" s="146"/>
      <c r="E224" s="54" t="s">
        <v>441</v>
      </c>
      <c r="F224" s="41">
        <f>F8+F47+F54+F91+F112+F159+F165+F194+F212+F218</f>
        <v>14549900</v>
      </c>
      <c r="G224" s="93"/>
    </row>
    <row r="225" ht="18.75" customHeight="1">
      <c r="G225" s="93"/>
    </row>
    <row r="226" ht="33.75" customHeight="1"/>
    <row r="227" ht="33.75" customHeight="1"/>
    <row r="228" ht="21.75" customHeight="1"/>
    <row r="229" ht="33" customHeight="1"/>
    <row r="230" ht="15">
      <c r="H230" s="100"/>
    </row>
  </sheetData>
  <sheetProtection/>
  <mergeCells count="6">
    <mergeCell ref="A1:F1"/>
    <mergeCell ref="A3:F3"/>
    <mergeCell ref="C5:C7"/>
    <mergeCell ref="D5:D7"/>
    <mergeCell ref="E5:E7"/>
    <mergeCell ref="A2:F2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5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5" customWidth="1"/>
    <col min="6" max="6" width="15.421875" style="6" customWidth="1"/>
    <col min="7" max="7" width="15.421875" style="94" customWidth="1"/>
    <col min="8" max="8" width="19.57421875" style="2" customWidth="1"/>
  </cols>
  <sheetData>
    <row r="1" spans="1:7" ht="80.25" customHeight="1">
      <c r="A1" s="273" t="s">
        <v>694</v>
      </c>
      <c r="B1" s="273"/>
      <c r="C1" s="273"/>
      <c r="D1" s="273"/>
      <c r="E1" s="273"/>
      <c r="F1" s="273"/>
      <c r="G1" s="273"/>
    </row>
    <row r="2" spans="1:7" ht="80.25" customHeight="1">
      <c r="A2" s="273" t="s">
        <v>673</v>
      </c>
      <c r="B2" s="273"/>
      <c r="C2" s="273"/>
      <c r="D2" s="273"/>
      <c r="E2" s="273"/>
      <c r="F2" s="273"/>
      <c r="G2" s="273"/>
    </row>
    <row r="3" spans="1:7" ht="45" customHeight="1">
      <c r="A3" s="274" t="s">
        <v>620</v>
      </c>
      <c r="B3" s="274"/>
      <c r="C3" s="274"/>
      <c r="D3" s="274"/>
      <c r="E3" s="274"/>
      <c r="F3" s="274"/>
      <c r="G3" s="88"/>
    </row>
    <row r="4" spans="6:7" ht="15">
      <c r="F4" s="1" t="s">
        <v>339</v>
      </c>
      <c r="G4" s="89"/>
    </row>
    <row r="5" spans="1:7" ht="15">
      <c r="A5" s="161" t="s">
        <v>247</v>
      </c>
      <c r="B5" s="161" t="s">
        <v>249</v>
      </c>
      <c r="C5" s="275" t="s">
        <v>251</v>
      </c>
      <c r="D5" s="275" t="s">
        <v>252</v>
      </c>
      <c r="E5" s="263" t="s">
        <v>253</v>
      </c>
      <c r="F5" s="162" t="s">
        <v>254</v>
      </c>
      <c r="G5" s="162" t="s">
        <v>254</v>
      </c>
    </row>
    <row r="6" spans="1:7" ht="16.5" customHeight="1">
      <c r="A6" s="161" t="s">
        <v>248</v>
      </c>
      <c r="B6" s="161" t="s">
        <v>250</v>
      </c>
      <c r="C6" s="275"/>
      <c r="D6" s="275"/>
      <c r="E6" s="263"/>
      <c r="F6" s="162" t="s">
        <v>255</v>
      </c>
      <c r="G6" s="162" t="s">
        <v>255</v>
      </c>
    </row>
    <row r="7" spans="1:7" ht="15">
      <c r="A7" s="161"/>
      <c r="B7" s="161" t="s">
        <v>248</v>
      </c>
      <c r="C7" s="275"/>
      <c r="D7" s="275"/>
      <c r="E7" s="263"/>
      <c r="F7" s="163" t="s">
        <v>492</v>
      </c>
      <c r="G7" s="163" t="s">
        <v>621</v>
      </c>
    </row>
    <row r="8" spans="1:8" s="17" customFormat="1" ht="21" customHeight="1">
      <c r="A8" s="56" t="s">
        <v>274</v>
      </c>
      <c r="B8" s="56"/>
      <c r="C8" s="136"/>
      <c r="D8" s="136"/>
      <c r="E8" s="57" t="s">
        <v>401</v>
      </c>
      <c r="F8" s="58">
        <f>SUM(F9+F14+F29+F24)</f>
        <v>5631000</v>
      </c>
      <c r="G8" s="58">
        <f>SUM(G9+G14+G29+G24)</f>
        <v>5623200</v>
      </c>
      <c r="H8" s="128"/>
    </row>
    <row r="9" spans="1:8" s="17" customFormat="1" ht="33" customHeight="1">
      <c r="A9" s="11" t="s">
        <v>274</v>
      </c>
      <c r="B9" s="11" t="s">
        <v>276</v>
      </c>
      <c r="C9" s="135"/>
      <c r="D9" s="135"/>
      <c r="E9" s="50" t="s">
        <v>402</v>
      </c>
      <c r="F9" s="23">
        <f aca="true" t="shared" si="0" ref="F9:G12">F10</f>
        <v>573100</v>
      </c>
      <c r="G9" s="23">
        <f t="shared" si="0"/>
        <v>573100</v>
      </c>
      <c r="H9" s="96"/>
    </row>
    <row r="10" spans="1:7" ht="44.25" customHeight="1">
      <c r="A10" s="11" t="s">
        <v>274</v>
      </c>
      <c r="B10" s="11" t="s">
        <v>276</v>
      </c>
      <c r="C10" s="135" t="s">
        <v>308</v>
      </c>
      <c r="D10" s="135"/>
      <c r="E10" s="50" t="s">
        <v>505</v>
      </c>
      <c r="F10" s="23">
        <f t="shared" si="0"/>
        <v>573100</v>
      </c>
      <c r="G10" s="23">
        <f t="shared" si="0"/>
        <v>573100</v>
      </c>
    </row>
    <row r="11" spans="1:7" ht="41.25" customHeight="1">
      <c r="A11" s="11" t="s">
        <v>274</v>
      </c>
      <c r="B11" s="11" t="s">
        <v>276</v>
      </c>
      <c r="C11" s="135" t="s">
        <v>307</v>
      </c>
      <c r="D11" s="135"/>
      <c r="E11" s="50" t="s">
        <v>506</v>
      </c>
      <c r="F11" s="23">
        <f t="shared" si="0"/>
        <v>573100</v>
      </c>
      <c r="G11" s="23">
        <f t="shared" si="0"/>
        <v>573100</v>
      </c>
    </row>
    <row r="12" spans="1:7" ht="19.5" customHeight="1">
      <c r="A12" s="11" t="s">
        <v>274</v>
      </c>
      <c r="B12" s="11" t="s">
        <v>276</v>
      </c>
      <c r="C12" s="135" t="s">
        <v>327</v>
      </c>
      <c r="D12" s="135"/>
      <c r="E12" s="50" t="s">
        <v>507</v>
      </c>
      <c r="F12" s="23">
        <f t="shared" si="0"/>
        <v>573100</v>
      </c>
      <c r="G12" s="23">
        <f t="shared" si="0"/>
        <v>573100</v>
      </c>
    </row>
    <row r="13" spans="1:7" ht="29.25" customHeight="1">
      <c r="A13" s="14" t="s">
        <v>274</v>
      </c>
      <c r="B13" s="14" t="s">
        <v>276</v>
      </c>
      <c r="C13" s="137" t="s">
        <v>327</v>
      </c>
      <c r="D13" s="137" t="s">
        <v>198</v>
      </c>
      <c r="E13" s="111" t="s">
        <v>202</v>
      </c>
      <c r="F13" s="23">
        <v>573100</v>
      </c>
      <c r="G13" s="23">
        <v>573100</v>
      </c>
    </row>
    <row r="14" spans="1:8" s="17" customFormat="1" ht="43.5" customHeight="1">
      <c r="A14" s="11" t="s">
        <v>274</v>
      </c>
      <c r="B14" s="11" t="s">
        <v>278</v>
      </c>
      <c r="C14" s="135"/>
      <c r="D14" s="135"/>
      <c r="E14" s="50" t="s">
        <v>404</v>
      </c>
      <c r="F14" s="23">
        <f>F15</f>
        <v>1012900</v>
      </c>
      <c r="G14" s="23">
        <f>G15</f>
        <v>961900</v>
      </c>
      <c r="H14" s="96"/>
    </row>
    <row r="15" spans="1:8" s="18" customFormat="1" ht="41.25" customHeight="1">
      <c r="A15" s="11" t="s">
        <v>274</v>
      </c>
      <c r="B15" s="11" t="s">
        <v>278</v>
      </c>
      <c r="C15" s="135" t="s">
        <v>308</v>
      </c>
      <c r="D15" s="135"/>
      <c r="E15" s="50" t="s">
        <v>505</v>
      </c>
      <c r="F15" s="23">
        <f>F16</f>
        <v>1012900</v>
      </c>
      <c r="G15" s="23">
        <f>G16</f>
        <v>961900</v>
      </c>
      <c r="H15" s="97"/>
    </row>
    <row r="16" spans="1:7" ht="42" customHeight="1">
      <c r="A16" s="11" t="s">
        <v>274</v>
      </c>
      <c r="B16" s="11" t="s">
        <v>278</v>
      </c>
      <c r="C16" s="135" t="s">
        <v>307</v>
      </c>
      <c r="D16" s="135"/>
      <c r="E16" s="50" t="s">
        <v>508</v>
      </c>
      <c r="F16" s="23">
        <f>F17+F22</f>
        <v>1012900</v>
      </c>
      <c r="G16" s="23">
        <f>G17+G22</f>
        <v>961900</v>
      </c>
    </row>
    <row r="17" spans="1:7" ht="22.5" customHeight="1">
      <c r="A17" s="11" t="s">
        <v>274</v>
      </c>
      <c r="B17" s="11" t="s">
        <v>278</v>
      </c>
      <c r="C17" s="135" t="s">
        <v>328</v>
      </c>
      <c r="D17" s="135"/>
      <c r="E17" s="50" t="s">
        <v>406</v>
      </c>
      <c r="F17" s="23">
        <f>SUM(F18:F21)</f>
        <v>1011900</v>
      </c>
      <c r="G17" s="23">
        <f>SUM(G18:G21)</f>
        <v>960900</v>
      </c>
    </row>
    <row r="18" spans="1:7" ht="28.5" customHeight="1">
      <c r="A18" s="14" t="s">
        <v>274</v>
      </c>
      <c r="B18" s="14" t="s">
        <v>278</v>
      </c>
      <c r="C18" s="137" t="s">
        <v>328</v>
      </c>
      <c r="D18" s="137" t="s">
        <v>198</v>
      </c>
      <c r="E18" s="111" t="s">
        <v>202</v>
      </c>
      <c r="F18" s="24">
        <v>774670</v>
      </c>
      <c r="G18" s="24">
        <v>774670</v>
      </c>
    </row>
    <row r="19" spans="1:8" s="18" customFormat="1" ht="24.75" customHeight="1">
      <c r="A19" s="14" t="s">
        <v>274</v>
      </c>
      <c r="B19" s="14" t="s">
        <v>278</v>
      </c>
      <c r="C19" s="137" t="s">
        <v>328</v>
      </c>
      <c r="D19" s="137" t="s">
        <v>196</v>
      </c>
      <c r="E19" s="111" t="s">
        <v>205</v>
      </c>
      <c r="F19" s="24">
        <v>217230</v>
      </c>
      <c r="G19" s="24">
        <v>177230</v>
      </c>
      <c r="H19" s="97"/>
    </row>
    <row r="20" spans="1:8" ht="22.5" customHeight="1">
      <c r="A20" s="14" t="s">
        <v>274</v>
      </c>
      <c r="B20" s="14" t="s">
        <v>278</v>
      </c>
      <c r="C20" s="137" t="s">
        <v>328</v>
      </c>
      <c r="D20" s="137" t="s">
        <v>199</v>
      </c>
      <c r="E20" s="51" t="s">
        <v>207</v>
      </c>
      <c r="F20" s="24">
        <v>0</v>
      </c>
      <c r="G20" s="24">
        <v>0</v>
      </c>
      <c r="H20" s="98"/>
    </row>
    <row r="21" spans="1:8" ht="29.25" customHeight="1">
      <c r="A21" s="14" t="s">
        <v>274</v>
      </c>
      <c r="B21" s="14" t="s">
        <v>278</v>
      </c>
      <c r="C21" s="137" t="s">
        <v>328</v>
      </c>
      <c r="D21" s="137" t="s">
        <v>200</v>
      </c>
      <c r="E21" s="51" t="s">
        <v>206</v>
      </c>
      <c r="F21" s="24">
        <v>20000</v>
      </c>
      <c r="G21" s="24">
        <v>9000</v>
      </c>
      <c r="H21" s="98"/>
    </row>
    <row r="22" spans="1:8" ht="51" customHeight="1">
      <c r="A22" s="11" t="s">
        <v>274</v>
      </c>
      <c r="B22" s="11" t="s">
        <v>278</v>
      </c>
      <c r="C22" s="135" t="s">
        <v>608</v>
      </c>
      <c r="D22" s="137"/>
      <c r="E22" s="191" t="s">
        <v>638</v>
      </c>
      <c r="F22" s="23">
        <f>F23</f>
        <v>1000</v>
      </c>
      <c r="G22" s="23">
        <f>G23</f>
        <v>1000</v>
      </c>
      <c r="H22" s="98"/>
    </row>
    <row r="23" spans="1:8" ht="29.25" customHeight="1">
      <c r="A23" s="11" t="s">
        <v>274</v>
      </c>
      <c r="B23" s="11" t="s">
        <v>278</v>
      </c>
      <c r="C23" s="135" t="s">
        <v>608</v>
      </c>
      <c r="D23" s="137" t="s">
        <v>196</v>
      </c>
      <c r="E23" s="111" t="s">
        <v>205</v>
      </c>
      <c r="F23" s="24">
        <v>1000</v>
      </c>
      <c r="G23" s="24">
        <v>1000</v>
      </c>
      <c r="H23" s="98"/>
    </row>
    <row r="24" spans="1:8" s="18" customFormat="1" ht="25.5" customHeight="1">
      <c r="A24" s="81" t="s">
        <v>274</v>
      </c>
      <c r="B24" s="81" t="s">
        <v>434</v>
      </c>
      <c r="C24" s="82"/>
      <c r="D24" s="82"/>
      <c r="E24" s="80" t="s">
        <v>179</v>
      </c>
      <c r="F24" s="23">
        <f aca="true" t="shared" si="1" ref="F24:G27">F25</f>
        <v>30000</v>
      </c>
      <c r="G24" s="23">
        <f t="shared" si="1"/>
        <v>40000</v>
      </c>
      <c r="H24" s="97"/>
    </row>
    <row r="25" spans="1:8" s="18" customFormat="1" ht="40.5" customHeight="1">
      <c r="A25" s="134" t="s">
        <v>274</v>
      </c>
      <c r="B25" s="134" t="s">
        <v>434</v>
      </c>
      <c r="C25" s="138" t="s">
        <v>308</v>
      </c>
      <c r="D25" s="138"/>
      <c r="E25" s="113" t="s">
        <v>517</v>
      </c>
      <c r="F25" s="23">
        <f t="shared" si="1"/>
        <v>30000</v>
      </c>
      <c r="G25" s="23">
        <f t="shared" si="1"/>
        <v>40000</v>
      </c>
      <c r="H25" s="97"/>
    </row>
    <row r="26" spans="1:8" s="18" customFormat="1" ht="39.75" customHeight="1">
      <c r="A26" s="134" t="s">
        <v>274</v>
      </c>
      <c r="B26" s="134" t="s">
        <v>434</v>
      </c>
      <c r="C26" s="138" t="s">
        <v>307</v>
      </c>
      <c r="D26" s="138"/>
      <c r="E26" s="113" t="s">
        <v>518</v>
      </c>
      <c r="F26" s="23">
        <f t="shared" si="1"/>
        <v>30000</v>
      </c>
      <c r="G26" s="23">
        <f t="shared" si="1"/>
        <v>40000</v>
      </c>
      <c r="H26" s="97"/>
    </row>
    <row r="27" spans="1:8" s="18" customFormat="1" ht="22.5" customHeight="1">
      <c r="A27" s="134" t="s">
        <v>274</v>
      </c>
      <c r="B27" s="134" t="s">
        <v>434</v>
      </c>
      <c r="C27" s="138" t="s">
        <v>181</v>
      </c>
      <c r="D27" s="138"/>
      <c r="E27" s="113" t="s">
        <v>180</v>
      </c>
      <c r="F27" s="23">
        <f t="shared" si="1"/>
        <v>30000</v>
      </c>
      <c r="G27" s="23">
        <f t="shared" si="1"/>
        <v>40000</v>
      </c>
      <c r="H27" s="97"/>
    </row>
    <row r="28" spans="1:8" s="18" customFormat="1" ht="39.75" customHeight="1">
      <c r="A28" s="134" t="s">
        <v>274</v>
      </c>
      <c r="B28" s="134" t="s">
        <v>434</v>
      </c>
      <c r="C28" s="138" t="s">
        <v>181</v>
      </c>
      <c r="D28" s="138" t="s">
        <v>183</v>
      </c>
      <c r="E28" s="113" t="s">
        <v>182</v>
      </c>
      <c r="F28" s="23">
        <v>30000</v>
      </c>
      <c r="G28" s="23">
        <v>40000</v>
      </c>
      <c r="H28" s="97"/>
    </row>
    <row r="29" spans="1:8" s="18" customFormat="1" ht="32.25" customHeight="1">
      <c r="A29" s="42" t="s">
        <v>274</v>
      </c>
      <c r="B29" s="42">
        <v>13</v>
      </c>
      <c r="C29" s="139"/>
      <c r="D29" s="139"/>
      <c r="E29" s="52" t="s">
        <v>258</v>
      </c>
      <c r="F29" s="44">
        <f>F30+F38+F34</f>
        <v>4015000</v>
      </c>
      <c r="G29" s="44">
        <f>G30+G38+G34</f>
        <v>4048200</v>
      </c>
      <c r="H29" s="79"/>
    </row>
    <row r="30" spans="1:8" s="18" customFormat="1" ht="2.25" customHeight="1">
      <c r="A30" s="11" t="s">
        <v>274</v>
      </c>
      <c r="B30" s="11">
        <v>13</v>
      </c>
      <c r="C30" s="135" t="s">
        <v>311</v>
      </c>
      <c r="D30" s="135"/>
      <c r="E30" s="52" t="s">
        <v>509</v>
      </c>
      <c r="F30" s="23">
        <f aca="true" t="shared" si="2" ref="F30:G32">F31</f>
        <v>0</v>
      </c>
      <c r="G30" s="23">
        <f t="shared" si="2"/>
        <v>0</v>
      </c>
      <c r="H30" s="79"/>
    </row>
    <row r="31" spans="1:8" s="18" customFormat="1" ht="38.25" customHeight="1" hidden="1">
      <c r="A31" s="11" t="s">
        <v>274</v>
      </c>
      <c r="B31" s="11" t="s">
        <v>331</v>
      </c>
      <c r="C31" s="135" t="s">
        <v>312</v>
      </c>
      <c r="D31" s="135"/>
      <c r="E31" s="50" t="s">
        <v>314</v>
      </c>
      <c r="F31" s="23">
        <f t="shared" si="2"/>
        <v>0</v>
      </c>
      <c r="G31" s="23">
        <f t="shared" si="2"/>
        <v>0</v>
      </c>
      <c r="H31" s="79"/>
    </row>
    <row r="32" spans="1:8" s="18" customFormat="1" ht="40.5" customHeight="1" hidden="1">
      <c r="A32" s="11" t="s">
        <v>274</v>
      </c>
      <c r="B32" s="11">
        <v>13</v>
      </c>
      <c r="C32" s="135" t="s">
        <v>510</v>
      </c>
      <c r="D32" s="135"/>
      <c r="E32" s="50" t="s">
        <v>408</v>
      </c>
      <c r="F32" s="23">
        <f t="shared" si="2"/>
        <v>0</v>
      </c>
      <c r="G32" s="23">
        <f t="shared" si="2"/>
        <v>0</v>
      </c>
      <c r="H32" s="79"/>
    </row>
    <row r="33" spans="1:8" s="18" customFormat="1" ht="26.25" customHeight="1" hidden="1">
      <c r="A33" s="14" t="s">
        <v>274</v>
      </c>
      <c r="B33" s="14" t="s">
        <v>428</v>
      </c>
      <c r="C33" s="137" t="s">
        <v>510</v>
      </c>
      <c r="D33" s="137" t="s">
        <v>196</v>
      </c>
      <c r="E33" s="111" t="s">
        <v>205</v>
      </c>
      <c r="F33" s="24">
        <v>0</v>
      </c>
      <c r="G33" s="24">
        <v>0</v>
      </c>
      <c r="H33" s="79"/>
    </row>
    <row r="34" spans="1:8" s="18" customFormat="1" ht="2.25" customHeight="1">
      <c r="A34" s="11" t="s">
        <v>274</v>
      </c>
      <c r="B34" s="11" t="s">
        <v>428</v>
      </c>
      <c r="C34" s="135" t="s">
        <v>511</v>
      </c>
      <c r="D34" s="135"/>
      <c r="E34" s="130" t="s">
        <v>512</v>
      </c>
      <c r="F34" s="23">
        <f>F36</f>
        <v>0</v>
      </c>
      <c r="G34" s="23">
        <f>G36</f>
        <v>0</v>
      </c>
      <c r="H34" s="79"/>
    </row>
    <row r="35" spans="1:7" ht="21" customHeight="1" hidden="1">
      <c r="A35" s="14" t="s">
        <v>274</v>
      </c>
      <c r="B35" s="14" t="s">
        <v>428</v>
      </c>
      <c r="C35" s="152" t="s">
        <v>66</v>
      </c>
      <c r="D35" s="135"/>
      <c r="E35" s="130" t="s">
        <v>513</v>
      </c>
      <c r="F35" s="23">
        <f>F36</f>
        <v>0</v>
      </c>
      <c r="G35" s="23">
        <f>G36</f>
        <v>0</v>
      </c>
    </row>
    <row r="36" spans="1:7" ht="42" customHeight="1" hidden="1">
      <c r="A36" s="14" t="s">
        <v>274</v>
      </c>
      <c r="B36" s="14" t="s">
        <v>428</v>
      </c>
      <c r="C36" s="152" t="s">
        <v>67</v>
      </c>
      <c r="D36" s="137"/>
      <c r="E36" s="125" t="s">
        <v>514</v>
      </c>
      <c r="F36" s="24">
        <f>F37</f>
        <v>0</v>
      </c>
      <c r="G36" s="24">
        <f>G37</f>
        <v>0</v>
      </c>
    </row>
    <row r="37" spans="1:7" ht="36" customHeight="1" hidden="1">
      <c r="A37" s="14" t="s">
        <v>274</v>
      </c>
      <c r="B37" s="14" t="s">
        <v>428</v>
      </c>
      <c r="C37" s="152" t="s">
        <v>67</v>
      </c>
      <c r="D37" s="137" t="s">
        <v>196</v>
      </c>
      <c r="E37" s="111" t="s">
        <v>205</v>
      </c>
      <c r="F37" s="24">
        <v>0</v>
      </c>
      <c r="G37" s="24">
        <v>0</v>
      </c>
    </row>
    <row r="38" spans="1:7" ht="27.75" customHeight="1">
      <c r="A38" s="11" t="s">
        <v>274</v>
      </c>
      <c r="B38" s="11">
        <v>13</v>
      </c>
      <c r="C38" s="135" t="s">
        <v>308</v>
      </c>
      <c r="D38" s="135"/>
      <c r="E38" s="50" t="s">
        <v>515</v>
      </c>
      <c r="F38" s="23">
        <f>F39</f>
        <v>4015000</v>
      </c>
      <c r="G38" s="23">
        <f>G39</f>
        <v>4048200</v>
      </c>
    </row>
    <row r="39" spans="1:7" ht="39" customHeight="1">
      <c r="A39" s="11" t="s">
        <v>274</v>
      </c>
      <c r="B39" s="11">
        <v>13</v>
      </c>
      <c r="C39" s="135" t="s">
        <v>307</v>
      </c>
      <c r="D39" s="135"/>
      <c r="E39" s="50" t="s">
        <v>516</v>
      </c>
      <c r="F39" s="23">
        <f>F43+F40</f>
        <v>4015000</v>
      </c>
      <c r="G39" s="23">
        <f>G43+G40</f>
        <v>4048200</v>
      </c>
    </row>
    <row r="40" spans="1:7" ht="33" customHeight="1">
      <c r="A40" s="11" t="s">
        <v>274</v>
      </c>
      <c r="B40" s="11">
        <v>13</v>
      </c>
      <c r="C40" s="135" t="s">
        <v>330</v>
      </c>
      <c r="D40" s="135"/>
      <c r="E40" s="50" t="s">
        <v>439</v>
      </c>
      <c r="F40" s="23">
        <f>SUM(F41:F42)</f>
        <v>4005000</v>
      </c>
      <c r="G40" s="23">
        <f>SUM(G41:G42)</f>
        <v>4018200</v>
      </c>
    </row>
    <row r="41" spans="1:7" ht="32.25" customHeight="1">
      <c r="A41" s="14" t="s">
        <v>275</v>
      </c>
      <c r="B41" s="14">
        <v>12</v>
      </c>
      <c r="C41" s="137" t="s">
        <v>330</v>
      </c>
      <c r="D41" s="137" t="s">
        <v>198</v>
      </c>
      <c r="E41" s="111" t="s">
        <v>202</v>
      </c>
      <c r="F41" s="24">
        <v>3893000</v>
      </c>
      <c r="G41" s="24">
        <v>3911200</v>
      </c>
    </row>
    <row r="42" spans="1:7" ht="32.25" customHeight="1">
      <c r="A42" s="14" t="s">
        <v>274</v>
      </c>
      <c r="B42" s="14" t="s">
        <v>428</v>
      </c>
      <c r="C42" s="137" t="s">
        <v>330</v>
      </c>
      <c r="D42" s="137" t="s">
        <v>196</v>
      </c>
      <c r="E42" s="111" t="s">
        <v>205</v>
      </c>
      <c r="F42" s="24">
        <v>112000</v>
      </c>
      <c r="G42" s="24">
        <v>107000</v>
      </c>
    </row>
    <row r="43" spans="1:7" ht="40.5" customHeight="1">
      <c r="A43" s="11" t="s">
        <v>274</v>
      </c>
      <c r="B43" s="11">
        <v>13</v>
      </c>
      <c r="C43" s="135" t="s">
        <v>329</v>
      </c>
      <c r="D43" s="135"/>
      <c r="E43" s="50" t="s">
        <v>292</v>
      </c>
      <c r="F43" s="23">
        <f>SUM(F44:F44)</f>
        <v>10000</v>
      </c>
      <c r="G43" s="23">
        <f>SUM(G44:G44)</f>
        <v>30000</v>
      </c>
    </row>
    <row r="44" spans="1:7" ht="25.5" customHeight="1">
      <c r="A44" s="14" t="s">
        <v>274</v>
      </c>
      <c r="B44" s="14" t="s">
        <v>428</v>
      </c>
      <c r="C44" s="137" t="s">
        <v>329</v>
      </c>
      <c r="D44" s="137" t="s">
        <v>196</v>
      </c>
      <c r="E44" s="111" t="s">
        <v>205</v>
      </c>
      <c r="F44" s="24">
        <v>10000</v>
      </c>
      <c r="G44" s="24">
        <v>30000</v>
      </c>
    </row>
    <row r="45" spans="1:7" ht="27.75" customHeight="1">
      <c r="A45" s="56" t="s">
        <v>276</v>
      </c>
      <c r="B45" s="56"/>
      <c r="C45" s="136"/>
      <c r="D45" s="136"/>
      <c r="E45" s="57" t="s">
        <v>259</v>
      </c>
      <c r="F45" s="58">
        <f aca="true" t="shared" si="3" ref="F45:G48">F46</f>
        <v>129500</v>
      </c>
      <c r="G45" s="58">
        <f t="shared" si="3"/>
        <v>134700</v>
      </c>
    </row>
    <row r="46" spans="1:7" ht="27.75" customHeight="1">
      <c r="A46" s="11" t="s">
        <v>276</v>
      </c>
      <c r="B46" s="11" t="s">
        <v>277</v>
      </c>
      <c r="C46" s="135"/>
      <c r="D46" s="135"/>
      <c r="E46" s="50" t="s">
        <v>409</v>
      </c>
      <c r="F46" s="23">
        <f t="shared" si="3"/>
        <v>129500</v>
      </c>
      <c r="G46" s="23">
        <f t="shared" si="3"/>
        <v>134700</v>
      </c>
    </row>
    <row r="47" spans="1:8" s="18" customFormat="1" ht="43.5" customHeight="1">
      <c r="A47" s="11" t="s">
        <v>276</v>
      </c>
      <c r="B47" s="11" t="s">
        <v>277</v>
      </c>
      <c r="C47" s="135" t="s">
        <v>308</v>
      </c>
      <c r="D47" s="135"/>
      <c r="E47" s="50" t="s">
        <v>505</v>
      </c>
      <c r="F47" s="23">
        <f t="shared" si="3"/>
        <v>129500</v>
      </c>
      <c r="G47" s="23">
        <f t="shared" si="3"/>
        <v>134700</v>
      </c>
      <c r="H47" s="97"/>
    </row>
    <row r="48" spans="1:7" ht="43.5" customHeight="1">
      <c r="A48" s="11" t="s">
        <v>276</v>
      </c>
      <c r="B48" s="11" t="s">
        <v>277</v>
      </c>
      <c r="C48" s="135" t="s">
        <v>307</v>
      </c>
      <c r="D48" s="135"/>
      <c r="E48" s="50" t="s">
        <v>516</v>
      </c>
      <c r="F48" s="23">
        <f t="shared" si="3"/>
        <v>129500</v>
      </c>
      <c r="G48" s="23">
        <f t="shared" si="3"/>
        <v>134700</v>
      </c>
    </row>
    <row r="49" spans="1:7" ht="27" customHeight="1">
      <c r="A49" s="11" t="s">
        <v>276</v>
      </c>
      <c r="B49" s="11" t="s">
        <v>277</v>
      </c>
      <c r="C49" s="135" t="s">
        <v>310</v>
      </c>
      <c r="D49" s="135"/>
      <c r="E49" s="50" t="s">
        <v>410</v>
      </c>
      <c r="F49" s="23">
        <f>SUM(F50:F51)</f>
        <v>129500</v>
      </c>
      <c r="G49" s="23">
        <f>SUM(G50:G51)</f>
        <v>134700</v>
      </c>
    </row>
    <row r="50" spans="1:8" ht="33" customHeight="1">
      <c r="A50" s="14" t="s">
        <v>276</v>
      </c>
      <c r="B50" s="14" t="s">
        <v>277</v>
      </c>
      <c r="C50" s="137" t="s">
        <v>310</v>
      </c>
      <c r="D50" s="137" t="s">
        <v>198</v>
      </c>
      <c r="E50" s="111" t="s">
        <v>202</v>
      </c>
      <c r="F50" s="23">
        <v>129500</v>
      </c>
      <c r="G50" s="23">
        <v>134700</v>
      </c>
      <c r="H50" s="79"/>
    </row>
    <row r="51" spans="1:7" ht="5.25" customHeight="1" hidden="1">
      <c r="A51" s="14" t="s">
        <v>276</v>
      </c>
      <c r="B51" s="14" t="s">
        <v>277</v>
      </c>
      <c r="C51" s="137" t="s">
        <v>310</v>
      </c>
      <c r="D51" s="137" t="s">
        <v>196</v>
      </c>
      <c r="E51" s="111" t="s">
        <v>205</v>
      </c>
      <c r="F51" s="45">
        <v>0</v>
      </c>
      <c r="G51" s="45">
        <v>0</v>
      </c>
    </row>
    <row r="52" spans="1:7" ht="43.5" customHeight="1">
      <c r="A52" s="56" t="s">
        <v>277</v>
      </c>
      <c r="B52" s="56"/>
      <c r="C52" s="136"/>
      <c r="D52" s="136"/>
      <c r="E52" s="57" t="s">
        <v>411</v>
      </c>
      <c r="F52" s="58">
        <f>F53+F63+F81</f>
        <v>94000</v>
      </c>
      <c r="G52" s="58">
        <f>G53+G63+G81</f>
        <v>94000</v>
      </c>
    </row>
    <row r="53" spans="1:7" ht="43.5" customHeight="1">
      <c r="A53" s="11" t="s">
        <v>277</v>
      </c>
      <c r="B53" s="11" t="s">
        <v>282</v>
      </c>
      <c r="C53" s="135"/>
      <c r="D53" s="135"/>
      <c r="E53" s="50" t="s">
        <v>412</v>
      </c>
      <c r="F53" s="23">
        <f>F54+F59</f>
        <v>28000</v>
      </c>
      <c r="G53" s="23">
        <f>G54+G59</f>
        <v>28000</v>
      </c>
    </row>
    <row r="54" spans="1:7" ht="3" customHeight="1">
      <c r="A54" s="11" t="s">
        <v>277</v>
      </c>
      <c r="B54" s="11" t="s">
        <v>282</v>
      </c>
      <c r="C54" s="140" t="s">
        <v>522</v>
      </c>
      <c r="D54" s="135"/>
      <c r="E54" s="50" t="s">
        <v>523</v>
      </c>
      <c r="F54" s="23">
        <f aca="true" t="shared" si="4" ref="F54:G57">F55</f>
        <v>0</v>
      </c>
      <c r="G54" s="23">
        <f t="shared" si="4"/>
        <v>0</v>
      </c>
    </row>
    <row r="55" spans="1:7" ht="29.25" customHeight="1" hidden="1">
      <c r="A55" s="11" t="s">
        <v>277</v>
      </c>
      <c r="B55" s="11" t="s">
        <v>282</v>
      </c>
      <c r="C55" s="140" t="s">
        <v>525</v>
      </c>
      <c r="D55" s="135"/>
      <c r="E55" s="165" t="s">
        <v>524</v>
      </c>
      <c r="F55" s="23">
        <f t="shared" si="4"/>
        <v>0</v>
      </c>
      <c r="G55" s="23">
        <f t="shared" si="4"/>
        <v>0</v>
      </c>
    </row>
    <row r="56" spans="1:7" ht="29.25" customHeight="1" hidden="1">
      <c r="A56" s="11" t="s">
        <v>277</v>
      </c>
      <c r="B56" s="11" t="s">
        <v>282</v>
      </c>
      <c r="C56" s="140" t="s">
        <v>526</v>
      </c>
      <c r="D56" s="135"/>
      <c r="E56" s="50" t="s">
        <v>527</v>
      </c>
      <c r="F56" s="23">
        <f t="shared" si="4"/>
        <v>0</v>
      </c>
      <c r="G56" s="23">
        <f t="shared" si="4"/>
        <v>0</v>
      </c>
    </row>
    <row r="57" spans="1:8" s="18" customFormat="1" ht="30" customHeight="1" hidden="1">
      <c r="A57" s="14" t="s">
        <v>277</v>
      </c>
      <c r="B57" s="14" t="s">
        <v>282</v>
      </c>
      <c r="C57" s="141" t="s">
        <v>526</v>
      </c>
      <c r="D57" s="137" t="s">
        <v>195</v>
      </c>
      <c r="E57" s="111" t="s">
        <v>193</v>
      </c>
      <c r="F57" s="23">
        <f t="shared" si="4"/>
        <v>0</v>
      </c>
      <c r="G57" s="23">
        <f t="shared" si="4"/>
        <v>0</v>
      </c>
      <c r="H57" s="97"/>
    </row>
    <row r="58" spans="1:7" ht="30.75" customHeight="1" hidden="1">
      <c r="A58" s="14" t="s">
        <v>277</v>
      </c>
      <c r="B58" s="14" t="s">
        <v>282</v>
      </c>
      <c r="C58" s="141" t="s">
        <v>526</v>
      </c>
      <c r="D58" s="137" t="s">
        <v>196</v>
      </c>
      <c r="E58" s="114" t="s">
        <v>257</v>
      </c>
      <c r="F58" s="23">
        <v>0</v>
      </c>
      <c r="G58" s="23">
        <v>0</v>
      </c>
    </row>
    <row r="59" spans="1:7" ht="30.75" customHeight="1">
      <c r="A59" s="11" t="s">
        <v>277</v>
      </c>
      <c r="B59" s="11" t="s">
        <v>282</v>
      </c>
      <c r="C59" s="135" t="s">
        <v>308</v>
      </c>
      <c r="D59" s="135"/>
      <c r="E59" s="50" t="s">
        <v>505</v>
      </c>
      <c r="F59" s="23">
        <f aca="true" t="shared" si="5" ref="F59:G61">F60</f>
        <v>28000</v>
      </c>
      <c r="G59" s="23">
        <f t="shared" si="5"/>
        <v>28000</v>
      </c>
    </row>
    <row r="60" spans="1:7" ht="43.5" customHeight="1">
      <c r="A60" s="11" t="s">
        <v>277</v>
      </c>
      <c r="B60" s="11" t="s">
        <v>282</v>
      </c>
      <c r="C60" s="135" t="s">
        <v>307</v>
      </c>
      <c r="D60" s="135"/>
      <c r="E60" s="50" t="s">
        <v>516</v>
      </c>
      <c r="F60" s="23">
        <f t="shared" si="5"/>
        <v>28000</v>
      </c>
      <c r="G60" s="23">
        <f t="shared" si="5"/>
        <v>28000</v>
      </c>
    </row>
    <row r="61" spans="1:7" ht="27.75" customHeight="1">
      <c r="A61" s="11" t="s">
        <v>277</v>
      </c>
      <c r="B61" s="11" t="s">
        <v>282</v>
      </c>
      <c r="C61" s="135" t="s">
        <v>316</v>
      </c>
      <c r="D61" s="135"/>
      <c r="E61" s="50" t="s">
        <v>413</v>
      </c>
      <c r="F61" s="23">
        <f t="shared" si="5"/>
        <v>28000</v>
      </c>
      <c r="G61" s="23">
        <f t="shared" si="5"/>
        <v>28000</v>
      </c>
    </row>
    <row r="62" spans="1:7" ht="28.5" customHeight="1">
      <c r="A62" s="14" t="s">
        <v>277</v>
      </c>
      <c r="B62" s="14" t="s">
        <v>282</v>
      </c>
      <c r="C62" s="137" t="s">
        <v>316</v>
      </c>
      <c r="D62" s="137" t="s">
        <v>196</v>
      </c>
      <c r="E62" s="111" t="s">
        <v>205</v>
      </c>
      <c r="F62" s="23">
        <v>28000</v>
      </c>
      <c r="G62" s="23">
        <v>28000</v>
      </c>
    </row>
    <row r="63" spans="1:7" ht="16.5" customHeight="1">
      <c r="A63" s="11" t="s">
        <v>277</v>
      </c>
      <c r="B63" s="11">
        <v>10</v>
      </c>
      <c r="C63" s="135"/>
      <c r="D63" s="135"/>
      <c r="E63" s="50" t="s">
        <v>260</v>
      </c>
      <c r="F63" s="23">
        <f>F74+F64+F69</f>
        <v>64000</v>
      </c>
      <c r="G63" s="23">
        <f>G74+G64+G69</f>
        <v>64000</v>
      </c>
    </row>
    <row r="64" spans="1:7" ht="3" customHeight="1">
      <c r="A64" s="11" t="s">
        <v>277</v>
      </c>
      <c r="B64" s="11" t="s">
        <v>429</v>
      </c>
      <c r="C64" s="140" t="s">
        <v>481</v>
      </c>
      <c r="D64" s="135"/>
      <c r="E64" s="115" t="s">
        <v>519</v>
      </c>
      <c r="F64" s="23">
        <f aca="true" t="shared" si="6" ref="F64:G67">F65</f>
        <v>0</v>
      </c>
      <c r="G64" s="23">
        <f t="shared" si="6"/>
        <v>0</v>
      </c>
    </row>
    <row r="65" spans="1:7" ht="15" customHeight="1" hidden="1">
      <c r="A65" s="11" t="s">
        <v>277</v>
      </c>
      <c r="B65" s="11" t="s">
        <v>429</v>
      </c>
      <c r="C65" s="140" t="s">
        <v>480</v>
      </c>
      <c r="D65" s="135"/>
      <c r="E65" s="165" t="s">
        <v>260</v>
      </c>
      <c r="F65" s="23">
        <f t="shared" si="6"/>
        <v>0</v>
      </c>
      <c r="G65" s="23">
        <f t="shared" si="6"/>
        <v>0</v>
      </c>
    </row>
    <row r="66" spans="1:7" ht="29.25" customHeight="1" hidden="1">
      <c r="A66" s="11" t="s">
        <v>277</v>
      </c>
      <c r="B66" s="11" t="s">
        <v>429</v>
      </c>
      <c r="C66" s="140" t="s">
        <v>521</v>
      </c>
      <c r="D66" s="135"/>
      <c r="E66" s="166" t="s">
        <v>520</v>
      </c>
      <c r="F66" s="23">
        <f t="shared" si="6"/>
        <v>0</v>
      </c>
      <c r="G66" s="23">
        <f t="shared" si="6"/>
        <v>0</v>
      </c>
    </row>
    <row r="67" spans="1:7" ht="26.25" customHeight="1" hidden="1">
      <c r="A67" s="14" t="s">
        <v>277</v>
      </c>
      <c r="B67" s="14" t="s">
        <v>429</v>
      </c>
      <c r="C67" s="141" t="s">
        <v>521</v>
      </c>
      <c r="D67" s="137" t="s">
        <v>195</v>
      </c>
      <c r="E67" s="111" t="s">
        <v>193</v>
      </c>
      <c r="F67" s="24">
        <f t="shared" si="6"/>
        <v>0</v>
      </c>
      <c r="G67" s="24">
        <f t="shared" si="6"/>
        <v>0</v>
      </c>
    </row>
    <row r="68" spans="1:7" ht="27" customHeight="1" hidden="1">
      <c r="A68" s="14" t="s">
        <v>277</v>
      </c>
      <c r="B68" s="14" t="s">
        <v>429</v>
      </c>
      <c r="C68" s="141" t="s">
        <v>521</v>
      </c>
      <c r="D68" s="137" t="s">
        <v>196</v>
      </c>
      <c r="E68" s="114" t="s">
        <v>257</v>
      </c>
      <c r="F68" s="24">
        <v>0</v>
      </c>
      <c r="G68" s="24">
        <v>0</v>
      </c>
    </row>
    <row r="69" spans="1:7" ht="43.5" customHeight="1" hidden="1">
      <c r="A69" s="42" t="s">
        <v>277</v>
      </c>
      <c r="B69" s="42" t="s">
        <v>429</v>
      </c>
      <c r="C69" s="167" t="s">
        <v>483</v>
      </c>
      <c r="D69" s="139"/>
      <c r="E69" s="168" t="s">
        <v>528</v>
      </c>
      <c r="F69" s="44">
        <f aca="true" t="shared" si="7" ref="F69:G72">F70</f>
        <v>0</v>
      </c>
      <c r="G69" s="44">
        <f t="shared" si="7"/>
        <v>0</v>
      </c>
    </row>
    <row r="70" spans="1:7" ht="19.5" customHeight="1" hidden="1">
      <c r="A70" s="42" t="s">
        <v>277</v>
      </c>
      <c r="B70" s="42" t="s">
        <v>429</v>
      </c>
      <c r="C70" s="167" t="s">
        <v>484</v>
      </c>
      <c r="D70" s="139"/>
      <c r="E70" s="169" t="s">
        <v>260</v>
      </c>
      <c r="F70" s="44">
        <f t="shared" si="7"/>
        <v>0</v>
      </c>
      <c r="G70" s="44">
        <f t="shared" si="7"/>
        <v>0</v>
      </c>
    </row>
    <row r="71" spans="1:7" ht="28.5" customHeight="1" hidden="1">
      <c r="A71" s="42" t="s">
        <v>277</v>
      </c>
      <c r="B71" s="42" t="s">
        <v>429</v>
      </c>
      <c r="C71" s="167" t="s">
        <v>529</v>
      </c>
      <c r="D71" s="139"/>
      <c r="E71" s="170" t="s">
        <v>520</v>
      </c>
      <c r="F71" s="44">
        <f t="shared" si="7"/>
        <v>0</v>
      </c>
      <c r="G71" s="44">
        <f t="shared" si="7"/>
        <v>0</v>
      </c>
    </row>
    <row r="72" spans="1:7" ht="28.5" customHeight="1" hidden="1">
      <c r="A72" s="39" t="s">
        <v>277</v>
      </c>
      <c r="B72" s="39" t="s">
        <v>429</v>
      </c>
      <c r="C72" s="171" t="s">
        <v>529</v>
      </c>
      <c r="D72" s="145" t="s">
        <v>195</v>
      </c>
      <c r="E72" s="172" t="s">
        <v>193</v>
      </c>
      <c r="F72" s="45">
        <f t="shared" si="7"/>
        <v>0</v>
      </c>
      <c r="G72" s="45">
        <f t="shared" si="7"/>
        <v>0</v>
      </c>
    </row>
    <row r="73" spans="1:7" ht="33" customHeight="1" hidden="1">
      <c r="A73" s="39" t="s">
        <v>277</v>
      </c>
      <c r="B73" s="39" t="s">
        <v>429</v>
      </c>
      <c r="C73" s="171" t="s">
        <v>529</v>
      </c>
      <c r="D73" s="145" t="s">
        <v>196</v>
      </c>
      <c r="E73" s="173" t="s">
        <v>257</v>
      </c>
      <c r="F73" s="45">
        <v>0</v>
      </c>
      <c r="G73" s="45">
        <v>0</v>
      </c>
    </row>
    <row r="74" spans="1:7" ht="28.5" customHeight="1">
      <c r="A74" s="11" t="s">
        <v>277</v>
      </c>
      <c r="B74" s="11" t="s">
        <v>429</v>
      </c>
      <c r="C74" s="135" t="s">
        <v>308</v>
      </c>
      <c r="D74" s="135"/>
      <c r="E74" s="50" t="s">
        <v>530</v>
      </c>
      <c r="F74" s="23">
        <f>F75</f>
        <v>64000</v>
      </c>
      <c r="G74" s="23">
        <f>G75</f>
        <v>64000</v>
      </c>
    </row>
    <row r="75" spans="1:7" ht="37.5" customHeight="1">
      <c r="A75" s="11" t="s">
        <v>277</v>
      </c>
      <c r="B75" s="11" t="s">
        <v>429</v>
      </c>
      <c r="C75" s="135" t="s">
        <v>307</v>
      </c>
      <c r="D75" s="135"/>
      <c r="E75" s="50" t="s">
        <v>516</v>
      </c>
      <c r="F75" s="23">
        <f>F76+F78</f>
        <v>64000</v>
      </c>
      <c r="G75" s="23">
        <f>G76+G78</f>
        <v>64000</v>
      </c>
    </row>
    <row r="76" spans="1:7" ht="38.25" customHeight="1">
      <c r="A76" s="11" t="s">
        <v>277</v>
      </c>
      <c r="B76" s="11">
        <v>10</v>
      </c>
      <c r="C76" s="135" t="s">
        <v>317</v>
      </c>
      <c r="D76" s="135"/>
      <c r="E76" s="50" t="s">
        <v>414</v>
      </c>
      <c r="F76" s="23">
        <f>SUM(F77:F77)</f>
        <v>9454.55</v>
      </c>
      <c r="G76" s="23">
        <f>SUM(G77:G77)</f>
        <v>9454.55</v>
      </c>
    </row>
    <row r="77" spans="1:7" ht="30" customHeight="1">
      <c r="A77" s="14" t="s">
        <v>277</v>
      </c>
      <c r="B77" s="14" t="s">
        <v>429</v>
      </c>
      <c r="C77" s="137" t="s">
        <v>317</v>
      </c>
      <c r="D77" s="137" t="s">
        <v>196</v>
      </c>
      <c r="E77" s="111" t="s">
        <v>205</v>
      </c>
      <c r="F77" s="23">
        <v>9454.55</v>
      </c>
      <c r="G77" s="23">
        <v>9454.55</v>
      </c>
    </row>
    <row r="78" spans="1:7" ht="28.5" customHeight="1">
      <c r="A78" s="11" t="s">
        <v>277</v>
      </c>
      <c r="B78" s="11" t="s">
        <v>429</v>
      </c>
      <c r="C78" s="135" t="s">
        <v>652</v>
      </c>
      <c r="D78" s="135"/>
      <c r="E78" s="50" t="s">
        <v>655</v>
      </c>
      <c r="F78" s="23">
        <f>SUM(F80)</f>
        <v>54545.45</v>
      </c>
      <c r="G78" s="23">
        <f>SUM(G80)</f>
        <v>54545.45</v>
      </c>
    </row>
    <row r="79" spans="1:7" ht="30" customHeight="1" hidden="1">
      <c r="A79" s="14" t="s">
        <v>277</v>
      </c>
      <c r="B79" s="14" t="s">
        <v>429</v>
      </c>
      <c r="C79" s="137" t="s">
        <v>190</v>
      </c>
      <c r="D79" s="137" t="s">
        <v>196</v>
      </c>
      <c r="E79" s="111" t="s">
        <v>205</v>
      </c>
      <c r="F79" s="23">
        <f>F80</f>
        <v>54545.45</v>
      </c>
      <c r="G79" s="23">
        <f>G80</f>
        <v>54545.45</v>
      </c>
    </row>
    <row r="80" spans="1:7" ht="29.25" customHeight="1">
      <c r="A80" s="14" t="s">
        <v>277</v>
      </c>
      <c r="B80" s="14" t="s">
        <v>429</v>
      </c>
      <c r="C80" s="137" t="s">
        <v>652</v>
      </c>
      <c r="D80" s="137" t="s">
        <v>427</v>
      </c>
      <c r="E80" s="51" t="s">
        <v>407</v>
      </c>
      <c r="F80" s="24">
        <v>54545.45</v>
      </c>
      <c r="G80" s="24">
        <v>54545.45</v>
      </c>
    </row>
    <row r="81" spans="1:7" ht="29.25" customHeight="1">
      <c r="A81" s="11" t="s">
        <v>277</v>
      </c>
      <c r="B81" s="11" t="s">
        <v>173</v>
      </c>
      <c r="C81" s="135"/>
      <c r="D81" s="135"/>
      <c r="E81" s="10" t="s">
        <v>178</v>
      </c>
      <c r="F81" s="23">
        <f aca="true" t="shared" si="8" ref="F81:G83">F82</f>
        <v>2000</v>
      </c>
      <c r="G81" s="23">
        <f t="shared" si="8"/>
        <v>2000</v>
      </c>
    </row>
    <row r="82" spans="1:7" ht="27.75" customHeight="1">
      <c r="A82" s="11" t="s">
        <v>277</v>
      </c>
      <c r="B82" s="11" t="s">
        <v>173</v>
      </c>
      <c r="C82" s="135" t="s">
        <v>212</v>
      </c>
      <c r="D82" s="135"/>
      <c r="E82" s="52" t="s">
        <v>532</v>
      </c>
      <c r="F82" s="23">
        <f t="shared" si="8"/>
        <v>2000</v>
      </c>
      <c r="G82" s="23">
        <f t="shared" si="8"/>
        <v>2000</v>
      </c>
    </row>
    <row r="83" spans="1:7" ht="19.5" customHeight="1">
      <c r="A83" s="11" t="s">
        <v>277</v>
      </c>
      <c r="B83" s="11" t="s">
        <v>173</v>
      </c>
      <c r="C83" s="135" t="s">
        <v>211</v>
      </c>
      <c r="D83" s="135"/>
      <c r="E83" s="50" t="s">
        <v>533</v>
      </c>
      <c r="F83" s="23">
        <f t="shared" si="8"/>
        <v>2000</v>
      </c>
      <c r="G83" s="23">
        <f t="shared" si="8"/>
        <v>2000</v>
      </c>
    </row>
    <row r="84" spans="1:7" ht="30" customHeight="1">
      <c r="A84" s="11" t="s">
        <v>277</v>
      </c>
      <c r="B84" s="11" t="s">
        <v>173</v>
      </c>
      <c r="C84" s="135" t="s">
        <v>211</v>
      </c>
      <c r="D84" s="135"/>
      <c r="E84" s="50" t="s">
        <v>534</v>
      </c>
      <c r="F84" s="23">
        <f>F86</f>
        <v>2000</v>
      </c>
      <c r="G84" s="23">
        <f>G86</f>
        <v>2000</v>
      </c>
    </row>
    <row r="85" spans="1:7" ht="30" customHeight="1">
      <c r="A85" s="14" t="s">
        <v>277</v>
      </c>
      <c r="B85" s="14" t="s">
        <v>173</v>
      </c>
      <c r="C85" s="137" t="s">
        <v>570</v>
      </c>
      <c r="D85" s="137" t="s">
        <v>196</v>
      </c>
      <c r="E85" s="111" t="s">
        <v>205</v>
      </c>
      <c r="F85" s="24">
        <f>F86</f>
        <v>2000</v>
      </c>
      <c r="G85" s="24">
        <f>G86</f>
        <v>2000</v>
      </c>
    </row>
    <row r="86" spans="1:7" ht="30" customHeight="1">
      <c r="A86" s="14" t="s">
        <v>277</v>
      </c>
      <c r="B86" s="14" t="s">
        <v>173</v>
      </c>
      <c r="C86" s="137" t="s">
        <v>570</v>
      </c>
      <c r="D86" s="137" t="s">
        <v>427</v>
      </c>
      <c r="E86" s="51" t="s">
        <v>407</v>
      </c>
      <c r="F86" s="24">
        <v>2000</v>
      </c>
      <c r="G86" s="24">
        <v>2000</v>
      </c>
    </row>
    <row r="87" spans="1:7" ht="19.5" customHeight="1">
      <c r="A87" s="56" t="s">
        <v>278</v>
      </c>
      <c r="B87" s="56"/>
      <c r="C87" s="136"/>
      <c r="D87" s="136"/>
      <c r="E87" s="57" t="s">
        <v>261</v>
      </c>
      <c r="F87" s="58">
        <f>F95+F101</f>
        <v>284800</v>
      </c>
      <c r="G87" s="58">
        <f>G88+G101</f>
        <v>260800</v>
      </c>
    </row>
    <row r="88" spans="1:7" ht="20.25" customHeight="1" hidden="1">
      <c r="A88" s="106" t="s">
        <v>278</v>
      </c>
      <c r="B88" s="106" t="s">
        <v>282</v>
      </c>
      <c r="C88" s="135"/>
      <c r="D88" s="147"/>
      <c r="E88" s="50" t="s">
        <v>342</v>
      </c>
      <c r="F88" s="23">
        <f>F99</f>
        <v>260800</v>
      </c>
      <c r="G88" s="23">
        <f>G99</f>
        <v>260800</v>
      </c>
    </row>
    <row r="89" spans="1:7" ht="0.75" customHeight="1" hidden="1">
      <c r="A89" s="107" t="s">
        <v>278</v>
      </c>
      <c r="B89" s="107" t="s">
        <v>282</v>
      </c>
      <c r="C89" s="142" t="s">
        <v>322</v>
      </c>
      <c r="D89" s="148"/>
      <c r="E89" s="54" t="s">
        <v>395</v>
      </c>
      <c r="F89" s="72">
        <f aca="true" t="shared" si="9" ref="F89:G92">SUM(F90)</f>
        <v>0</v>
      </c>
      <c r="G89" s="72">
        <f t="shared" si="9"/>
        <v>0</v>
      </c>
    </row>
    <row r="90" spans="1:7" ht="33.75" customHeight="1" hidden="1">
      <c r="A90" s="107" t="s">
        <v>278</v>
      </c>
      <c r="B90" s="107" t="s">
        <v>282</v>
      </c>
      <c r="C90" s="142" t="s">
        <v>323</v>
      </c>
      <c r="D90" s="148"/>
      <c r="E90" s="54" t="s">
        <v>396</v>
      </c>
      <c r="F90" s="72">
        <f t="shared" si="9"/>
        <v>0</v>
      </c>
      <c r="G90" s="72">
        <f t="shared" si="9"/>
        <v>0</v>
      </c>
    </row>
    <row r="91" spans="1:7" ht="36" customHeight="1" hidden="1">
      <c r="A91" s="107" t="s">
        <v>278</v>
      </c>
      <c r="B91" s="107" t="s">
        <v>282</v>
      </c>
      <c r="C91" s="142" t="s">
        <v>399</v>
      </c>
      <c r="D91" s="148"/>
      <c r="E91" s="54" t="s">
        <v>397</v>
      </c>
      <c r="F91" s="72">
        <f t="shared" si="9"/>
        <v>0</v>
      </c>
      <c r="G91" s="72">
        <f t="shared" si="9"/>
        <v>0</v>
      </c>
    </row>
    <row r="92" spans="1:7" ht="27" customHeight="1" hidden="1">
      <c r="A92" s="107" t="s">
        <v>278</v>
      </c>
      <c r="B92" s="107" t="s">
        <v>282</v>
      </c>
      <c r="C92" s="142" t="s">
        <v>400</v>
      </c>
      <c r="D92" s="148"/>
      <c r="E92" s="54" t="s">
        <v>398</v>
      </c>
      <c r="F92" s="72">
        <f t="shared" si="9"/>
        <v>0</v>
      </c>
      <c r="G92" s="72">
        <f t="shared" si="9"/>
        <v>0</v>
      </c>
    </row>
    <row r="93" spans="1:7" ht="29.25" customHeight="1" hidden="1">
      <c r="A93" s="108" t="s">
        <v>278</v>
      </c>
      <c r="B93" s="108" t="s">
        <v>282</v>
      </c>
      <c r="C93" s="143" t="s">
        <v>400</v>
      </c>
      <c r="D93" s="149" t="s">
        <v>427</v>
      </c>
      <c r="E93" s="75" t="s">
        <v>407</v>
      </c>
      <c r="F93" s="104"/>
      <c r="G93" s="104"/>
    </row>
    <row r="94" spans="1:7" ht="40.5" customHeight="1" hidden="1">
      <c r="A94" s="106" t="s">
        <v>278</v>
      </c>
      <c r="B94" s="106" t="s">
        <v>282</v>
      </c>
      <c r="C94" s="135" t="s">
        <v>308</v>
      </c>
      <c r="D94" s="147"/>
      <c r="E94" s="50" t="s">
        <v>403</v>
      </c>
      <c r="F94" s="23">
        <f>F98</f>
        <v>260800</v>
      </c>
      <c r="G94" s="23">
        <f>G98</f>
        <v>260800</v>
      </c>
    </row>
    <row r="95" spans="1:7" ht="22.5" customHeight="1">
      <c r="A95" s="106" t="s">
        <v>278</v>
      </c>
      <c r="B95" s="106" t="s">
        <v>282</v>
      </c>
      <c r="C95" s="135"/>
      <c r="D95" s="147"/>
      <c r="E95" s="50" t="s">
        <v>342</v>
      </c>
      <c r="F95" s="23">
        <f>F96+F98</f>
        <v>284800</v>
      </c>
      <c r="G95" s="23">
        <v>0</v>
      </c>
    </row>
    <row r="96" spans="1:7" ht="30.75" customHeight="1">
      <c r="A96" s="106" t="s">
        <v>278</v>
      </c>
      <c r="B96" s="106" t="s">
        <v>282</v>
      </c>
      <c r="C96" s="189" t="s">
        <v>648</v>
      </c>
      <c r="D96" s="147"/>
      <c r="E96" s="50" t="s">
        <v>611</v>
      </c>
      <c r="F96" s="23">
        <f>F97</f>
        <v>24000</v>
      </c>
      <c r="G96" s="23">
        <v>0</v>
      </c>
    </row>
    <row r="97" spans="1:7" ht="30.75" customHeight="1">
      <c r="A97" s="109" t="s">
        <v>278</v>
      </c>
      <c r="B97" s="109" t="s">
        <v>282</v>
      </c>
      <c r="C97" s="189" t="s">
        <v>648</v>
      </c>
      <c r="D97" s="150" t="s">
        <v>196</v>
      </c>
      <c r="E97" s="111" t="s">
        <v>205</v>
      </c>
      <c r="F97" s="24">
        <v>24000</v>
      </c>
      <c r="G97" s="23">
        <v>0</v>
      </c>
    </row>
    <row r="98" spans="1:7" ht="42.75" customHeight="1">
      <c r="A98" s="106" t="s">
        <v>278</v>
      </c>
      <c r="B98" s="106" t="s">
        <v>282</v>
      </c>
      <c r="C98" s="135" t="s">
        <v>307</v>
      </c>
      <c r="D98" s="147"/>
      <c r="E98" s="50" t="s">
        <v>516</v>
      </c>
      <c r="F98" s="23">
        <f>F99</f>
        <v>260800</v>
      </c>
      <c r="G98" s="23">
        <f>G99</f>
        <v>260800</v>
      </c>
    </row>
    <row r="99" spans="1:7" ht="27.75" customHeight="1">
      <c r="A99" s="106" t="s">
        <v>278</v>
      </c>
      <c r="B99" s="106" t="s">
        <v>282</v>
      </c>
      <c r="C99" s="135" t="s">
        <v>474</v>
      </c>
      <c r="D99" s="147"/>
      <c r="E99" s="53" t="s">
        <v>535</v>
      </c>
      <c r="F99" s="23">
        <f>F100</f>
        <v>260800</v>
      </c>
      <c r="G99" s="23">
        <f>G100</f>
        <v>260800</v>
      </c>
    </row>
    <row r="100" spans="1:7" ht="27.75" customHeight="1">
      <c r="A100" s="109" t="s">
        <v>278</v>
      </c>
      <c r="B100" s="109" t="s">
        <v>282</v>
      </c>
      <c r="C100" s="137" t="s">
        <v>474</v>
      </c>
      <c r="D100" s="150" t="s">
        <v>196</v>
      </c>
      <c r="E100" s="111" t="s">
        <v>205</v>
      </c>
      <c r="F100" s="24">
        <v>260800</v>
      </c>
      <c r="G100" s="24">
        <v>260800</v>
      </c>
    </row>
    <row r="101" spans="1:7" ht="2.25" customHeight="1">
      <c r="A101" s="21" t="s">
        <v>278</v>
      </c>
      <c r="B101" s="21" t="s">
        <v>430</v>
      </c>
      <c r="C101" s="135"/>
      <c r="D101" s="135"/>
      <c r="E101" s="50" t="s">
        <v>262</v>
      </c>
      <c r="F101" s="23">
        <f>F106</f>
        <v>0</v>
      </c>
      <c r="G101" s="23">
        <f>G106</f>
        <v>0</v>
      </c>
    </row>
    <row r="102" spans="1:7" ht="42" customHeight="1" hidden="1">
      <c r="A102" s="21" t="s">
        <v>278</v>
      </c>
      <c r="B102" s="21" t="s">
        <v>430</v>
      </c>
      <c r="C102" s="135" t="s">
        <v>315</v>
      </c>
      <c r="D102" s="135"/>
      <c r="E102" s="101" t="s">
        <v>536</v>
      </c>
      <c r="F102" s="23">
        <f aca="true" t="shared" si="10" ref="F102:G104">F103</f>
        <v>0</v>
      </c>
      <c r="G102" s="23">
        <f t="shared" si="10"/>
        <v>0</v>
      </c>
    </row>
    <row r="103" spans="1:7" ht="28.5" customHeight="1" hidden="1">
      <c r="A103" s="21" t="s">
        <v>318</v>
      </c>
      <c r="B103" s="21" t="s">
        <v>430</v>
      </c>
      <c r="C103" s="135" t="s">
        <v>313</v>
      </c>
      <c r="D103" s="135"/>
      <c r="E103" s="101" t="s">
        <v>320</v>
      </c>
      <c r="F103" s="23">
        <f t="shared" si="10"/>
        <v>0</v>
      </c>
      <c r="G103" s="23">
        <f t="shared" si="10"/>
        <v>0</v>
      </c>
    </row>
    <row r="104" spans="1:7" ht="31.5" customHeight="1" hidden="1">
      <c r="A104" s="21" t="s">
        <v>278</v>
      </c>
      <c r="B104" s="21" t="s">
        <v>430</v>
      </c>
      <c r="C104" s="135" t="s">
        <v>537</v>
      </c>
      <c r="D104" s="135"/>
      <c r="E104" s="50" t="s">
        <v>293</v>
      </c>
      <c r="F104" s="23">
        <f t="shared" si="10"/>
        <v>0</v>
      </c>
      <c r="G104" s="23">
        <f t="shared" si="10"/>
        <v>0</v>
      </c>
    </row>
    <row r="105" spans="1:7" ht="28.5" customHeight="1" hidden="1">
      <c r="A105" s="16" t="s">
        <v>278</v>
      </c>
      <c r="B105" s="16" t="s">
        <v>430</v>
      </c>
      <c r="C105" s="137" t="s">
        <v>537</v>
      </c>
      <c r="D105" s="137" t="s">
        <v>196</v>
      </c>
      <c r="E105" s="111" t="s">
        <v>205</v>
      </c>
      <c r="F105" s="24">
        <v>0</v>
      </c>
      <c r="G105" s="24">
        <v>0</v>
      </c>
    </row>
    <row r="106" spans="1:7" ht="29.25" customHeight="1" hidden="1">
      <c r="A106" s="21" t="s">
        <v>278</v>
      </c>
      <c r="B106" s="21" t="s">
        <v>430</v>
      </c>
      <c r="C106" s="21" t="s">
        <v>493</v>
      </c>
      <c r="D106" s="21"/>
      <c r="E106" s="50" t="s">
        <v>538</v>
      </c>
      <c r="F106" s="23">
        <f>F107</f>
        <v>0</v>
      </c>
      <c r="G106" s="23">
        <f>G107</f>
        <v>0</v>
      </c>
    </row>
    <row r="107" spans="1:7" ht="31.5" customHeight="1" hidden="1">
      <c r="A107" s="16" t="s">
        <v>278</v>
      </c>
      <c r="B107" s="16" t="s">
        <v>430</v>
      </c>
      <c r="C107" s="16" t="s">
        <v>493</v>
      </c>
      <c r="D107" s="16" t="s">
        <v>195</v>
      </c>
      <c r="E107" s="111" t="s">
        <v>193</v>
      </c>
      <c r="F107" s="24">
        <f>F108</f>
        <v>0</v>
      </c>
      <c r="G107" s="24">
        <f>G108</f>
        <v>0</v>
      </c>
    </row>
    <row r="108" spans="1:7" ht="45" customHeight="1" hidden="1">
      <c r="A108" s="16" t="s">
        <v>278</v>
      </c>
      <c r="B108" s="16" t="s">
        <v>430</v>
      </c>
      <c r="C108" s="16" t="s">
        <v>493</v>
      </c>
      <c r="D108" s="16" t="s">
        <v>196</v>
      </c>
      <c r="E108" s="114" t="s">
        <v>257</v>
      </c>
      <c r="F108" s="24">
        <v>0</v>
      </c>
      <c r="G108" s="24">
        <v>0</v>
      </c>
    </row>
    <row r="109" spans="1:7" ht="28.5" customHeight="1">
      <c r="A109" s="76" t="s">
        <v>279</v>
      </c>
      <c r="B109" s="76"/>
      <c r="C109" s="136"/>
      <c r="D109" s="136"/>
      <c r="E109" s="57" t="s">
        <v>415</v>
      </c>
      <c r="F109" s="58">
        <f>F110+F121</f>
        <v>182000</v>
      </c>
      <c r="G109" s="58">
        <f>G110+G121</f>
        <v>193600</v>
      </c>
    </row>
    <row r="110" spans="1:7" ht="21.75" customHeight="1">
      <c r="A110" s="11" t="s">
        <v>279</v>
      </c>
      <c r="B110" s="11" t="s">
        <v>276</v>
      </c>
      <c r="C110" s="135"/>
      <c r="D110" s="135"/>
      <c r="E110" s="50" t="s">
        <v>416</v>
      </c>
      <c r="F110" s="23">
        <f>F114+F112</f>
        <v>50000</v>
      </c>
      <c r="G110" s="23">
        <f>G114+G112</f>
        <v>50000</v>
      </c>
    </row>
    <row r="111" spans="1:7" ht="54.75" customHeight="1">
      <c r="A111" s="11" t="s">
        <v>279</v>
      </c>
      <c r="B111" s="11" t="s">
        <v>276</v>
      </c>
      <c r="C111" s="135" t="s">
        <v>678</v>
      </c>
      <c r="D111" s="137"/>
      <c r="E111" s="50" t="s">
        <v>686</v>
      </c>
      <c r="F111" s="23">
        <f>F112</f>
        <v>20000</v>
      </c>
      <c r="G111" s="23">
        <f>G112</f>
        <v>20000</v>
      </c>
    </row>
    <row r="112" spans="1:7" ht="30.75" customHeight="1">
      <c r="A112" s="14" t="s">
        <v>279</v>
      </c>
      <c r="B112" s="14" t="s">
        <v>276</v>
      </c>
      <c r="C112" s="137" t="s">
        <v>681</v>
      </c>
      <c r="D112" s="16" t="s">
        <v>195</v>
      </c>
      <c r="E112" s="111" t="s">
        <v>193</v>
      </c>
      <c r="F112" s="24">
        <f>F113</f>
        <v>20000</v>
      </c>
      <c r="G112" s="24">
        <f>G113</f>
        <v>20000</v>
      </c>
    </row>
    <row r="113" spans="1:7" ht="33.75" customHeight="1">
      <c r="A113" s="14" t="s">
        <v>279</v>
      </c>
      <c r="B113" s="14" t="s">
        <v>276</v>
      </c>
      <c r="C113" s="137" t="s">
        <v>681</v>
      </c>
      <c r="D113" s="16" t="s">
        <v>196</v>
      </c>
      <c r="E113" s="114" t="s">
        <v>257</v>
      </c>
      <c r="F113" s="24">
        <v>20000</v>
      </c>
      <c r="G113" s="24">
        <v>20000</v>
      </c>
    </row>
    <row r="114" spans="1:7" ht="36.75" customHeight="1">
      <c r="A114" s="21" t="s">
        <v>279</v>
      </c>
      <c r="B114" s="21" t="s">
        <v>276</v>
      </c>
      <c r="C114" s="135" t="s">
        <v>308</v>
      </c>
      <c r="D114" s="151"/>
      <c r="E114" s="50" t="s">
        <v>530</v>
      </c>
      <c r="F114" s="23">
        <f aca="true" t="shared" si="11" ref="F114:G116">F115</f>
        <v>30000</v>
      </c>
      <c r="G114" s="23">
        <f t="shared" si="11"/>
        <v>30000</v>
      </c>
    </row>
    <row r="115" spans="1:7" ht="20.25" customHeight="1">
      <c r="A115" s="21" t="s">
        <v>279</v>
      </c>
      <c r="B115" s="21" t="s">
        <v>276</v>
      </c>
      <c r="C115" s="135" t="s">
        <v>539</v>
      </c>
      <c r="D115" s="135"/>
      <c r="E115" s="50" t="s">
        <v>264</v>
      </c>
      <c r="F115" s="24">
        <f t="shared" si="11"/>
        <v>30000</v>
      </c>
      <c r="G115" s="24">
        <f t="shared" si="11"/>
        <v>30000</v>
      </c>
    </row>
    <row r="116" spans="1:7" ht="30" customHeight="1">
      <c r="A116" s="22" t="s">
        <v>279</v>
      </c>
      <c r="B116" s="22" t="s">
        <v>276</v>
      </c>
      <c r="C116" s="144" t="s">
        <v>333</v>
      </c>
      <c r="D116" s="137" t="s">
        <v>195</v>
      </c>
      <c r="E116" s="111" t="s">
        <v>193</v>
      </c>
      <c r="F116" s="24">
        <f t="shared" si="11"/>
        <v>30000</v>
      </c>
      <c r="G116" s="24">
        <f t="shared" si="11"/>
        <v>30000</v>
      </c>
    </row>
    <row r="117" spans="1:7" ht="28.5" customHeight="1">
      <c r="A117" s="22" t="s">
        <v>279</v>
      </c>
      <c r="B117" s="22" t="s">
        <v>276</v>
      </c>
      <c r="C117" s="144" t="s">
        <v>333</v>
      </c>
      <c r="D117" s="137" t="s">
        <v>196</v>
      </c>
      <c r="E117" s="111" t="s">
        <v>194</v>
      </c>
      <c r="F117" s="24">
        <v>30000</v>
      </c>
      <c r="G117" s="24">
        <v>30000</v>
      </c>
    </row>
    <row r="118" spans="1:7" ht="3.75" customHeight="1">
      <c r="A118" s="11" t="s">
        <v>279</v>
      </c>
      <c r="B118" s="11" t="s">
        <v>276</v>
      </c>
      <c r="C118" s="135" t="s">
        <v>343</v>
      </c>
      <c r="D118" s="135"/>
      <c r="E118" s="50" t="s">
        <v>344</v>
      </c>
      <c r="F118" s="23">
        <f>SUM(F120)</f>
        <v>0</v>
      </c>
      <c r="G118" s="23">
        <f>SUM(G120)</f>
        <v>0</v>
      </c>
    </row>
    <row r="119" spans="1:7" ht="29.25" customHeight="1" hidden="1">
      <c r="A119" s="137" t="s">
        <v>279</v>
      </c>
      <c r="B119" s="14" t="s">
        <v>276</v>
      </c>
      <c r="C119" s="137" t="s">
        <v>343</v>
      </c>
      <c r="D119" s="137" t="s">
        <v>196</v>
      </c>
      <c r="E119" s="111" t="s">
        <v>205</v>
      </c>
      <c r="F119" s="24">
        <f>F120</f>
        <v>0</v>
      </c>
      <c r="G119" s="24">
        <f>G120</f>
        <v>0</v>
      </c>
    </row>
    <row r="120" spans="1:7" ht="29.25" customHeight="1" hidden="1">
      <c r="A120" s="137" t="s">
        <v>279</v>
      </c>
      <c r="B120" s="14" t="s">
        <v>276</v>
      </c>
      <c r="C120" s="137" t="s">
        <v>343</v>
      </c>
      <c r="D120" s="137" t="s">
        <v>187</v>
      </c>
      <c r="E120" s="51" t="s">
        <v>188</v>
      </c>
      <c r="F120" s="24">
        <v>0</v>
      </c>
      <c r="G120" s="24">
        <v>0</v>
      </c>
    </row>
    <row r="121" spans="1:7" ht="21.75" customHeight="1">
      <c r="A121" s="137" t="s">
        <v>279</v>
      </c>
      <c r="B121" s="11" t="s">
        <v>277</v>
      </c>
      <c r="C121" s="135"/>
      <c r="D121" s="135"/>
      <c r="E121" s="50" t="s">
        <v>419</v>
      </c>
      <c r="F121" s="23">
        <f aca="true" t="shared" si="12" ref="F121:G123">F122</f>
        <v>132000</v>
      </c>
      <c r="G121" s="23">
        <f t="shared" si="12"/>
        <v>143600</v>
      </c>
    </row>
    <row r="122" spans="1:7" ht="46.5" customHeight="1">
      <c r="A122" s="137" t="s">
        <v>279</v>
      </c>
      <c r="B122" s="11" t="s">
        <v>277</v>
      </c>
      <c r="C122" s="135" t="s">
        <v>308</v>
      </c>
      <c r="D122" s="135"/>
      <c r="E122" s="50" t="s">
        <v>505</v>
      </c>
      <c r="F122" s="23">
        <f t="shared" si="12"/>
        <v>132000</v>
      </c>
      <c r="G122" s="23">
        <f t="shared" si="12"/>
        <v>143600</v>
      </c>
    </row>
    <row r="123" spans="1:7" ht="21.75" customHeight="1">
      <c r="A123" s="137" t="s">
        <v>279</v>
      </c>
      <c r="B123" s="11" t="s">
        <v>277</v>
      </c>
      <c r="C123" s="135" t="s">
        <v>326</v>
      </c>
      <c r="D123" s="135"/>
      <c r="E123" s="50" t="s">
        <v>263</v>
      </c>
      <c r="F123" s="23">
        <f t="shared" si="12"/>
        <v>132000</v>
      </c>
      <c r="G123" s="23">
        <f t="shared" si="12"/>
        <v>143600</v>
      </c>
    </row>
    <row r="124" spans="1:7" ht="40.5" customHeight="1">
      <c r="A124" s="137" t="s">
        <v>279</v>
      </c>
      <c r="B124" s="11" t="s">
        <v>277</v>
      </c>
      <c r="C124" s="135" t="s">
        <v>338</v>
      </c>
      <c r="D124" s="135"/>
      <c r="E124" s="50" t="s">
        <v>419</v>
      </c>
      <c r="F124" s="23">
        <f>F125+F127+F129</f>
        <v>132000</v>
      </c>
      <c r="G124" s="23">
        <f>G125+G127+G129</f>
        <v>143600</v>
      </c>
    </row>
    <row r="125" spans="1:7" ht="15.75">
      <c r="A125" s="137" t="s">
        <v>279</v>
      </c>
      <c r="B125" s="11" t="s">
        <v>277</v>
      </c>
      <c r="C125" s="135" t="s">
        <v>337</v>
      </c>
      <c r="D125" s="135"/>
      <c r="E125" s="50" t="s">
        <v>420</v>
      </c>
      <c r="F125" s="23">
        <f>F126</f>
        <v>60000</v>
      </c>
      <c r="G125" s="23">
        <f>G126</f>
        <v>60000</v>
      </c>
    </row>
    <row r="126" spans="1:7" ht="25.5">
      <c r="A126" s="137" t="s">
        <v>279</v>
      </c>
      <c r="B126" s="39" t="s">
        <v>277</v>
      </c>
      <c r="C126" s="145" t="s">
        <v>337</v>
      </c>
      <c r="D126" s="145" t="s">
        <v>196</v>
      </c>
      <c r="E126" s="111" t="s">
        <v>205</v>
      </c>
      <c r="F126" s="24">
        <v>60000</v>
      </c>
      <c r="G126" s="24">
        <v>60000</v>
      </c>
    </row>
    <row r="127" spans="1:7" ht="41.25" customHeight="1">
      <c r="A127" s="137" t="s">
        <v>279</v>
      </c>
      <c r="B127" s="11" t="s">
        <v>277</v>
      </c>
      <c r="C127" s="135" t="s">
        <v>336</v>
      </c>
      <c r="D127" s="135"/>
      <c r="E127" s="50" t="s">
        <v>265</v>
      </c>
      <c r="F127" s="23">
        <f>F128</f>
        <v>1000</v>
      </c>
      <c r="G127" s="23">
        <f>G128</f>
        <v>1000</v>
      </c>
    </row>
    <row r="128" spans="1:7" ht="22.5" customHeight="1">
      <c r="A128" s="137" t="s">
        <v>279</v>
      </c>
      <c r="B128" s="14" t="s">
        <v>277</v>
      </c>
      <c r="C128" s="137" t="s">
        <v>336</v>
      </c>
      <c r="D128" s="137" t="s">
        <v>196</v>
      </c>
      <c r="E128" s="111" t="s">
        <v>205</v>
      </c>
      <c r="F128" s="24">
        <v>1000</v>
      </c>
      <c r="G128" s="24">
        <v>1000</v>
      </c>
    </row>
    <row r="129" spans="1:7" ht="27" customHeight="1">
      <c r="A129" s="137" t="s">
        <v>279</v>
      </c>
      <c r="B129" s="11" t="s">
        <v>277</v>
      </c>
      <c r="C129" s="135" t="s">
        <v>335</v>
      </c>
      <c r="D129" s="135"/>
      <c r="E129" s="50" t="s">
        <v>266</v>
      </c>
      <c r="F129" s="23">
        <f>SUM(F130:F130)</f>
        <v>71000</v>
      </c>
      <c r="G129" s="23">
        <f>SUM(G130:G130)</f>
        <v>82600</v>
      </c>
    </row>
    <row r="130" spans="1:7" ht="32.25" customHeight="1">
      <c r="A130" s="137" t="s">
        <v>279</v>
      </c>
      <c r="B130" s="14" t="s">
        <v>277</v>
      </c>
      <c r="C130" s="137" t="s">
        <v>335</v>
      </c>
      <c r="D130" s="137" t="s">
        <v>196</v>
      </c>
      <c r="E130" s="111" t="s">
        <v>205</v>
      </c>
      <c r="F130" s="24">
        <v>71000</v>
      </c>
      <c r="G130" s="24">
        <v>82600</v>
      </c>
    </row>
    <row r="131" spans="1:7" ht="29.25" customHeight="1">
      <c r="A131" s="137" t="s">
        <v>280</v>
      </c>
      <c r="B131" s="56"/>
      <c r="C131" s="136"/>
      <c r="D131" s="136"/>
      <c r="E131" s="57" t="s">
        <v>267</v>
      </c>
      <c r="F131" s="58">
        <f aca="true" t="shared" si="13" ref="F131:G135">F132</f>
        <v>1000</v>
      </c>
      <c r="G131" s="58">
        <f t="shared" si="13"/>
        <v>1000</v>
      </c>
    </row>
    <row r="132" spans="1:7" ht="29.25" customHeight="1">
      <c r="A132" s="137" t="s">
        <v>280</v>
      </c>
      <c r="B132" s="11" t="s">
        <v>279</v>
      </c>
      <c r="C132" s="135"/>
      <c r="D132" s="135"/>
      <c r="E132" s="50" t="s">
        <v>540</v>
      </c>
      <c r="F132" s="23">
        <f t="shared" si="13"/>
        <v>1000</v>
      </c>
      <c r="G132" s="23">
        <f t="shared" si="13"/>
        <v>1000</v>
      </c>
    </row>
    <row r="133" spans="1:7" ht="39.75" customHeight="1">
      <c r="A133" s="137" t="s">
        <v>280</v>
      </c>
      <c r="B133" s="11" t="s">
        <v>279</v>
      </c>
      <c r="C133" s="135" t="s">
        <v>485</v>
      </c>
      <c r="D133" s="135"/>
      <c r="E133" s="101" t="s">
        <v>541</v>
      </c>
      <c r="F133" s="23">
        <f t="shared" si="13"/>
        <v>1000</v>
      </c>
      <c r="G133" s="23">
        <f t="shared" si="13"/>
        <v>1000</v>
      </c>
    </row>
    <row r="134" spans="1:7" ht="27.75" customHeight="1">
      <c r="A134" s="137" t="s">
        <v>571</v>
      </c>
      <c r="B134" s="11" t="s">
        <v>279</v>
      </c>
      <c r="C134" s="135" t="s">
        <v>486</v>
      </c>
      <c r="D134" s="135"/>
      <c r="E134" s="101" t="s">
        <v>542</v>
      </c>
      <c r="F134" s="23">
        <f t="shared" si="13"/>
        <v>1000</v>
      </c>
      <c r="G134" s="23">
        <f t="shared" si="13"/>
        <v>1000</v>
      </c>
    </row>
    <row r="135" spans="1:7" ht="31.5" customHeight="1">
      <c r="A135" s="137" t="s">
        <v>280</v>
      </c>
      <c r="B135" s="11" t="s">
        <v>279</v>
      </c>
      <c r="C135" s="135" t="s">
        <v>544</v>
      </c>
      <c r="D135" s="135"/>
      <c r="E135" s="50" t="s">
        <v>543</v>
      </c>
      <c r="F135" s="23">
        <f t="shared" si="13"/>
        <v>1000</v>
      </c>
      <c r="G135" s="23">
        <f t="shared" si="13"/>
        <v>1000</v>
      </c>
    </row>
    <row r="136" spans="1:7" ht="31.5" customHeight="1">
      <c r="A136" s="137" t="s">
        <v>280</v>
      </c>
      <c r="B136" s="14" t="s">
        <v>279</v>
      </c>
      <c r="C136" s="137" t="s">
        <v>544</v>
      </c>
      <c r="D136" s="137" t="s">
        <v>196</v>
      </c>
      <c r="E136" s="111" t="s">
        <v>205</v>
      </c>
      <c r="F136" s="24">
        <v>1000</v>
      </c>
      <c r="G136" s="24">
        <v>1000</v>
      </c>
    </row>
    <row r="137" spans="1:7" ht="16.5">
      <c r="A137" s="56" t="s">
        <v>281</v>
      </c>
      <c r="B137" s="56"/>
      <c r="C137" s="136"/>
      <c r="D137" s="136"/>
      <c r="E137" s="57" t="s">
        <v>268</v>
      </c>
      <c r="F137" s="58">
        <f>F138+F144</f>
        <v>3706200</v>
      </c>
      <c r="G137" s="58">
        <f>G138+G144</f>
        <v>3767800</v>
      </c>
    </row>
    <row r="138" spans="1:9" ht="19.5" customHeight="1">
      <c r="A138" s="11" t="s">
        <v>281</v>
      </c>
      <c r="B138" s="11" t="s">
        <v>274</v>
      </c>
      <c r="C138" s="135"/>
      <c r="D138" s="135"/>
      <c r="E138" s="50" t="s">
        <v>269</v>
      </c>
      <c r="F138" s="23">
        <f aca="true" t="shared" si="14" ref="F138:G142">F139</f>
        <v>2132900</v>
      </c>
      <c r="G138" s="23">
        <f t="shared" si="14"/>
        <v>2192900</v>
      </c>
      <c r="H138" s="79"/>
      <c r="I138" s="34"/>
    </row>
    <row r="139" spans="1:7" ht="37.5" customHeight="1">
      <c r="A139" s="11" t="s">
        <v>281</v>
      </c>
      <c r="B139" s="11" t="s">
        <v>274</v>
      </c>
      <c r="C139" s="135" t="s">
        <v>308</v>
      </c>
      <c r="D139" s="135"/>
      <c r="E139" s="50" t="s">
        <v>530</v>
      </c>
      <c r="F139" s="23">
        <f t="shared" si="14"/>
        <v>2132900</v>
      </c>
      <c r="G139" s="23">
        <f t="shared" si="14"/>
        <v>2192900</v>
      </c>
    </row>
    <row r="140" spans="1:7" ht="38.25">
      <c r="A140" s="11" t="s">
        <v>281</v>
      </c>
      <c r="B140" s="11" t="s">
        <v>274</v>
      </c>
      <c r="C140" s="135" t="s">
        <v>307</v>
      </c>
      <c r="D140" s="135"/>
      <c r="E140" s="50" t="s">
        <v>516</v>
      </c>
      <c r="F140" s="23">
        <f t="shared" si="14"/>
        <v>2132900</v>
      </c>
      <c r="G140" s="23">
        <f t="shared" si="14"/>
        <v>2192900</v>
      </c>
    </row>
    <row r="141" spans="1:7" ht="25.5">
      <c r="A141" s="11" t="s">
        <v>281</v>
      </c>
      <c r="B141" s="11" t="s">
        <v>274</v>
      </c>
      <c r="C141" s="135" t="s">
        <v>309</v>
      </c>
      <c r="D141" s="135"/>
      <c r="E141" s="50" t="s">
        <v>421</v>
      </c>
      <c r="F141" s="23">
        <f t="shared" si="14"/>
        <v>2132900</v>
      </c>
      <c r="G141" s="23">
        <f t="shared" si="14"/>
        <v>2192900</v>
      </c>
    </row>
    <row r="142" spans="1:7" ht="18.75" customHeight="1">
      <c r="A142" s="14" t="s">
        <v>281</v>
      </c>
      <c r="B142" s="14" t="s">
        <v>274</v>
      </c>
      <c r="C142" s="137" t="s">
        <v>309</v>
      </c>
      <c r="D142" s="137" t="s">
        <v>545</v>
      </c>
      <c r="E142" s="51" t="s">
        <v>546</v>
      </c>
      <c r="F142" s="23">
        <f t="shared" si="14"/>
        <v>2132900</v>
      </c>
      <c r="G142" s="23">
        <f t="shared" si="14"/>
        <v>2192900</v>
      </c>
    </row>
    <row r="143" spans="1:7" ht="30" customHeight="1">
      <c r="A143" s="14" t="s">
        <v>281</v>
      </c>
      <c r="B143" s="14" t="s">
        <v>274</v>
      </c>
      <c r="C143" s="137" t="s">
        <v>309</v>
      </c>
      <c r="D143" s="137" t="s">
        <v>547</v>
      </c>
      <c r="E143" s="51" t="s">
        <v>548</v>
      </c>
      <c r="F143" s="23">
        <v>2132900</v>
      </c>
      <c r="G143" s="23">
        <v>2192900</v>
      </c>
    </row>
    <row r="144" spans="1:7" ht="24" customHeight="1">
      <c r="A144" s="11" t="s">
        <v>281</v>
      </c>
      <c r="B144" s="11" t="s">
        <v>278</v>
      </c>
      <c r="C144" s="135"/>
      <c r="D144" s="135"/>
      <c r="E144" s="50" t="s">
        <v>270</v>
      </c>
      <c r="F144" s="23">
        <f>F153+F145+F149</f>
        <v>1573300</v>
      </c>
      <c r="G144" s="23">
        <f>G153+G145+G149</f>
        <v>1574900</v>
      </c>
    </row>
    <row r="145" spans="1:7" ht="2.25" customHeight="1">
      <c r="A145" s="11" t="s">
        <v>281</v>
      </c>
      <c r="B145" s="11" t="s">
        <v>278</v>
      </c>
      <c r="C145" s="135" t="s">
        <v>311</v>
      </c>
      <c r="D145" s="135"/>
      <c r="E145" s="52" t="s">
        <v>509</v>
      </c>
      <c r="F145" s="23">
        <f aca="true" t="shared" si="15" ref="F145:G147">F146</f>
        <v>0</v>
      </c>
      <c r="G145" s="23">
        <f t="shared" si="15"/>
        <v>0</v>
      </c>
    </row>
    <row r="146" spans="1:7" ht="29.25" customHeight="1" hidden="1">
      <c r="A146" s="11" t="s">
        <v>281</v>
      </c>
      <c r="B146" s="11" t="s">
        <v>278</v>
      </c>
      <c r="C146" s="135" t="s">
        <v>312</v>
      </c>
      <c r="D146" s="135"/>
      <c r="E146" s="50" t="s">
        <v>314</v>
      </c>
      <c r="F146" s="23">
        <f t="shared" si="15"/>
        <v>0</v>
      </c>
      <c r="G146" s="23">
        <f t="shared" si="15"/>
        <v>0</v>
      </c>
    </row>
    <row r="147" spans="1:7" ht="18.75" customHeight="1" hidden="1">
      <c r="A147" s="11" t="s">
        <v>281</v>
      </c>
      <c r="B147" s="11" t="s">
        <v>278</v>
      </c>
      <c r="C147" s="135" t="s">
        <v>510</v>
      </c>
      <c r="D147" s="135"/>
      <c r="E147" s="50" t="s">
        <v>408</v>
      </c>
      <c r="F147" s="23">
        <f t="shared" si="15"/>
        <v>0</v>
      </c>
      <c r="G147" s="23">
        <f t="shared" si="15"/>
        <v>0</v>
      </c>
    </row>
    <row r="148" spans="1:7" ht="26.25" customHeight="1" hidden="1">
      <c r="A148" s="14" t="s">
        <v>281</v>
      </c>
      <c r="B148" s="14" t="s">
        <v>278</v>
      </c>
      <c r="C148" s="137" t="s">
        <v>510</v>
      </c>
      <c r="D148" s="137" t="s">
        <v>196</v>
      </c>
      <c r="E148" s="111" t="s">
        <v>205</v>
      </c>
      <c r="F148" s="24">
        <v>0</v>
      </c>
      <c r="G148" s="24">
        <v>0</v>
      </c>
    </row>
    <row r="149" spans="1:7" ht="27" customHeight="1">
      <c r="A149" s="11" t="s">
        <v>281</v>
      </c>
      <c r="B149" s="11" t="s">
        <v>278</v>
      </c>
      <c r="C149" s="135" t="s">
        <v>482</v>
      </c>
      <c r="D149" s="135"/>
      <c r="E149" s="52" t="s">
        <v>550</v>
      </c>
      <c r="F149" s="23">
        <f aca="true" t="shared" si="16" ref="F149:G151">F150</f>
        <v>2000</v>
      </c>
      <c r="G149" s="23">
        <f t="shared" si="16"/>
        <v>2000</v>
      </c>
    </row>
    <row r="150" spans="1:7" ht="19.5" customHeight="1">
      <c r="A150" s="11" t="s">
        <v>281</v>
      </c>
      <c r="B150" s="11" t="s">
        <v>278</v>
      </c>
      <c r="C150" s="135" t="s">
        <v>213</v>
      </c>
      <c r="D150" s="135"/>
      <c r="E150" s="50" t="s">
        <v>551</v>
      </c>
      <c r="F150" s="23">
        <f t="shared" si="16"/>
        <v>2000</v>
      </c>
      <c r="G150" s="23">
        <f t="shared" si="16"/>
        <v>2000</v>
      </c>
    </row>
    <row r="151" spans="1:7" ht="19.5" customHeight="1">
      <c r="A151" s="11" t="s">
        <v>281</v>
      </c>
      <c r="B151" s="11" t="s">
        <v>278</v>
      </c>
      <c r="C151" s="135" t="s">
        <v>549</v>
      </c>
      <c r="D151" s="135"/>
      <c r="E151" s="50" t="s">
        <v>552</v>
      </c>
      <c r="F151" s="23">
        <f t="shared" si="16"/>
        <v>2000</v>
      </c>
      <c r="G151" s="23">
        <f t="shared" si="16"/>
        <v>2000</v>
      </c>
    </row>
    <row r="152" spans="1:7" ht="30" customHeight="1">
      <c r="A152" s="14" t="s">
        <v>281</v>
      </c>
      <c r="B152" s="14" t="s">
        <v>278</v>
      </c>
      <c r="C152" s="137" t="s">
        <v>549</v>
      </c>
      <c r="D152" s="137" t="s">
        <v>196</v>
      </c>
      <c r="E152" s="111" t="s">
        <v>205</v>
      </c>
      <c r="F152" s="24">
        <v>2000</v>
      </c>
      <c r="G152" s="24">
        <v>2000</v>
      </c>
    </row>
    <row r="153" spans="1:7" ht="37.5" customHeight="1">
      <c r="A153" s="11" t="s">
        <v>281</v>
      </c>
      <c r="B153" s="11" t="s">
        <v>278</v>
      </c>
      <c r="C153" s="135" t="s">
        <v>308</v>
      </c>
      <c r="D153" s="135"/>
      <c r="E153" s="50" t="s">
        <v>530</v>
      </c>
      <c r="F153" s="23">
        <f>F154</f>
        <v>1571300</v>
      </c>
      <c r="G153" s="23">
        <f>G154</f>
        <v>1572900</v>
      </c>
    </row>
    <row r="154" spans="1:7" ht="44.25" customHeight="1">
      <c r="A154" s="11" t="s">
        <v>281</v>
      </c>
      <c r="B154" s="11" t="s">
        <v>278</v>
      </c>
      <c r="C154" s="135" t="s">
        <v>307</v>
      </c>
      <c r="D154" s="135"/>
      <c r="E154" s="50" t="s">
        <v>516</v>
      </c>
      <c r="F154" s="23">
        <f>F155</f>
        <v>1571300</v>
      </c>
      <c r="G154" s="23">
        <f>G155</f>
        <v>1572900</v>
      </c>
    </row>
    <row r="155" spans="1:7" ht="56.25" customHeight="1">
      <c r="A155" s="11" t="s">
        <v>281</v>
      </c>
      <c r="B155" s="11" t="s">
        <v>278</v>
      </c>
      <c r="C155" s="135" t="s">
        <v>305</v>
      </c>
      <c r="D155" s="135"/>
      <c r="E155" s="50" t="s">
        <v>304</v>
      </c>
      <c r="F155" s="23">
        <f>SUM(F156:F157)</f>
        <v>1571300</v>
      </c>
      <c r="G155" s="23">
        <f>SUM(G156:G157)</f>
        <v>1572900</v>
      </c>
    </row>
    <row r="156" spans="1:7" ht="30" customHeight="1">
      <c r="A156" s="14" t="s">
        <v>281</v>
      </c>
      <c r="B156" s="14" t="s">
        <v>278</v>
      </c>
      <c r="C156" s="137" t="s">
        <v>305</v>
      </c>
      <c r="D156" s="137" t="s">
        <v>198</v>
      </c>
      <c r="E156" s="111" t="s">
        <v>202</v>
      </c>
      <c r="F156" s="23">
        <v>1521300</v>
      </c>
      <c r="G156" s="23">
        <v>1521300</v>
      </c>
    </row>
    <row r="157" spans="1:7" ht="33.75" customHeight="1">
      <c r="A157" s="16" t="s">
        <v>281</v>
      </c>
      <c r="B157" s="16" t="s">
        <v>278</v>
      </c>
      <c r="C157" s="137" t="s">
        <v>305</v>
      </c>
      <c r="D157" s="137" t="s">
        <v>196</v>
      </c>
      <c r="E157" s="111" t="s">
        <v>205</v>
      </c>
      <c r="F157" s="24">
        <v>50000</v>
      </c>
      <c r="G157" s="24">
        <v>51600</v>
      </c>
    </row>
    <row r="158" spans="1:7" ht="33.75" customHeight="1">
      <c r="A158" s="56">
        <v>10</v>
      </c>
      <c r="B158" s="56"/>
      <c r="C158" s="136"/>
      <c r="D158" s="136"/>
      <c r="E158" s="57" t="s">
        <v>423</v>
      </c>
      <c r="F158" s="58">
        <f>F159+F165+F171</f>
        <v>89000</v>
      </c>
      <c r="G158" s="58">
        <f>G159+G165+G171</f>
        <v>89000</v>
      </c>
    </row>
    <row r="159" spans="1:7" ht="3.75" customHeight="1">
      <c r="A159" s="11">
        <v>10</v>
      </c>
      <c r="B159" s="11" t="s">
        <v>274</v>
      </c>
      <c r="C159" s="135"/>
      <c r="D159" s="135"/>
      <c r="E159" s="50" t="s">
        <v>271</v>
      </c>
      <c r="F159" s="23">
        <f aca="true" t="shared" si="17" ref="F159:G163">F160</f>
        <v>0</v>
      </c>
      <c r="G159" s="23">
        <f t="shared" si="17"/>
        <v>0</v>
      </c>
    </row>
    <row r="160" spans="1:7" ht="29.25" customHeight="1" hidden="1">
      <c r="A160" s="11">
        <v>10</v>
      </c>
      <c r="B160" s="11" t="s">
        <v>274</v>
      </c>
      <c r="C160" s="135" t="s">
        <v>299</v>
      </c>
      <c r="D160" s="135"/>
      <c r="E160" s="101" t="s">
        <v>553</v>
      </c>
      <c r="F160" s="23">
        <f t="shared" si="17"/>
        <v>0</v>
      </c>
      <c r="G160" s="23">
        <f t="shared" si="17"/>
        <v>0</v>
      </c>
    </row>
    <row r="161" spans="1:7" ht="31.5" customHeight="1" hidden="1">
      <c r="A161" s="11" t="s">
        <v>429</v>
      </c>
      <c r="B161" s="11" t="s">
        <v>274</v>
      </c>
      <c r="C161" s="135" t="s">
        <v>302</v>
      </c>
      <c r="D161" s="135"/>
      <c r="E161" s="101" t="s">
        <v>303</v>
      </c>
      <c r="F161" s="44">
        <f t="shared" si="17"/>
        <v>0</v>
      </c>
      <c r="G161" s="44">
        <f t="shared" si="17"/>
        <v>0</v>
      </c>
    </row>
    <row r="162" spans="1:7" ht="31.5" customHeight="1" hidden="1">
      <c r="A162" s="11" t="s">
        <v>429</v>
      </c>
      <c r="B162" s="11" t="s">
        <v>274</v>
      </c>
      <c r="C162" s="135" t="s">
        <v>554</v>
      </c>
      <c r="D162" s="135"/>
      <c r="E162" s="50" t="s">
        <v>272</v>
      </c>
      <c r="F162" s="23">
        <f t="shared" si="17"/>
        <v>0</v>
      </c>
      <c r="G162" s="23">
        <f t="shared" si="17"/>
        <v>0</v>
      </c>
    </row>
    <row r="163" spans="1:7" ht="32.25" customHeight="1" hidden="1">
      <c r="A163" s="11">
        <v>10</v>
      </c>
      <c r="B163" s="11" t="s">
        <v>274</v>
      </c>
      <c r="C163" s="135" t="s">
        <v>556</v>
      </c>
      <c r="D163" s="135"/>
      <c r="E163" s="50" t="s">
        <v>555</v>
      </c>
      <c r="F163" s="23">
        <f t="shared" si="17"/>
        <v>0</v>
      </c>
      <c r="G163" s="23">
        <f t="shared" si="17"/>
        <v>0</v>
      </c>
    </row>
    <row r="164" spans="1:7" ht="20.25" customHeight="1" hidden="1">
      <c r="A164" s="14" t="s">
        <v>429</v>
      </c>
      <c r="B164" s="14" t="s">
        <v>274</v>
      </c>
      <c r="C164" s="137" t="s">
        <v>556</v>
      </c>
      <c r="D164" s="137" t="s">
        <v>203</v>
      </c>
      <c r="E164" s="51" t="s">
        <v>273</v>
      </c>
      <c r="F164" s="23">
        <v>0</v>
      </c>
      <c r="G164" s="23">
        <v>0</v>
      </c>
    </row>
    <row r="165" spans="1:7" ht="22.5" customHeight="1" hidden="1">
      <c r="A165" s="11">
        <v>10</v>
      </c>
      <c r="B165" s="11" t="s">
        <v>277</v>
      </c>
      <c r="C165" s="135"/>
      <c r="D165" s="135"/>
      <c r="E165" s="50" t="s">
        <v>440</v>
      </c>
      <c r="F165" s="23">
        <f aca="true" t="shared" si="18" ref="F165:G169">F166</f>
        <v>0</v>
      </c>
      <c r="G165" s="23">
        <f t="shared" si="18"/>
        <v>0</v>
      </c>
    </row>
    <row r="166" spans="1:7" ht="39.75" customHeight="1" hidden="1">
      <c r="A166" s="11">
        <v>10</v>
      </c>
      <c r="B166" s="11" t="s">
        <v>277</v>
      </c>
      <c r="C166" s="135" t="s">
        <v>299</v>
      </c>
      <c r="D166" s="135"/>
      <c r="E166" s="101" t="s">
        <v>214</v>
      </c>
      <c r="F166" s="23">
        <f t="shared" si="18"/>
        <v>0</v>
      </c>
      <c r="G166" s="23">
        <f t="shared" si="18"/>
        <v>0</v>
      </c>
    </row>
    <row r="167" spans="1:7" ht="29.25" customHeight="1" hidden="1">
      <c r="A167" s="11" t="s">
        <v>429</v>
      </c>
      <c r="B167" s="11" t="s">
        <v>277</v>
      </c>
      <c r="C167" s="135" t="s">
        <v>302</v>
      </c>
      <c r="D167" s="135"/>
      <c r="E167" s="101" t="s">
        <v>303</v>
      </c>
      <c r="F167" s="44">
        <f t="shared" si="18"/>
        <v>0</v>
      </c>
      <c r="G167" s="44">
        <f t="shared" si="18"/>
        <v>0</v>
      </c>
    </row>
    <row r="168" spans="1:7" ht="29.25" customHeight="1" hidden="1">
      <c r="A168" s="11" t="s">
        <v>429</v>
      </c>
      <c r="B168" s="11" t="s">
        <v>277</v>
      </c>
      <c r="C168" s="135" t="s">
        <v>554</v>
      </c>
      <c r="D168" s="135"/>
      <c r="E168" s="50" t="s">
        <v>272</v>
      </c>
      <c r="F168" s="23">
        <f t="shared" si="18"/>
        <v>0</v>
      </c>
      <c r="G168" s="23">
        <f t="shared" si="18"/>
        <v>0</v>
      </c>
    </row>
    <row r="169" spans="1:7" ht="29.25" customHeight="1" hidden="1">
      <c r="A169" s="11">
        <v>10</v>
      </c>
      <c r="B169" s="11" t="s">
        <v>277</v>
      </c>
      <c r="C169" s="135" t="s">
        <v>558</v>
      </c>
      <c r="D169" s="135"/>
      <c r="E169" s="50" t="s">
        <v>557</v>
      </c>
      <c r="F169" s="23">
        <f t="shared" si="18"/>
        <v>0</v>
      </c>
      <c r="G169" s="23">
        <f t="shared" si="18"/>
        <v>0</v>
      </c>
    </row>
    <row r="170" spans="1:7" ht="30.75" customHeight="1" hidden="1">
      <c r="A170" s="14" t="s">
        <v>429</v>
      </c>
      <c r="B170" s="14" t="s">
        <v>277</v>
      </c>
      <c r="C170" s="137" t="s">
        <v>558</v>
      </c>
      <c r="D170" s="137" t="s">
        <v>203</v>
      </c>
      <c r="E170" s="51" t="s">
        <v>273</v>
      </c>
      <c r="F170" s="23">
        <v>0</v>
      </c>
      <c r="G170" s="23">
        <v>0</v>
      </c>
    </row>
    <row r="171" spans="1:7" ht="28.5" customHeight="1">
      <c r="A171" s="11" t="s">
        <v>429</v>
      </c>
      <c r="B171" s="11" t="s">
        <v>277</v>
      </c>
      <c r="C171" s="135" t="s">
        <v>308</v>
      </c>
      <c r="D171" s="135"/>
      <c r="E171" s="110" t="s">
        <v>505</v>
      </c>
      <c r="F171" s="23">
        <f aca="true" t="shared" si="19" ref="F171:G174">F172</f>
        <v>89000</v>
      </c>
      <c r="G171" s="23">
        <f t="shared" si="19"/>
        <v>89000</v>
      </c>
    </row>
    <row r="172" spans="1:8" ht="39.75" customHeight="1">
      <c r="A172" s="11" t="s">
        <v>429</v>
      </c>
      <c r="B172" s="11" t="s">
        <v>277</v>
      </c>
      <c r="C172" s="135" t="s">
        <v>307</v>
      </c>
      <c r="D172" s="135"/>
      <c r="E172" s="110" t="s">
        <v>559</v>
      </c>
      <c r="F172" s="23">
        <f t="shared" si="19"/>
        <v>89000</v>
      </c>
      <c r="G172" s="23">
        <f t="shared" si="19"/>
        <v>89000</v>
      </c>
      <c r="H172" s="79"/>
    </row>
    <row r="173" spans="1:8" s="18" customFormat="1" ht="57" customHeight="1">
      <c r="A173" s="11" t="s">
        <v>429</v>
      </c>
      <c r="B173" s="11" t="s">
        <v>277</v>
      </c>
      <c r="C173" s="135" t="s">
        <v>197</v>
      </c>
      <c r="D173" s="135"/>
      <c r="E173" s="112" t="s">
        <v>568</v>
      </c>
      <c r="F173" s="23">
        <f t="shared" si="19"/>
        <v>89000</v>
      </c>
      <c r="G173" s="23">
        <f t="shared" si="19"/>
        <v>89000</v>
      </c>
      <c r="H173" s="97"/>
    </row>
    <row r="174" spans="1:8" s="18" customFormat="1" ht="20.25" customHeight="1">
      <c r="A174" s="14" t="s">
        <v>429</v>
      </c>
      <c r="B174" s="14" t="s">
        <v>277</v>
      </c>
      <c r="C174" s="137" t="s">
        <v>197</v>
      </c>
      <c r="D174" s="137" t="s">
        <v>545</v>
      </c>
      <c r="E174" s="51" t="s">
        <v>546</v>
      </c>
      <c r="F174" s="23">
        <f t="shared" si="19"/>
        <v>89000</v>
      </c>
      <c r="G174" s="23">
        <f t="shared" si="19"/>
        <v>89000</v>
      </c>
      <c r="H174" s="97"/>
    </row>
    <row r="175" spans="1:8" ht="38.25">
      <c r="A175" s="14" t="s">
        <v>429</v>
      </c>
      <c r="B175" s="14" t="s">
        <v>277</v>
      </c>
      <c r="C175" s="137" t="s">
        <v>197</v>
      </c>
      <c r="D175" s="137" t="s">
        <v>547</v>
      </c>
      <c r="E175" s="51" t="s">
        <v>548</v>
      </c>
      <c r="F175" s="23">
        <v>89000</v>
      </c>
      <c r="G175" s="23">
        <v>89000</v>
      </c>
      <c r="H175" s="99"/>
    </row>
    <row r="176" spans="1:7" ht="0.75" customHeight="1">
      <c r="A176" s="56">
        <v>11</v>
      </c>
      <c r="B176" s="56"/>
      <c r="C176" s="136"/>
      <c r="D176" s="136"/>
      <c r="E176" s="57" t="s">
        <v>284</v>
      </c>
      <c r="F176" s="58" t="e">
        <f>#REF!</f>
        <v>#REF!</v>
      </c>
      <c r="G176" s="58" t="e">
        <f>#REF!</f>
        <v>#REF!</v>
      </c>
    </row>
    <row r="177" spans="1:7" ht="3" customHeight="1">
      <c r="A177" s="56">
        <v>11</v>
      </c>
      <c r="B177" s="56"/>
      <c r="C177" s="136"/>
      <c r="D177" s="136"/>
      <c r="E177" s="57" t="s">
        <v>284</v>
      </c>
      <c r="F177" s="58">
        <f aca="true" t="shared" si="20" ref="F177:G181">F178</f>
        <v>0</v>
      </c>
      <c r="G177" s="58">
        <f t="shared" si="20"/>
        <v>0</v>
      </c>
    </row>
    <row r="178" spans="1:7" ht="19.5" customHeight="1" hidden="1">
      <c r="A178" s="11">
        <v>11</v>
      </c>
      <c r="B178" s="11" t="s">
        <v>274</v>
      </c>
      <c r="C178" s="135"/>
      <c r="D178" s="135"/>
      <c r="E178" s="50" t="s">
        <v>426</v>
      </c>
      <c r="F178" s="23">
        <f t="shared" si="20"/>
        <v>0</v>
      </c>
      <c r="G178" s="23">
        <f t="shared" si="20"/>
        <v>0</v>
      </c>
    </row>
    <row r="179" spans="1:7" ht="28.5" customHeight="1" hidden="1">
      <c r="A179" s="11">
        <v>11</v>
      </c>
      <c r="B179" s="11" t="s">
        <v>274</v>
      </c>
      <c r="C179" s="135" t="s">
        <v>296</v>
      </c>
      <c r="D179" s="135"/>
      <c r="E179" s="50" t="s">
        <v>560</v>
      </c>
      <c r="F179" s="23">
        <f t="shared" si="20"/>
        <v>0</v>
      </c>
      <c r="G179" s="23">
        <f t="shared" si="20"/>
        <v>0</v>
      </c>
    </row>
    <row r="180" spans="1:7" ht="28.5" customHeight="1" hidden="1">
      <c r="A180" s="11" t="s">
        <v>434</v>
      </c>
      <c r="B180" s="11" t="s">
        <v>274</v>
      </c>
      <c r="C180" s="135" t="s">
        <v>297</v>
      </c>
      <c r="D180" s="135"/>
      <c r="E180" s="50" t="s">
        <v>298</v>
      </c>
      <c r="F180" s="44">
        <f t="shared" si="20"/>
        <v>0</v>
      </c>
      <c r="G180" s="44">
        <f t="shared" si="20"/>
        <v>0</v>
      </c>
    </row>
    <row r="181" spans="1:7" ht="28.5" customHeight="1" hidden="1">
      <c r="A181" s="11">
        <v>11</v>
      </c>
      <c r="B181" s="11" t="s">
        <v>274</v>
      </c>
      <c r="C181" s="135" t="s">
        <v>561</v>
      </c>
      <c r="D181" s="135"/>
      <c r="E181" s="50" t="s">
        <v>285</v>
      </c>
      <c r="F181" s="23">
        <f t="shared" si="20"/>
        <v>0</v>
      </c>
      <c r="G181" s="23">
        <f t="shared" si="20"/>
        <v>0</v>
      </c>
    </row>
    <row r="182" spans="1:7" ht="28.5" customHeight="1" hidden="1">
      <c r="A182" s="14" t="s">
        <v>434</v>
      </c>
      <c r="B182" s="14" t="s">
        <v>274</v>
      </c>
      <c r="C182" s="137" t="s">
        <v>561</v>
      </c>
      <c r="D182" s="137" t="s">
        <v>196</v>
      </c>
      <c r="E182" s="111" t="s">
        <v>205</v>
      </c>
      <c r="F182" s="23">
        <v>0</v>
      </c>
      <c r="G182" s="23">
        <v>0</v>
      </c>
    </row>
    <row r="183" spans="1:7" ht="37.5" customHeight="1">
      <c r="A183" s="56" t="s">
        <v>428</v>
      </c>
      <c r="B183" s="56"/>
      <c r="C183" s="136"/>
      <c r="D183" s="136"/>
      <c r="E183" s="57" t="s">
        <v>562</v>
      </c>
      <c r="F183" s="58">
        <f aca="true" t="shared" si="21" ref="F183:G187">F184</f>
        <v>1000</v>
      </c>
      <c r="G183" s="58">
        <f t="shared" si="21"/>
        <v>0</v>
      </c>
    </row>
    <row r="184" spans="1:7" ht="28.5" customHeight="1">
      <c r="A184" s="11" t="s">
        <v>428</v>
      </c>
      <c r="B184" s="11" t="s">
        <v>274</v>
      </c>
      <c r="C184" s="135"/>
      <c r="D184" s="135"/>
      <c r="E184" s="50" t="s">
        <v>563</v>
      </c>
      <c r="F184" s="23">
        <f t="shared" si="21"/>
        <v>1000</v>
      </c>
      <c r="G184" s="23">
        <f t="shared" si="21"/>
        <v>0</v>
      </c>
    </row>
    <row r="185" spans="1:7" ht="45" customHeight="1">
      <c r="A185" s="11" t="s">
        <v>428</v>
      </c>
      <c r="B185" s="11" t="s">
        <v>274</v>
      </c>
      <c r="C185" s="135" t="s">
        <v>308</v>
      </c>
      <c r="D185" s="137"/>
      <c r="E185" s="110" t="s">
        <v>564</v>
      </c>
      <c r="F185" s="23">
        <f t="shared" si="21"/>
        <v>1000</v>
      </c>
      <c r="G185" s="23">
        <f t="shared" si="21"/>
        <v>0</v>
      </c>
    </row>
    <row r="186" spans="1:7" ht="27" customHeight="1">
      <c r="A186" s="11" t="s">
        <v>428</v>
      </c>
      <c r="B186" s="11" t="s">
        <v>274</v>
      </c>
      <c r="C186" s="135" t="s">
        <v>307</v>
      </c>
      <c r="D186" s="135"/>
      <c r="E186" s="110" t="s">
        <v>559</v>
      </c>
      <c r="F186" s="23">
        <f t="shared" si="21"/>
        <v>1000</v>
      </c>
      <c r="G186" s="23">
        <f t="shared" si="21"/>
        <v>0</v>
      </c>
    </row>
    <row r="187" spans="1:7" ht="24" customHeight="1">
      <c r="A187" s="14" t="s">
        <v>428</v>
      </c>
      <c r="B187" s="14" t="s">
        <v>274</v>
      </c>
      <c r="C187" s="137" t="s">
        <v>567</v>
      </c>
      <c r="D187" s="137"/>
      <c r="E187" s="111" t="s">
        <v>565</v>
      </c>
      <c r="F187" s="23">
        <f t="shared" si="21"/>
        <v>1000</v>
      </c>
      <c r="G187" s="23">
        <f t="shared" si="21"/>
        <v>0</v>
      </c>
    </row>
    <row r="188" spans="1:7" ht="19.5" customHeight="1">
      <c r="A188" s="14" t="s">
        <v>428</v>
      </c>
      <c r="B188" s="14" t="s">
        <v>274</v>
      </c>
      <c r="C188" s="137" t="s">
        <v>567</v>
      </c>
      <c r="D188" s="137" t="s">
        <v>39</v>
      </c>
      <c r="E188" s="111" t="s">
        <v>566</v>
      </c>
      <c r="F188" s="24">
        <v>1000</v>
      </c>
      <c r="G188" s="24">
        <v>0</v>
      </c>
    </row>
    <row r="189" spans="1:8" ht="17.25" customHeight="1">
      <c r="A189" s="40"/>
      <c r="B189" s="40"/>
      <c r="C189" s="146"/>
      <c r="D189" s="146"/>
      <c r="E189" s="54" t="s">
        <v>441</v>
      </c>
      <c r="F189" s="41">
        <f>F8+F45+F52+F87+F109+F131+F137+F158+F177+F183</f>
        <v>10118500</v>
      </c>
      <c r="G189" s="41">
        <f>G8+G45+G52+G87+G109+G131+G137+G158+G177+G183</f>
        <v>10164100</v>
      </c>
      <c r="H189" s="79"/>
    </row>
    <row r="190" ht="18.75" customHeight="1">
      <c r="G190" s="153"/>
    </row>
    <row r="191" ht="33.75" customHeight="1"/>
    <row r="192" ht="33.75" customHeight="1"/>
    <row r="193" ht="21.75" customHeight="1"/>
    <row r="194" ht="33" customHeight="1"/>
    <row r="195" ht="15">
      <c r="H195" s="100"/>
    </row>
  </sheetData>
  <sheetProtection/>
  <mergeCells count="6">
    <mergeCell ref="A1:G1"/>
    <mergeCell ref="A3:F3"/>
    <mergeCell ref="C5:C7"/>
    <mergeCell ref="D5:D7"/>
    <mergeCell ref="E5:E7"/>
    <mergeCell ref="A2:G2"/>
  </mergeCells>
  <printOptions/>
  <pageMargins left="0.46" right="0.34" top="0.38" bottom="0.39" header="0.5" footer="0.3"/>
  <pageSetup fitToHeight="0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18"/>
  <sheetViews>
    <sheetView view="pageBreakPreview" zoomScaleSheetLayoutView="100" workbookViewId="0" topLeftCell="A1">
      <selection activeCell="A1" sqref="A1:G1"/>
    </sheetView>
  </sheetViews>
  <sheetFormatPr defaultColWidth="9.140625" defaultRowHeight="15"/>
  <cols>
    <col min="1" max="1" width="55.28125" style="105" customWidth="1"/>
    <col min="2" max="2" width="8.7109375" style="12" customWidth="1"/>
    <col min="3" max="3" width="5.8515625" style="12" customWidth="1"/>
    <col min="4" max="4" width="5.57421875" style="12" customWidth="1"/>
    <col min="5" max="5" width="16.7109375" style="12" customWidth="1"/>
    <col min="6" max="6" width="8.421875" style="12" customWidth="1"/>
    <col min="7" max="7" width="19.7109375" style="13" customWidth="1"/>
  </cols>
  <sheetData>
    <row r="1" spans="1:7" ht="63" customHeight="1">
      <c r="A1" s="278" t="s">
        <v>695</v>
      </c>
      <c r="B1" s="277"/>
      <c r="C1" s="277"/>
      <c r="D1" s="277"/>
      <c r="E1" s="277"/>
      <c r="F1" s="277"/>
      <c r="G1" s="277"/>
    </row>
    <row r="2" spans="1:7" ht="63" customHeight="1">
      <c r="A2" s="278" t="s">
        <v>674</v>
      </c>
      <c r="B2" s="277"/>
      <c r="C2" s="277"/>
      <c r="D2" s="277"/>
      <c r="E2" s="277"/>
      <c r="F2" s="277"/>
      <c r="G2" s="277"/>
    </row>
    <row r="3" spans="1:7" ht="32.25" customHeight="1">
      <c r="A3" s="276" t="s">
        <v>622</v>
      </c>
      <c r="B3" s="277"/>
      <c r="C3" s="277"/>
      <c r="D3" s="277"/>
      <c r="E3" s="277"/>
      <c r="F3" s="277"/>
      <c r="G3" s="277"/>
    </row>
    <row r="4" spans="1:7" ht="15">
      <c r="A4" s="232"/>
      <c r="B4" s="233"/>
      <c r="C4" s="233"/>
      <c r="D4" s="233"/>
      <c r="E4" s="233"/>
      <c r="F4" s="233"/>
      <c r="G4" s="234" t="s">
        <v>339</v>
      </c>
    </row>
    <row r="5" spans="1:8" ht="15">
      <c r="A5" s="279" t="s">
        <v>286</v>
      </c>
      <c r="B5" s="158" t="s">
        <v>287</v>
      </c>
      <c r="C5" s="158"/>
      <c r="D5" s="158"/>
      <c r="E5" s="158"/>
      <c r="F5" s="158"/>
      <c r="G5" s="164" t="s">
        <v>254</v>
      </c>
      <c r="H5" s="7"/>
    </row>
    <row r="6" spans="1:8" ht="30" customHeight="1">
      <c r="A6" s="280"/>
      <c r="B6" s="158" t="s">
        <v>504</v>
      </c>
      <c r="C6" s="158" t="s">
        <v>289</v>
      </c>
      <c r="D6" s="158" t="s">
        <v>290</v>
      </c>
      <c r="E6" s="158" t="s">
        <v>291</v>
      </c>
      <c r="F6" s="158" t="s">
        <v>252</v>
      </c>
      <c r="G6" s="164" t="s">
        <v>488</v>
      </c>
      <c r="H6" s="7"/>
    </row>
    <row r="7" spans="1:8" ht="21.75" customHeight="1">
      <c r="A7" s="57" t="s">
        <v>401</v>
      </c>
      <c r="B7" s="46" t="s">
        <v>10</v>
      </c>
      <c r="C7" s="56" t="s">
        <v>274</v>
      </c>
      <c r="D7" s="56"/>
      <c r="E7" s="56"/>
      <c r="F7" s="56"/>
      <c r="G7" s="58">
        <f>SUM(G8+G13+G30+G25+G39+G23)</f>
        <v>5347610.04</v>
      </c>
      <c r="H7" s="8"/>
    </row>
    <row r="8" spans="1:7" ht="25.5">
      <c r="A8" s="50" t="s">
        <v>402</v>
      </c>
      <c r="B8" s="178" t="s">
        <v>10</v>
      </c>
      <c r="C8" s="11" t="s">
        <v>274</v>
      </c>
      <c r="D8" s="11" t="s">
        <v>276</v>
      </c>
      <c r="E8" s="135"/>
      <c r="F8" s="11"/>
      <c r="G8" s="23">
        <f>G9</f>
        <v>527000</v>
      </c>
    </row>
    <row r="9" spans="1:7" ht="38.25">
      <c r="A9" s="50" t="s">
        <v>505</v>
      </c>
      <c r="B9" s="178" t="s">
        <v>10</v>
      </c>
      <c r="C9" s="11" t="s">
        <v>274</v>
      </c>
      <c r="D9" s="11" t="s">
        <v>276</v>
      </c>
      <c r="E9" s="135" t="s">
        <v>308</v>
      </c>
      <c r="F9" s="11"/>
      <c r="G9" s="23">
        <f>G10</f>
        <v>527000</v>
      </c>
    </row>
    <row r="10" spans="1:7" ht="38.25">
      <c r="A10" s="50" t="s">
        <v>36</v>
      </c>
      <c r="B10" s="178" t="s">
        <v>10</v>
      </c>
      <c r="C10" s="11" t="s">
        <v>274</v>
      </c>
      <c r="D10" s="11" t="s">
        <v>276</v>
      </c>
      <c r="E10" s="135" t="s">
        <v>307</v>
      </c>
      <c r="F10" s="11"/>
      <c r="G10" s="23">
        <f>G11</f>
        <v>527000</v>
      </c>
    </row>
    <row r="11" spans="1:7" ht="15.75">
      <c r="A11" s="50" t="s">
        <v>507</v>
      </c>
      <c r="B11" s="178" t="s">
        <v>10</v>
      </c>
      <c r="C11" s="11" t="s">
        <v>274</v>
      </c>
      <c r="D11" s="11" t="s">
        <v>276</v>
      </c>
      <c r="E11" s="135" t="s">
        <v>327</v>
      </c>
      <c r="F11" s="11"/>
      <c r="G11" s="23">
        <f>G12</f>
        <v>527000</v>
      </c>
    </row>
    <row r="12" spans="1:7" ht="25.5">
      <c r="A12" s="111" t="s">
        <v>202</v>
      </c>
      <c r="B12" s="117" t="s">
        <v>10</v>
      </c>
      <c r="C12" s="14" t="s">
        <v>274</v>
      </c>
      <c r="D12" s="14" t="s">
        <v>276</v>
      </c>
      <c r="E12" s="137" t="s">
        <v>327</v>
      </c>
      <c r="F12" s="14" t="s">
        <v>198</v>
      </c>
      <c r="G12" s="24">
        <v>527000</v>
      </c>
    </row>
    <row r="13" spans="1:7" ht="38.25">
      <c r="A13" s="50" t="s">
        <v>404</v>
      </c>
      <c r="B13" s="117" t="s">
        <v>10</v>
      </c>
      <c r="C13" s="11" t="s">
        <v>274</v>
      </c>
      <c r="D13" s="11" t="s">
        <v>278</v>
      </c>
      <c r="E13" s="135"/>
      <c r="F13" s="11"/>
      <c r="G13" s="23">
        <f>G14</f>
        <v>981200</v>
      </c>
    </row>
    <row r="14" spans="1:7" ht="38.25">
      <c r="A14" s="50" t="s">
        <v>505</v>
      </c>
      <c r="B14" s="117" t="s">
        <v>10</v>
      </c>
      <c r="C14" s="11" t="s">
        <v>274</v>
      </c>
      <c r="D14" s="11" t="s">
        <v>278</v>
      </c>
      <c r="E14" s="135" t="s">
        <v>308</v>
      </c>
      <c r="F14" s="11"/>
      <c r="G14" s="23">
        <f>G15</f>
        <v>981200</v>
      </c>
    </row>
    <row r="15" spans="1:7" ht="38.25">
      <c r="A15" s="50" t="s">
        <v>516</v>
      </c>
      <c r="B15" s="117" t="s">
        <v>10</v>
      </c>
      <c r="C15" s="11" t="s">
        <v>274</v>
      </c>
      <c r="D15" s="11" t="s">
        <v>278</v>
      </c>
      <c r="E15" s="135" t="s">
        <v>307</v>
      </c>
      <c r="F15" s="11"/>
      <c r="G15" s="23">
        <f>G16+G21</f>
        <v>981200</v>
      </c>
    </row>
    <row r="16" spans="1:7" ht="15.75">
      <c r="A16" s="50" t="s">
        <v>406</v>
      </c>
      <c r="B16" s="117" t="s">
        <v>10</v>
      </c>
      <c r="C16" s="11" t="s">
        <v>274</v>
      </c>
      <c r="D16" s="11" t="s">
        <v>278</v>
      </c>
      <c r="E16" s="135" t="s">
        <v>328</v>
      </c>
      <c r="F16" s="11"/>
      <c r="G16" s="23">
        <f>G17+G18+G19+G20</f>
        <v>980200</v>
      </c>
    </row>
    <row r="17" spans="1:7" ht="25.5">
      <c r="A17" s="111" t="s">
        <v>202</v>
      </c>
      <c r="B17" s="117" t="s">
        <v>10</v>
      </c>
      <c r="C17" s="14" t="s">
        <v>274</v>
      </c>
      <c r="D17" s="14" t="s">
        <v>278</v>
      </c>
      <c r="E17" s="137" t="s">
        <v>328</v>
      </c>
      <c r="F17" s="14" t="s">
        <v>198</v>
      </c>
      <c r="G17" s="24">
        <v>652970</v>
      </c>
    </row>
    <row r="18" spans="1:7" ht="25.5">
      <c r="A18" s="111" t="s">
        <v>205</v>
      </c>
      <c r="B18" s="117" t="s">
        <v>10</v>
      </c>
      <c r="C18" s="14" t="s">
        <v>274</v>
      </c>
      <c r="D18" s="14" t="s">
        <v>278</v>
      </c>
      <c r="E18" s="137" t="s">
        <v>328</v>
      </c>
      <c r="F18" s="14" t="s">
        <v>196</v>
      </c>
      <c r="G18" s="24">
        <v>217230</v>
      </c>
    </row>
    <row r="19" spans="1:7" ht="15.75">
      <c r="A19" s="51" t="s">
        <v>215</v>
      </c>
      <c r="B19" s="117" t="s">
        <v>10</v>
      </c>
      <c r="C19" s="14" t="s">
        <v>274</v>
      </c>
      <c r="D19" s="14" t="s">
        <v>278</v>
      </c>
      <c r="E19" s="137" t="s">
        <v>328</v>
      </c>
      <c r="F19" s="14" t="s">
        <v>199</v>
      </c>
      <c r="G19" s="24">
        <v>25000</v>
      </c>
    </row>
    <row r="20" spans="1:7" ht="16.5" customHeight="1">
      <c r="A20" s="51" t="s">
        <v>206</v>
      </c>
      <c r="B20" s="117" t="s">
        <v>10</v>
      </c>
      <c r="C20" s="14" t="s">
        <v>274</v>
      </c>
      <c r="D20" s="14" t="s">
        <v>278</v>
      </c>
      <c r="E20" s="137" t="s">
        <v>328</v>
      </c>
      <c r="F20" s="14" t="s">
        <v>200</v>
      </c>
      <c r="G20" s="24">
        <v>85000</v>
      </c>
    </row>
    <row r="21" spans="1:7" ht="54" customHeight="1">
      <c r="A21" s="191" t="s">
        <v>638</v>
      </c>
      <c r="B21" s="178" t="s">
        <v>10</v>
      </c>
      <c r="C21" s="11" t="s">
        <v>274</v>
      </c>
      <c r="D21" s="11" t="s">
        <v>278</v>
      </c>
      <c r="E21" s="135" t="s">
        <v>608</v>
      </c>
      <c r="F21" s="11" t="s">
        <v>427</v>
      </c>
      <c r="G21" s="23">
        <f>G22</f>
        <v>1000</v>
      </c>
    </row>
    <row r="22" spans="1:7" ht="30" customHeight="1">
      <c r="A22" s="111" t="s">
        <v>205</v>
      </c>
      <c r="B22" s="117" t="s">
        <v>10</v>
      </c>
      <c r="C22" s="14" t="s">
        <v>274</v>
      </c>
      <c r="D22" s="14" t="s">
        <v>278</v>
      </c>
      <c r="E22" s="137" t="s">
        <v>608</v>
      </c>
      <c r="F22" s="14" t="s">
        <v>196</v>
      </c>
      <c r="G22" s="24">
        <v>1000</v>
      </c>
    </row>
    <row r="23" spans="1:7" ht="30" customHeight="1">
      <c r="A23" s="10" t="s">
        <v>639</v>
      </c>
      <c r="B23" s="178" t="s">
        <v>10</v>
      </c>
      <c r="C23" s="11" t="s">
        <v>274</v>
      </c>
      <c r="D23" s="11" t="s">
        <v>280</v>
      </c>
      <c r="E23" s="192" t="s">
        <v>189</v>
      </c>
      <c r="F23" s="11"/>
      <c r="G23" s="23">
        <f>G24</f>
        <v>160000</v>
      </c>
    </row>
    <row r="24" spans="1:7" ht="30" customHeight="1">
      <c r="A24" s="15" t="s">
        <v>610</v>
      </c>
      <c r="B24" s="117" t="s">
        <v>10</v>
      </c>
      <c r="C24" s="14" t="s">
        <v>274</v>
      </c>
      <c r="D24" s="14" t="s">
        <v>280</v>
      </c>
      <c r="E24" s="192" t="s">
        <v>189</v>
      </c>
      <c r="F24" s="14" t="s">
        <v>609</v>
      </c>
      <c r="G24" s="24">
        <v>160000</v>
      </c>
    </row>
    <row r="25" spans="1:7" ht="15.75">
      <c r="A25" s="80" t="s">
        <v>179</v>
      </c>
      <c r="B25" s="117" t="s">
        <v>10</v>
      </c>
      <c r="C25" s="81" t="s">
        <v>274</v>
      </c>
      <c r="D25" s="81" t="s">
        <v>434</v>
      </c>
      <c r="E25" s="82"/>
      <c r="F25" s="82"/>
      <c r="G25" s="23">
        <f>G26</f>
        <v>30000</v>
      </c>
    </row>
    <row r="26" spans="1:7" ht="38.25">
      <c r="A26" s="113" t="s">
        <v>517</v>
      </c>
      <c r="B26" s="117" t="s">
        <v>10</v>
      </c>
      <c r="C26" s="134" t="s">
        <v>274</v>
      </c>
      <c r="D26" s="134" t="s">
        <v>434</v>
      </c>
      <c r="E26" s="138" t="s">
        <v>308</v>
      </c>
      <c r="F26" s="134"/>
      <c r="G26" s="23">
        <f>G27</f>
        <v>30000</v>
      </c>
    </row>
    <row r="27" spans="1:7" ht="38.25">
      <c r="A27" s="113" t="s">
        <v>518</v>
      </c>
      <c r="B27" s="117" t="s">
        <v>10</v>
      </c>
      <c r="C27" s="134" t="s">
        <v>274</v>
      </c>
      <c r="D27" s="134" t="s">
        <v>434</v>
      </c>
      <c r="E27" s="138" t="s">
        <v>307</v>
      </c>
      <c r="F27" s="134"/>
      <c r="G27" s="23">
        <f>G28</f>
        <v>30000</v>
      </c>
    </row>
    <row r="28" spans="1:7" ht="15.75">
      <c r="A28" s="113" t="s">
        <v>180</v>
      </c>
      <c r="B28" s="117" t="s">
        <v>10</v>
      </c>
      <c r="C28" s="134" t="s">
        <v>274</v>
      </c>
      <c r="D28" s="134" t="s">
        <v>434</v>
      </c>
      <c r="E28" s="138" t="s">
        <v>181</v>
      </c>
      <c r="F28" s="134"/>
      <c r="G28" s="23">
        <f>G29</f>
        <v>30000</v>
      </c>
    </row>
    <row r="29" spans="1:7" ht="15.75">
      <c r="A29" s="113" t="s">
        <v>182</v>
      </c>
      <c r="B29" s="117" t="s">
        <v>10</v>
      </c>
      <c r="C29" s="134" t="s">
        <v>274</v>
      </c>
      <c r="D29" s="134" t="s">
        <v>434</v>
      </c>
      <c r="E29" s="138" t="s">
        <v>181</v>
      </c>
      <c r="F29" s="134" t="s">
        <v>183</v>
      </c>
      <c r="G29" s="24">
        <v>30000</v>
      </c>
    </row>
    <row r="30" spans="1:7" ht="15.75">
      <c r="A30" s="52" t="s">
        <v>258</v>
      </c>
      <c r="B30" s="117" t="s">
        <v>10</v>
      </c>
      <c r="C30" s="42" t="s">
        <v>274</v>
      </c>
      <c r="D30" s="42">
        <v>13</v>
      </c>
      <c r="E30" s="139"/>
      <c r="F30" s="43"/>
      <c r="G30" s="44">
        <f>G31+G35</f>
        <v>35000</v>
      </c>
    </row>
    <row r="31" spans="1:7" ht="38.25">
      <c r="A31" s="52" t="s">
        <v>509</v>
      </c>
      <c r="B31" s="117" t="s">
        <v>10</v>
      </c>
      <c r="C31" s="11" t="s">
        <v>274</v>
      </c>
      <c r="D31" s="11">
        <v>13</v>
      </c>
      <c r="E31" s="135" t="s">
        <v>311</v>
      </c>
      <c r="F31" s="135"/>
      <c r="G31" s="23">
        <f>G32</f>
        <v>5000</v>
      </c>
    </row>
    <row r="32" spans="1:7" ht="25.5">
      <c r="A32" s="50" t="s">
        <v>314</v>
      </c>
      <c r="B32" s="117" t="s">
        <v>10</v>
      </c>
      <c r="C32" s="11" t="s">
        <v>274</v>
      </c>
      <c r="D32" s="11" t="s">
        <v>331</v>
      </c>
      <c r="E32" s="135" t="s">
        <v>312</v>
      </c>
      <c r="F32" s="135"/>
      <c r="G32" s="23">
        <f>G33</f>
        <v>5000</v>
      </c>
    </row>
    <row r="33" spans="1:7" ht="25.5">
      <c r="A33" s="50" t="s">
        <v>408</v>
      </c>
      <c r="B33" s="117" t="s">
        <v>10</v>
      </c>
      <c r="C33" s="11" t="s">
        <v>274</v>
      </c>
      <c r="D33" s="11">
        <v>13</v>
      </c>
      <c r="E33" s="135" t="s">
        <v>510</v>
      </c>
      <c r="F33" s="135"/>
      <c r="G33" s="23">
        <f>G34</f>
        <v>5000</v>
      </c>
    </row>
    <row r="34" spans="1:7" ht="25.5">
      <c r="A34" s="111" t="s">
        <v>205</v>
      </c>
      <c r="B34" s="117" t="s">
        <v>10</v>
      </c>
      <c r="C34" s="14" t="s">
        <v>274</v>
      </c>
      <c r="D34" s="14" t="s">
        <v>428</v>
      </c>
      <c r="E34" s="137" t="s">
        <v>510</v>
      </c>
      <c r="F34" s="137" t="s">
        <v>196</v>
      </c>
      <c r="G34" s="24">
        <v>5000</v>
      </c>
    </row>
    <row r="35" spans="1:7" ht="25.5">
      <c r="A35" s="130" t="s">
        <v>512</v>
      </c>
      <c r="B35" s="117" t="s">
        <v>10</v>
      </c>
      <c r="C35" s="11" t="s">
        <v>274</v>
      </c>
      <c r="D35" s="11" t="s">
        <v>428</v>
      </c>
      <c r="E35" s="135" t="s">
        <v>511</v>
      </c>
      <c r="F35" s="135"/>
      <c r="G35" s="23">
        <f>G36</f>
        <v>30000</v>
      </c>
    </row>
    <row r="36" spans="1:7" ht="15.75">
      <c r="A36" s="130" t="s">
        <v>513</v>
      </c>
      <c r="B36" s="117" t="s">
        <v>10</v>
      </c>
      <c r="C36" s="14" t="s">
        <v>274</v>
      </c>
      <c r="D36" s="14" t="s">
        <v>428</v>
      </c>
      <c r="E36" s="152" t="s">
        <v>66</v>
      </c>
      <c r="F36" s="135"/>
      <c r="G36" s="24">
        <f>G37</f>
        <v>30000</v>
      </c>
    </row>
    <row r="37" spans="1:7" ht="25.5">
      <c r="A37" s="125" t="s">
        <v>527</v>
      </c>
      <c r="B37" s="117" t="s">
        <v>10</v>
      </c>
      <c r="C37" s="14" t="s">
        <v>274</v>
      </c>
      <c r="D37" s="14" t="s">
        <v>428</v>
      </c>
      <c r="E37" s="152" t="s">
        <v>67</v>
      </c>
      <c r="F37" s="137"/>
      <c r="G37" s="23">
        <f>G38</f>
        <v>30000</v>
      </c>
    </row>
    <row r="38" spans="1:7" ht="25.5">
      <c r="A38" s="111" t="s">
        <v>205</v>
      </c>
      <c r="B38" s="117" t="s">
        <v>10</v>
      </c>
      <c r="C38" s="14" t="s">
        <v>274</v>
      </c>
      <c r="D38" s="14" t="s">
        <v>428</v>
      </c>
      <c r="E38" s="152" t="s">
        <v>67</v>
      </c>
      <c r="F38" s="137" t="s">
        <v>196</v>
      </c>
      <c r="G38" s="24">
        <v>30000</v>
      </c>
    </row>
    <row r="39" spans="1:7" ht="38.25">
      <c r="A39" s="50" t="s">
        <v>516</v>
      </c>
      <c r="B39" s="117" t="s">
        <v>10</v>
      </c>
      <c r="C39" s="11" t="s">
        <v>274</v>
      </c>
      <c r="D39" s="11">
        <v>13</v>
      </c>
      <c r="E39" s="135" t="s">
        <v>307</v>
      </c>
      <c r="F39" s="11"/>
      <c r="G39" s="23">
        <f>G43+G40</f>
        <v>3614410.04</v>
      </c>
    </row>
    <row r="40" spans="1:7" ht="25.5">
      <c r="A40" s="50" t="s">
        <v>439</v>
      </c>
      <c r="B40" s="117" t="s">
        <v>10</v>
      </c>
      <c r="C40" s="11" t="s">
        <v>274</v>
      </c>
      <c r="D40" s="11">
        <v>13</v>
      </c>
      <c r="E40" s="135" t="s">
        <v>330</v>
      </c>
      <c r="F40" s="11"/>
      <c r="G40" s="23">
        <f>G41+G42</f>
        <v>3604410.04</v>
      </c>
    </row>
    <row r="41" spans="1:7" ht="25.5">
      <c r="A41" s="111" t="s">
        <v>202</v>
      </c>
      <c r="B41" s="117" t="s">
        <v>10</v>
      </c>
      <c r="C41" s="14" t="s">
        <v>275</v>
      </c>
      <c r="D41" s="14">
        <v>12</v>
      </c>
      <c r="E41" s="137" t="s">
        <v>330</v>
      </c>
      <c r="F41" s="14" t="s">
        <v>198</v>
      </c>
      <c r="G41" s="24">
        <v>3390400</v>
      </c>
    </row>
    <row r="42" spans="1:7" ht="25.5">
      <c r="A42" s="111" t="s">
        <v>205</v>
      </c>
      <c r="B42" s="117" t="s">
        <v>10</v>
      </c>
      <c r="C42" s="14" t="s">
        <v>274</v>
      </c>
      <c r="D42" s="14" t="s">
        <v>428</v>
      </c>
      <c r="E42" s="137" t="s">
        <v>330</v>
      </c>
      <c r="F42" s="14" t="s">
        <v>196</v>
      </c>
      <c r="G42" s="24">
        <v>214010.04</v>
      </c>
    </row>
    <row r="43" spans="1:7" ht="25.5" customHeight="1">
      <c r="A43" s="50" t="s">
        <v>292</v>
      </c>
      <c r="B43" s="117" t="s">
        <v>10</v>
      </c>
      <c r="C43" s="11" t="s">
        <v>274</v>
      </c>
      <c r="D43" s="11">
        <v>13</v>
      </c>
      <c r="E43" s="135" t="s">
        <v>329</v>
      </c>
      <c r="F43" s="11"/>
      <c r="G43" s="23">
        <f>G44+G45</f>
        <v>10000</v>
      </c>
    </row>
    <row r="44" spans="1:7" ht="25.5">
      <c r="A44" s="111" t="s">
        <v>205</v>
      </c>
      <c r="B44" s="117" t="s">
        <v>10</v>
      </c>
      <c r="C44" s="14" t="s">
        <v>274</v>
      </c>
      <c r="D44" s="14" t="s">
        <v>428</v>
      </c>
      <c r="E44" s="137" t="s">
        <v>329</v>
      </c>
      <c r="F44" s="14" t="s">
        <v>196</v>
      </c>
      <c r="G44" s="23">
        <v>10000</v>
      </c>
    </row>
    <row r="45" spans="1:7" ht="15.75">
      <c r="A45" s="51" t="s">
        <v>206</v>
      </c>
      <c r="B45" s="117" t="s">
        <v>10</v>
      </c>
      <c r="C45" s="14" t="s">
        <v>274</v>
      </c>
      <c r="D45" s="14" t="s">
        <v>428</v>
      </c>
      <c r="E45" s="137" t="s">
        <v>329</v>
      </c>
      <c r="F45" s="14" t="s">
        <v>200</v>
      </c>
      <c r="G45" s="24">
        <v>0</v>
      </c>
    </row>
    <row r="46" spans="1:7" ht="16.5">
      <c r="A46" s="57" t="s">
        <v>259</v>
      </c>
      <c r="B46" s="118" t="s">
        <v>10</v>
      </c>
      <c r="C46" s="56" t="s">
        <v>276</v>
      </c>
      <c r="D46" s="56"/>
      <c r="E46" s="136"/>
      <c r="F46" s="56"/>
      <c r="G46" s="58">
        <f>G47</f>
        <v>128000</v>
      </c>
    </row>
    <row r="47" spans="1:7" ht="15.75">
      <c r="A47" s="50" t="s">
        <v>409</v>
      </c>
      <c r="B47" s="117" t="s">
        <v>10</v>
      </c>
      <c r="C47" s="11" t="s">
        <v>276</v>
      </c>
      <c r="D47" s="11" t="s">
        <v>277</v>
      </c>
      <c r="E47" s="135"/>
      <c r="F47" s="11"/>
      <c r="G47" s="23">
        <f>G48</f>
        <v>128000</v>
      </c>
    </row>
    <row r="48" spans="1:7" ht="38.25">
      <c r="A48" s="50" t="s">
        <v>505</v>
      </c>
      <c r="B48" s="117" t="s">
        <v>10</v>
      </c>
      <c r="C48" s="11" t="s">
        <v>276</v>
      </c>
      <c r="D48" s="11" t="s">
        <v>277</v>
      </c>
      <c r="E48" s="135" t="s">
        <v>308</v>
      </c>
      <c r="F48" s="11"/>
      <c r="G48" s="23">
        <f>G49</f>
        <v>128000</v>
      </c>
    </row>
    <row r="49" spans="1:7" ht="38.25">
      <c r="A49" s="50" t="s">
        <v>37</v>
      </c>
      <c r="B49" s="117" t="s">
        <v>10</v>
      </c>
      <c r="C49" s="11" t="s">
        <v>276</v>
      </c>
      <c r="D49" s="11" t="s">
        <v>277</v>
      </c>
      <c r="E49" s="135" t="s">
        <v>307</v>
      </c>
      <c r="F49" s="11"/>
      <c r="G49" s="23">
        <f>G50</f>
        <v>128000</v>
      </c>
    </row>
    <row r="50" spans="1:7" ht="25.5">
      <c r="A50" s="50" t="s">
        <v>410</v>
      </c>
      <c r="B50" s="117" t="s">
        <v>10</v>
      </c>
      <c r="C50" s="11" t="s">
        <v>276</v>
      </c>
      <c r="D50" s="11" t="s">
        <v>277</v>
      </c>
      <c r="E50" s="135" t="s">
        <v>310</v>
      </c>
      <c r="F50" s="11"/>
      <c r="G50" s="23">
        <f>G51+G52</f>
        <v>128000</v>
      </c>
    </row>
    <row r="51" spans="1:9" ht="25.5">
      <c r="A51" s="111" t="s">
        <v>202</v>
      </c>
      <c r="B51" s="117" t="s">
        <v>10</v>
      </c>
      <c r="C51" s="14" t="s">
        <v>276</v>
      </c>
      <c r="D51" s="14" t="s">
        <v>277</v>
      </c>
      <c r="E51" s="137" t="s">
        <v>310</v>
      </c>
      <c r="F51" s="14" t="s">
        <v>198</v>
      </c>
      <c r="G51" s="24">
        <v>128000</v>
      </c>
      <c r="I51">
        <v>0</v>
      </c>
    </row>
    <row r="52" spans="1:7" ht="25.5">
      <c r="A52" s="111" t="s">
        <v>205</v>
      </c>
      <c r="B52" s="117" t="s">
        <v>10</v>
      </c>
      <c r="C52" s="14" t="s">
        <v>276</v>
      </c>
      <c r="D52" s="14" t="s">
        <v>277</v>
      </c>
      <c r="E52" s="137" t="s">
        <v>310</v>
      </c>
      <c r="F52" s="14" t="s">
        <v>196</v>
      </c>
      <c r="G52" s="24">
        <v>0</v>
      </c>
    </row>
    <row r="53" spans="1:7" ht="33">
      <c r="A53" s="57" t="s">
        <v>411</v>
      </c>
      <c r="B53" s="118" t="s">
        <v>10</v>
      </c>
      <c r="C53" s="56" t="s">
        <v>277</v>
      </c>
      <c r="D53" s="56"/>
      <c r="E53" s="136"/>
      <c r="F53" s="56"/>
      <c r="G53" s="58">
        <f>G54+G63+G80</f>
        <v>171000</v>
      </c>
    </row>
    <row r="54" spans="1:7" ht="25.5">
      <c r="A54" s="50" t="s">
        <v>412</v>
      </c>
      <c r="B54" s="117" t="s">
        <v>10</v>
      </c>
      <c r="C54" s="11" t="s">
        <v>277</v>
      </c>
      <c r="D54" s="11" t="s">
        <v>282</v>
      </c>
      <c r="E54" s="135"/>
      <c r="F54" s="11"/>
      <c r="G54" s="23">
        <f>G59+G55</f>
        <v>58000</v>
      </c>
    </row>
    <row r="55" spans="1:7" ht="38.25">
      <c r="A55" s="50" t="s">
        <v>523</v>
      </c>
      <c r="B55" s="117" t="s">
        <v>10</v>
      </c>
      <c r="C55" s="11" t="s">
        <v>277</v>
      </c>
      <c r="D55" s="11" t="s">
        <v>282</v>
      </c>
      <c r="E55" s="140" t="s">
        <v>522</v>
      </c>
      <c r="F55" s="11"/>
      <c r="G55" s="23">
        <f>G56</f>
        <v>30000</v>
      </c>
    </row>
    <row r="56" spans="1:7" ht="26.25">
      <c r="A56" s="165" t="s">
        <v>524</v>
      </c>
      <c r="B56" s="117" t="s">
        <v>10</v>
      </c>
      <c r="C56" s="11" t="s">
        <v>277</v>
      </c>
      <c r="D56" s="11" t="s">
        <v>282</v>
      </c>
      <c r="E56" s="140" t="s">
        <v>525</v>
      </c>
      <c r="F56" s="11"/>
      <c r="G56" s="23">
        <f>G57</f>
        <v>30000</v>
      </c>
    </row>
    <row r="57" spans="1:7" ht="31.5" customHeight="1">
      <c r="A57" s="50" t="s">
        <v>527</v>
      </c>
      <c r="B57" s="117" t="s">
        <v>10</v>
      </c>
      <c r="C57" s="11" t="s">
        <v>277</v>
      </c>
      <c r="D57" s="11" t="s">
        <v>282</v>
      </c>
      <c r="E57" s="140" t="s">
        <v>526</v>
      </c>
      <c r="F57" s="11"/>
      <c r="G57" s="23">
        <f>G58</f>
        <v>30000</v>
      </c>
    </row>
    <row r="58" spans="1:7" ht="33.75" customHeight="1">
      <c r="A58" s="114" t="s">
        <v>257</v>
      </c>
      <c r="B58" s="117" t="s">
        <v>10</v>
      </c>
      <c r="C58" s="14" t="s">
        <v>277</v>
      </c>
      <c r="D58" s="14" t="s">
        <v>282</v>
      </c>
      <c r="E58" s="141" t="s">
        <v>526</v>
      </c>
      <c r="F58" s="14" t="s">
        <v>196</v>
      </c>
      <c r="G58" s="24">
        <v>30000</v>
      </c>
    </row>
    <row r="59" spans="1:7" ht="38.25">
      <c r="A59" s="50" t="s">
        <v>505</v>
      </c>
      <c r="B59" s="117" t="s">
        <v>10</v>
      </c>
      <c r="C59" s="11" t="s">
        <v>277</v>
      </c>
      <c r="D59" s="11" t="s">
        <v>282</v>
      </c>
      <c r="E59" s="135" t="s">
        <v>308</v>
      </c>
      <c r="F59" s="11"/>
      <c r="G59" s="23">
        <f>G60</f>
        <v>28000</v>
      </c>
    </row>
    <row r="60" spans="1:7" ht="38.25">
      <c r="A60" s="50" t="s">
        <v>516</v>
      </c>
      <c r="B60" s="117" t="s">
        <v>10</v>
      </c>
      <c r="C60" s="11" t="s">
        <v>277</v>
      </c>
      <c r="D60" s="11" t="s">
        <v>282</v>
      </c>
      <c r="E60" s="135" t="s">
        <v>307</v>
      </c>
      <c r="F60" s="11"/>
      <c r="G60" s="23">
        <f>G61</f>
        <v>28000</v>
      </c>
    </row>
    <row r="61" spans="1:7" ht="38.25">
      <c r="A61" s="50" t="s">
        <v>413</v>
      </c>
      <c r="B61" s="117" t="s">
        <v>10</v>
      </c>
      <c r="C61" s="11" t="s">
        <v>277</v>
      </c>
      <c r="D61" s="11" t="s">
        <v>282</v>
      </c>
      <c r="E61" s="135" t="s">
        <v>316</v>
      </c>
      <c r="F61" s="11"/>
      <c r="G61" s="23">
        <f>G62</f>
        <v>28000</v>
      </c>
    </row>
    <row r="62" spans="1:7" ht="25.5">
      <c r="A62" s="111" t="s">
        <v>205</v>
      </c>
      <c r="B62" s="117" t="s">
        <v>10</v>
      </c>
      <c r="C62" s="14" t="s">
        <v>277</v>
      </c>
      <c r="D62" s="14" t="s">
        <v>282</v>
      </c>
      <c r="E62" s="137" t="s">
        <v>316</v>
      </c>
      <c r="F62" s="14" t="s">
        <v>196</v>
      </c>
      <c r="G62" s="24">
        <v>28000</v>
      </c>
    </row>
    <row r="63" spans="1:7" ht="15.75">
      <c r="A63" s="50" t="s">
        <v>260</v>
      </c>
      <c r="B63" s="117" t="s">
        <v>10</v>
      </c>
      <c r="C63" s="11" t="s">
        <v>277</v>
      </c>
      <c r="D63" s="11">
        <v>10</v>
      </c>
      <c r="E63" s="135"/>
      <c r="F63" s="11"/>
      <c r="G63" s="23">
        <f>G70+G64+G67</f>
        <v>111000</v>
      </c>
    </row>
    <row r="64" spans="1:7" ht="3.75" customHeight="1">
      <c r="A64" s="115" t="s">
        <v>519</v>
      </c>
      <c r="B64" s="117" t="s">
        <v>10</v>
      </c>
      <c r="C64" s="11" t="s">
        <v>277</v>
      </c>
      <c r="D64" s="11" t="s">
        <v>429</v>
      </c>
      <c r="E64" s="140" t="s">
        <v>481</v>
      </c>
      <c r="F64" s="11"/>
      <c r="G64" s="23">
        <f>G65</f>
        <v>0</v>
      </c>
    </row>
    <row r="65" spans="1:7" ht="25.5" hidden="1">
      <c r="A65" s="166" t="s">
        <v>520</v>
      </c>
      <c r="B65" s="117" t="s">
        <v>10</v>
      </c>
      <c r="C65" s="11" t="s">
        <v>277</v>
      </c>
      <c r="D65" s="11" t="s">
        <v>429</v>
      </c>
      <c r="E65" s="140" t="s">
        <v>521</v>
      </c>
      <c r="F65" s="14"/>
      <c r="G65" s="24">
        <f>G66</f>
        <v>0</v>
      </c>
    </row>
    <row r="66" spans="1:7" ht="25.5" hidden="1">
      <c r="A66" s="114" t="s">
        <v>257</v>
      </c>
      <c r="B66" s="117" t="s">
        <v>10</v>
      </c>
      <c r="C66" s="14" t="s">
        <v>277</v>
      </c>
      <c r="D66" s="14" t="s">
        <v>429</v>
      </c>
      <c r="E66" s="141" t="s">
        <v>521</v>
      </c>
      <c r="F66" s="14" t="s">
        <v>196</v>
      </c>
      <c r="G66" s="24">
        <v>0</v>
      </c>
    </row>
    <row r="67" spans="1:7" ht="39">
      <c r="A67" s="168" t="s">
        <v>528</v>
      </c>
      <c r="B67" s="117" t="s">
        <v>10</v>
      </c>
      <c r="C67" s="42" t="s">
        <v>277</v>
      </c>
      <c r="D67" s="42" t="s">
        <v>429</v>
      </c>
      <c r="E67" s="167" t="s">
        <v>483</v>
      </c>
      <c r="F67" s="14"/>
      <c r="G67" s="23">
        <f>G68</f>
        <v>47000</v>
      </c>
    </row>
    <row r="68" spans="1:7" ht="25.5">
      <c r="A68" s="170" t="s">
        <v>520</v>
      </c>
      <c r="B68" s="178" t="s">
        <v>10</v>
      </c>
      <c r="C68" s="42" t="s">
        <v>277</v>
      </c>
      <c r="D68" s="42" t="s">
        <v>429</v>
      </c>
      <c r="E68" s="167" t="s">
        <v>529</v>
      </c>
      <c r="F68" s="14"/>
      <c r="G68" s="24">
        <f>G69</f>
        <v>47000</v>
      </c>
    </row>
    <row r="69" spans="1:7" ht="25.5">
      <c r="A69" s="114" t="s">
        <v>257</v>
      </c>
      <c r="B69" s="117" t="s">
        <v>10</v>
      </c>
      <c r="C69" s="14" t="s">
        <v>277</v>
      </c>
      <c r="D69" s="14" t="s">
        <v>429</v>
      </c>
      <c r="E69" s="171" t="s">
        <v>529</v>
      </c>
      <c r="F69" s="14" t="s">
        <v>196</v>
      </c>
      <c r="G69" s="24">
        <v>47000</v>
      </c>
    </row>
    <row r="70" spans="1:7" ht="38.25">
      <c r="A70" s="50" t="s">
        <v>505</v>
      </c>
      <c r="B70" s="117" t="s">
        <v>10</v>
      </c>
      <c r="C70" s="11" t="s">
        <v>277</v>
      </c>
      <c r="D70" s="11" t="s">
        <v>429</v>
      </c>
      <c r="E70" s="135" t="s">
        <v>308</v>
      </c>
      <c r="F70" s="11"/>
      <c r="G70" s="23">
        <f>G71</f>
        <v>64000</v>
      </c>
    </row>
    <row r="71" spans="1:7" ht="38.25">
      <c r="A71" s="50" t="s">
        <v>516</v>
      </c>
      <c r="B71" s="117" t="s">
        <v>10</v>
      </c>
      <c r="C71" s="11" t="s">
        <v>277</v>
      </c>
      <c r="D71" s="11" t="s">
        <v>429</v>
      </c>
      <c r="E71" s="135" t="s">
        <v>307</v>
      </c>
      <c r="F71" s="11"/>
      <c r="G71" s="23">
        <f>G72+G77</f>
        <v>64000</v>
      </c>
    </row>
    <row r="72" spans="1:7" ht="38.25">
      <c r="A72" s="50" t="s">
        <v>414</v>
      </c>
      <c r="B72" s="117" t="s">
        <v>10</v>
      </c>
      <c r="C72" s="11" t="s">
        <v>277</v>
      </c>
      <c r="D72" s="11">
        <v>10</v>
      </c>
      <c r="E72" s="135" t="s">
        <v>317</v>
      </c>
      <c r="F72" s="11"/>
      <c r="G72" s="23">
        <f>G73+G76+G74</f>
        <v>9454.55</v>
      </c>
    </row>
    <row r="73" spans="1:7" ht="25.5">
      <c r="A73" s="111" t="s">
        <v>205</v>
      </c>
      <c r="B73" s="117" t="s">
        <v>10</v>
      </c>
      <c r="C73" s="14" t="s">
        <v>277</v>
      </c>
      <c r="D73" s="14" t="s">
        <v>429</v>
      </c>
      <c r="E73" s="137" t="s">
        <v>317</v>
      </c>
      <c r="F73" s="14" t="s">
        <v>196</v>
      </c>
      <c r="G73" s="24">
        <v>9454.55</v>
      </c>
    </row>
    <row r="74" spans="1:7" ht="15.75">
      <c r="A74" s="51" t="s">
        <v>208</v>
      </c>
      <c r="B74" s="117" t="s">
        <v>10</v>
      </c>
      <c r="C74" s="14" t="s">
        <v>277</v>
      </c>
      <c r="D74" s="14" t="s">
        <v>429</v>
      </c>
      <c r="E74" s="137" t="s">
        <v>317</v>
      </c>
      <c r="F74" s="14" t="s">
        <v>201</v>
      </c>
      <c r="G74" s="24">
        <f>G75</f>
        <v>0</v>
      </c>
    </row>
    <row r="75" spans="1:7" ht="25.5">
      <c r="A75" s="51" t="s">
        <v>371</v>
      </c>
      <c r="B75" s="117" t="s">
        <v>10</v>
      </c>
      <c r="C75" s="14" t="s">
        <v>277</v>
      </c>
      <c r="D75" s="14" t="s">
        <v>429</v>
      </c>
      <c r="E75" s="137" t="s">
        <v>317</v>
      </c>
      <c r="F75" s="14" t="s">
        <v>367</v>
      </c>
      <c r="G75" s="24">
        <v>0</v>
      </c>
    </row>
    <row r="76" spans="1:7" ht="15.75">
      <c r="A76" s="51" t="s">
        <v>207</v>
      </c>
      <c r="B76" s="117" t="s">
        <v>10</v>
      </c>
      <c r="C76" s="14" t="s">
        <v>277</v>
      </c>
      <c r="D76" s="14" t="s">
        <v>429</v>
      </c>
      <c r="E76" s="137" t="s">
        <v>317</v>
      </c>
      <c r="F76" s="14" t="s">
        <v>183</v>
      </c>
      <c r="G76" s="24">
        <v>0</v>
      </c>
    </row>
    <row r="77" spans="1:7" ht="25.5">
      <c r="A77" s="50" t="s">
        <v>653</v>
      </c>
      <c r="B77" s="117" t="s">
        <v>10</v>
      </c>
      <c r="C77" s="11" t="s">
        <v>277</v>
      </c>
      <c r="D77" s="11" t="s">
        <v>429</v>
      </c>
      <c r="E77" s="135" t="s">
        <v>654</v>
      </c>
      <c r="F77" s="11"/>
      <c r="G77" s="23">
        <f>SUM(G79)</f>
        <v>54545.45</v>
      </c>
    </row>
    <row r="78" spans="1:7" ht="25.5">
      <c r="A78" s="111" t="s">
        <v>205</v>
      </c>
      <c r="B78" s="117" t="s">
        <v>10</v>
      </c>
      <c r="C78" s="14" t="s">
        <v>277</v>
      </c>
      <c r="D78" s="14" t="s">
        <v>429</v>
      </c>
      <c r="E78" s="137" t="s">
        <v>654</v>
      </c>
      <c r="F78" s="14" t="s">
        <v>196</v>
      </c>
      <c r="G78" s="23">
        <f>G79</f>
        <v>54545.45</v>
      </c>
    </row>
    <row r="79" spans="1:7" ht="25.5">
      <c r="A79" s="51" t="s">
        <v>407</v>
      </c>
      <c r="B79" s="117" t="s">
        <v>10</v>
      </c>
      <c r="C79" s="14" t="s">
        <v>277</v>
      </c>
      <c r="D79" s="14" t="s">
        <v>429</v>
      </c>
      <c r="E79" s="137" t="s">
        <v>654</v>
      </c>
      <c r="F79" s="14" t="s">
        <v>427</v>
      </c>
      <c r="G79" s="24">
        <v>54545.45</v>
      </c>
    </row>
    <row r="80" spans="1:7" ht="28.5">
      <c r="A80" s="10" t="s">
        <v>178</v>
      </c>
      <c r="B80" s="117" t="s">
        <v>10</v>
      </c>
      <c r="C80" s="11" t="s">
        <v>277</v>
      </c>
      <c r="D80" s="11" t="s">
        <v>173</v>
      </c>
      <c r="E80" s="135"/>
      <c r="F80" s="11"/>
      <c r="G80" s="23">
        <f>G81</f>
        <v>2000</v>
      </c>
    </row>
    <row r="81" spans="1:7" ht="38.25">
      <c r="A81" s="52" t="s">
        <v>532</v>
      </c>
      <c r="B81" s="117" t="s">
        <v>10</v>
      </c>
      <c r="C81" s="11" t="s">
        <v>277</v>
      </c>
      <c r="D81" s="11" t="s">
        <v>173</v>
      </c>
      <c r="E81" s="135" t="s">
        <v>212</v>
      </c>
      <c r="F81" s="11"/>
      <c r="G81" s="23">
        <f>G82</f>
        <v>2000</v>
      </c>
    </row>
    <row r="82" spans="1:7" ht="15.75">
      <c r="A82" s="50" t="s">
        <v>533</v>
      </c>
      <c r="B82" s="117" t="s">
        <v>10</v>
      </c>
      <c r="C82" s="11" t="s">
        <v>277</v>
      </c>
      <c r="D82" s="11" t="s">
        <v>173</v>
      </c>
      <c r="E82" s="135" t="s">
        <v>211</v>
      </c>
      <c r="F82" s="11"/>
      <c r="G82" s="23">
        <f>G83</f>
        <v>2000</v>
      </c>
    </row>
    <row r="83" spans="1:7" ht="25.5">
      <c r="A83" s="50" t="s">
        <v>534</v>
      </c>
      <c r="B83" s="117" t="s">
        <v>10</v>
      </c>
      <c r="C83" s="11" t="s">
        <v>277</v>
      </c>
      <c r="D83" s="11" t="s">
        <v>173</v>
      </c>
      <c r="E83" s="135" t="s">
        <v>570</v>
      </c>
      <c r="F83" s="11"/>
      <c r="G83" s="23">
        <f>G84</f>
        <v>2000</v>
      </c>
    </row>
    <row r="84" spans="1:7" ht="25.5">
      <c r="A84" s="111" t="s">
        <v>205</v>
      </c>
      <c r="B84" s="117" t="s">
        <v>10</v>
      </c>
      <c r="C84" s="14" t="s">
        <v>277</v>
      </c>
      <c r="D84" s="14" t="s">
        <v>173</v>
      </c>
      <c r="E84" s="137" t="s">
        <v>570</v>
      </c>
      <c r="F84" s="14" t="s">
        <v>196</v>
      </c>
      <c r="G84" s="24">
        <v>2000</v>
      </c>
    </row>
    <row r="85" spans="1:7" ht="16.5">
      <c r="A85" s="57" t="s">
        <v>261</v>
      </c>
      <c r="B85" s="118" t="s">
        <v>10</v>
      </c>
      <c r="C85" s="56" t="s">
        <v>278</v>
      </c>
      <c r="D85" s="56"/>
      <c r="E85" s="136"/>
      <c r="F85" s="56"/>
      <c r="G85" s="58">
        <f>G86+G96</f>
        <v>4295800</v>
      </c>
    </row>
    <row r="86" spans="1:7" ht="14.25" customHeight="1">
      <c r="A86" s="50" t="s">
        <v>342</v>
      </c>
      <c r="B86" s="117" t="s">
        <v>10</v>
      </c>
      <c r="C86" s="106" t="s">
        <v>278</v>
      </c>
      <c r="D86" s="106" t="s">
        <v>282</v>
      </c>
      <c r="E86" s="135"/>
      <c r="F86" s="48"/>
      <c r="G86" s="23">
        <f>G93+G90</f>
        <v>4280800</v>
      </c>
    </row>
    <row r="87" spans="1:7" ht="51" hidden="1">
      <c r="A87" s="54" t="s">
        <v>395</v>
      </c>
      <c r="B87" s="117" t="s">
        <v>10</v>
      </c>
      <c r="C87" s="107" t="s">
        <v>278</v>
      </c>
      <c r="D87" s="107" t="s">
        <v>282</v>
      </c>
      <c r="E87" s="142" t="s">
        <v>322</v>
      </c>
      <c r="F87" s="73"/>
      <c r="G87" s="72">
        <f>SUM(G88)</f>
        <v>4020000</v>
      </c>
    </row>
    <row r="88" spans="1:7" ht="25.5" hidden="1">
      <c r="A88" s="54" t="s">
        <v>396</v>
      </c>
      <c r="B88" s="117" t="s">
        <v>10</v>
      </c>
      <c r="C88" s="107" t="s">
        <v>278</v>
      </c>
      <c r="D88" s="107" t="s">
        <v>282</v>
      </c>
      <c r="E88" s="142" t="s">
        <v>323</v>
      </c>
      <c r="F88" s="73"/>
      <c r="G88" s="72">
        <f>SUM(G89)</f>
        <v>4020000</v>
      </c>
    </row>
    <row r="89" spans="1:7" ht="25.5" hidden="1">
      <c r="A89" s="54" t="s">
        <v>397</v>
      </c>
      <c r="B89" s="117" t="s">
        <v>10</v>
      </c>
      <c r="C89" s="107" t="s">
        <v>278</v>
      </c>
      <c r="D89" s="107" t="s">
        <v>282</v>
      </c>
      <c r="E89" s="142" t="s">
        <v>399</v>
      </c>
      <c r="F89" s="73"/>
      <c r="G89" s="72">
        <f>SUM(G90)</f>
        <v>4020000</v>
      </c>
    </row>
    <row r="90" spans="1:7" ht="25.5" customHeight="1">
      <c r="A90" s="50" t="s">
        <v>611</v>
      </c>
      <c r="B90" s="117" t="s">
        <v>10</v>
      </c>
      <c r="C90" s="193" t="s">
        <v>278</v>
      </c>
      <c r="D90" s="193" t="s">
        <v>282</v>
      </c>
      <c r="E90" s="194" t="s">
        <v>648</v>
      </c>
      <c r="F90" s="195"/>
      <c r="G90" s="196">
        <f>SUM(G91)</f>
        <v>4020000</v>
      </c>
    </row>
    <row r="91" spans="1:7" ht="32.25" customHeight="1">
      <c r="A91" s="111" t="s">
        <v>205</v>
      </c>
      <c r="B91" s="117" t="s">
        <v>10</v>
      </c>
      <c r="C91" s="197" t="s">
        <v>278</v>
      </c>
      <c r="D91" s="197" t="s">
        <v>282</v>
      </c>
      <c r="E91" s="194" t="s">
        <v>648</v>
      </c>
      <c r="F91" s="198" t="s">
        <v>427</v>
      </c>
      <c r="G91" s="199">
        <v>4020000</v>
      </c>
    </row>
    <row r="92" spans="1:7" ht="38.25">
      <c r="A92" s="50" t="s">
        <v>505</v>
      </c>
      <c r="B92" s="117" t="s">
        <v>10</v>
      </c>
      <c r="C92" s="106" t="s">
        <v>278</v>
      </c>
      <c r="D92" s="106" t="s">
        <v>282</v>
      </c>
      <c r="E92" s="135" t="s">
        <v>308</v>
      </c>
      <c r="F92" s="48"/>
      <c r="G92" s="23">
        <f>G93</f>
        <v>260800</v>
      </c>
    </row>
    <row r="93" spans="1:7" ht="38.25">
      <c r="A93" s="50" t="s">
        <v>516</v>
      </c>
      <c r="B93" s="117" t="s">
        <v>10</v>
      </c>
      <c r="C93" s="106" t="s">
        <v>278</v>
      </c>
      <c r="D93" s="106" t="s">
        <v>282</v>
      </c>
      <c r="E93" s="135" t="s">
        <v>307</v>
      </c>
      <c r="F93" s="48"/>
      <c r="G93" s="23">
        <f>G94</f>
        <v>260800</v>
      </c>
    </row>
    <row r="94" spans="1:7" ht="25.5">
      <c r="A94" s="53" t="s">
        <v>473</v>
      </c>
      <c r="B94" s="117" t="s">
        <v>10</v>
      </c>
      <c r="C94" s="106" t="s">
        <v>278</v>
      </c>
      <c r="D94" s="106" t="s">
        <v>282</v>
      </c>
      <c r="E94" s="135" t="s">
        <v>474</v>
      </c>
      <c r="F94" s="48"/>
      <c r="G94" s="23">
        <f>G95</f>
        <v>260800</v>
      </c>
    </row>
    <row r="95" spans="1:7" ht="25.5">
      <c r="A95" s="111" t="s">
        <v>205</v>
      </c>
      <c r="B95" s="117" t="s">
        <v>10</v>
      </c>
      <c r="C95" s="109" t="s">
        <v>278</v>
      </c>
      <c r="D95" s="109" t="s">
        <v>282</v>
      </c>
      <c r="E95" s="137" t="s">
        <v>474</v>
      </c>
      <c r="F95" s="49" t="s">
        <v>196</v>
      </c>
      <c r="G95" s="24">
        <v>260800</v>
      </c>
    </row>
    <row r="96" spans="1:7" ht="15.75">
      <c r="A96" s="50" t="s">
        <v>262</v>
      </c>
      <c r="B96" s="178" t="s">
        <v>10</v>
      </c>
      <c r="C96" s="21" t="s">
        <v>278</v>
      </c>
      <c r="D96" s="21" t="s">
        <v>430</v>
      </c>
      <c r="E96" s="135"/>
      <c r="F96" s="21"/>
      <c r="G96" s="23">
        <f>G99+G97</f>
        <v>15000</v>
      </c>
    </row>
    <row r="97" spans="1:7" ht="44.25" customHeight="1">
      <c r="A97" s="101" t="s">
        <v>536</v>
      </c>
      <c r="B97" s="178" t="s">
        <v>10</v>
      </c>
      <c r="C97" s="21" t="s">
        <v>278</v>
      </c>
      <c r="D97" s="21" t="s">
        <v>430</v>
      </c>
      <c r="E97" s="135" t="s">
        <v>315</v>
      </c>
      <c r="F97" s="21"/>
      <c r="G97" s="24">
        <f>G98</f>
        <v>10000</v>
      </c>
    </row>
    <row r="98" spans="1:7" ht="25.5">
      <c r="A98" s="111" t="s">
        <v>205</v>
      </c>
      <c r="B98" s="117" t="s">
        <v>10</v>
      </c>
      <c r="C98" s="16" t="s">
        <v>278</v>
      </c>
      <c r="D98" s="16" t="s">
        <v>430</v>
      </c>
      <c r="E98" s="137" t="s">
        <v>537</v>
      </c>
      <c r="F98" s="16" t="s">
        <v>196</v>
      </c>
      <c r="G98" s="24">
        <v>10000</v>
      </c>
    </row>
    <row r="99" spans="1:7" ht="25.5">
      <c r="A99" s="50" t="s">
        <v>38</v>
      </c>
      <c r="B99" s="117" t="s">
        <v>10</v>
      </c>
      <c r="C99" s="21" t="s">
        <v>278</v>
      </c>
      <c r="D99" s="21" t="s">
        <v>430</v>
      </c>
      <c r="E99" s="135" t="s">
        <v>493</v>
      </c>
      <c r="F99" s="21"/>
      <c r="G99" s="23">
        <f>G100</f>
        <v>5000</v>
      </c>
    </row>
    <row r="100" spans="1:7" ht="15.75">
      <c r="A100" s="114" t="s">
        <v>262</v>
      </c>
      <c r="B100" s="117" t="s">
        <v>10</v>
      </c>
      <c r="C100" s="16" t="s">
        <v>278</v>
      </c>
      <c r="D100" s="16" t="s">
        <v>430</v>
      </c>
      <c r="E100" s="137" t="s">
        <v>493</v>
      </c>
      <c r="F100" s="16"/>
      <c r="G100" s="24">
        <f>G101</f>
        <v>5000</v>
      </c>
    </row>
    <row r="101" spans="1:7" ht="25.5">
      <c r="A101" s="114" t="s">
        <v>257</v>
      </c>
      <c r="B101" s="117" t="s">
        <v>10</v>
      </c>
      <c r="C101" s="16" t="s">
        <v>278</v>
      </c>
      <c r="D101" s="16" t="s">
        <v>430</v>
      </c>
      <c r="E101" s="137" t="s">
        <v>493</v>
      </c>
      <c r="F101" s="16" t="s">
        <v>196</v>
      </c>
      <c r="G101" s="24">
        <f>G102</f>
        <v>5000</v>
      </c>
    </row>
    <row r="102" spans="1:7" ht="25.5">
      <c r="A102" s="111" t="s">
        <v>407</v>
      </c>
      <c r="B102" s="117" t="s">
        <v>10</v>
      </c>
      <c r="C102" s="16" t="s">
        <v>278</v>
      </c>
      <c r="D102" s="16" t="s">
        <v>430</v>
      </c>
      <c r="E102" s="137" t="s">
        <v>493</v>
      </c>
      <c r="F102" s="16" t="s">
        <v>427</v>
      </c>
      <c r="G102" s="24">
        <v>5000</v>
      </c>
    </row>
    <row r="103" spans="1:7" ht="16.5">
      <c r="A103" s="57" t="s">
        <v>415</v>
      </c>
      <c r="B103" s="200" t="s">
        <v>10</v>
      </c>
      <c r="C103" s="76" t="s">
        <v>279</v>
      </c>
      <c r="D103" s="76"/>
      <c r="E103" s="76"/>
      <c r="F103" s="76"/>
      <c r="G103" s="58">
        <f>G115+G142</f>
        <v>530500</v>
      </c>
    </row>
    <row r="104" spans="1:7" ht="15.75" hidden="1">
      <c r="A104" s="50" t="s">
        <v>383</v>
      </c>
      <c r="B104" s="178" t="s">
        <v>113</v>
      </c>
      <c r="C104" s="21" t="s">
        <v>279</v>
      </c>
      <c r="D104" s="11" t="s">
        <v>274</v>
      </c>
      <c r="E104" s="11" t="s">
        <v>385</v>
      </c>
      <c r="F104" s="11"/>
      <c r="G104" s="44">
        <f>G105</f>
        <v>0</v>
      </c>
    </row>
    <row r="105" spans="1:7" ht="15.75" hidden="1">
      <c r="A105" s="50" t="s">
        <v>263</v>
      </c>
      <c r="B105" s="178" t="s">
        <v>113</v>
      </c>
      <c r="C105" s="21" t="s">
        <v>279</v>
      </c>
      <c r="D105" s="11" t="s">
        <v>274</v>
      </c>
      <c r="E105" s="11" t="s">
        <v>385</v>
      </c>
      <c r="F105" s="11"/>
      <c r="G105" s="44">
        <f>G106</f>
        <v>0</v>
      </c>
    </row>
    <row r="106" spans="1:7" ht="25.5" hidden="1">
      <c r="A106" s="101" t="s">
        <v>384</v>
      </c>
      <c r="B106" s="178" t="s">
        <v>113</v>
      </c>
      <c r="C106" s="21" t="s">
        <v>279</v>
      </c>
      <c r="D106" s="11" t="s">
        <v>274</v>
      </c>
      <c r="E106" s="11" t="s">
        <v>385</v>
      </c>
      <c r="F106" s="11"/>
      <c r="G106" s="44">
        <f>G107</f>
        <v>0</v>
      </c>
    </row>
    <row r="107" spans="1:7" ht="25.5" hidden="1">
      <c r="A107" s="51" t="s">
        <v>371</v>
      </c>
      <c r="B107" s="178" t="s">
        <v>113</v>
      </c>
      <c r="C107" s="16" t="s">
        <v>279</v>
      </c>
      <c r="D107" s="14" t="s">
        <v>274</v>
      </c>
      <c r="E107" s="14" t="s">
        <v>385</v>
      </c>
      <c r="F107" s="14" t="s">
        <v>367</v>
      </c>
      <c r="G107" s="45">
        <v>0</v>
      </c>
    </row>
    <row r="108" spans="1:7" ht="0.75" customHeight="1">
      <c r="A108" s="51" t="s">
        <v>182</v>
      </c>
      <c r="B108" s="178" t="s">
        <v>113</v>
      </c>
      <c r="C108" s="14" t="s">
        <v>279</v>
      </c>
      <c r="D108" s="14" t="s">
        <v>274</v>
      </c>
      <c r="E108" s="14" t="s">
        <v>332</v>
      </c>
      <c r="F108" s="14" t="s">
        <v>183</v>
      </c>
      <c r="G108" s="24">
        <f>G109</f>
        <v>0</v>
      </c>
    </row>
    <row r="109" spans="1:7" ht="37.5" customHeight="1" hidden="1">
      <c r="A109" s="78" t="s">
        <v>177</v>
      </c>
      <c r="B109" s="178" t="s">
        <v>113</v>
      </c>
      <c r="C109" s="14" t="s">
        <v>279</v>
      </c>
      <c r="D109" s="14" t="s">
        <v>274</v>
      </c>
      <c r="E109" s="14" t="s">
        <v>332</v>
      </c>
      <c r="F109" s="14" t="s">
        <v>176</v>
      </c>
      <c r="G109" s="24">
        <v>0</v>
      </c>
    </row>
    <row r="110" spans="1:7" ht="15.75" hidden="1">
      <c r="A110" s="50" t="s">
        <v>263</v>
      </c>
      <c r="B110" s="178" t="s">
        <v>113</v>
      </c>
      <c r="C110" s="11" t="s">
        <v>279</v>
      </c>
      <c r="D110" s="11" t="s">
        <v>274</v>
      </c>
      <c r="E110" s="11" t="s">
        <v>369</v>
      </c>
      <c r="F110" s="11"/>
      <c r="G110" s="23">
        <f>G111+G113</f>
        <v>0</v>
      </c>
    </row>
    <row r="111" spans="1:7" ht="51" hidden="1">
      <c r="A111" s="50" t="s">
        <v>362</v>
      </c>
      <c r="B111" s="178" t="s">
        <v>113</v>
      </c>
      <c r="C111" s="11" t="s">
        <v>279</v>
      </c>
      <c r="D111" s="11" t="s">
        <v>274</v>
      </c>
      <c r="E111" s="11" t="s">
        <v>368</v>
      </c>
      <c r="F111" s="11"/>
      <c r="G111" s="23">
        <f>G112</f>
        <v>0</v>
      </c>
    </row>
    <row r="112" spans="1:7" ht="25.5" hidden="1">
      <c r="A112" s="51" t="s">
        <v>371</v>
      </c>
      <c r="B112" s="178" t="s">
        <v>113</v>
      </c>
      <c r="C112" s="14" t="s">
        <v>279</v>
      </c>
      <c r="D112" s="14" t="s">
        <v>274</v>
      </c>
      <c r="E112" s="14" t="s">
        <v>368</v>
      </c>
      <c r="F112" s="14" t="s">
        <v>367</v>
      </c>
      <c r="G112" s="24">
        <v>0</v>
      </c>
    </row>
    <row r="113" spans="1:7" ht="38.25" hidden="1">
      <c r="A113" s="50" t="s">
        <v>363</v>
      </c>
      <c r="B113" s="178" t="s">
        <v>113</v>
      </c>
      <c r="C113" s="11" t="s">
        <v>279</v>
      </c>
      <c r="D113" s="11" t="s">
        <v>274</v>
      </c>
      <c r="E113" s="11" t="s">
        <v>370</v>
      </c>
      <c r="F113" s="11"/>
      <c r="G113" s="23">
        <f>G114</f>
        <v>0</v>
      </c>
    </row>
    <row r="114" spans="1:7" ht="25.5" hidden="1">
      <c r="A114" s="51" t="s">
        <v>371</v>
      </c>
      <c r="B114" s="178" t="s">
        <v>113</v>
      </c>
      <c r="C114" s="14" t="s">
        <v>279</v>
      </c>
      <c r="D114" s="14" t="s">
        <v>274</v>
      </c>
      <c r="E114" s="14" t="s">
        <v>370</v>
      </c>
      <c r="F114" s="14" t="s">
        <v>367</v>
      </c>
      <c r="G114" s="24">
        <v>0</v>
      </c>
    </row>
    <row r="115" spans="1:7" ht="15.75">
      <c r="A115" s="50" t="s">
        <v>416</v>
      </c>
      <c r="B115" s="178" t="s">
        <v>10</v>
      </c>
      <c r="C115" s="11" t="s">
        <v>279</v>
      </c>
      <c r="D115" s="11" t="s">
        <v>276</v>
      </c>
      <c r="E115" s="11"/>
      <c r="F115" s="11"/>
      <c r="G115" s="23">
        <f>G120+G116+G118</f>
        <v>331200</v>
      </c>
    </row>
    <row r="116" spans="1:7" ht="25.5">
      <c r="A116" s="50" t="s">
        <v>615</v>
      </c>
      <c r="B116" s="178" t="s">
        <v>10</v>
      </c>
      <c r="C116" s="11" t="s">
        <v>279</v>
      </c>
      <c r="D116" s="11" t="s">
        <v>276</v>
      </c>
      <c r="E116" s="135" t="s">
        <v>614</v>
      </c>
      <c r="F116" s="11"/>
      <c r="G116" s="23">
        <f>G117</f>
        <v>3000</v>
      </c>
    </row>
    <row r="117" spans="1:7" ht="15.75">
      <c r="A117" s="51" t="s">
        <v>182</v>
      </c>
      <c r="B117" s="117" t="s">
        <v>10</v>
      </c>
      <c r="C117" s="14" t="s">
        <v>279</v>
      </c>
      <c r="D117" s="14" t="s">
        <v>276</v>
      </c>
      <c r="E117" s="137" t="s">
        <v>640</v>
      </c>
      <c r="F117" s="11"/>
      <c r="G117" s="24">
        <v>3000</v>
      </c>
    </row>
    <row r="118" spans="1:7" ht="51">
      <c r="A118" s="50" t="s">
        <v>686</v>
      </c>
      <c r="B118" s="117"/>
      <c r="C118" s="11" t="s">
        <v>279</v>
      </c>
      <c r="D118" s="11" t="s">
        <v>276</v>
      </c>
      <c r="E118" s="135" t="s">
        <v>678</v>
      </c>
      <c r="F118" s="137"/>
      <c r="G118" s="23">
        <f>G119</f>
        <v>20000</v>
      </c>
    </row>
    <row r="119" spans="1:7" ht="25.5">
      <c r="A119" s="114" t="s">
        <v>257</v>
      </c>
      <c r="B119" s="117"/>
      <c r="C119" s="14" t="s">
        <v>279</v>
      </c>
      <c r="D119" s="14" t="s">
        <v>276</v>
      </c>
      <c r="E119" s="137" t="s">
        <v>681</v>
      </c>
      <c r="F119" s="16" t="s">
        <v>196</v>
      </c>
      <c r="G119" s="24">
        <v>20000</v>
      </c>
    </row>
    <row r="120" spans="1:7" ht="38.25">
      <c r="A120" s="50" t="s">
        <v>505</v>
      </c>
      <c r="B120" s="117" t="s">
        <v>10</v>
      </c>
      <c r="C120" s="21" t="s">
        <v>279</v>
      </c>
      <c r="D120" s="21" t="s">
        <v>276</v>
      </c>
      <c r="E120" s="135" t="s">
        <v>308</v>
      </c>
      <c r="F120" s="83"/>
      <c r="G120" s="23">
        <f>G121</f>
        <v>308200</v>
      </c>
    </row>
    <row r="121" spans="1:7" ht="15.75">
      <c r="A121" s="50" t="s">
        <v>264</v>
      </c>
      <c r="B121" s="117" t="s">
        <v>10</v>
      </c>
      <c r="C121" s="21" t="s">
        <v>279</v>
      </c>
      <c r="D121" s="21" t="s">
        <v>276</v>
      </c>
      <c r="E121" s="135" t="s">
        <v>326</v>
      </c>
      <c r="F121" s="11"/>
      <c r="G121" s="23">
        <f>G139</f>
        <v>308200</v>
      </c>
    </row>
    <row r="122" spans="1:7" ht="15.75" hidden="1">
      <c r="A122" s="50" t="s">
        <v>416</v>
      </c>
      <c r="B122" s="117" t="s">
        <v>10</v>
      </c>
      <c r="C122" s="21" t="s">
        <v>279</v>
      </c>
      <c r="D122" s="21" t="s">
        <v>276</v>
      </c>
      <c r="E122" s="11" t="s">
        <v>325</v>
      </c>
      <c r="F122" s="11"/>
      <c r="G122" s="23">
        <f>G123+G126+G129</f>
        <v>0</v>
      </c>
    </row>
    <row r="123" spans="1:7" ht="38.25" hidden="1">
      <c r="A123" s="50" t="s">
        <v>417</v>
      </c>
      <c r="B123" s="117" t="s">
        <v>10</v>
      </c>
      <c r="C123" s="21" t="s">
        <v>279</v>
      </c>
      <c r="D123" s="21" t="s">
        <v>276</v>
      </c>
      <c r="E123" s="11" t="s">
        <v>324</v>
      </c>
      <c r="F123" s="11"/>
      <c r="G123" s="23">
        <f>G125</f>
        <v>0</v>
      </c>
    </row>
    <row r="124" spans="1:7" ht="15.75" hidden="1">
      <c r="A124" s="51" t="s">
        <v>182</v>
      </c>
      <c r="B124" s="117" t="s">
        <v>10</v>
      </c>
      <c r="C124" s="16" t="s">
        <v>279</v>
      </c>
      <c r="D124" s="16" t="s">
        <v>276</v>
      </c>
      <c r="E124" s="14" t="s">
        <v>324</v>
      </c>
      <c r="F124" s="14" t="s">
        <v>183</v>
      </c>
      <c r="G124" s="24">
        <f>G125</f>
        <v>0</v>
      </c>
    </row>
    <row r="125" spans="1:7" ht="51" hidden="1">
      <c r="A125" s="77" t="s">
        <v>174</v>
      </c>
      <c r="B125" s="117" t="s">
        <v>10</v>
      </c>
      <c r="C125" s="16" t="s">
        <v>279</v>
      </c>
      <c r="D125" s="16" t="s">
        <v>276</v>
      </c>
      <c r="E125" s="14" t="s">
        <v>324</v>
      </c>
      <c r="F125" s="14" t="s">
        <v>175</v>
      </c>
      <c r="G125" s="24">
        <v>0</v>
      </c>
    </row>
    <row r="126" spans="1:7" ht="38.25" hidden="1">
      <c r="A126" s="50" t="s">
        <v>418</v>
      </c>
      <c r="B126" s="117" t="s">
        <v>10</v>
      </c>
      <c r="C126" s="21" t="s">
        <v>279</v>
      </c>
      <c r="D126" s="11" t="s">
        <v>276</v>
      </c>
      <c r="E126" s="11" t="s">
        <v>334</v>
      </c>
      <c r="F126" s="11"/>
      <c r="G126" s="23">
        <f>G128</f>
        <v>0</v>
      </c>
    </row>
    <row r="127" spans="1:7" ht="15.75" hidden="1">
      <c r="A127" s="51" t="s">
        <v>182</v>
      </c>
      <c r="B127" s="117" t="s">
        <v>10</v>
      </c>
      <c r="C127" s="16" t="s">
        <v>279</v>
      </c>
      <c r="D127" s="14" t="s">
        <v>276</v>
      </c>
      <c r="E127" s="14" t="s">
        <v>334</v>
      </c>
      <c r="F127" s="14" t="s">
        <v>431</v>
      </c>
      <c r="G127" s="24">
        <f>G128</f>
        <v>0</v>
      </c>
    </row>
    <row r="128" spans="1:7" ht="48" customHeight="1" hidden="1">
      <c r="A128" s="77" t="s">
        <v>174</v>
      </c>
      <c r="B128" s="117" t="s">
        <v>10</v>
      </c>
      <c r="C128" s="16" t="s">
        <v>279</v>
      </c>
      <c r="D128" s="14" t="s">
        <v>276</v>
      </c>
      <c r="E128" s="14" t="s">
        <v>334</v>
      </c>
      <c r="F128" s="14" t="s">
        <v>175</v>
      </c>
      <c r="G128" s="24">
        <v>0</v>
      </c>
    </row>
    <row r="129" spans="1:7" ht="15.75" hidden="1">
      <c r="A129" s="50" t="s">
        <v>264</v>
      </c>
      <c r="B129" s="117" t="s">
        <v>10</v>
      </c>
      <c r="C129" s="11" t="s">
        <v>279</v>
      </c>
      <c r="D129" s="11" t="s">
        <v>276</v>
      </c>
      <c r="E129" s="21" t="s">
        <v>333</v>
      </c>
      <c r="F129" s="11"/>
      <c r="G129" s="23">
        <f>G134+G132+G131+G135</f>
        <v>0</v>
      </c>
    </row>
    <row r="130" spans="1:7" ht="25.5" hidden="1">
      <c r="A130" s="111" t="s">
        <v>205</v>
      </c>
      <c r="B130" s="117" t="s">
        <v>10</v>
      </c>
      <c r="C130" s="14" t="s">
        <v>279</v>
      </c>
      <c r="D130" s="14" t="s">
        <v>276</v>
      </c>
      <c r="E130" s="16" t="s">
        <v>333</v>
      </c>
      <c r="F130" s="14" t="s">
        <v>196</v>
      </c>
      <c r="G130" s="24">
        <f>G131+G132</f>
        <v>0</v>
      </c>
    </row>
    <row r="131" spans="1:7" ht="25.5" hidden="1">
      <c r="A131" s="51" t="s">
        <v>188</v>
      </c>
      <c r="B131" s="117" t="s">
        <v>10</v>
      </c>
      <c r="C131" s="14" t="s">
        <v>279</v>
      </c>
      <c r="D131" s="14" t="s">
        <v>276</v>
      </c>
      <c r="E131" s="16" t="s">
        <v>333</v>
      </c>
      <c r="F131" s="14" t="s">
        <v>187</v>
      </c>
      <c r="G131" s="24"/>
    </row>
    <row r="132" spans="1:7" ht="25.5" hidden="1">
      <c r="A132" s="51" t="s">
        <v>407</v>
      </c>
      <c r="B132" s="117" t="s">
        <v>10</v>
      </c>
      <c r="C132" s="14" t="s">
        <v>279</v>
      </c>
      <c r="D132" s="14" t="s">
        <v>276</v>
      </c>
      <c r="E132" s="16" t="s">
        <v>333</v>
      </c>
      <c r="F132" s="14" t="s">
        <v>427</v>
      </c>
      <c r="G132" s="24">
        <v>0</v>
      </c>
    </row>
    <row r="133" spans="1:7" ht="15.75" hidden="1">
      <c r="A133" s="51" t="s">
        <v>182</v>
      </c>
      <c r="B133" s="117" t="s">
        <v>10</v>
      </c>
      <c r="C133" s="14" t="s">
        <v>279</v>
      </c>
      <c r="D133" s="14" t="s">
        <v>276</v>
      </c>
      <c r="E133" s="16" t="s">
        <v>333</v>
      </c>
      <c r="F133" s="14" t="s">
        <v>183</v>
      </c>
      <c r="G133" s="24">
        <f>G134+G135</f>
        <v>0</v>
      </c>
    </row>
    <row r="134" spans="1:7" ht="39" hidden="1">
      <c r="A134" s="78" t="s">
        <v>177</v>
      </c>
      <c r="B134" s="117" t="s">
        <v>10</v>
      </c>
      <c r="C134" s="14" t="s">
        <v>279</v>
      </c>
      <c r="D134" s="14" t="s">
        <v>276</v>
      </c>
      <c r="E134" s="16" t="s">
        <v>333</v>
      </c>
      <c r="F134" s="14" t="s">
        <v>176</v>
      </c>
      <c r="G134" s="24">
        <v>0</v>
      </c>
    </row>
    <row r="135" spans="1:7" ht="25.5" hidden="1">
      <c r="A135" s="51" t="s">
        <v>470</v>
      </c>
      <c r="B135" s="117" t="s">
        <v>10</v>
      </c>
      <c r="C135" s="14" t="s">
        <v>279</v>
      </c>
      <c r="D135" s="14" t="s">
        <v>276</v>
      </c>
      <c r="E135" s="16" t="s">
        <v>333</v>
      </c>
      <c r="F135" s="14" t="s">
        <v>386</v>
      </c>
      <c r="G135" s="24">
        <v>0</v>
      </c>
    </row>
    <row r="136" spans="1:7" ht="25.5" hidden="1">
      <c r="A136" s="50" t="s">
        <v>344</v>
      </c>
      <c r="B136" s="117" t="s">
        <v>10</v>
      </c>
      <c r="C136" s="11" t="s">
        <v>279</v>
      </c>
      <c r="D136" s="11" t="s">
        <v>276</v>
      </c>
      <c r="E136" s="21" t="s">
        <v>343</v>
      </c>
      <c r="F136" s="11"/>
      <c r="G136" s="23">
        <f>SUM(G138)</f>
        <v>0</v>
      </c>
    </row>
    <row r="137" spans="1:7" ht="25.5" hidden="1">
      <c r="A137" s="111" t="s">
        <v>205</v>
      </c>
      <c r="B137" s="117" t="s">
        <v>10</v>
      </c>
      <c r="C137" s="14" t="s">
        <v>279</v>
      </c>
      <c r="D137" s="14" t="s">
        <v>276</v>
      </c>
      <c r="E137" s="16" t="s">
        <v>343</v>
      </c>
      <c r="F137" s="14" t="s">
        <v>196</v>
      </c>
      <c r="G137" s="24">
        <f>G138</f>
        <v>0</v>
      </c>
    </row>
    <row r="138" spans="1:7" ht="25.5" hidden="1">
      <c r="A138" s="51" t="s">
        <v>188</v>
      </c>
      <c r="B138" s="117" t="s">
        <v>10</v>
      </c>
      <c r="C138" s="14" t="s">
        <v>279</v>
      </c>
      <c r="D138" s="14" t="s">
        <v>276</v>
      </c>
      <c r="E138" s="16" t="s">
        <v>343</v>
      </c>
      <c r="F138" s="14" t="s">
        <v>187</v>
      </c>
      <c r="G138" s="24">
        <v>0</v>
      </c>
    </row>
    <row r="139" spans="1:7" ht="15.75">
      <c r="A139" s="50" t="s">
        <v>264</v>
      </c>
      <c r="B139" s="117" t="s">
        <v>10</v>
      </c>
      <c r="C139" s="21" t="s">
        <v>279</v>
      </c>
      <c r="D139" s="21" t="s">
        <v>276</v>
      </c>
      <c r="E139" s="135" t="s">
        <v>539</v>
      </c>
      <c r="F139" s="14"/>
      <c r="G139" s="23">
        <f>G140+G141</f>
        <v>308200</v>
      </c>
    </row>
    <row r="140" spans="1:7" ht="25.5">
      <c r="A140" s="111" t="s">
        <v>194</v>
      </c>
      <c r="B140" s="117" t="s">
        <v>10</v>
      </c>
      <c r="C140" s="22" t="s">
        <v>279</v>
      </c>
      <c r="D140" s="22" t="s">
        <v>276</v>
      </c>
      <c r="E140" s="144" t="s">
        <v>333</v>
      </c>
      <c r="F140" s="14" t="s">
        <v>196</v>
      </c>
      <c r="G140" s="24">
        <v>298200</v>
      </c>
    </row>
    <row r="141" spans="1:7" ht="31.5" customHeight="1">
      <c r="A141" s="51" t="s">
        <v>470</v>
      </c>
      <c r="B141" s="117" t="s">
        <v>10</v>
      </c>
      <c r="C141" s="22" t="s">
        <v>279</v>
      </c>
      <c r="D141" s="22" t="s">
        <v>276</v>
      </c>
      <c r="E141" s="144" t="s">
        <v>333</v>
      </c>
      <c r="F141" s="14" t="s">
        <v>199</v>
      </c>
      <c r="G141" s="24">
        <v>10000</v>
      </c>
    </row>
    <row r="142" spans="1:7" ht="15.75">
      <c r="A142" s="50" t="s">
        <v>419</v>
      </c>
      <c r="B142" s="117" t="s">
        <v>10</v>
      </c>
      <c r="C142" s="11" t="s">
        <v>279</v>
      </c>
      <c r="D142" s="11" t="s">
        <v>277</v>
      </c>
      <c r="E142" s="11"/>
      <c r="F142" s="11"/>
      <c r="G142" s="23">
        <f>G143</f>
        <v>199300</v>
      </c>
    </row>
    <row r="143" spans="1:7" ht="38.25">
      <c r="A143" s="50" t="s">
        <v>505</v>
      </c>
      <c r="B143" s="117" t="s">
        <v>10</v>
      </c>
      <c r="C143" s="11" t="s">
        <v>279</v>
      </c>
      <c r="D143" s="11" t="s">
        <v>277</v>
      </c>
      <c r="E143" s="135" t="s">
        <v>308</v>
      </c>
      <c r="F143" s="11"/>
      <c r="G143" s="23">
        <f>G144</f>
        <v>199300</v>
      </c>
    </row>
    <row r="144" spans="1:7" ht="15.75">
      <c r="A144" s="50" t="s">
        <v>264</v>
      </c>
      <c r="B144" s="117" t="s">
        <v>10</v>
      </c>
      <c r="C144" s="11" t="s">
        <v>279</v>
      </c>
      <c r="D144" s="11" t="s">
        <v>277</v>
      </c>
      <c r="E144" s="135" t="s">
        <v>326</v>
      </c>
      <c r="F144" s="11"/>
      <c r="G144" s="23">
        <f>G145</f>
        <v>199300</v>
      </c>
    </row>
    <row r="145" spans="1:7" ht="15.75">
      <c r="A145" s="50" t="s">
        <v>419</v>
      </c>
      <c r="B145" s="117" t="s">
        <v>10</v>
      </c>
      <c r="C145" s="11" t="s">
        <v>279</v>
      </c>
      <c r="D145" s="11" t="s">
        <v>277</v>
      </c>
      <c r="E145" s="135" t="s">
        <v>338</v>
      </c>
      <c r="F145" s="11"/>
      <c r="G145" s="23">
        <f>G146+G148+G150</f>
        <v>199300</v>
      </c>
    </row>
    <row r="146" spans="1:7" ht="15.75">
      <c r="A146" s="50" t="s">
        <v>420</v>
      </c>
      <c r="B146" s="117" t="s">
        <v>10</v>
      </c>
      <c r="C146" s="11" t="s">
        <v>279</v>
      </c>
      <c r="D146" s="11" t="s">
        <v>277</v>
      </c>
      <c r="E146" s="135" t="s">
        <v>337</v>
      </c>
      <c r="F146" s="11"/>
      <c r="G146" s="23">
        <f>G147</f>
        <v>108300</v>
      </c>
    </row>
    <row r="147" spans="1:7" ht="25.5">
      <c r="A147" s="111" t="s">
        <v>205</v>
      </c>
      <c r="B147" s="117" t="s">
        <v>10</v>
      </c>
      <c r="C147" s="39" t="s">
        <v>279</v>
      </c>
      <c r="D147" s="39" t="s">
        <v>277</v>
      </c>
      <c r="E147" s="145" t="s">
        <v>337</v>
      </c>
      <c r="F147" s="39" t="s">
        <v>196</v>
      </c>
      <c r="G147" s="24">
        <v>108300</v>
      </c>
    </row>
    <row r="148" spans="1:7" ht="15.75">
      <c r="A148" s="50" t="s">
        <v>265</v>
      </c>
      <c r="B148" s="117" t="s">
        <v>10</v>
      </c>
      <c r="C148" s="11" t="s">
        <v>279</v>
      </c>
      <c r="D148" s="11" t="s">
        <v>277</v>
      </c>
      <c r="E148" s="135" t="s">
        <v>336</v>
      </c>
      <c r="F148" s="11"/>
      <c r="G148" s="23">
        <f>G149</f>
        <v>1000</v>
      </c>
    </row>
    <row r="149" spans="1:7" ht="25.5">
      <c r="A149" s="111" t="s">
        <v>205</v>
      </c>
      <c r="B149" s="117" t="s">
        <v>10</v>
      </c>
      <c r="C149" s="14" t="s">
        <v>279</v>
      </c>
      <c r="D149" s="14" t="s">
        <v>277</v>
      </c>
      <c r="E149" s="137" t="s">
        <v>336</v>
      </c>
      <c r="F149" s="14" t="s">
        <v>196</v>
      </c>
      <c r="G149" s="24">
        <v>1000</v>
      </c>
    </row>
    <row r="150" spans="1:7" ht="25.5">
      <c r="A150" s="50" t="s">
        <v>266</v>
      </c>
      <c r="B150" s="117" t="s">
        <v>10</v>
      </c>
      <c r="C150" s="11" t="s">
        <v>279</v>
      </c>
      <c r="D150" s="11" t="s">
        <v>277</v>
      </c>
      <c r="E150" s="135" t="s">
        <v>335</v>
      </c>
      <c r="F150" s="11"/>
      <c r="G150" s="23">
        <f>G151</f>
        <v>90000</v>
      </c>
    </row>
    <row r="151" spans="1:7" ht="25.5">
      <c r="A151" s="111" t="s">
        <v>205</v>
      </c>
      <c r="B151" s="117" t="s">
        <v>10</v>
      </c>
      <c r="C151" s="14" t="s">
        <v>279</v>
      </c>
      <c r="D151" s="14" t="s">
        <v>277</v>
      </c>
      <c r="E151" s="137" t="s">
        <v>335</v>
      </c>
      <c r="F151" s="14" t="s">
        <v>196</v>
      </c>
      <c r="G151" s="24">
        <v>90000</v>
      </c>
    </row>
    <row r="152" spans="1:7" ht="15.75" hidden="1">
      <c r="A152" s="51" t="s">
        <v>208</v>
      </c>
      <c r="B152" s="117" t="s">
        <v>113</v>
      </c>
      <c r="C152" s="14" t="s">
        <v>279</v>
      </c>
      <c r="D152" s="14" t="s">
        <v>277</v>
      </c>
      <c r="E152" s="137" t="s">
        <v>335</v>
      </c>
      <c r="F152" s="14" t="s">
        <v>201</v>
      </c>
      <c r="G152" s="24">
        <f>G153</f>
        <v>0</v>
      </c>
    </row>
    <row r="153" spans="1:7" ht="25.5" hidden="1">
      <c r="A153" s="51" t="s">
        <v>371</v>
      </c>
      <c r="B153" s="117" t="s">
        <v>113</v>
      </c>
      <c r="C153" s="14" t="s">
        <v>279</v>
      </c>
      <c r="D153" s="14" t="s">
        <v>277</v>
      </c>
      <c r="E153" s="137" t="s">
        <v>335</v>
      </c>
      <c r="F153" s="14" t="s">
        <v>367</v>
      </c>
      <c r="G153" s="24">
        <v>0</v>
      </c>
    </row>
    <row r="154" spans="1:7" ht="16.5">
      <c r="A154" s="57" t="s">
        <v>267</v>
      </c>
      <c r="B154" s="118" t="s">
        <v>10</v>
      </c>
      <c r="C154" s="56" t="s">
        <v>280</v>
      </c>
      <c r="D154" s="56"/>
      <c r="E154" s="136"/>
      <c r="F154" s="56"/>
      <c r="G154" s="58">
        <f>G155</f>
        <v>1000</v>
      </c>
    </row>
    <row r="155" spans="1:7" ht="25.5">
      <c r="A155" s="50" t="s">
        <v>540</v>
      </c>
      <c r="B155" s="117" t="s">
        <v>10</v>
      </c>
      <c r="C155" s="11" t="s">
        <v>280</v>
      </c>
      <c r="D155" s="11" t="s">
        <v>279</v>
      </c>
      <c r="E155" s="135"/>
      <c r="F155" s="135"/>
      <c r="G155" s="23">
        <f>G156</f>
        <v>1000</v>
      </c>
    </row>
    <row r="156" spans="1:7" ht="38.25">
      <c r="A156" s="101" t="s">
        <v>541</v>
      </c>
      <c r="B156" s="117" t="s">
        <v>10</v>
      </c>
      <c r="C156" s="11" t="s">
        <v>280</v>
      </c>
      <c r="D156" s="11" t="s">
        <v>279</v>
      </c>
      <c r="E156" s="135" t="s">
        <v>485</v>
      </c>
      <c r="F156" s="135"/>
      <c r="G156" s="23">
        <f>G157</f>
        <v>1000</v>
      </c>
    </row>
    <row r="157" spans="1:7" ht="15.75">
      <c r="A157" s="101" t="s">
        <v>542</v>
      </c>
      <c r="B157" s="117" t="s">
        <v>10</v>
      </c>
      <c r="C157" s="11" t="s">
        <v>280</v>
      </c>
      <c r="D157" s="11" t="s">
        <v>279</v>
      </c>
      <c r="E157" s="135" t="s">
        <v>486</v>
      </c>
      <c r="F157" s="135"/>
      <c r="G157" s="23">
        <f>G158</f>
        <v>1000</v>
      </c>
    </row>
    <row r="158" spans="1:7" ht="15.75">
      <c r="A158" s="50" t="s">
        <v>543</v>
      </c>
      <c r="B158" s="117" t="s">
        <v>10</v>
      </c>
      <c r="C158" s="11" t="s">
        <v>280</v>
      </c>
      <c r="D158" s="11" t="s">
        <v>279</v>
      </c>
      <c r="E158" s="135" t="s">
        <v>544</v>
      </c>
      <c r="F158" s="135"/>
      <c r="G158" s="23">
        <f>G159</f>
        <v>1000</v>
      </c>
    </row>
    <row r="159" spans="1:7" ht="25.5">
      <c r="A159" s="111" t="s">
        <v>205</v>
      </c>
      <c r="B159" s="117" t="s">
        <v>10</v>
      </c>
      <c r="C159" s="14" t="s">
        <v>280</v>
      </c>
      <c r="D159" s="14" t="s">
        <v>279</v>
      </c>
      <c r="E159" s="137" t="s">
        <v>544</v>
      </c>
      <c r="F159" s="137" t="s">
        <v>196</v>
      </c>
      <c r="G159" s="24">
        <v>1000</v>
      </c>
    </row>
    <row r="160" spans="1:7" ht="16.5">
      <c r="A160" s="57" t="s">
        <v>268</v>
      </c>
      <c r="B160" s="118" t="s">
        <v>10</v>
      </c>
      <c r="C160" s="56" t="s">
        <v>281</v>
      </c>
      <c r="D160" s="56"/>
      <c r="E160" s="56"/>
      <c r="F160" s="56"/>
      <c r="G160" s="58">
        <f>G161+G168</f>
        <v>3597000</v>
      </c>
    </row>
    <row r="161" spans="1:7" ht="15.75">
      <c r="A161" s="50" t="s">
        <v>269</v>
      </c>
      <c r="B161" s="117" t="s">
        <v>10</v>
      </c>
      <c r="C161" s="11" t="s">
        <v>281</v>
      </c>
      <c r="D161" s="11" t="s">
        <v>274</v>
      </c>
      <c r="E161" s="11"/>
      <c r="F161" s="11"/>
      <c r="G161" s="23">
        <f>G163</f>
        <v>2076000</v>
      </c>
    </row>
    <row r="162" spans="1:7" ht="15.75">
      <c r="A162" s="50"/>
      <c r="B162" s="117"/>
      <c r="C162" s="11"/>
      <c r="D162" s="11"/>
      <c r="E162" s="11"/>
      <c r="F162" s="11"/>
      <c r="G162" s="23"/>
    </row>
    <row r="163" spans="1:7" ht="38.25">
      <c r="A163" s="50" t="s">
        <v>505</v>
      </c>
      <c r="B163" s="117" t="s">
        <v>10</v>
      </c>
      <c r="C163" s="11" t="s">
        <v>281</v>
      </c>
      <c r="D163" s="11" t="s">
        <v>274</v>
      </c>
      <c r="E163" s="135" t="s">
        <v>308</v>
      </c>
      <c r="F163" s="11"/>
      <c r="G163" s="23">
        <f>G164</f>
        <v>2076000</v>
      </c>
    </row>
    <row r="164" spans="1:7" ht="38.25">
      <c r="A164" s="50" t="s">
        <v>516</v>
      </c>
      <c r="B164" s="117" t="s">
        <v>10</v>
      </c>
      <c r="C164" s="11" t="s">
        <v>281</v>
      </c>
      <c r="D164" s="11" t="s">
        <v>274</v>
      </c>
      <c r="E164" s="135" t="s">
        <v>307</v>
      </c>
      <c r="F164" s="11"/>
      <c r="G164" s="23">
        <f>G165</f>
        <v>2076000</v>
      </c>
    </row>
    <row r="165" spans="1:7" ht="25.5">
      <c r="A165" s="50" t="s">
        <v>421</v>
      </c>
      <c r="B165" s="117" t="s">
        <v>10</v>
      </c>
      <c r="C165" s="11" t="s">
        <v>281</v>
      </c>
      <c r="D165" s="11" t="s">
        <v>274</v>
      </c>
      <c r="E165" s="135" t="s">
        <v>309</v>
      </c>
      <c r="F165" s="11"/>
      <c r="G165" s="23">
        <f>G167</f>
        <v>2076000</v>
      </c>
    </row>
    <row r="166" spans="1:7" ht="15.75">
      <c r="A166" s="51" t="s">
        <v>546</v>
      </c>
      <c r="B166" s="117" t="s">
        <v>10</v>
      </c>
      <c r="C166" s="14" t="s">
        <v>281</v>
      </c>
      <c r="D166" s="14" t="s">
        <v>274</v>
      </c>
      <c r="E166" s="137" t="s">
        <v>309</v>
      </c>
      <c r="F166" s="137" t="s">
        <v>545</v>
      </c>
      <c r="G166" s="24">
        <f>G167</f>
        <v>2076000</v>
      </c>
    </row>
    <row r="167" spans="1:7" ht="38.25">
      <c r="A167" s="51" t="s">
        <v>548</v>
      </c>
      <c r="B167" s="117" t="s">
        <v>10</v>
      </c>
      <c r="C167" s="14" t="s">
        <v>281</v>
      </c>
      <c r="D167" s="14" t="s">
        <v>274</v>
      </c>
      <c r="E167" s="137" t="s">
        <v>309</v>
      </c>
      <c r="F167" s="137" t="s">
        <v>547</v>
      </c>
      <c r="G167" s="24">
        <v>2076000</v>
      </c>
    </row>
    <row r="168" spans="1:7" ht="15.75">
      <c r="A168" s="50" t="s">
        <v>270</v>
      </c>
      <c r="B168" s="117" t="s">
        <v>10</v>
      </c>
      <c r="C168" s="11" t="s">
        <v>281</v>
      </c>
      <c r="D168" s="11" t="s">
        <v>278</v>
      </c>
      <c r="E168" s="135"/>
      <c r="F168" s="11"/>
      <c r="G168" s="23">
        <f>G169+G173+G177</f>
        <v>1521000</v>
      </c>
    </row>
    <row r="169" spans="1:7" ht="38.25">
      <c r="A169" s="52" t="s">
        <v>509</v>
      </c>
      <c r="B169" s="117" t="s">
        <v>10</v>
      </c>
      <c r="C169" s="11" t="s">
        <v>281</v>
      </c>
      <c r="D169" s="11" t="s">
        <v>278</v>
      </c>
      <c r="E169" s="135" t="s">
        <v>311</v>
      </c>
      <c r="F169" s="135"/>
      <c r="G169" s="23">
        <f>G170</f>
        <v>12000</v>
      </c>
    </row>
    <row r="170" spans="1:7" ht="25.5">
      <c r="A170" s="50" t="s">
        <v>314</v>
      </c>
      <c r="B170" s="117" t="s">
        <v>10</v>
      </c>
      <c r="C170" s="11" t="s">
        <v>281</v>
      </c>
      <c r="D170" s="11" t="s">
        <v>278</v>
      </c>
      <c r="E170" s="135" t="s">
        <v>312</v>
      </c>
      <c r="F170" s="135"/>
      <c r="G170" s="23">
        <f>G171</f>
        <v>12000</v>
      </c>
    </row>
    <row r="171" spans="1:7" ht="25.5">
      <c r="A171" s="50" t="s">
        <v>408</v>
      </c>
      <c r="B171" s="117" t="s">
        <v>10</v>
      </c>
      <c r="C171" s="11" t="s">
        <v>281</v>
      </c>
      <c r="D171" s="11" t="s">
        <v>278</v>
      </c>
      <c r="E171" s="135" t="s">
        <v>510</v>
      </c>
      <c r="F171" s="135"/>
      <c r="G171" s="23">
        <f>G172</f>
        <v>12000</v>
      </c>
    </row>
    <row r="172" spans="1:7" ht="25.5">
      <c r="A172" s="111" t="s">
        <v>205</v>
      </c>
      <c r="B172" s="117" t="s">
        <v>10</v>
      </c>
      <c r="C172" s="14" t="s">
        <v>281</v>
      </c>
      <c r="D172" s="14" t="s">
        <v>278</v>
      </c>
      <c r="E172" s="137" t="s">
        <v>510</v>
      </c>
      <c r="F172" s="137" t="s">
        <v>196</v>
      </c>
      <c r="G172" s="24">
        <v>12000</v>
      </c>
    </row>
    <row r="173" spans="1:7" ht="25.5">
      <c r="A173" s="52" t="s">
        <v>550</v>
      </c>
      <c r="B173" s="117" t="s">
        <v>10</v>
      </c>
      <c r="C173" s="11" t="s">
        <v>281</v>
      </c>
      <c r="D173" s="11" t="s">
        <v>278</v>
      </c>
      <c r="E173" s="135" t="s">
        <v>482</v>
      </c>
      <c r="F173" s="135"/>
      <c r="G173" s="23">
        <f>G174</f>
        <v>2000</v>
      </c>
    </row>
    <row r="174" spans="1:7" ht="15.75">
      <c r="A174" s="50" t="s">
        <v>551</v>
      </c>
      <c r="B174" s="117" t="s">
        <v>10</v>
      </c>
      <c r="C174" s="11" t="s">
        <v>281</v>
      </c>
      <c r="D174" s="11" t="s">
        <v>278</v>
      </c>
      <c r="E174" s="135" t="s">
        <v>213</v>
      </c>
      <c r="F174" s="135"/>
      <c r="G174" s="23">
        <f>G175</f>
        <v>2000</v>
      </c>
    </row>
    <row r="175" spans="1:7" ht="15.75">
      <c r="A175" s="50" t="s">
        <v>552</v>
      </c>
      <c r="B175" s="117" t="s">
        <v>10</v>
      </c>
      <c r="C175" s="11" t="s">
        <v>281</v>
      </c>
      <c r="D175" s="11" t="s">
        <v>278</v>
      </c>
      <c r="E175" s="135" t="s">
        <v>549</v>
      </c>
      <c r="F175" s="135"/>
      <c r="G175" s="23">
        <f>G176</f>
        <v>2000</v>
      </c>
    </row>
    <row r="176" spans="1:7" ht="25.5">
      <c r="A176" s="111" t="s">
        <v>205</v>
      </c>
      <c r="B176" s="117" t="s">
        <v>10</v>
      </c>
      <c r="C176" s="14" t="s">
        <v>281</v>
      </c>
      <c r="D176" s="14" t="s">
        <v>278</v>
      </c>
      <c r="E176" s="137" t="s">
        <v>549</v>
      </c>
      <c r="F176" s="137" t="s">
        <v>196</v>
      </c>
      <c r="G176" s="24">
        <v>2000</v>
      </c>
    </row>
    <row r="177" spans="1:7" ht="38.25">
      <c r="A177" s="50" t="s">
        <v>505</v>
      </c>
      <c r="B177" s="117" t="s">
        <v>10</v>
      </c>
      <c r="C177" s="11" t="s">
        <v>281</v>
      </c>
      <c r="D177" s="11" t="s">
        <v>278</v>
      </c>
      <c r="E177" s="135" t="s">
        <v>308</v>
      </c>
      <c r="F177" s="11"/>
      <c r="G177" s="23">
        <f>G178</f>
        <v>1507000</v>
      </c>
    </row>
    <row r="178" spans="1:7" ht="38.25">
      <c r="A178" s="50" t="s">
        <v>516</v>
      </c>
      <c r="B178" s="117" t="s">
        <v>10</v>
      </c>
      <c r="C178" s="11" t="s">
        <v>281</v>
      </c>
      <c r="D178" s="11" t="s">
        <v>278</v>
      </c>
      <c r="E178" s="135" t="s">
        <v>307</v>
      </c>
      <c r="F178" s="11"/>
      <c r="G178" s="23">
        <f>G179</f>
        <v>1507000</v>
      </c>
    </row>
    <row r="179" spans="1:7" ht="63.75">
      <c r="A179" s="50" t="s">
        <v>304</v>
      </c>
      <c r="B179" s="117" t="s">
        <v>10</v>
      </c>
      <c r="C179" s="11" t="s">
        <v>281</v>
      </c>
      <c r="D179" s="11" t="s">
        <v>278</v>
      </c>
      <c r="E179" s="135" t="s">
        <v>305</v>
      </c>
      <c r="F179" s="11"/>
      <c r="G179" s="23">
        <f>G180+G181</f>
        <v>1507000</v>
      </c>
    </row>
    <row r="180" spans="1:7" ht="25.5">
      <c r="A180" s="111" t="s">
        <v>202</v>
      </c>
      <c r="B180" s="117" t="s">
        <v>10</v>
      </c>
      <c r="C180" s="14" t="s">
        <v>281</v>
      </c>
      <c r="D180" s="14" t="s">
        <v>278</v>
      </c>
      <c r="E180" s="137" t="s">
        <v>305</v>
      </c>
      <c r="F180" s="14" t="s">
        <v>198</v>
      </c>
      <c r="G180" s="24">
        <v>1454000</v>
      </c>
    </row>
    <row r="181" spans="1:7" ht="25.5">
      <c r="A181" s="111" t="s">
        <v>205</v>
      </c>
      <c r="B181" s="117" t="s">
        <v>10</v>
      </c>
      <c r="C181" s="16" t="s">
        <v>281</v>
      </c>
      <c r="D181" s="16" t="s">
        <v>278</v>
      </c>
      <c r="E181" s="137" t="s">
        <v>305</v>
      </c>
      <c r="F181" s="14" t="s">
        <v>196</v>
      </c>
      <c r="G181" s="24">
        <v>53000</v>
      </c>
    </row>
    <row r="182" spans="1:7" ht="38.25" hidden="1">
      <c r="A182" s="101" t="s">
        <v>214</v>
      </c>
      <c r="B182" s="117" t="s">
        <v>10</v>
      </c>
      <c r="C182" s="11">
        <v>10</v>
      </c>
      <c r="D182" s="11" t="s">
        <v>277</v>
      </c>
      <c r="E182" s="135" t="s">
        <v>299</v>
      </c>
      <c r="F182" s="11"/>
      <c r="G182" s="23">
        <f>G183</f>
        <v>0</v>
      </c>
    </row>
    <row r="183" spans="1:7" ht="15" customHeight="1" hidden="1">
      <c r="A183" s="101" t="s">
        <v>303</v>
      </c>
      <c r="B183" s="117" t="s">
        <v>10</v>
      </c>
      <c r="C183" s="11" t="s">
        <v>429</v>
      </c>
      <c r="D183" s="11" t="s">
        <v>277</v>
      </c>
      <c r="E183" s="135" t="s">
        <v>302</v>
      </c>
      <c r="F183" s="11"/>
      <c r="G183" s="44">
        <f>G184</f>
        <v>0</v>
      </c>
    </row>
    <row r="184" spans="1:7" ht="25.5" hidden="1">
      <c r="A184" s="50" t="s">
        <v>272</v>
      </c>
      <c r="B184" s="117" t="s">
        <v>10</v>
      </c>
      <c r="C184" s="11" t="s">
        <v>429</v>
      </c>
      <c r="D184" s="11" t="s">
        <v>277</v>
      </c>
      <c r="E184" s="135" t="s">
        <v>301</v>
      </c>
      <c r="F184" s="11"/>
      <c r="G184" s="23">
        <f>G185</f>
        <v>0</v>
      </c>
    </row>
    <row r="185" spans="1:7" ht="25.5" hidden="1">
      <c r="A185" s="50" t="s">
        <v>424</v>
      </c>
      <c r="B185" s="117" t="s">
        <v>10</v>
      </c>
      <c r="C185" s="11">
        <v>10</v>
      </c>
      <c r="D185" s="11" t="s">
        <v>277</v>
      </c>
      <c r="E185" s="135" t="s">
        <v>300</v>
      </c>
      <c r="F185" s="11"/>
      <c r="G185" s="23">
        <f>G187</f>
        <v>0</v>
      </c>
    </row>
    <row r="186" spans="1:7" ht="15.75" hidden="1">
      <c r="A186" s="51" t="s">
        <v>209</v>
      </c>
      <c r="B186" s="117" t="s">
        <v>10</v>
      </c>
      <c r="C186" s="14" t="s">
        <v>429</v>
      </c>
      <c r="D186" s="14" t="s">
        <v>277</v>
      </c>
      <c r="E186" s="137" t="s">
        <v>300</v>
      </c>
      <c r="F186" s="14" t="s">
        <v>203</v>
      </c>
      <c r="G186" s="23">
        <f>G187</f>
        <v>0</v>
      </c>
    </row>
    <row r="187" spans="1:7" ht="25.5" hidden="1">
      <c r="A187" s="51" t="s">
        <v>425</v>
      </c>
      <c r="B187" s="117" t="s">
        <v>10</v>
      </c>
      <c r="C187" s="14" t="s">
        <v>429</v>
      </c>
      <c r="D187" s="14" t="s">
        <v>277</v>
      </c>
      <c r="E187" s="137" t="s">
        <v>300</v>
      </c>
      <c r="F187" s="14" t="s">
        <v>433</v>
      </c>
      <c r="G187" s="24">
        <v>0</v>
      </c>
    </row>
    <row r="188" spans="1:7" ht="16.5">
      <c r="A188" s="57" t="s">
        <v>423</v>
      </c>
      <c r="B188" s="118" t="s">
        <v>10</v>
      </c>
      <c r="C188" s="56">
        <v>10</v>
      </c>
      <c r="D188" s="56"/>
      <c r="E188" s="136"/>
      <c r="F188" s="136"/>
      <c r="G188" s="58">
        <f>G189+G195</f>
        <v>355000</v>
      </c>
    </row>
    <row r="189" spans="1:7" ht="15.75">
      <c r="A189" s="50" t="s">
        <v>271</v>
      </c>
      <c r="B189" s="117" t="s">
        <v>10</v>
      </c>
      <c r="C189" s="11">
        <v>10</v>
      </c>
      <c r="D189" s="11" t="s">
        <v>274</v>
      </c>
      <c r="E189" s="135"/>
      <c r="F189" s="135"/>
      <c r="G189" s="23">
        <f>G190</f>
        <v>310000</v>
      </c>
    </row>
    <row r="190" spans="1:7" ht="38.25">
      <c r="A190" s="101" t="s">
        <v>553</v>
      </c>
      <c r="B190" s="117" t="s">
        <v>10</v>
      </c>
      <c r="C190" s="11">
        <v>10</v>
      </c>
      <c r="D190" s="11" t="s">
        <v>274</v>
      </c>
      <c r="E190" s="135" t="s">
        <v>299</v>
      </c>
      <c r="F190" s="135"/>
      <c r="G190" s="23">
        <f>G191</f>
        <v>310000</v>
      </c>
    </row>
    <row r="191" spans="1:7" ht="25.5">
      <c r="A191" s="101" t="s">
        <v>303</v>
      </c>
      <c r="B191" s="117" t="s">
        <v>10</v>
      </c>
      <c r="C191" s="11" t="s">
        <v>429</v>
      </c>
      <c r="D191" s="11" t="s">
        <v>274</v>
      </c>
      <c r="E191" s="135" t="s">
        <v>302</v>
      </c>
      <c r="F191" s="135"/>
      <c r="G191" s="44">
        <f>G192</f>
        <v>310000</v>
      </c>
    </row>
    <row r="192" spans="1:7" ht="25.5">
      <c r="A192" s="50" t="s">
        <v>272</v>
      </c>
      <c r="B192" s="117" t="s">
        <v>10</v>
      </c>
      <c r="C192" s="11" t="s">
        <v>429</v>
      </c>
      <c r="D192" s="11" t="s">
        <v>274</v>
      </c>
      <c r="E192" s="135" t="s">
        <v>554</v>
      </c>
      <c r="F192" s="135"/>
      <c r="G192" s="23">
        <f>G193</f>
        <v>310000</v>
      </c>
    </row>
    <row r="193" spans="1:7" ht="25.5">
      <c r="A193" s="50" t="s">
        <v>555</v>
      </c>
      <c r="B193" s="117" t="s">
        <v>10</v>
      </c>
      <c r="C193" s="11">
        <v>10</v>
      </c>
      <c r="D193" s="11" t="s">
        <v>274</v>
      </c>
      <c r="E193" s="135" t="s">
        <v>556</v>
      </c>
      <c r="F193" s="135"/>
      <c r="G193" s="23">
        <f>G194</f>
        <v>310000</v>
      </c>
    </row>
    <row r="194" spans="1:7" ht="15.75">
      <c r="A194" s="51" t="s">
        <v>273</v>
      </c>
      <c r="B194" s="117" t="s">
        <v>10</v>
      </c>
      <c r="C194" s="14" t="s">
        <v>429</v>
      </c>
      <c r="D194" s="14" t="s">
        <v>274</v>
      </c>
      <c r="E194" s="137" t="s">
        <v>556</v>
      </c>
      <c r="F194" s="137" t="s">
        <v>203</v>
      </c>
      <c r="G194" s="23">
        <v>310000</v>
      </c>
    </row>
    <row r="195" spans="1:7" ht="15.75">
      <c r="A195" s="50" t="s">
        <v>440</v>
      </c>
      <c r="B195" s="117" t="s">
        <v>10</v>
      </c>
      <c r="C195" s="11">
        <v>10</v>
      </c>
      <c r="D195" s="11" t="s">
        <v>277</v>
      </c>
      <c r="E195" s="135"/>
      <c r="F195" s="135"/>
      <c r="G195" s="23">
        <f>G196</f>
        <v>45000</v>
      </c>
    </row>
    <row r="196" spans="1:7" ht="38.25">
      <c r="A196" s="101" t="s">
        <v>214</v>
      </c>
      <c r="B196" s="117" t="s">
        <v>10</v>
      </c>
      <c r="C196" s="11">
        <v>10</v>
      </c>
      <c r="D196" s="11" t="s">
        <v>277</v>
      </c>
      <c r="E196" s="135" t="s">
        <v>299</v>
      </c>
      <c r="F196" s="135"/>
      <c r="G196" s="23">
        <f>G197</f>
        <v>45000</v>
      </c>
    </row>
    <row r="197" spans="1:7" ht="25.5">
      <c r="A197" s="101" t="s">
        <v>303</v>
      </c>
      <c r="B197" s="117" t="s">
        <v>10</v>
      </c>
      <c r="C197" s="11" t="s">
        <v>429</v>
      </c>
      <c r="D197" s="11" t="s">
        <v>277</v>
      </c>
      <c r="E197" s="135" t="s">
        <v>302</v>
      </c>
      <c r="F197" s="135"/>
      <c r="G197" s="44">
        <f>G198</f>
        <v>45000</v>
      </c>
    </row>
    <row r="198" spans="1:7" ht="25.5">
      <c r="A198" s="50" t="s">
        <v>272</v>
      </c>
      <c r="B198" s="117" t="s">
        <v>10</v>
      </c>
      <c r="C198" s="11" t="s">
        <v>429</v>
      </c>
      <c r="D198" s="11" t="s">
        <v>277</v>
      </c>
      <c r="E198" s="135" t="s">
        <v>554</v>
      </c>
      <c r="F198" s="135"/>
      <c r="G198" s="23">
        <f>G199</f>
        <v>45000</v>
      </c>
    </row>
    <row r="199" spans="1:7" ht="25.5">
      <c r="A199" s="50" t="s">
        <v>557</v>
      </c>
      <c r="B199" s="117" t="s">
        <v>10</v>
      </c>
      <c r="C199" s="11">
        <v>10</v>
      </c>
      <c r="D199" s="11" t="s">
        <v>277</v>
      </c>
      <c r="E199" s="135" t="s">
        <v>558</v>
      </c>
      <c r="F199" s="135"/>
      <c r="G199" s="23">
        <v>45000</v>
      </c>
    </row>
    <row r="200" spans="1:7" ht="15.75">
      <c r="A200" s="51" t="s">
        <v>273</v>
      </c>
      <c r="B200" s="117" t="s">
        <v>10</v>
      </c>
      <c r="C200" s="14" t="s">
        <v>429</v>
      </c>
      <c r="D200" s="14" t="s">
        <v>277</v>
      </c>
      <c r="E200" s="137" t="s">
        <v>558</v>
      </c>
      <c r="F200" s="137" t="s">
        <v>203</v>
      </c>
      <c r="G200" s="23">
        <v>45000</v>
      </c>
    </row>
    <row r="201" spans="1:7" ht="38.25">
      <c r="A201" s="110" t="s">
        <v>505</v>
      </c>
      <c r="B201" s="117" t="s">
        <v>10</v>
      </c>
      <c r="C201" s="11" t="s">
        <v>429</v>
      </c>
      <c r="D201" s="11" t="s">
        <v>277</v>
      </c>
      <c r="E201" s="135" t="s">
        <v>308</v>
      </c>
      <c r="F201" s="11"/>
      <c r="G201" s="23">
        <f>G202</f>
        <v>89000</v>
      </c>
    </row>
    <row r="202" spans="1:7" ht="38.25">
      <c r="A202" s="110" t="s">
        <v>516</v>
      </c>
      <c r="B202" s="117" t="s">
        <v>10</v>
      </c>
      <c r="C202" s="11" t="s">
        <v>429</v>
      </c>
      <c r="D202" s="11" t="s">
        <v>277</v>
      </c>
      <c r="E202" s="135" t="s">
        <v>307</v>
      </c>
      <c r="F202" s="11"/>
      <c r="G202" s="23">
        <f>G203</f>
        <v>89000</v>
      </c>
    </row>
    <row r="203" spans="1:7" ht="51">
      <c r="A203" s="112" t="s">
        <v>569</v>
      </c>
      <c r="B203" s="117" t="s">
        <v>10</v>
      </c>
      <c r="C203" s="11" t="s">
        <v>429</v>
      </c>
      <c r="D203" s="11" t="s">
        <v>277</v>
      </c>
      <c r="E203" s="135" t="s">
        <v>197</v>
      </c>
      <c r="F203" s="11"/>
      <c r="G203" s="23">
        <f>G205</f>
        <v>89000</v>
      </c>
    </row>
    <row r="204" spans="1:7" ht="15.75">
      <c r="A204" s="51" t="s">
        <v>546</v>
      </c>
      <c r="B204" s="117" t="s">
        <v>10</v>
      </c>
      <c r="C204" s="14" t="s">
        <v>429</v>
      </c>
      <c r="D204" s="14" t="s">
        <v>277</v>
      </c>
      <c r="E204" s="137" t="s">
        <v>197</v>
      </c>
      <c r="F204" s="137" t="s">
        <v>545</v>
      </c>
      <c r="G204" s="23">
        <f>G205</f>
        <v>89000</v>
      </c>
    </row>
    <row r="205" spans="1:7" ht="38.25">
      <c r="A205" s="51" t="s">
        <v>548</v>
      </c>
      <c r="B205" s="117" t="s">
        <v>10</v>
      </c>
      <c r="C205" s="14" t="s">
        <v>429</v>
      </c>
      <c r="D205" s="14" t="s">
        <v>277</v>
      </c>
      <c r="E205" s="137" t="s">
        <v>197</v>
      </c>
      <c r="F205" s="137" t="s">
        <v>547</v>
      </c>
      <c r="G205" s="24">
        <v>89000</v>
      </c>
    </row>
    <row r="206" spans="1:7" ht="16.5">
      <c r="A206" s="57" t="s">
        <v>284</v>
      </c>
      <c r="B206" s="118" t="s">
        <v>10</v>
      </c>
      <c r="C206" s="56">
        <v>11</v>
      </c>
      <c r="D206" s="56"/>
      <c r="E206" s="136"/>
      <c r="F206" s="56"/>
      <c r="G206" s="58">
        <f>G207</f>
        <v>30000</v>
      </c>
    </row>
    <row r="207" spans="1:7" ht="15.75">
      <c r="A207" s="50" t="s">
        <v>426</v>
      </c>
      <c r="B207" s="117" t="s">
        <v>10</v>
      </c>
      <c r="C207" s="11">
        <v>11</v>
      </c>
      <c r="D207" s="11" t="s">
        <v>274</v>
      </c>
      <c r="E207" s="135"/>
      <c r="F207" s="11"/>
      <c r="G207" s="23">
        <f>G208</f>
        <v>30000</v>
      </c>
    </row>
    <row r="208" spans="1:7" ht="25.5">
      <c r="A208" s="50" t="s">
        <v>560</v>
      </c>
      <c r="B208" s="117" t="s">
        <v>10</v>
      </c>
      <c r="C208" s="11">
        <v>11</v>
      </c>
      <c r="D208" s="11" t="s">
        <v>274</v>
      </c>
      <c r="E208" s="135" t="s">
        <v>296</v>
      </c>
      <c r="F208" s="11"/>
      <c r="G208" s="23">
        <f>G209</f>
        <v>30000</v>
      </c>
    </row>
    <row r="209" spans="1:7" ht="25.5">
      <c r="A209" s="50" t="s">
        <v>298</v>
      </c>
      <c r="B209" s="117" t="s">
        <v>10</v>
      </c>
      <c r="C209" s="11" t="s">
        <v>434</v>
      </c>
      <c r="D209" s="11" t="s">
        <v>274</v>
      </c>
      <c r="E209" s="135" t="s">
        <v>297</v>
      </c>
      <c r="F209" s="11"/>
      <c r="G209" s="44">
        <f>G210</f>
        <v>30000</v>
      </c>
    </row>
    <row r="210" spans="1:7" ht="15.75">
      <c r="A210" s="50" t="s">
        <v>285</v>
      </c>
      <c r="B210" s="117" t="s">
        <v>10</v>
      </c>
      <c r="C210" s="11">
        <v>11</v>
      </c>
      <c r="D210" s="11" t="s">
        <v>274</v>
      </c>
      <c r="E210" s="135" t="s">
        <v>295</v>
      </c>
      <c r="F210" s="11"/>
      <c r="G210" s="23">
        <f>G211</f>
        <v>30000</v>
      </c>
    </row>
    <row r="211" spans="1:7" ht="25.5">
      <c r="A211" s="111" t="s">
        <v>205</v>
      </c>
      <c r="B211" s="117" t="s">
        <v>10</v>
      </c>
      <c r="C211" s="14" t="s">
        <v>434</v>
      </c>
      <c r="D211" s="14" t="s">
        <v>274</v>
      </c>
      <c r="E211" s="137" t="s">
        <v>295</v>
      </c>
      <c r="F211" s="14" t="s">
        <v>196</v>
      </c>
      <c r="G211" s="24">
        <v>30000</v>
      </c>
    </row>
    <row r="212" spans="1:7" ht="33">
      <c r="A212" s="57" t="s">
        <v>562</v>
      </c>
      <c r="B212" s="118" t="s">
        <v>10</v>
      </c>
      <c r="C212" s="56" t="s">
        <v>428</v>
      </c>
      <c r="D212" s="56"/>
      <c r="E212" s="136"/>
      <c r="F212" s="56"/>
      <c r="G212" s="58">
        <f>G213</f>
        <v>4989.96</v>
      </c>
    </row>
    <row r="213" spans="1:7" ht="25.5">
      <c r="A213" s="50" t="s">
        <v>563</v>
      </c>
      <c r="B213" s="117" t="s">
        <v>10</v>
      </c>
      <c r="C213" s="11" t="s">
        <v>428</v>
      </c>
      <c r="D213" s="11" t="s">
        <v>274</v>
      </c>
      <c r="E213" s="135"/>
      <c r="F213" s="14"/>
      <c r="G213" s="23">
        <f>G214</f>
        <v>4989.96</v>
      </c>
    </row>
    <row r="214" spans="1:7" ht="38.25">
      <c r="A214" s="110" t="s">
        <v>564</v>
      </c>
      <c r="B214" s="117" t="s">
        <v>10</v>
      </c>
      <c r="C214" s="11" t="s">
        <v>428</v>
      </c>
      <c r="D214" s="11" t="s">
        <v>274</v>
      </c>
      <c r="E214" s="135" t="s">
        <v>308</v>
      </c>
      <c r="F214" s="14"/>
      <c r="G214" s="23">
        <f>G215</f>
        <v>4989.96</v>
      </c>
    </row>
    <row r="215" spans="1:7" ht="38.25">
      <c r="A215" s="110" t="s">
        <v>559</v>
      </c>
      <c r="B215" s="117" t="s">
        <v>10</v>
      </c>
      <c r="C215" s="11" t="s">
        <v>428</v>
      </c>
      <c r="D215" s="11" t="s">
        <v>274</v>
      </c>
      <c r="E215" s="135" t="s">
        <v>307</v>
      </c>
      <c r="F215" s="14"/>
      <c r="G215" s="23">
        <f>G216</f>
        <v>4989.96</v>
      </c>
    </row>
    <row r="216" spans="1:7" ht="15.75">
      <c r="A216" s="111" t="s">
        <v>565</v>
      </c>
      <c r="B216" s="117" t="s">
        <v>10</v>
      </c>
      <c r="C216" s="14" t="s">
        <v>428</v>
      </c>
      <c r="D216" s="14" t="s">
        <v>274</v>
      </c>
      <c r="E216" s="137" t="s">
        <v>567</v>
      </c>
      <c r="F216" s="14"/>
      <c r="G216" s="23">
        <f>G217</f>
        <v>4989.96</v>
      </c>
    </row>
    <row r="217" spans="1:7" ht="15.75">
      <c r="A217" s="111" t="s">
        <v>566</v>
      </c>
      <c r="B217" s="117" t="s">
        <v>10</v>
      </c>
      <c r="C217" s="14" t="s">
        <v>428</v>
      </c>
      <c r="D217" s="14" t="s">
        <v>274</v>
      </c>
      <c r="E217" s="137" t="s">
        <v>567</v>
      </c>
      <c r="F217" s="14" t="s">
        <v>39</v>
      </c>
      <c r="G217" s="24">
        <v>4989.96</v>
      </c>
    </row>
    <row r="218" spans="1:7" ht="15.75">
      <c r="A218" s="54" t="s">
        <v>441</v>
      </c>
      <c r="B218" s="119"/>
      <c r="C218" s="40"/>
      <c r="D218" s="40"/>
      <c r="E218" s="40"/>
      <c r="F218" s="40"/>
      <c r="G218" s="41">
        <f>G7+G46+G53+G85+G103+G154+G160+G206+G188+G212+G201</f>
        <v>14549900</v>
      </c>
    </row>
  </sheetData>
  <sheetProtection/>
  <mergeCells count="4">
    <mergeCell ref="A3:G3"/>
    <mergeCell ref="A1:G1"/>
    <mergeCell ref="A5:A6"/>
    <mergeCell ref="A2:G2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2018-12-24T03:53:08Z</cp:lastPrinted>
  <dcterms:created xsi:type="dcterms:W3CDTF">2006-09-28T05:33:49Z</dcterms:created>
  <dcterms:modified xsi:type="dcterms:W3CDTF">2020-05-26T05:25:13Z</dcterms:modified>
  <cp:category/>
  <cp:version/>
  <cp:contentType/>
  <cp:contentStatus/>
</cp:coreProperties>
</file>