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973" activeTab="5"/>
  </bookViews>
  <sheets>
    <sheet name="ист.21г" sheetId="1" r:id="rId1"/>
    <sheet name="Дох,21г" sheetId="2" r:id="rId2"/>
    <sheet name="расход,21г" sheetId="3" r:id="rId3"/>
    <sheet name="Вед.стр.21г" sheetId="4" r:id="rId4"/>
    <sheet name="ПБА 21 г." sheetId="5" r:id="rId5"/>
    <sheet name="МП,21" sheetId="6" r:id="rId6"/>
    <sheet name="Лист1" sheetId="7" r:id="rId7"/>
    <sheet name="Лист3" sheetId="8" r:id="rId8"/>
    <sheet name="Лист2" sheetId="9" r:id="rId9"/>
  </sheets>
  <definedNames>
    <definedName name="_xlnm.Print_Area" localSheetId="3">'Вед.стр.21г'!$A$1:$H$173</definedName>
    <definedName name="_xlnm.Print_Area" localSheetId="0">'ист.21г'!$A$1:$D$28</definedName>
    <definedName name="_xlnm.Print_Area" localSheetId="5">'МП,21'!$A$1:$H$57</definedName>
    <definedName name="_xlnm.Print_Area" localSheetId="2">'расход,21г'!$A$1:$G$164</definedName>
  </definedNames>
  <calcPr fullCalcOnLoad="1"/>
</workbook>
</file>

<file path=xl/sharedStrings.xml><?xml version="1.0" encoding="utf-8"?>
<sst xmlns="http://schemas.openxmlformats.org/spreadsheetml/2006/main" count="2521" uniqueCount="462">
  <si>
    <t>1 03 02260 01 0000 110</t>
  </si>
  <si>
    <t>1 03 00000 00 0000 000</t>
  </si>
  <si>
    <t>НАЛОГИ НА ТОВАРЫ (РАБОТЫ, УСЛУГИ), РЕАЛИЗУЕМЫЕ НА ТЕРРИТОРИИ РОССИЙСКОЙ ФЕДЕРАЦИИ</t>
  </si>
  <si>
    <t>Дорожный фонд</t>
  </si>
  <si>
    <t>40 1 00 20140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</si>
  <si>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</si>
  <si>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лиц, обладающих земельным участком, расположенным в границах сельских поселений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</si>
  <si>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</si>
  <si>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Наименование целевых  программ</t>
  </si>
  <si>
    <t>Рз</t>
  </si>
  <si>
    <t>Код главы</t>
  </si>
  <si>
    <t xml:space="preserve">Общегосударственные вопросы </t>
  </si>
  <si>
    <t>13</t>
  </si>
  <si>
    <t>10</t>
  </si>
  <si>
    <t>810</t>
  </si>
  <si>
    <t>11</t>
  </si>
  <si>
    <t>1 06 06033 10 0000 110</t>
  </si>
  <si>
    <t>1 06 06030 00 0000 110</t>
  </si>
  <si>
    <t>1 06 06043 10 0000 110</t>
  </si>
  <si>
    <t>1 06 06040 00 0000 110</t>
  </si>
  <si>
    <t>Всего:</t>
  </si>
  <si>
    <t>-</t>
  </si>
  <si>
    <t>Код бюджетной  классификации</t>
  </si>
  <si>
    <t xml:space="preserve">                           Вид источников</t>
  </si>
  <si>
    <t xml:space="preserve">  Сумма</t>
  </si>
  <si>
    <t xml:space="preserve">011 01 00 00 00 00 0000 000 </t>
  </si>
  <si>
    <t xml:space="preserve">Источники внутреннего финансирования дефицитов бюджетов </t>
  </si>
  <si>
    <t xml:space="preserve">011 01 02 00 00 00 0000 000 </t>
  </si>
  <si>
    <t>Кредиты кредитных организаций в валюте Российской Федерации</t>
  </si>
  <si>
    <t>011 01 02 00 00 00 0000 700</t>
  </si>
  <si>
    <t>011 01 02 00 00 10 0000 710</t>
  </si>
  <si>
    <t xml:space="preserve">011 01 02 00 00 00 0000 800     </t>
  </si>
  <si>
    <t>Погашение кредитов, представленных кредитными организациями в валюте Российской Федерации</t>
  </si>
  <si>
    <t>011 01 02 00 00 10 0000 810</t>
  </si>
  <si>
    <t>Погашение кредитов, полученных от  кредитных организаций  бюджетами поселений в валюте Российской Федерации</t>
  </si>
  <si>
    <t xml:space="preserve">011 01 03 01 00 00 0000 000 </t>
  </si>
  <si>
    <t xml:space="preserve">Бюджетные кредиты от других бюджетов бюджетной системы Российской Федерации </t>
  </si>
  <si>
    <t>011 01 03 01 00 00 0000 700</t>
  </si>
  <si>
    <t>011 01 03 01 00 10 0000 710</t>
  </si>
  <si>
    <t>011 01 03 01 00 00 0000 800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</si>
  <si>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</si>
  <si>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011 01 03 01 00 10 0000 810</t>
  </si>
  <si>
    <t>Погашение бюджетами поселений  кредитов от других бюджетов бюджетной системы Российской Федерации в валюте Российской Федерации</t>
  </si>
  <si>
    <t>011 01 05 00 00 00 0000 000</t>
  </si>
  <si>
    <t>Изменение остатков средств на счетах по учету средств бюджета</t>
  </si>
  <si>
    <t>011 01 05 00 00 00 0000 500</t>
  </si>
  <si>
    <t xml:space="preserve">Увеличение остатков средств бюджетов      </t>
  </si>
  <si>
    <t>011 01 05 02 00 00 0000 500</t>
  </si>
  <si>
    <t xml:space="preserve">Увеличение прочих остатков средств бюджетов      </t>
  </si>
  <si>
    <t>011 01 05 02 01 00 0000 510</t>
  </si>
  <si>
    <t xml:space="preserve">Увеличение прочих остатков денежных средств      бюджетов </t>
  </si>
  <si>
    <t>011 01 05 02 01 10 0000 510</t>
  </si>
  <si>
    <t xml:space="preserve">Увеличение прочих остатков денежных  средств бюджетов поселений     </t>
  </si>
  <si>
    <t>011 01 05 00 00 00 0000 600</t>
  </si>
  <si>
    <t xml:space="preserve">Уменьшение остатков средств бюджетов      </t>
  </si>
  <si>
    <t>011 01 05 02 00 00 0000 600</t>
  </si>
  <si>
    <t xml:space="preserve">Уменьшение прочих остатков средств бюджетов      </t>
  </si>
  <si>
    <t>011 01 05 02 01 00 0000 610</t>
  </si>
  <si>
    <t xml:space="preserve">Уменьшение прочих остатков денежных средств   бюджетов    </t>
  </si>
  <si>
    <t>011 01 05 02 01 10 0000 610</t>
  </si>
  <si>
    <t xml:space="preserve">Уменьшение прочих остатков денежных средств бюджетов поселений      </t>
  </si>
  <si>
    <t>Итого источников  финансирования дефицита</t>
  </si>
  <si>
    <t>(тыс.руб.)</t>
  </si>
  <si>
    <t>1 11 05035 10 0000 120</t>
  </si>
  <si>
    <t>Код бюджетной</t>
  </si>
  <si>
    <t>классификации Российской Федерации</t>
  </si>
  <si>
    <t xml:space="preserve">                    Наименование доходов</t>
  </si>
  <si>
    <t>1 00 00000 00 0000 000</t>
  </si>
  <si>
    <t>1 01 00000 00 0000 000</t>
  </si>
  <si>
    <t>1 01 02000 01 0000 110</t>
  </si>
  <si>
    <t>Налог на доходы физических лиц</t>
  </si>
  <si>
    <t>1 01 02010 01 0000 110</t>
  </si>
  <si>
    <t>1 06 00000 00 0000 000</t>
  </si>
  <si>
    <t>1 06 01000 00 0000 110</t>
  </si>
  <si>
    <t>1 06 01030 10 0000 110</t>
  </si>
  <si>
    <t>1 06 06000 00 0000 110</t>
  </si>
  <si>
    <t>Земельный налог</t>
  </si>
  <si>
    <t>2 00 00000 00 0000 000</t>
  </si>
  <si>
    <t>БЕЗВОЗМЕЗДНЫЕ ПОСТУПЛЕНИЯ</t>
  </si>
  <si>
    <t>2 02 00000 00 0000 000</t>
  </si>
  <si>
    <t>Дотации на выравнивание бюджетной обеспеченности</t>
  </si>
  <si>
    <t>Раз-</t>
  </si>
  <si>
    <t>дел</t>
  </si>
  <si>
    <t>Под</t>
  </si>
  <si>
    <t>раз-</t>
  </si>
  <si>
    <t xml:space="preserve">  ЦСР</t>
  </si>
  <si>
    <t>ВР</t>
  </si>
  <si>
    <t xml:space="preserve">                  Наименование</t>
  </si>
  <si>
    <t>Сумма</t>
  </si>
  <si>
    <t>расходов</t>
  </si>
  <si>
    <t>Общегосударственные вопросы</t>
  </si>
  <si>
    <t>Иные закупки товаров, работ и услуг для обеспечения государственных (муниципальных) нужд</t>
  </si>
  <si>
    <t>Другие общегосударственные вопросы</t>
  </si>
  <si>
    <t>Обеспечение пожарной безопасности</t>
  </si>
  <si>
    <t>Национальная экономика</t>
  </si>
  <si>
    <t>Жилищно-коммунальное хозяйство</t>
  </si>
  <si>
    <t>Коммунальное хозяйство</t>
  </si>
  <si>
    <t>Мероприятия в области коммунального хозяйства</t>
  </si>
  <si>
    <t>Благоустройство</t>
  </si>
  <si>
    <t>Прочие мероприятия по благоустройству городских округов и поселений</t>
  </si>
  <si>
    <t xml:space="preserve">Культура, кинематография </t>
  </si>
  <si>
    <t>Культура</t>
  </si>
  <si>
    <t>Пенсионное обеспечение</t>
  </si>
  <si>
    <t>Развитие мероприятий социальной поддержки отдельной категории граждан</t>
  </si>
  <si>
    <t>Публичные нормативные социальные выплаты гражданам</t>
  </si>
  <si>
    <t>01</t>
  </si>
  <si>
    <t>00</t>
  </si>
  <si>
    <t>02</t>
  </si>
  <si>
    <t>03</t>
  </si>
  <si>
    <t>000</t>
  </si>
  <si>
    <t>04</t>
  </si>
  <si>
    <t>05</t>
  </si>
  <si>
    <t>08</t>
  </si>
  <si>
    <t>09</t>
  </si>
  <si>
    <t xml:space="preserve">           Наименование</t>
  </si>
  <si>
    <t>Код</t>
  </si>
  <si>
    <t>гла-вы</t>
  </si>
  <si>
    <t>РЗ</t>
  </si>
  <si>
    <t>ПР</t>
  </si>
  <si>
    <t>ЦСР</t>
  </si>
  <si>
    <t>00 0 00 00000</t>
  </si>
  <si>
    <t>11 0 00 00000</t>
  </si>
  <si>
    <t>11 0 01 00000</t>
  </si>
  <si>
    <t>Обеспечение мер социальной поддержки отдельным категориям граждан</t>
  </si>
  <si>
    <t>40 1 00 45200</t>
  </si>
  <si>
    <t>40 1 00 00000</t>
  </si>
  <si>
    <t>40 0 00 00000</t>
  </si>
  <si>
    <t>40 1 00 44000</t>
  </si>
  <si>
    <t>40 1 00 02180</t>
  </si>
  <si>
    <t>40 1 00 02470</t>
  </si>
  <si>
    <t>40 2 00 20000</t>
  </si>
  <si>
    <t>40 2 00 00000</t>
  </si>
  <si>
    <t>40 1 00 02030</t>
  </si>
  <si>
    <t>40 1 00 02040</t>
  </si>
  <si>
    <t>40 1 00 02050</t>
  </si>
  <si>
    <t>40 2 00 45000</t>
  </si>
  <si>
    <t>40 2 00 41000</t>
  </si>
  <si>
    <t>40 2 00 40000</t>
  </si>
  <si>
    <t>руб.</t>
  </si>
  <si>
    <t>(руб.)</t>
  </si>
  <si>
    <t>на 2021год</t>
  </si>
  <si>
    <t>Прочие субсидии бюджета сельских поселений</t>
  </si>
  <si>
    <t>Субвенции бюджетам сельских поселений на оплату жилищно-коммунальных услуг отдельным категориям граждан</t>
  </si>
  <si>
    <t>Налоговые и неналоговые доходы</t>
  </si>
  <si>
    <t>Налоги на прибыль, доходы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</si>
  <si>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</si>
  <si>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</si>
  <si>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</si>
  <si>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</si>
  <si>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</si>
  <si>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</si>
  <si>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1 05 03010 01 0000 110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</si>
  <si>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</si>
  <si>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</si>
  <si>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</si>
  <si>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</t>
  </si>
  <si>
    <t>Земельный налог с физических лиц</t>
  </si>
  <si>
    <t>1 08 00000 00 0000 000</t>
  </si>
  <si>
    <t>ГОСУДАРСТВЕННАЯ ПОШЛИНА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</si>
  <si>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</si>
  <si>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</si>
  <si>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</si>
  <si>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</si>
  <si>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</si>
  <si>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Всего доходов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</si>
  <si>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color indexed="8"/>
        <rFont val="Times New Roman"/>
        <family val="1"/>
      </rPr>
      <t>1</t>
    </r>
    <r>
      <rPr>
        <sz val="12"/>
        <color indexed="8"/>
        <rFont val="Times New Roman"/>
        <family val="1"/>
      </rPr>
      <t xml:space="preserve"> и 228 Налогового кодекса Российской Федерации</t>
    </r>
  </si>
  <si>
    <t>Сумма доходов на 2021 год</t>
  </si>
  <si>
    <t xml:space="preserve">Функционирование высшего должностного лица субъекта Российской Федерации и муниципального  образования </t>
  </si>
  <si>
    <t>Расходы на выплаты персоналу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</si>
  <si>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</si>
  <si>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Центральный аппарат</t>
  </si>
  <si>
    <t>Уплата налогов, сборов и иных платежей</t>
  </si>
  <si>
    <t>Резервные фонды</t>
  </si>
  <si>
    <t>Резервные фонды местных администраций</t>
  </si>
  <si>
    <t>Резервные средства</t>
  </si>
  <si>
    <t>Обеспечение деятельности подведомственных учреждений (технический персонал)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</si>
  <si>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</si>
  <si>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</si>
  <si>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Предупреждение и ликвидация последствий чрезвычайных ситуаций и стихийных бедствий природного и техногенного характера</t>
  </si>
  <si>
    <t>Обеспечение деятельности подведомственных учреждений (мероприятия, связанные с противопожарной безопасностью территории)</t>
  </si>
  <si>
    <t>Субсидии юридическим лицам (кроме некоммерческих организаций), индивидуальным предпринимателям, физическим лицам</t>
  </si>
  <si>
    <t>Уличное освещение</t>
  </si>
  <si>
    <t>Обеспечение деятельности подведомственных учреждений (Сельский дом культуры)</t>
  </si>
  <si>
    <t xml:space="preserve">Другие вопросы в области культуры </t>
  </si>
  <si>
    <t>Обеспечение деятельности подведомственных учреждений (Учебно-методические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пункты)</t>
  </si>
  <si>
    <t>Расходы на выплату персоналу государственных (муниципальных) органов</t>
  </si>
  <si>
    <t>Социальная политика</t>
  </si>
  <si>
    <t>11 0 01 03000</t>
  </si>
  <si>
    <t>11 0 01 03100</t>
  </si>
  <si>
    <t>Социальное обеспечение населения</t>
  </si>
  <si>
    <t>Адресная поддержка граждан, находящихся в трудной жизненной ситуации</t>
  </si>
  <si>
    <t>120</t>
  </si>
  <si>
    <t>240</t>
  </si>
  <si>
    <t>850</t>
  </si>
  <si>
    <t>40 1 00 07050</t>
  </si>
  <si>
    <t>870</t>
  </si>
  <si>
    <t>310</t>
  </si>
  <si>
    <t>00 0 00 000000</t>
  </si>
  <si>
    <t xml:space="preserve"> 00 0 00 00000</t>
  </si>
  <si>
    <t>Расходов на 2021 год</t>
  </si>
  <si>
    <t>2 02 10000 00 0000 150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</si>
  <si>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</si>
  <si>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</si>
  <si>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 полномочий первичного  воинского  учета  на территориях, где  отсутствуют военные комиссариаты</t>
  </si>
  <si>
    <t>2 02 03000 00 0000 150</t>
  </si>
  <si>
    <t>2 02 35118 00 0000 150</t>
  </si>
  <si>
    <t>2 02 35118 10 0000 150</t>
  </si>
  <si>
    <t>Субвенции бюджетам на оплату жилищно-коммунальных услуг отдельным категориям граждан</t>
  </si>
  <si>
    <t>2 02 35250 00 0000 150</t>
  </si>
  <si>
    <t>2 02 35250 10 0000 150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</si>
  <si>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</si>
  <si>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</si>
  <si>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</si>
  <si>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2 02 40000 00 0000 150</t>
  </si>
  <si>
    <t>2 02 40014 00 0000 150</t>
  </si>
  <si>
    <t>2 02 40014 10 0000 150</t>
  </si>
  <si>
    <t>017</t>
  </si>
  <si>
    <t>2 02 29999 10 0000 150</t>
  </si>
  <si>
    <t>Обеспечение деятельности органов местного самоуправления, муниципальных учреждений муниципального образования Новомарьясовский сельсовет</t>
  </si>
  <si>
    <t>40 1 00 09020</t>
  </si>
  <si>
    <t>Оценка недвижимости, признание приватизации и регулирование отношений государственной и муниципальной собственности</t>
  </si>
  <si>
    <t>Непрограммные расходы в сфере установленных функций органов местного самоуправления, муниципальных учреждений Новомарьясовского сельсовета</t>
  </si>
  <si>
    <t>Глава муниципального образования Новомарьясовский сельсовет</t>
  </si>
  <si>
    <t>Обеспечение деятельности органов местного самоуправления, муниципальных учреждений муниципального образования Новомарьясовкий сельсовет</t>
  </si>
  <si>
    <t>Национальная оборона</t>
  </si>
  <si>
    <t>Мобилизационная и вневойсковая подготовка</t>
  </si>
  <si>
    <t xml:space="preserve">Осуществление первичного воинского учета на территориях, где отсутствуют военные комиссариаты </t>
  </si>
  <si>
    <t>40 1 00 51180</t>
  </si>
  <si>
    <t>Мероприятия направленые на ремонт и содержание автомобильных дорог ощего пользования местного значения</t>
  </si>
  <si>
    <t xml:space="preserve">Мероприятия по передаче части полномочий в сфере решения вопросов градостроительной деятельности </t>
  </si>
  <si>
    <t xml:space="preserve">12 </t>
  </si>
  <si>
    <t>40 1 00 09050</t>
  </si>
  <si>
    <t>12</t>
  </si>
  <si>
    <t>Муниципальная программа "Профилактика безнадзорности и правонарушений несовершеннолетних в муниципальном образовании Новомарьясовский сельсовет на 2018 год и плановый период 2019 и 2020 годов"</t>
  </si>
  <si>
    <t>12 0 00 00000</t>
  </si>
  <si>
    <t>12 0 01 00000</t>
  </si>
  <si>
    <t>400</t>
  </si>
  <si>
    <t>Капитальные вложения в объекты государственной (муниципальной) собственности</t>
  </si>
  <si>
    <t>12 0 01 01000</t>
  </si>
  <si>
    <t>410</t>
  </si>
  <si>
    <t>Бюджетные инвестиции</t>
  </si>
  <si>
    <t>414</t>
  </si>
  <si>
    <t>Бюджетные инвестиции в объекты капитального строительства государственной (муниципальной) стоимости</t>
  </si>
  <si>
    <t>16 0 00 00000</t>
  </si>
  <si>
    <t>16 0 01 00000</t>
  </si>
  <si>
    <t>Мероприятия комплексного развития систем коммунальной инфраструктуры</t>
  </si>
  <si>
    <t xml:space="preserve">05 </t>
  </si>
  <si>
    <t xml:space="preserve">02 </t>
  </si>
  <si>
    <t>16 0 01 06000</t>
  </si>
  <si>
    <t>40 2 00 25000</t>
  </si>
  <si>
    <t>Строительство и содержание автомобильных дорог и инженерных сооружений на них в границах городских округов и  поселений в рамках благоустройства</t>
  </si>
  <si>
    <t>Иные закупки товаров, работ и услуг для государственных (муниципальных) нужд</t>
  </si>
  <si>
    <t>40 2 00 42000</t>
  </si>
  <si>
    <t>Озеленение</t>
  </si>
  <si>
    <t>40 2 00 43000</t>
  </si>
  <si>
    <t>40 2 00 44000</t>
  </si>
  <si>
    <t>Организация и содержание  мест захоронения</t>
  </si>
  <si>
    <t>11 0 01 03200</t>
  </si>
  <si>
    <t xml:space="preserve">Доплата к пенсии муниципальных служащих муниципального образования Новомарьясовский сельсовет </t>
  </si>
  <si>
    <t>40 1 00 70270</t>
  </si>
  <si>
    <t>Обеспечение деятельности органов местного самоуправления, муниципальных учреждений муниципального образования новомарьясовский сельсовет</t>
  </si>
  <si>
    <t xml:space="preserve">Глава муниципального образования Новомарьясовский сельсовет </t>
  </si>
  <si>
    <t>200</t>
  </si>
  <si>
    <t>12 0 01 001000</t>
  </si>
  <si>
    <t xml:space="preserve">10 </t>
  </si>
  <si>
    <t xml:space="preserve">01 </t>
  </si>
  <si>
    <t>300</t>
  </si>
  <si>
    <t>110</t>
  </si>
  <si>
    <t>Расходы на выплаты персоналу казенных учреждений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</si>
  <si>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</si>
  <si>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</si>
  <si>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</t>
  </si>
  <si>
    <t>2 02 30024 00 0000 150</t>
  </si>
  <si>
    <t>Субвенции местным бюджетам на выполнение передаваемых полномочий субъектов Российской Федерации</t>
  </si>
  <si>
    <t>2 02 30024 10 0000 150</t>
  </si>
  <si>
    <t>Субвенции бюджетам сельских поселений на выполнение передаваемых полномочий субъектов Российской Федерации</t>
  </si>
  <si>
    <t>40 1 00 70230</t>
  </si>
  <si>
    <t>Мероприятия по определению перечня должостных лий, уполномоченных составлять протоколы об административных правонарушений</t>
  </si>
  <si>
    <t>Муниципальная программа «Адресная поддержка нетрудоспособного населения и семей с детьми на 2020 год и плановый период 2021 и 2022 годов»</t>
  </si>
  <si>
    <t xml:space="preserve">Перечень
муниципальных программ, предусмотренных к финансированию из бюджета муниципального образования
Новомарьясовский сельсовет на плановый период 2021 и 2022 годов
</t>
  </si>
  <si>
    <t>2 02 29999 00 0000 151</t>
  </si>
  <si>
    <t>Прочие субсидии</t>
  </si>
  <si>
    <t xml:space="preserve">03 </t>
  </si>
  <si>
    <t>40 1 00 S1250</t>
  </si>
  <si>
    <t>Мероприятия направленные на поддержку подразделений добровольной пожарной охраны</t>
  </si>
  <si>
    <t>40 1 00 S1260</t>
  </si>
  <si>
    <t>Мероприятия на обеспечение первичных мер пожарной безопасности</t>
  </si>
  <si>
    <t>Мероприятия по капитальному ремонту автомобильных дорог местного значения</t>
  </si>
  <si>
    <t>Закупка товаров, работ, услуг в целях капитальногоремонта государственного (муниципального) имущества</t>
  </si>
  <si>
    <t xml:space="preserve">04 </t>
  </si>
  <si>
    <t>Программа "Комплексного развития транспортной инфраструктуры Новомарьясовского сельсовета на 2020 год и плановый период 2021-2022 годы"</t>
  </si>
  <si>
    <t>Непрограммные расходы в сфере установленных функций органов местного самоуправления, муниципальных учреждений  сельсовета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</si>
  <si>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</si>
  <si>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</si>
  <si>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1 08 04020 01 1000 110</t>
  </si>
  <si>
    <t>2 02 16001 00 0000 150</t>
  </si>
  <si>
    <t>07</t>
  </si>
  <si>
    <t>Обеспечение проведения выборов и референдумов</t>
  </si>
  <si>
    <t>Обеспечение  деятельности органов  местного  самоуправления проведения выборов и референдумов</t>
  </si>
  <si>
    <t>Проведение выборов в законодательные (представительные) органы муниципального образования</t>
  </si>
  <si>
    <t>Иные бюджетные ассигнования</t>
  </si>
  <si>
    <t>Специальные расходы</t>
  </si>
  <si>
    <t>Непрограммные расходы в сфере установленных  функций органов местного самоуправления, муниципальных учреждений муниципального образования   Новомарьясовского  сельсовета</t>
  </si>
  <si>
    <t xml:space="preserve">00 0 00 00000 </t>
  </si>
  <si>
    <t>40 1 00 20020</t>
  </si>
  <si>
    <t xml:space="preserve">Осуществление государственных полномочий в сфере социальной поддержки работников учреждений культуры, работающих и проживающих в сельских населенных пунктах ,поселок городского типа на 2020 год </t>
  </si>
  <si>
    <t xml:space="preserve">Приложение № 1
                                                        к решению Совета  депутатов     
                                                        Новомарьясовского  сельсовета      
                                                        «О  бюджете муниципального образования
                                                        Новомарьясовский сельсовет Орджоникидзевского района
                                                        Республики Хакасия на 2021 год и плановый период 2022 и 2023 годов»                                                    
</t>
  </si>
  <si>
    <t xml:space="preserve">Доходы местного бюджета муниципального образования
Новомарьясовский сельсовет  на 2021год
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</si>
  <si>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</si>
  <si>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</si>
  <si>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</si>
  <si>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 , полученные в виде арендной платы либо иной платы за передачу в возмездное пользование государственного и муниципального имущества (за исключением имущества автономных учреждений, и так же имущества государственных муниципальных унитарных предприятий в том числе казенных)</t>
  </si>
  <si>
    <t>1 11 05030 00 0000 120</t>
  </si>
  <si>
    <t>Доходы, от сдачи в аренду имущества, находящегося в оперативной управлении органов государственной,органов местного самоуправления,государственных внебюджетных фондов и созданных ими учреждений( за исключением имущества автономных учреждений)</t>
  </si>
  <si>
    <t>Доходы, от сдачи в аренду имущества, находящегося в оперативной управлении органов управления поселений, и созданных ими учреждений( за исключением имущества муниципальных автономныхучреждений)</t>
  </si>
  <si>
    <t>Обеспечение профилактики безнадзорности и правонарушений несовершеннолетних</t>
  </si>
  <si>
    <t xml:space="preserve">12 0 01 01000 </t>
  </si>
  <si>
    <t>Мероприятия по профилактике безнадзорности и правонарушений несовершеннолетних</t>
  </si>
  <si>
    <t>Муниципальная прграмма  "Профилактика безнадзорности и правонарушений несовершеннолетних в муниципальном образовании Новомарьясовский сельсовет на 2021 год и плановый период 2022 и 2023 годов"</t>
  </si>
  <si>
    <t>Физическая культура и спорт</t>
  </si>
  <si>
    <t>10 0 01 02000</t>
  </si>
  <si>
    <t>Муниципальная программа "Спорт,физкультура и здоровье на 2019 год и плановый период 2020 и 2021 годов"</t>
  </si>
  <si>
    <t>350</t>
  </si>
  <si>
    <t>Премии и гранты</t>
  </si>
  <si>
    <t xml:space="preserve">Распределение бюджетных ассигнований по разделам, подразделам, целевым статьям и видам расходов , классификации  расходов местного бюджета муниципального образования Новомарьясовский  сельсовет на 2021 год </t>
  </si>
  <si>
    <t>на 2021 год</t>
  </si>
  <si>
    <t xml:space="preserve">Приложение № 10
                                                       к решению Совета  депутатов     
                                                        Новомарьясовского  сельсовета
 «О  бюджете муниципального образования
                                                       Новомарьясовский сельсовет Орджоникидзевского района
                                                         Республики Хакасия на 2021 год и плановый период 2022 и 2023 годов» 
</t>
  </si>
  <si>
    <t xml:space="preserve">Ведомственная структура расходов местного бюджета 
муниципального образования Новомарьясовский  сельсовет  на 2021 год
</t>
  </si>
  <si>
    <t>расходов на 2021 год</t>
  </si>
  <si>
    <t>Муниципальная программа "Программа комплексного развития системы коммунальной инфраструктуры  муниципального образования Новомарьясовский сельсовет на период 2021 и 2025 годов"</t>
  </si>
  <si>
    <t xml:space="preserve">Перечень
бюджетных асигнований на исполнение публичных нормативных обязательств муниципального образования
Новомарьясовский сельсовет на 2021 год
</t>
  </si>
  <si>
    <t>Муниципальная программа "Программа комплексного развития системы коммунальной инфраструктуры  муниципального образования Новомарьясовский сельсовет на период 2021и 2025 годов"</t>
  </si>
  <si>
    <t xml:space="preserve">Осуществление государственных полномочий в сфере социальной поддержки работников учреждений культуры, работающих и проживающих в сельских населенных пунктах ,поселок городского типа на 2021 год </t>
  </si>
  <si>
    <t>17 0 00 00000</t>
  </si>
  <si>
    <t>Расходов на 2021год</t>
  </si>
  <si>
    <t>Привлечение кредитов от кредитных организаций в валюте Российской Федерации</t>
  </si>
  <si>
    <t>Привлечение кредитов от кредитных организаций бюджетами поселений  в валюте Российской Федерации</t>
  </si>
  <si>
    <t>Привлечение бюджетных кредитов от других бюджетов бюджетной системы Российской Федерации в валюте Российской Федерации</t>
  </si>
  <si>
    <t>Привлечение  кредитов от других бюджетов  бюджетной системы Российской Федерации бюджетами поселений  в валюте Российской Федерации</t>
  </si>
  <si>
    <t>18 0 00 00000</t>
  </si>
  <si>
    <t>Муниципальная программа " Содержание и обустройство площадок для сбора твердых коммунальных отходов в границах муниципального образования Новомарьясовский сельсовет на 2020-2022 годы"</t>
  </si>
  <si>
    <t>18 0 01 00000</t>
  </si>
  <si>
    <t>Мероприятия по благоустройству сельских территорий (обустройство площадок накопления твердых коммунальных отходов)</t>
  </si>
  <si>
    <t>18 0 01 08000</t>
  </si>
  <si>
    <t>Муниципальная программа "Сохранение и развитие культуры администрации Новомарьясовского сельсовета на 2020-2022 годы"</t>
  </si>
  <si>
    <t>Мероприятия направленные на поддержку отрасли культуры</t>
  </si>
  <si>
    <t>17 0 А1 55190</t>
  </si>
  <si>
    <t>" 24   " декабря 2020 г. №  17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</si>
  <si>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</si>
  <si>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</si>
  <si>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</si>
  <si>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</si>
  <si>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</si>
  <si>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</si>
  <si>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2 02 25519 00 0000 150</t>
  </si>
  <si>
    <t>Субсидия бюджетам на поддержку отрасли культуры</t>
  </si>
  <si>
    <t>Субсидия бюджетам сельских поселений на поддержку отрасли культуры</t>
  </si>
  <si>
    <t>2 02 25519 10 0000 150</t>
  </si>
  <si>
    <t>2 02 25576 00 0000 150</t>
  </si>
  <si>
    <t>Субсидии бюджетам на обеспечение комплексного развития сельских территорий</t>
  </si>
  <si>
    <t>Субсидии бюджетам сельских поселений на обеспечение комплексного развития сельских территорий</t>
  </si>
  <si>
    <t>2 02 25576 10 0000 150</t>
  </si>
  <si>
    <t>2 02 20041 00 0000 150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</si>
  <si>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</si>
  <si>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2 02 20041 10 0000 150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</si>
  <si>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</si>
  <si>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2 02 49999 00 0000 150</t>
  </si>
  <si>
    <t>Прочие межбюджетные трансферты, передаваемые бюджетам</t>
  </si>
  <si>
    <t>2 02 49999 10 0000 150</t>
  </si>
  <si>
    <t>Прочие межбюджетные трансферты, передаваемые бюджетам сельских поселений</t>
  </si>
  <si>
    <t>"</t>
  </si>
  <si>
    <t xml:space="preserve">"Приложение № 1
                                                        к решению Совета  депутатов     
                                                        Новомарьясовского  сельсовета      
                                                        «О  бюджете муниципального образования
                                                        Новомарьясовский сельсовет Орджоникидзевского района
                                                        Республики Хакасия на 2021 год и плановый период 2022 и 2023 годов»                                           от " 24 " декабря 2020 года № 17                                       
</t>
  </si>
  <si>
    <t xml:space="preserve">"Приложение № 5
                                                      к решению Совета  депутатов     
                                                       Новомарьясовкого  сельсовета
                                                      «О   бюджете муниципального образования                                                                         
                                          Новомарьясовский сельсовет Орджоникидзевского района  
                                             Республики Хакасия на 2021 год и плановый период 2022 и 2023 годов»
                                                                   "  24  " декабря 2020 г. №  17 </t>
  </si>
  <si>
    <t xml:space="preserve">                                                    "  Приложение № 8
                                                       к решению Совета  депутатов     
                                                        Новомарьясовского сельсовета                                                                                  
                                                       «О  бюджете муниципального образования     
                                       Новомарьясовский сельсовет Орджоникидзевского района                                                  
                                                           Республики Хакасия на 2021 год и на плановый период 2022 и 2023 годов»
                                                                                      "  24   " декабря 2020 г. № 17</t>
  </si>
  <si>
    <t>Жилищное хозяйство</t>
  </si>
  <si>
    <t>22 0 00 00000</t>
  </si>
  <si>
    <t>Муниципальная программа "Комплексное развитие сельской территории Новомарьясовского сельсовета"</t>
  </si>
  <si>
    <t>22 0 01 00000</t>
  </si>
  <si>
    <t>Мероприятия направленные на развитие сельских территорий</t>
  </si>
  <si>
    <t>22 0 01 00001</t>
  </si>
  <si>
    <t>06</t>
  </si>
  <si>
    <t>Мероприятия по благоустройству сельских территорий по направлению обустройство площадок накопления твердых коммунальных отходов</t>
  </si>
  <si>
    <t>18 0 01 L5767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</si>
  <si>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</si>
  <si>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</si>
  <si>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Муниципальная программа "Комплексное  развитие сельской территории Новомарьясовского сельсовета"</t>
  </si>
  <si>
    <t>Мероприятия, направленные на развитие сельских территорий</t>
  </si>
  <si>
    <t>Мероприятия по улучшению жилищных условий для граждан, проживающих на сельской территории</t>
  </si>
  <si>
    <t>Межбюджетные трансферты</t>
  </si>
  <si>
    <t>14</t>
  </si>
  <si>
    <t>22 0 01 03100</t>
  </si>
  <si>
    <t>540</t>
  </si>
  <si>
    <t>500</t>
  </si>
  <si>
    <t xml:space="preserve">Приложение № 4
                                                       к решению Совета  депутатов     
                                                        Новомарьясовского  сельсовета
 «О  бюджете муниципального образования
                                                       Новомарьясовский сельсовет Орджоникидзевского района
                                                         Республики Хакасия на 2021 год и плановый период 2022 и 2023 годов» 
</t>
  </si>
  <si>
    <t>" 24 " декабря 2020 г. № 17</t>
  </si>
  <si>
    <t>41500</t>
  </si>
  <si>
    <t>1352770</t>
  </si>
  <si>
    <t>348162,12</t>
  </si>
  <si>
    <t>151727</t>
  </si>
  <si>
    <t>20360</t>
  </si>
  <si>
    <t xml:space="preserve">"Приложение № 12
                                                       к решению Совета  депутатов     
                                                       Новомарьясовского  сельсовета
 «О бюджете муниципального образования
                                                       Новомарьясовский сельсовет Орджоникидзевского района
                                                        Республики Хакасия на 2021 год и плановый период 2022 и 2023годов»  
</t>
  </si>
  <si>
    <t>19 0 01 S1140</t>
  </si>
  <si>
    <t xml:space="preserve">Приложение № 6
                                                       к решению Совета  депутатов     
                                                       Новомарьясовского  сельсовета
 «О бюджете муниципального образования
                                                        Новомарьясовский сельсовет Орджоникидзевского района
                                                        Республики Хакасия на 2021 год и плановый период 2022 и 2023годов»  
</t>
  </si>
  <si>
    <t xml:space="preserve">"Приложение № 14
                                                       к решению Совета  депутатов     
                                                       Новомарьясовского  сельсовета
 «О бюджете муниципального образования
                                                        Новомарьясовский сельсовет Орджоникидзевского района
                                                        Республики Хакасия на 2021 год и плановый период 2022 и 2023годов»                                                                          от "24 " декабря 2020 года № 17     
</t>
  </si>
  <si>
    <t>Прочие безвозмездные проступления в бюджеты сельских поселений</t>
  </si>
  <si>
    <t>2 07 05030 10 0000 150</t>
  </si>
  <si>
    <t>2 07 00000 00 0000 000</t>
  </si>
  <si>
    <t>2 07 00000 10 0000 000</t>
  </si>
  <si>
    <t>Дотации бюджетам сельских поселений на поддержку мер по обеспечению сбалансированности бюджетов</t>
  </si>
  <si>
    <t>Дотации бюджетам на поддержку мер по обеспечению сбалансированности бюджетов</t>
  </si>
  <si>
    <t>2 02 15002 10 0000 150</t>
  </si>
  <si>
    <t>2 02 15002 00 0000 150</t>
  </si>
  <si>
    <t>19 0 01 09000</t>
  </si>
  <si>
    <t>17 0 10 10000</t>
  </si>
  <si>
    <t>10 0 01 71200</t>
  </si>
  <si>
    <t>450000</t>
  </si>
  <si>
    <t>130300</t>
  </si>
  <si>
    <t>243435</t>
  </si>
  <si>
    <t>29293</t>
  </si>
  <si>
    <t>2947</t>
  </si>
  <si>
    <t>1220609,49</t>
  </si>
  <si>
    <t>5050506</t>
  </si>
  <si>
    <t>Закупка товаров, работ, услуг в целях капитального ремонта государственного (муниципального) имущества</t>
  </si>
  <si>
    <t>19 0 01 00000</t>
  </si>
  <si>
    <t>2870400</t>
  </si>
  <si>
    <t>50000</t>
  </si>
  <si>
    <t>476500</t>
  </si>
  <si>
    <t>35000</t>
  </si>
  <si>
    <t>244</t>
  </si>
  <si>
    <t>1000</t>
  </si>
  <si>
    <t>42617,60</t>
  </si>
  <si>
    <t>1000000</t>
  </si>
  <si>
    <t>1509530</t>
  </si>
  <si>
    <t>321727</t>
  </si>
  <si>
    <t>400000</t>
  </si>
  <si>
    <t>751727</t>
  </si>
  <si>
    <t>75271,24</t>
  </si>
  <si>
    <t>=G165+G162+G157+G144+G126+G121+G87+G71+G50+G43+G35+G30+G15+G10</t>
  </si>
  <si>
    <t>19 0 00 00000</t>
  </si>
  <si>
    <t>351727</t>
  </si>
  <si>
    <t>170 10 10000</t>
  </si>
  <si>
    <t>" 25   " ноября  2021 г.№  31</t>
  </si>
  <si>
    <t xml:space="preserve">Приложение № 2
                                                      к решению Совета  депутатов     
                                                       Новомарьясовкого  сельсовета
                                                      «О   бюджете муниципального образования                                                                         
                                          Новомарьясовский сельсовет Орджоникидзевского района  
                                             Республики Хакасия на 2021 год и плановый период 2022 и 2023 годов»
                                                                   " 25  "  ноября   2021 г. № 31    </t>
  </si>
  <si>
    <t xml:space="preserve">                                                      Приложение № 3
                                                       к решению Совета  депутатов     
                                                        Новомарьясовского сельсовета                                                                                  
                                                       «О  бюджете муниципального образования     
                                       Новомарьясовский сельсовет Орджоникидзевского района                                                  
                                                           Республики Хакасия на 2021 год и на плановый период 2022 и 2023 годов»
                                                                                      " 25   " ноября  2021 г. № 31</t>
  </si>
  <si>
    <t>830</t>
  </si>
  <si>
    <t>Исполнение судебных актов</t>
  </si>
  <si>
    <t xml:space="preserve">"   25   " ноября  2021 г.№  31 </t>
  </si>
  <si>
    <t>781000</t>
  </si>
  <si>
    <t>1133000</t>
  </si>
  <si>
    <t>1283083,36</t>
  </si>
  <si>
    <t>380000</t>
  </si>
  <si>
    <t>4295400</t>
  </si>
  <si>
    <t>150000</t>
  </si>
  <si>
    <t>1787624</t>
  </si>
  <si>
    <t>49600</t>
  </si>
  <si>
    <t>49600,00</t>
  </si>
  <si>
    <t>550000</t>
  </si>
  <si>
    <t>70000</t>
  </si>
  <si>
    <t>29000</t>
  </si>
  <si>
    <t>2800</t>
  </si>
  <si>
    <t xml:space="preserve">Приложение № 5
                                                       к решению Совета  депутатов     
                                                       Новомарьясовского  сельсовета
 «О бюджете муниципального образования
                                                       Новомарьясовский сельсовет Орджоникидзевского района
                                                        Республики Хакасия на 2021 год и плановый период 2022 и 2023годов»                                                                             от " 25 " августа 2021 года № 31  
</t>
  </si>
  <si>
    <t>" 25  " ноября  2021 г. № 31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</si>
</sst>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  <numFmt numFmtId="174" formatCode="[$-FC19]d\ mmmm\ yyyy\ &quot;г.&quot;"/>
    <numFmt numFmtId="175" formatCode="000000"/>
    <numFmt numFmtId="176" formatCode="0000"/>
    <numFmt numFmtId="177" formatCode="#&quot; &quot;???/???"/>
    <numFmt numFmtId="178" formatCode="#,##0.00_р_."/>
    <numFmt numFmtId="179" formatCode="#,##0.0000"/>
    <numFmt numFmtId="180" formatCode="#,##0.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0.000"/>
    <numFmt numFmtId="187" formatCode="#,##0.00\ &quot;₽&quot;"/>
  </numFmts>
  <fonts count="62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Calibri"/>
      <family val="2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40"/>
      <name val="Calibri"/>
      <family val="2"/>
    </font>
    <font>
      <i/>
      <sz val="11"/>
      <color indexed="40"/>
      <name val="Calibri"/>
      <family val="2"/>
    </font>
    <font>
      <b/>
      <i/>
      <sz val="11"/>
      <color indexed="8"/>
      <name val="Calibri"/>
      <family val="2"/>
    </font>
    <font>
      <b/>
      <sz val="12"/>
      <name val="Times New Roman"/>
      <family val="1"/>
    </font>
    <font>
      <vertAlign val="superscript"/>
      <sz val="12"/>
      <color indexed="8"/>
      <name val="Times New Roman"/>
      <family val="1"/>
    </font>
    <font>
      <sz val="12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3"/>
      <name val="Times New Roman"/>
      <family val="1"/>
    </font>
    <font>
      <b/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3"/>
      <color rgb="FF000000"/>
      <name val="Times New Roman"/>
      <family val="1"/>
    </font>
    <font>
      <sz val="11"/>
      <color rgb="FF000000"/>
      <name val="Times New Roman"/>
      <family val="1"/>
    </font>
    <font>
      <sz val="12"/>
      <color rgb="FF22272F"/>
      <name val="Times New Roman"/>
      <family val="1"/>
    </font>
    <font>
      <b/>
      <sz val="12"/>
      <color rgb="FF22272F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thin"/>
    </border>
    <border>
      <left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/>
      <bottom style="medium"/>
    </border>
    <border>
      <left style="medium"/>
      <right style="medium"/>
      <top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/>
      <bottom/>
    </border>
    <border>
      <left style="medium"/>
      <right style="thin"/>
      <top style="medium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/>
      <right>
        <color indexed="63"/>
      </right>
      <top style="medium"/>
      <bottom/>
    </border>
    <border>
      <left/>
      <right>
        <color indexed="63"/>
      </right>
      <top style="medium"/>
      <bottom style="medium"/>
    </border>
    <border>
      <left/>
      <right style="medium"/>
      <top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/>
      <top style="medium"/>
      <bottom style="medium"/>
    </border>
    <border>
      <left style="medium"/>
      <right>
        <color indexed="63"/>
      </right>
      <top style="medium"/>
      <bottom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39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49" fontId="0" fillId="0" borderId="0" xfId="0" applyNumberFormat="1" applyAlignment="1">
      <alignment horizontal="center"/>
    </xf>
    <xf numFmtId="0" fontId="3" fillId="0" borderId="10" xfId="0" applyFont="1" applyBorder="1" applyAlignment="1">
      <alignment horizontal="justify" vertical="top" wrapText="1"/>
    </xf>
    <xf numFmtId="0" fontId="5" fillId="0" borderId="11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justify" vertical="top" wrapText="1"/>
    </xf>
    <xf numFmtId="0" fontId="0" fillId="0" borderId="0" xfId="0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top" wrapText="1"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center"/>
    </xf>
    <xf numFmtId="0" fontId="0" fillId="0" borderId="0" xfId="0" applyAlignment="1">
      <alignment/>
    </xf>
    <xf numFmtId="0" fontId="7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0" fillId="0" borderId="0" xfId="0" applyFill="1" applyAlignment="1">
      <alignment/>
    </xf>
    <xf numFmtId="49" fontId="4" fillId="0" borderId="13" xfId="0" applyNumberFormat="1" applyFont="1" applyFill="1" applyBorder="1" applyAlignment="1">
      <alignment horizontal="left" vertical="top" wrapText="1"/>
    </xf>
    <xf numFmtId="0" fontId="2" fillId="0" borderId="0" xfId="0" applyFont="1" applyBorder="1" applyAlignment="1">
      <alignment wrapText="1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49" fontId="2" fillId="0" borderId="13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4" fontId="2" fillId="0" borderId="13" xfId="0" applyNumberFormat="1" applyFont="1" applyBorder="1" applyAlignment="1">
      <alignment horizontal="center" wrapText="1"/>
    </xf>
    <xf numFmtId="49" fontId="0" fillId="0" borderId="13" xfId="0" applyNumberForma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4" fontId="0" fillId="0" borderId="13" xfId="0" applyNumberFormat="1" applyBorder="1" applyAlignment="1">
      <alignment horizontal="center" wrapText="1"/>
    </xf>
    <xf numFmtId="49" fontId="2" fillId="0" borderId="13" xfId="0" applyNumberFormat="1" applyFont="1" applyFill="1" applyBorder="1" applyAlignment="1">
      <alignment horizontal="left" vertical="top" wrapText="1"/>
    </xf>
    <xf numFmtId="49" fontId="2" fillId="0" borderId="13" xfId="0" applyNumberFormat="1" applyFont="1" applyFill="1" applyBorder="1" applyAlignment="1">
      <alignment vertical="top"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49" fontId="4" fillId="0" borderId="14" xfId="0" applyNumberFormat="1" applyFont="1" applyFill="1" applyBorder="1" applyAlignment="1">
      <alignment horizontal="left" vertical="top" wrapText="1"/>
    </xf>
    <xf numFmtId="49" fontId="4" fillId="0" borderId="13" xfId="0" applyNumberFormat="1" applyFont="1" applyFill="1" applyBorder="1" applyAlignment="1">
      <alignment vertical="top" wrapText="1"/>
    </xf>
    <xf numFmtId="49" fontId="2" fillId="0" borderId="15" xfId="0" applyNumberFormat="1" applyFont="1" applyFill="1" applyBorder="1" applyAlignment="1">
      <alignment horizontal="left" vertical="top" wrapText="1"/>
    </xf>
    <xf numFmtId="49" fontId="4" fillId="0" borderId="14" xfId="0" applyNumberFormat="1" applyFont="1" applyFill="1" applyBorder="1" applyAlignment="1">
      <alignment vertical="top" wrapText="1"/>
    </xf>
    <xf numFmtId="49" fontId="2" fillId="0" borderId="14" xfId="0" applyNumberFormat="1" applyFont="1" applyFill="1" applyBorder="1" applyAlignment="1">
      <alignment vertical="top" wrapText="1"/>
    </xf>
    <xf numFmtId="49" fontId="2" fillId="0" borderId="14" xfId="0" applyNumberFormat="1" applyFont="1" applyFill="1" applyBorder="1" applyAlignment="1">
      <alignment horizontal="left" vertical="top" wrapText="1"/>
    </xf>
    <xf numFmtId="49" fontId="2" fillId="0" borderId="15" xfId="0" applyNumberFormat="1" applyFont="1" applyFill="1" applyBorder="1" applyAlignment="1">
      <alignment vertical="top" wrapText="1"/>
    </xf>
    <xf numFmtId="4" fontId="4" fillId="0" borderId="13" xfId="0" applyNumberFormat="1" applyFont="1" applyFill="1" applyBorder="1" applyAlignment="1">
      <alignment horizontal="center" vertical="top" wrapText="1"/>
    </xf>
    <xf numFmtId="4" fontId="2" fillId="0" borderId="13" xfId="0" applyNumberFormat="1" applyFont="1" applyFill="1" applyBorder="1" applyAlignment="1">
      <alignment horizontal="center" vertical="top" wrapText="1"/>
    </xf>
    <xf numFmtId="4" fontId="2" fillId="0" borderId="15" xfId="0" applyNumberFormat="1" applyFont="1" applyFill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top" wrapText="1"/>
    </xf>
    <xf numFmtId="49" fontId="2" fillId="0" borderId="13" xfId="0" applyNumberFormat="1" applyFont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172" fontId="0" fillId="0" borderId="0" xfId="0" applyNumberFormat="1" applyFont="1" applyFill="1" applyAlignment="1">
      <alignment horizontal="center"/>
    </xf>
    <xf numFmtId="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center"/>
    </xf>
    <xf numFmtId="49" fontId="2" fillId="0" borderId="17" xfId="0" applyNumberFormat="1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49" fontId="2" fillId="0" borderId="13" xfId="0" applyNumberFormat="1" applyFont="1" applyFill="1" applyBorder="1" applyAlignment="1">
      <alignment horizontal="center" vertical="top" wrapText="1"/>
    </xf>
    <xf numFmtId="4" fontId="2" fillId="0" borderId="18" xfId="0" applyNumberFormat="1" applyFont="1" applyFill="1" applyBorder="1" applyAlignment="1">
      <alignment horizontal="center" vertical="top" wrapText="1"/>
    </xf>
    <xf numFmtId="49" fontId="4" fillId="0" borderId="13" xfId="0" applyNumberFormat="1" applyFont="1" applyFill="1" applyBorder="1" applyAlignment="1">
      <alignment horizontal="center" vertical="top" wrapText="1"/>
    </xf>
    <xf numFmtId="4" fontId="4" fillId="0" borderId="18" xfId="0" applyNumberFormat="1" applyFont="1" applyFill="1" applyBorder="1" applyAlignment="1">
      <alignment horizontal="center" vertical="top" wrapText="1"/>
    </xf>
    <xf numFmtId="4" fontId="2" fillId="0" borderId="19" xfId="0" applyNumberFormat="1" applyFont="1" applyFill="1" applyBorder="1" applyAlignment="1">
      <alignment horizontal="center" vertical="top" wrapText="1"/>
    </xf>
    <xf numFmtId="4" fontId="2" fillId="0" borderId="12" xfId="0" applyNumberFormat="1" applyFont="1" applyFill="1" applyBorder="1" applyAlignment="1">
      <alignment horizontal="center" vertical="top" wrapText="1"/>
    </xf>
    <xf numFmtId="49" fontId="4" fillId="0" borderId="14" xfId="0" applyNumberFormat="1" applyFont="1" applyFill="1" applyBorder="1" applyAlignment="1">
      <alignment horizontal="center" vertical="top" wrapText="1"/>
    </xf>
    <xf numFmtId="4" fontId="4" fillId="0" borderId="20" xfId="0" applyNumberFormat="1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49" fontId="2" fillId="0" borderId="15" xfId="0" applyNumberFormat="1" applyFont="1" applyFill="1" applyBorder="1" applyAlignment="1">
      <alignment horizontal="center" vertical="top" wrapText="1"/>
    </xf>
    <xf numFmtId="4" fontId="2" fillId="0" borderId="21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49" fontId="4" fillId="0" borderId="0" xfId="0" applyNumberFormat="1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4" fontId="4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49" fontId="12" fillId="0" borderId="0" xfId="0" applyNumberFormat="1" applyFont="1" applyFill="1" applyBorder="1" applyAlignment="1">
      <alignment wrapText="1"/>
    </xf>
    <xf numFmtId="0" fontId="4" fillId="32" borderId="13" xfId="0" applyFont="1" applyFill="1" applyBorder="1" applyAlignment="1">
      <alignment horizontal="left" vertical="top" wrapText="1"/>
    </xf>
    <xf numFmtId="0" fontId="4" fillId="32" borderId="13" xfId="0" applyFont="1" applyFill="1" applyBorder="1" applyAlignment="1">
      <alignment vertical="top" wrapText="1"/>
    </xf>
    <xf numFmtId="4" fontId="13" fillId="32" borderId="13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9" fontId="4" fillId="32" borderId="13" xfId="0" applyNumberFormat="1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left" vertical="top" wrapText="1"/>
    </xf>
    <xf numFmtId="49" fontId="4" fillId="33" borderId="13" xfId="0" applyNumberFormat="1" applyFont="1" applyFill="1" applyBorder="1" applyAlignment="1">
      <alignment vertical="top" wrapText="1"/>
    </xf>
    <xf numFmtId="4" fontId="4" fillId="33" borderId="13" xfId="0" applyNumberFormat="1" applyFont="1" applyFill="1" applyBorder="1" applyAlignment="1">
      <alignment horizontal="center" vertical="top" wrapText="1"/>
    </xf>
    <xf numFmtId="4" fontId="2" fillId="33" borderId="13" xfId="0" applyNumberFormat="1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49" fontId="2" fillId="33" borderId="13" xfId="0" applyNumberFormat="1" applyFont="1" applyFill="1" applyBorder="1" applyAlignment="1">
      <alignment horizontal="center" vertical="center" wrapText="1"/>
    </xf>
    <xf numFmtId="4" fontId="2" fillId="33" borderId="15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 vertical="top" wrapText="1"/>
    </xf>
    <xf numFmtId="0" fontId="0" fillId="0" borderId="0" xfId="0" applyFill="1" applyAlignment="1">
      <alignment horizontal="right" vertical="top"/>
    </xf>
    <xf numFmtId="2" fontId="5" fillId="0" borderId="10" xfId="0" applyNumberFormat="1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justify" vertical="center" wrapText="1"/>
    </xf>
    <xf numFmtId="0" fontId="4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49" fontId="4" fillId="34" borderId="15" xfId="0" applyNumberFormat="1" applyFont="1" applyFill="1" applyBorder="1" applyAlignment="1">
      <alignment horizontal="left" vertical="top" wrapText="1"/>
    </xf>
    <xf numFmtId="49" fontId="4" fillId="34" borderId="13" xfId="0" applyNumberFormat="1" applyFont="1" applyFill="1" applyBorder="1" applyAlignment="1">
      <alignment horizontal="left" vertical="top" wrapText="1"/>
    </xf>
    <xf numFmtId="0" fontId="4" fillId="34" borderId="22" xfId="0" applyFont="1" applyFill="1" applyBorder="1" applyAlignment="1">
      <alignment vertical="center" wrapText="1"/>
    </xf>
    <xf numFmtId="0" fontId="4" fillId="34" borderId="23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justify" vertical="center" wrapText="1"/>
    </xf>
    <xf numFmtId="0" fontId="56" fillId="0" borderId="11" xfId="0" applyFont="1" applyBorder="1" applyAlignment="1">
      <alignment vertical="center" wrapText="1"/>
    </xf>
    <xf numFmtId="0" fontId="4" fillId="34" borderId="11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horizontal="center" vertical="center" wrapText="1"/>
    </xf>
    <xf numFmtId="49" fontId="4" fillId="34" borderId="13" xfId="0" applyNumberFormat="1" applyFont="1" applyFill="1" applyBorder="1" applyAlignment="1">
      <alignment vertical="top" wrapText="1"/>
    </xf>
    <xf numFmtId="49" fontId="4" fillId="34" borderId="14" xfId="0" applyNumberFormat="1" applyFont="1" applyFill="1" applyBorder="1" applyAlignment="1">
      <alignment horizontal="left" vertical="top" wrapText="1"/>
    </xf>
    <xf numFmtId="49" fontId="2" fillId="35" borderId="13" xfId="0" applyNumberFormat="1" applyFont="1" applyFill="1" applyBorder="1" applyAlignment="1">
      <alignment horizontal="left" vertical="top" wrapText="1"/>
    </xf>
    <xf numFmtId="49" fontId="4" fillId="0" borderId="15" xfId="0" applyNumberFormat="1" applyFont="1" applyFill="1" applyBorder="1" applyAlignment="1">
      <alignment horizontal="left" vertical="top" wrapText="1"/>
    </xf>
    <xf numFmtId="0" fontId="4" fillId="0" borderId="22" xfId="0" applyFont="1" applyBorder="1" applyAlignment="1">
      <alignment horizontal="justify" vertical="center" wrapText="1"/>
    </xf>
    <xf numFmtId="4" fontId="2" fillId="0" borderId="14" xfId="0" applyNumberFormat="1" applyFont="1" applyFill="1" applyBorder="1" applyAlignment="1">
      <alignment horizontal="center" vertical="top" wrapText="1"/>
    </xf>
    <xf numFmtId="49" fontId="4" fillId="34" borderId="13" xfId="0" applyNumberFormat="1" applyFont="1" applyFill="1" applyBorder="1" applyAlignment="1">
      <alignment horizontal="center" vertical="center" wrapText="1"/>
    </xf>
    <xf numFmtId="4" fontId="4" fillId="34" borderId="13" xfId="0" applyNumberFormat="1" applyFont="1" applyFill="1" applyBorder="1" applyAlignment="1">
      <alignment horizontal="center" vertical="top" wrapText="1"/>
    </xf>
    <xf numFmtId="4" fontId="4" fillId="34" borderId="15" xfId="0" applyNumberFormat="1" applyFont="1" applyFill="1" applyBorder="1" applyAlignment="1">
      <alignment horizontal="center" vertical="top" wrapText="1"/>
    </xf>
    <xf numFmtId="0" fontId="8" fillId="34" borderId="13" xfId="0" applyFont="1" applyFill="1" applyBorder="1" applyAlignment="1">
      <alignment horizontal="center" vertical="top" wrapText="1"/>
    </xf>
    <xf numFmtId="49" fontId="2" fillId="35" borderId="13" xfId="0" applyNumberFormat="1" applyFont="1" applyFill="1" applyBorder="1" applyAlignment="1">
      <alignment horizontal="center" vertical="top" wrapText="1"/>
    </xf>
    <xf numFmtId="4" fontId="2" fillId="35" borderId="13" xfId="0" applyNumberFormat="1" applyFont="1" applyFill="1" applyBorder="1" applyAlignment="1">
      <alignment horizontal="center" vertical="top" wrapText="1"/>
    </xf>
    <xf numFmtId="0" fontId="2" fillId="35" borderId="11" xfId="0" applyFont="1" applyFill="1" applyBorder="1" applyAlignment="1">
      <alignment vertical="center" wrapText="1"/>
    </xf>
    <xf numFmtId="49" fontId="4" fillId="34" borderId="13" xfId="0" applyNumberFormat="1" applyFont="1" applyFill="1" applyBorder="1" applyAlignment="1">
      <alignment horizontal="center" vertical="top" wrapText="1"/>
    </xf>
    <xf numFmtId="0" fontId="4" fillId="0" borderId="22" xfId="0" applyFont="1" applyBorder="1" applyAlignment="1">
      <alignment vertical="center" wrapText="1"/>
    </xf>
    <xf numFmtId="0" fontId="4" fillId="0" borderId="22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justify" vertical="top" wrapText="1"/>
    </xf>
    <xf numFmtId="0" fontId="2" fillId="0" borderId="11" xfId="0" applyFont="1" applyBorder="1" applyAlignment="1">
      <alignment horizontal="center" vertical="top" wrapText="1"/>
    </xf>
    <xf numFmtId="0" fontId="57" fillId="0" borderId="23" xfId="0" applyFont="1" applyBorder="1" applyAlignment="1">
      <alignment horizontal="justify" vertical="top" wrapText="1"/>
    </xf>
    <xf numFmtId="0" fontId="58" fillId="0" borderId="10" xfId="0" applyFont="1" applyBorder="1" applyAlignment="1">
      <alignment wrapText="1"/>
    </xf>
    <xf numFmtId="0" fontId="57" fillId="0" borderId="22" xfId="0" applyFont="1" applyBorder="1" applyAlignment="1">
      <alignment horizontal="center" vertical="top" wrapText="1"/>
    </xf>
    <xf numFmtId="0" fontId="56" fillId="0" borderId="11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justify" vertical="top" wrapText="1"/>
    </xf>
    <xf numFmtId="49" fontId="4" fillId="0" borderId="23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left" vertical="top" wrapText="1"/>
    </xf>
    <xf numFmtId="49" fontId="4" fillId="0" borderId="22" xfId="0" applyNumberFormat="1" applyFont="1" applyBorder="1" applyAlignment="1">
      <alignment horizontal="left" vertical="top" wrapText="1"/>
    </xf>
    <xf numFmtId="49" fontId="4" fillId="0" borderId="23" xfId="0" applyNumberFormat="1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0" fontId="4" fillId="0" borderId="23" xfId="0" applyFont="1" applyBorder="1" applyAlignment="1">
      <alignment horizontal="left" vertical="top" wrapText="1"/>
    </xf>
    <xf numFmtId="3" fontId="2" fillId="0" borderId="10" xfId="0" applyNumberFormat="1" applyFont="1" applyBorder="1" applyAlignment="1">
      <alignment horizontal="left" vertical="top" wrapText="1"/>
    </xf>
    <xf numFmtId="0" fontId="4" fillId="0" borderId="22" xfId="0" applyFont="1" applyBorder="1" applyAlignment="1">
      <alignment vertical="top" wrapText="1"/>
    </xf>
    <xf numFmtId="49" fontId="4" fillId="35" borderId="13" xfId="0" applyNumberFormat="1" applyFont="1" applyFill="1" applyBorder="1" applyAlignment="1">
      <alignment horizontal="left" vertical="top" wrapText="1"/>
    </xf>
    <xf numFmtId="0" fontId="4" fillId="35" borderId="11" xfId="0" applyFont="1" applyFill="1" applyBorder="1" applyAlignment="1">
      <alignment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justify" vertical="top" wrapText="1"/>
    </xf>
    <xf numFmtId="49" fontId="4" fillId="0" borderId="15" xfId="0" applyNumberFormat="1" applyFont="1" applyFill="1" applyBorder="1" applyAlignment="1">
      <alignment vertical="top" wrapText="1"/>
    </xf>
    <xf numFmtId="0" fontId="5" fillId="36" borderId="22" xfId="0" applyFont="1" applyFill="1" applyBorder="1" applyAlignment="1">
      <alignment horizontal="justify" vertical="top" wrapText="1"/>
    </xf>
    <xf numFmtId="4" fontId="4" fillId="35" borderId="13" xfId="0" applyNumberFormat="1" applyFont="1" applyFill="1" applyBorder="1" applyAlignment="1">
      <alignment horizontal="center" vertical="top" wrapText="1"/>
    </xf>
    <xf numFmtId="49" fontId="4" fillId="35" borderId="13" xfId="0" applyNumberFormat="1" applyFont="1" applyFill="1" applyBorder="1" applyAlignment="1">
      <alignment horizontal="center" vertical="top" wrapText="1"/>
    </xf>
    <xf numFmtId="49" fontId="4" fillId="0" borderId="15" xfId="0" applyNumberFormat="1" applyFont="1" applyFill="1" applyBorder="1" applyAlignment="1">
      <alignment horizontal="center" vertical="top" wrapText="1"/>
    </xf>
    <xf numFmtId="49" fontId="4" fillId="0" borderId="17" xfId="0" applyNumberFormat="1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15" fillId="0" borderId="13" xfId="0" applyFont="1" applyFill="1" applyBorder="1" applyAlignment="1">
      <alignment horizontal="left" vertical="center" wrapText="1"/>
    </xf>
    <xf numFmtId="0" fontId="15" fillId="0" borderId="14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center" vertical="top" wrapText="1"/>
    </xf>
    <xf numFmtId="172" fontId="0" fillId="0" borderId="0" xfId="0" applyNumberFormat="1" applyFill="1" applyAlignment="1">
      <alignment horizontal="center"/>
    </xf>
    <xf numFmtId="0" fontId="56" fillId="0" borderId="25" xfId="0" applyFont="1" applyBorder="1" applyAlignment="1">
      <alignment horizontal="justify" vertical="top" wrapText="1"/>
    </xf>
    <xf numFmtId="0" fontId="56" fillId="0" borderId="25" xfId="0" applyFont="1" applyBorder="1" applyAlignment="1">
      <alignment horizontal="center" vertical="top" wrapText="1"/>
    </xf>
    <xf numFmtId="0" fontId="56" fillId="0" borderId="26" xfId="0" applyFont="1" applyBorder="1" applyAlignment="1">
      <alignment horizontal="center" vertical="top" wrapText="1"/>
    </xf>
    <xf numFmtId="0" fontId="56" fillId="0" borderId="13" xfId="0" applyFont="1" applyBorder="1" applyAlignment="1">
      <alignment horizontal="justify" vertical="top" wrapText="1"/>
    </xf>
    <xf numFmtId="0" fontId="2" fillId="37" borderId="10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center" vertical="top" wrapText="1"/>
    </xf>
    <xf numFmtId="0" fontId="56" fillId="0" borderId="11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justify" vertical="center" wrapText="1"/>
    </xf>
    <xf numFmtId="0" fontId="4" fillId="0" borderId="11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15" fillId="0" borderId="25" xfId="0" applyFont="1" applyBorder="1" applyAlignment="1">
      <alignment wrapText="1"/>
    </xf>
    <xf numFmtId="49" fontId="2" fillId="0" borderId="14" xfId="0" applyNumberFormat="1" applyFont="1" applyFill="1" applyBorder="1" applyAlignment="1">
      <alignment horizontal="center" vertical="top" wrapText="1"/>
    </xf>
    <xf numFmtId="4" fontId="2" fillId="0" borderId="20" xfId="0" applyNumberFormat="1" applyFont="1" applyFill="1" applyBorder="1" applyAlignment="1">
      <alignment horizontal="center" vertical="top" wrapText="1"/>
    </xf>
    <xf numFmtId="49" fontId="4" fillId="0" borderId="23" xfId="0" applyNumberFormat="1" applyFont="1" applyBorder="1" applyAlignment="1">
      <alignment vertical="top" wrapText="1"/>
    </xf>
    <xf numFmtId="49" fontId="4" fillId="38" borderId="23" xfId="0" applyNumberFormat="1" applyFont="1" applyFill="1" applyBorder="1" applyAlignment="1">
      <alignment vertical="top" wrapText="1"/>
    </xf>
    <xf numFmtId="49" fontId="4" fillId="38" borderId="23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38" borderId="10" xfId="0" applyNumberFormat="1" applyFont="1" applyFill="1" applyBorder="1" applyAlignment="1">
      <alignment vertical="top" wrapText="1"/>
    </xf>
    <xf numFmtId="49" fontId="2" fillId="38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Border="1" applyAlignment="1">
      <alignment vertical="top" wrapText="1"/>
    </xf>
    <xf numFmtId="0" fontId="56" fillId="38" borderId="11" xfId="0" applyFont="1" applyFill="1" applyBorder="1" applyAlignment="1">
      <alignment vertical="top" wrapText="1"/>
    </xf>
    <xf numFmtId="0" fontId="4" fillId="36" borderId="22" xfId="0" applyFont="1" applyFill="1" applyBorder="1" applyAlignment="1">
      <alignment horizontal="justify" vertical="top" wrapText="1"/>
    </xf>
    <xf numFmtId="0" fontId="13" fillId="0" borderId="13" xfId="0" applyFont="1" applyFill="1" applyBorder="1" applyAlignment="1">
      <alignment horizontal="left" vertical="center" wrapText="1"/>
    </xf>
    <xf numFmtId="49" fontId="2" fillId="38" borderId="27" xfId="0" applyNumberFormat="1" applyFont="1" applyFill="1" applyBorder="1" applyAlignment="1">
      <alignment vertical="top" wrapText="1"/>
    </xf>
    <xf numFmtId="49" fontId="2" fillId="0" borderId="27" xfId="0" applyNumberFormat="1" applyFont="1" applyBorder="1" applyAlignment="1">
      <alignment vertical="top" wrapText="1"/>
    </xf>
    <xf numFmtId="0" fontId="2" fillId="35" borderId="28" xfId="0" applyFont="1" applyFill="1" applyBorder="1" applyAlignment="1">
      <alignment vertical="center" wrapText="1"/>
    </xf>
    <xf numFmtId="0" fontId="4" fillId="0" borderId="29" xfId="0" applyFont="1" applyBorder="1" applyAlignment="1">
      <alignment vertical="center" wrapText="1"/>
    </xf>
    <xf numFmtId="0" fontId="4" fillId="0" borderId="30" xfId="0" applyFont="1" applyBorder="1" applyAlignment="1">
      <alignment horizontal="justify" vertical="top" wrapText="1"/>
    </xf>
    <xf numFmtId="0" fontId="4" fillId="0" borderId="27" xfId="0" applyFont="1" applyBorder="1" applyAlignment="1">
      <alignment horizontal="justify" vertical="top" wrapText="1"/>
    </xf>
    <xf numFmtId="0" fontId="2" fillId="0" borderId="27" xfId="0" applyFont="1" applyBorder="1" applyAlignment="1">
      <alignment horizontal="justify" vertical="top" wrapText="1"/>
    </xf>
    <xf numFmtId="0" fontId="15" fillId="0" borderId="13" xfId="0" applyFont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top" wrapText="1"/>
    </xf>
    <xf numFmtId="0" fontId="4" fillId="0" borderId="31" xfId="0" applyFont="1" applyFill="1" applyBorder="1" applyAlignment="1">
      <alignment horizontal="center" vertical="center" wrapText="1"/>
    </xf>
    <xf numFmtId="49" fontId="4" fillId="0" borderId="31" xfId="0" applyNumberFormat="1" applyFont="1" applyFill="1" applyBorder="1" applyAlignment="1">
      <alignment horizontal="center" vertical="center" wrapText="1"/>
    </xf>
    <xf numFmtId="4" fontId="4" fillId="0" borderId="32" xfId="0" applyNumberFormat="1" applyFont="1" applyFill="1" applyBorder="1" applyAlignment="1">
      <alignment horizontal="center" vertical="top" wrapText="1"/>
    </xf>
    <xf numFmtId="49" fontId="4" fillId="0" borderId="17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top" wrapText="1"/>
    </xf>
    <xf numFmtId="0" fontId="4" fillId="0" borderId="33" xfId="0" applyFont="1" applyFill="1" applyBorder="1" applyAlignment="1">
      <alignment horizontal="center" vertical="top" wrapText="1"/>
    </xf>
    <xf numFmtId="0" fontId="2" fillId="34" borderId="11" xfId="0" applyFont="1" applyFill="1" applyBorder="1" applyAlignment="1">
      <alignment vertical="center" wrapText="1"/>
    </xf>
    <xf numFmtId="0" fontId="2" fillId="0" borderId="3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ill="1" applyAlignment="1">
      <alignment horizontal="right"/>
    </xf>
    <xf numFmtId="49" fontId="4" fillId="0" borderId="14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0" fontId="56" fillId="0" borderId="33" xfId="0" applyFont="1" applyBorder="1" applyAlignment="1">
      <alignment wrapText="1"/>
    </xf>
    <xf numFmtId="0" fontId="59" fillId="0" borderId="24" xfId="0" applyFont="1" applyBorder="1" applyAlignment="1">
      <alignment wrapText="1"/>
    </xf>
    <xf numFmtId="0" fontId="56" fillId="0" borderId="24" xfId="0" applyFont="1" applyBorder="1" applyAlignment="1">
      <alignment wrapText="1"/>
    </xf>
    <xf numFmtId="0" fontId="4" fillId="0" borderId="35" xfId="0" applyFont="1" applyBorder="1" applyAlignment="1">
      <alignment horizontal="center"/>
    </xf>
    <xf numFmtId="0" fontId="4" fillId="0" borderId="35" xfId="0" applyFont="1" applyBorder="1" applyAlignment="1">
      <alignment/>
    </xf>
    <xf numFmtId="0" fontId="13" fillId="0" borderId="25" xfId="0" applyFont="1" applyBorder="1" applyAlignment="1">
      <alignment wrapText="1"/>
    </xf>
    <xf numFmtId="0" fontId="15" fillId="0" borderId="36" xfId="0" applyFont="1" applyBorder="1" applyAlignment="1">
      <alignment wrapText="1"/>
    </xf>
    <xf numFmtId="0" fontId="13" fillId="0" borderId="25" xfId="0" applyFont="1" applyBorder="1" applyAlignment="1">
      <alignment horizontal="center" vertical="top"/>
    </xf>
    <xf numFmtId="0" fontId="2" fillId="0" borderId="36" xfId="0" applyFont="1" applyBorder="1" applyAlignment="1">
      <alignment horizontal="center" vertical="top" wrapText="1"/>
    </xf>
    <xf numFmtId="0" fontId="60" fillId="0" borderId="25" xfId="0" applyFont="1" applyBorder="1" applyAlignment="1">
      <alignment wrapText="1"/>
    </xf>
    <xf numFmtId="0" fontId="61" fillId="0" borderId="25" xfId="0" applyFont="1" applyBorder="1" applyAlignment="1">
      <alignment horizontal="center" vertical="top"/>
    </xf>
    <xf numFmtId="0" fontId="60" fillId="0" borderId="37" xfId="0" applyFont="1" applyBorder="1" applyAlignment="1">
      <alignment wrapText="1"/>
    </xf>
    <xf numFmtId="0" fontId="6" fillId="0" borderId="0" xfId="0" applyFont="1" applyFill="1" applyAlignment="1">
      <alignment horizontal="center" vertical="top"/>
    </xf>
    <xf numFmtId="0" fontId="0" fillId="0" borderId="0" xfId="0" applyFont="1" applyFill="1" applyAlignment="1">
      <alignment horizontal="right" vertical="top"/>
    </xf>
    <xf numFmtId="0" fontId="1" fillId="0" borderId="0" xfId="0" applyFont="1" applyAlignment="1">
      <alignment horizontal="center" vertical="top" wrapText="1"/>
    </xf>
    <xf numFmtId="0" fontId="17" fillId="0" borderId="23" xfId="0" applyFont="1" applyBorder="1" applyAlignment="1">
      <alignment horizontal="justify" vertical="top" wrapText="1"/>
    </xf>
    <xf numFmtId="0" fontId="16" fillId="0" borderId="10" xfId="0" applyFont="1" applyBorder="1" applyAlignment="1">
      <alignment vertical="top" wrapText="1"/>
    </xf>
    <xf numFmtId="0" fontId="2" fillId="0" borderId="38" xfId="0" applyFont="1" applyBorder="1" applyAlignment="1">
      <alignment horizontal="center" vertical="top" wrapText="1"/>
    </xf>
    <xf numFmtId="0" fontId="3" fillId="0" borderId="39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5" fillId="0" borderId="34" xfId="0" applyFont="1" applyBorder="1" applyAlignment="1">
      <alignment horizontal="center" vertical="top" wrapText="1"/>
    </xf>
    <xf numFmtId="2" fontId="5" fillId="0" borderId="34" xfId="0" applyNumberFormat="1" applyFont="1" applyBorder="1" applyAlignment="1">
      <alignment horizontal="center" vertical="top" wrapText="1"/>
    </xf>
    <xf numFmtId="2" fontId="3" fillId="0" borderId="34" xfId="0" applyNumberFormat="1" applyFont="1" applyBorder="1" applyAlignment="1">
      <alignment horizontal="center" vertical="top" wrapText="1"/>
    </xf>
    <xf numFmtId="0" fontId="0" fillId="0" borderId="0" xfId="0" applyFill="1" applyAlignment="1">
      <alignment horizontal="center" vertical="top" wrapText="1"/>
    </xf>
    <xf numFmtId="172" fontId="2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37" borderId="0" xfId="0" applyFont="1" applyFill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0" fillId="0" borderId="0" xfId="0" applyFill="1" applyAlignment="1">
      <alignment vertical="top" wrapText="1"/>
    </xf>
    <xf numFmtId="0" fontId="0" fillId="0" borderId="0" xfId="0" applyFont="1" applyFill="1" applyAlignment="1">
      <alignment vertical="top"/>
    </xf>
    <xf numFmtId="172" fontId="0" fillId="0" borderId="15" xfId="0" applyNumberFormat="1" applyFont="1" applyFill="1" applyBorder="1" applyAlignment="1">
      <alignment horizontal="center"/>
    </xf>
    <xf numFmtId="172" fontId="0" fillId="0" borderId="14" xfId="0" applyNumberFormat="1" applyFont="1" applyFill="1" applyBorder="1" applyAlignment="1">
      <alignment horizontal="center"/>
    </xf>
    <xf numFmtId="0" fontId="4" fillId="0" borderId="40" xfId="0" applyFont="1" applyBorder="1" applyAlignment="1">
      <alignment horizontal="center" vertical="center" wrapText="1"/>
    </xf>
    <xf numFmtId="172" fontId="0" fillId="0" borderId="13" xfId="0" applyNumberFormat="1" applyFont="1" applyFill="1" applyBorder="1" applyAlignment="1">
      <alignment horizontal="center"/>
    </xf>
    <xf numFmtId="0" fontId="4" fillId="0" borderId="34" xfId="0" applyFont="1" applyBorder="1" applyAlignment="1">
      <alignment horizontal="center" vertical="center" wrapText="1"/>
    </xf>
    <xf numFmtId="0" fontId="10" fillId="0" borderId="13" xfId="0" applyFont="1" applyBorder="1" applyAlignment="1">
      <alignment/>
    </xf>
    <xf numFmtId="0" fontId="0" fillId="0" borderId="13" xfId="0" applyBorder="1" applyAlignment="1">
      <alignment vertical="center"/>
    </xf>
    <xf numFmtId="0" fontId="0" fillId="0" borderId="13" xfId="0" applyFill="1" applyBorder="1" applyAlignment="1">
      <alignment/>
    </xf>
    <xf numFmtId="0" fontId="11" fillId="0" borderId="13" xfId="0" applyFont="1" applyBorder="1" applyAlignment="1">
      <alignment/>
    </xf>
    <xf numFmtId="0" fontId="4" fillId="0" borderId="34" xfId="0" applyNumberFormat="1" applyFont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56" fillId="38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2" fillId="35" borderId="41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15" fillId="0" borderId="42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top" wrapText="1"/>
    </xf>
    <xf numFmtId="0" fontId="4" fillId="36" borderId="41" xfId="0" applyFont="1" applyFill="1" applyBorder="1" applyAlignment="1">
      <alignment horizontal="center" vertical="top" wrapText="1"/>
    </xf>
    <xf numFmtId="0" fontId="2" fillId="0" borderId="13" xfId="0" applyFont="1" applyBorder="1" applyAlignment="1">
      <alignment horizontal="left" wrapText="1"/>
    </xf>
    <xf numFmtId="0" fontId="2" fillId="0" borderId="43" xfId="0" applyFont="1" applyBorder="1" applyAlignment="1">
      <alignment vertical="center" wrapText="1"/>
    </xf>
    <xf numFmtId="0" fontId="2" fillId="0" borderId="41" xfId="0" applyFont="1" applyBorder="1" applyAlignment="1">
      <alignment horizontal="center" vertical="center" wrapText="1"/>
    </xf>
    <xf numFmtId="49" fontId="2" fillId="35" borderId="44" xfId="0" applyNumberFormat="1" applyFont="1" applyFill="1" applyBorder="1" applyAlignment="1">
      <alignment horizontal="left" vertical="top" wrapText="1"/>
    </xf>
    <xf numFmtId="0" fontId="2" fillId="35" borderId="13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vertical="top" wrapText="1"/>
    </xf>
    <xf numFmtId="49" fontId="4" fillId="35" borderId="44" xfId="0" applyNumberFormat="1" applyFont="1" applyFill="1" applyBorder="1" applyAlignment="1">
      <alignment horizontal="left" vertical="top" wrapText="1"/>
    </xf>
    <xf numFmtId="0" fontId="4" fillId="35" borderId="13" xfId="0" applyFont="1" applyFill="1" applyBorder="1" applyAlignment="1">
      <alignment vertical="top" wrapText="1"/>
    </xf>
    <xf numFmtId="0" fontId="4" fillId="35" borderId="13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vertical="top" wrapText="1"/>
    </xf>
    <xf numFmtId="0" fontId="2" fillId="0" borderId="26" xfId="0" applyFont="1" applyFill="1" applyBorder="1" applyAlignment="1">
      <alignment vertical="top" wrapText="1"/>
    </xf>
    <xf numFmtId="0" fontId="15" fillId="0" borderId="13" xfId="0" applyFont="1" applyFill="1" applyBorder="1" applyAlignment="1">
      <alignment horizontal="left" vertical="top" wrapText="1"/>
    </xf>
    <xf numFmtId="0" fontId="3" fillId="33" borderId="13" xfId="0" applyFont="1" applyFill="1" applyBorder="1" applyAlignment="1">
      <alignment vertical="top" wrapText="1"/>
    </xf>
    <xf numFmtId="0" fontId="5" fillId="0" borderId="13" xfId="0" applyFont="1" applyFill="1" applyBorder="1" applyAlignment="1">
      <alignment vertical="top" wrapText="1"/>
    </xf>
    <xf numFmtId="0" fontId="1" fillId="0" borderId="0" xfId="0" applyFont="1" applyAlignment="1">
      <alignment vertical="top"/>
    </xf>
    <xf numFmtId="0" fontId="2" fillId="0" borderId="13" xfId="0" applyFont="1" applyBorder="1" applyAlignment="1">
      <alignment vertical="center" wrapText="1"/>
    </xf>
    <xf numFmtId="2" fontId="2" fillId="0" borderId="13" xfId="0" applyNumberFormat="1" applyFont="1" applyFill="1" applyBorder="1" applyAlignment="1">
      <alignment horizontal="left" vertical="top" wrapText="1"/>
    </xf>
    <xf numFmtId="0" fontId="2" fillId="0" borderId="41" xfId="0" applyFont="1" applyBorder="1" applyAlignment="1">
      <alignment horizontal="center" vertical="top" wrapText="1"/>
    </xf>
    <xf numFmtId="0" fontId="15" fillId="0" borderId="13" xfId="0" applyFont="1" applyBorder="1" applyAlignment="1">
      <alignment horizontal="center" wrapText="1"/>
    </xf>
    <xf numFmtId="0" fontId="0" fillId="0" borderId="0" xfId="0" applyFill="1" applyAlignment="1">
      <alignment vertical="top"/>
    </xf>
    <xf numFmtId="49" fontId="2" fillId="0" borderId="45" xfId="0" applyNumberFormat="1" applyFont="1" applyFill="1" applyBorder="1" applyAlignment="1">
      <alignment horizontal="center" vertical="center" wrapText="1"/>
    </xf>
    <xf numFmtId="49" fontId="2" fillId="0" borderId="46" xfId="0" applyNumberFormat="1" applyFont="1" applyFill="1" applyBorder="1" applyAlignment="1">
      <alignment horizontal="center" vertical="center" wrapText="1"/>
    </xf>
    <xf numFmtId="49" fontId="2" fillId="0" borderId="42" xfId="0" applyNumberFormat="1" applyFont="1" applyFill="1" applyBorder="1" applyAlignment="1">
      <alignment horizontal="center" vertical="top" wrapText="1"/>
    </xf>
    <xf numFmtId="49" fontId="4" fillId="0" borderId="42" xfId="0" applyNumberFormat="1" applyFont="1" applyFill="1" applyBorder="1" applyAlignment="1">
      <alignment horizontal="center" vertical="top" wrapText="1"/>
    </xf>
    <xf numFmtId="0" fontId="4" fillId="0" borderId="24" xfId="0" applyFont="1" applyFill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top" wrapText="1"/>
    </xf>
    <xf numFmtId="0" fontId="2" fillId="0" borderId="28" xfId="0" applyFont="1" applyBorder="1" applyAlignment="1">
      <alignment vertical="center" wrapText="1"/>
    </xf>
    <xf numFmtId="0" fontId="2" fillId="0" borderId="13" xfId="0" applyFont="1" applyFill="1" applyBorder="1" applyAlignment="1">
      <alignment/>
    </xf>
    <xf numFmtId="0" fontId="2" fillId="0" borderId="13" xfId="0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4" fontId="2" fillId="0" borderId="13" xfId="0" applyNumberFormat="1" applyFont="1" applyFill="1" applyBorder="1" applyAlignment="1">
      <alignment horizontal="center"/>
    </xf>
    <xf numFmtId="0" fontId="2" fillId="0" borderId="48" xfId="0" applyFont="1" applyBorder="1" applyAlignment="1">
      <alignment horizontal="center" vertical="top" wrapText="1"/>
    </xf>
    <xf numFmtId="0" fontId="2" fillId="0" borderId="49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left" vertical="top" wrapText="1"/>
    </xf>
    <xf numFmtId="0" fontId="4" fillId="0" borderId="48" xfId="0" applyFont="1" applyBorder="1" applyAlignment="1">
      <alignment horizontal="left" vertical="top" wrapText="1"/>
    </xf>
    <xf numFmtId="0" fontId="4" fillId="0" borderId="48" xfId="0" applyFont="1" applyBorder="1" applyAlignment="1">
      <alignment horizontal="center" vertical="top" wrapText="1"/>
    </xf>
    <xf numFmtId="3" fontId="2" fillId="0" borderId="41" xfId="0" applyNumberFormat="1" applyFont="1" applyBorder="1" applyAlignment="1">
      <alignment horizontal="left" vertical="top" wrapText="1"/>
    </xf>
    <xf numFmtId="49" fontId="2" fillId="0" borderId="41" xfId="0" applyNumberFormat="1" applyFont="1" applyBorder="1" applyAlignment="1">
      <alignment horizontal="left" vertical="top" wrapText="1"/>
    </xf>
    <xf numFmtId="49" fontId="2" fillId="0" borderId="13" xfId="0" applyNumberFormat="1" applyFont="1" applyBorder="1" applyAlignment="1">
      <alignment horizontal="left" vertical="top" wrapText="1"/>
    </xf>
    <xf numFmtId="49" fontId="2" fillId="0" borderId="28" xfId="0" applyNumberFormat="1" applyFont="1" applyBorder="1" applyAlignment="1">
      <alignment horizontal="left" vertical="top" wrapText="1"/>
    </xf>
    <xf numFmtId="3" fontId="2" fillId="0" borderId="34" xfId="0" applyNumberFormat="1" applyFont="1" applyBorder="1" applyAlignment="1">
      <alignment horizontal="left" vertical="top" wrapText="1"/>
    </xf>
    <xf numFmtId="0" fontId="2" fillId="0" borderId="13" xfId="0" applyFont="1" applyBorder="1" applyAlignment="1">
      <alignment horizontal="center" vertical="top" wrapText="1"/>
    </xf>
    <xf numFmtId="2" fontId="4" fillId="0" borderId="13" xfId="0" applyNumberFormat="1" applyFont="1" applyFill="1" applyBorder="1" applyAlignment="1">
      <alignment horizontal="left" vertical="top" wrapText="1"/>
    </xf>
    <xf numFmtId="2" fontId="4" fillId="0" borderId="15" xfId="0" applyNumberFormat="1" applyFont="1" applyFill="1" applyBorder="1" applyAlignment="1">
      <alignment horizontal="left" vertical="top" wrapText="1"/>
    </xf>
    <xf numFmtId="2" fontId="2" fillId="0" borderId="15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/>
    </xf>
    <xf numFmtId="2" fontId="4" fillId="34" borderId="13" xfId="0" applyNumberFormat="1" applyFont="1" applyFill="1" applyBorder="1" applyAlignment="1">
      <alignment horizontal="left" vertical="top" wrapText="1"/>
    </xf>
    <xf numFmtId="49" fontId="2" fillId="0" borderId="26" xfId="0" applyNumberFormat="1" applyFont="1" applyFill="1" applyBorder="1" applyAlignment="1">
      <alignment horizontal="left" vertical="top" wrapText="1"/>
    </xf>
    <xf numFmtId="2" fontId="2" fillId="0" borderId="42" xfId="0" applyNumberFormat="1" applyFont="1" applyFill="1" applyBorder="1" applyAlignment="1">
      <alignment horizontal="center" vertical="top" wrapText="1"/>
    </xf>
    <xf numFmtId="2" fontId="4" fillId="0" borderId="44" xfId="0" applyNumberFormat="1" applyFont="1" applyFill="1" applyBorder="1" applyAlignment="1">
      <alignment horizontal="center" vertical="top" wrapText="1"/>
    </xf>
    <xf numFmtId="2" fontId="4" fillId="0" borderId="42" xfId="0" applyNumberFormat="1" applyFont="1" applyFill="1" applyBorder="1" applyAlignment="1">
      <alignment horizontal="center" vertical="top" wrapText="1"/>
    </xf>
    <xf numFmtId="2" fontId="4" fillId="0" borderId="50" xfId="0" applyNumberFormat="1" applyFont="1" applyFill="1" applyBorder="1" applyAlignment="1">
      <alignment horizontal="center" vertical="top" wrapText="1"/>
    </xf>
    <xf numFmtId="2" fontId="2" fillId="0" borderId="44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Border="1" applyAlignment="1">
      <alignment horizontal="center" vertical="top" wrapText="1"/>
    </xf>
    <xf numFmtId="2" fontId="2" fillId="0" borderId="50" xfId="0" applyNumberFormat="1" applyFont="1" applyFill="1" applyBorder="1" applyAlignment="1">
      <alignment horizontal="center" vertical="top" wrapText="1"/>
    </xf>
    <xf numFmtId="2" fontId="2" fillId="0" borderId="45" xfId="0" applyNumberFormat="1" applyFont="1" applyFill="1" applyBorder="1" applyAlignment="1">
      <alignment horizontal="center" vertical="top" wrapText="1"/>
    </xf>
    <xf numFmtId="2" fontId="2" fillId="0" borderId="13" xfId="0" applyNumberFormat="1" applyFont="1" applyFill="1" applyBorder="1" applyAlignment="1">
      <alignment horizontal="center"/>
    </xf>
    <xf numFmtId="2" fontId="0" fillId="0" borderId="0" xfId="0" applyNumberFormat="1" applyFill="1" applyAlignment="1">
      <alignment horizontal="center"/>
    </xf>
    <xf numFmtId="0" fontId="2" fillId="0" borderId="38" xfId="0" applyFont="1" applyBorder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3" fillId="0" borderId="16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5" fillId="0" borderId="51" xfId="0" applyFont="1" applyBorder="1" applyAlignment="1">
      <alignment horizontal="justify" vertical="top" wrapText="1"/>
    </xf>
    <xf numFmtId="0" fontId="5" fillId="0" borderId="23" xfId="0" applyFont="1" applyBorder="1" applyAlignment="1">
      <alignment horizontal="justify" vertical="top" wrapText="1"/>
    </xf>
    <xf numFmtId="0" fontId="6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center" vertical="top"/>
    </xf>
    <xf numFmtId="0" fontId="0" fillId="0" borderId="0" xfId="0" applyFill="1" applyAlignment="1">
      <alignment horizontal="right" vertical="top" wrapText="1"/>
    </xf>
    <xf numFmtId="172" fontId="2" fillId="0" borderId="52" xfId="0" applyNumberFormat="1" applyFont="1" applyFill="1" applyBorder="1" applyAlignment="1">
      <alignment horizontal="center" vertical="top" wrapText="1"/>
    </xf>
    <xf numFmtId="172" fontId="2" fillId="0" borderId="43" xfId="0" applyNumberFormat="1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0" fillId="0" borderId="0" xfId="0" applyFont="1" applyFill="1" applyAlignment="1">
      <alignment horizontal="right" vertical="top"/>
    </xf>
    <xf numFmtId="4" fontId="0" fillId="0" borderId="15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49" fontId="1" fillId="0" borderId="0" xfId="0" applyNumberFormat="1" applyFont="1" applyAlignment="1">
      <alignment horizontal="center" wrapText="1"/>
    </xf>
    <xf numFmtId="0" fontId="0" fillId="0" borderId="0" xfId="0" applyAlignment="1">
      <alignment horizontal="right" vertical="top" wrapText="1"/>
    </xf>
    <xf numFmtId="0" fontId="2" fillId="0" borderId="13" xfId="0" applyFont="1" applyBorder="1" applyAlignment="1">
      <alignment vertical="center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right" vertical="top"/>
    </xf>
    <xf numFmtId="49" fontId="2" fillId="0" borderId="17" xfId="0" applyNumberFormat="1" applyFont="1" applyFill="1" applyBorder="1" applyAlignment="1">
      <alignment horizontal="center" vertical="center" wrapText="1"/>
    </xf>
    <xf numFmtId="49" fontId="2" fillId="0" borderId="37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right" vertical="top"/>
    </xf>
    <xf numFmtId="0" fontId="0" fillId="0" borderId="34" xfId="0" applyFill="1" applyBorder="1" applyAlignment="1">
      <alignment horizontal="center"/>
    </xf>
    <xf numFmtId="0" fontId="0" fillId="0" borderId="0" xfId="0" applyFill="1" applyAlignment="1">
      <alignment horizontal="right" wrapText="1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2" fillId="0" borderId="33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2" fontId="4" fillId="34" borderId="15" xfId="0" applyNumberFormat="1" applyFont="1" applyFill="1" applyBorder="1" applyAlignment="1">
      <alignment horizontal="left" vertical="top" wrapText="1"/>
    </xf>
    <xf numFmtId="2" fontId="4" fillId="38" borderId="0" xfId="0" applyNumberFormat="1" applyFont="1" applyFill="1" applyBorder="1" applyAlignment="1">
      <alignment horizontal="center" vertical="top" wrapText="1"/>
    </xf>
    <xf numFmtId="2" fontId="2" fillId="38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Border="1" applyAlignment="1">
      <alignment horizontal="center" vertical="top" wrapText="1"/>
    </xf>
    <xf numFmtId="2" fontId="4" fillId="0" borderId="24" xfId="0" applyNumberFormat="1" applyFont="1" applyBorder="1" applyAlignment="1">
      <alignment horizontal="center" vertical="top" wrapText="1"/>
    </xf>
    <xf numFmtId="2" fontId="2" fillId="0" borderId="54" xfId="0" applyNumberFormat="1" applyFont="1" applyBorder="1" applyAlignment="1">
      <alignment horizontal="center" vertical="top" wrapText="1"/>
    </xf>
    <xf numFmtId="2" fontId="2" fillId="0" borderId="24" xfId="0" applyNumberFormat="1" applyFont="1" applyBorder="1" applyAlignment="1">
      <alignment horizontal="center" vertical="top" wrapText="1"/>
    </xf>
    <xf numFmtId="2" fontId="2" fillId="0" borderId="13" xfId="0" applyNumberFormat="1" applyFont="1" applyBorder="1" applyAlignment="1">
      <alignment horizontal="center" vertical="top" wrapText="1"/>
    </xf>
    <xf numFmtId="2" fontId="2" fillId="0" borderId="14" xfId="0" applyNumberFormat="1" applyFont="1" applyFill="1" applyBorder="1" applyAlignment="1">
      <alignment horizontal="left" vertical="top" wrapText="1"/>
    </xf>
    <xf numFmtId="2" fontId="2" fillId="0" borderId="0" xfId="0" applyNumberFormat="1" applyFont="1" applyFill="1" applyBorder="1" applyAlignment="1">
      <alignment horizontal="left" vertical="top" wrapText="1"/>
    </xf>
    <xf numFmtId="2" fontId="4" fillId="35" borderId="13" xfId="0" applyNumberFormat="1" applyFont="1" applyFill="1" applyBorder="1" applyAlignment="1">
      <alignment horizontal="left" vertical="top" wrapText="1"/>
    </xf>
    <xf numFmtId="2" fontId="2" fillId="35" borderId="13" xfId="0" applyNumberFormat="1" applyFont="1" applyFill="1" applyBorder="1" applyAlignment="1">
      <alignment horizontal="left" vertical="top" wrapText="1"/>
    </xf>
    <xf numFmtId="2" fontId="2" fillId="0" borderId="13" xfId="0" applyNumberFormat="1" applyFont="1" applyFill="1" applyBorder="1" applyAlignment="1">
      <alignment vertical="top" wrapText="1"/>
    </xf>
    <xf numFmtId="2" fontId="4" fillId="0" borderId="15" xfId="0" applyNumberFormat="1" applyFont="1" applyFill="1" applyBorder="1" applyAlignment="1">
      <alignment vertical="top" wrapText="1"/>
    </xf>
    <xf numFmtId="2" fontId="4" fillId="32" borderId="13" xfId="0" applyNumberFormat="1" applyFont="1" applyFill="1" applyBorder="1" applyAlignment="1">
      <alignment horizontal="left" vertical="top" wrapText="1"/>
    </xf>
    <xf numFmtId="2" fontId="4" fillId="33" borderId="13" xfId="0" applyNumberFormat="1" applyFont="1" applyFill="1" applyBorder="1" applyAlignment="1">
      <alignment horizontal="left" vertical="top" wrapText="1"/>
    </xf>
    <xf numFmtId="2" fontId="4" fillId="0" borderId="55" xfId="0" applyNumberFormat="1" applyFont="1" applyFill="1" applyBorder="1" applyAlignment="1">
      <alignment horizontal="center" vertical="center" wrapText="1"/>
    </xf>
    <xf numFmtId="2" fontId="4" fillId="0" borderId="45" xfId="0" applyNumberFormat="1" applyFont="1" applyFill="1" applyBorder="1" applyAlignment="1">
      <alignment horizontal="center" vertical="center" wrapText="1"/>
    </xf>
    <xf numFmtId="2" fontId="4" fillId="0" borderId="13" xfId="0" applyNumberFormat="1" applyFont="1" applyFill="1" applyBorder="1" applyAlignment="1">
      <alignment horizontal="center" vertical="top" wrapText="1"/>
    </xf>
    <xf numFmtId="2" fontId="2" fillId="0" borderId="15" xfId="0" applyNumberFormat="1" applyFont="1" applyFill="1" applyBorder="1" applyAlignment="1">
      <alignment horizontal="center" vertical="top" wrapText="1"/>
    </xf>
    <xf numFmtId="2" fontId="2" fillId="0" borderId="13" xfId="0" applyNumberFormat="1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view="pageBreakPreview" zoomScaleSheetLayoutView="100" zoomScalePageLayoutView="0" workbookViewId="0" topLeftCell="A1">
      <selection activeCell="G10" sqref="G10"/>
    </sheetView>
  </sheetViews>
  <sheetFormatPr defaultColWidth="9.140625" defaultRowHeight="15"/>
  <cols>
    <col min="1" max="1" width="37.8515625" style="0" customWidth="1"/>
    <col min="2" max="2" width="41.28125" style="0" customWidth="1"/>
    <col min="3" max="3" width="29.28125" style="1" customWidth="1"/>
  </cols>
  <sheetData>
    <row r="1" spans="1:5" ht="87.75" customHeight="1">
      <c r="A1" s="337" t="s">
        <v>306</v>
      </c>
      <c r="B1" s="338"/>
      <c r="C1" s="338"/>
      <c r="E1" s="2"/>
    </row>
    <row r="2" spans="1:5" ht="14.25" customHeight="1">
      <c r="A2" s="97"/>
      <c r="B2" s="98"/>
      <c r="C2" s="98" t="s">
        <v>441</v>
      </c>
      <c r="E2" s="2"/>
    </row>
    <row r="3" spans="1:5" ht="105.75" customHeight="1">
      <c r="A3" s="337" t="s">
        <v>371</v>
      </c>
      <c r="B3" s="337"/>
      <c r="C3" s="337"/>
      <c r="E3" s="2"/>
    </row>
    <row r="4" spans="1:3" ht="32.25" customHeight="1" hidden="1">
      <c r="A4" s="337"/>
      <c r="B4" s="337"/>
      <c r="C4" s="337"/>
    </row>
    <row r="5" ht="15.75" thickBot="1">
      <c r="C5" s="98" t="s">
        <v>139</v>
      </c>
    </row>
    <row r="6" spans="1:4" ht="15.75" customHeight="1">
      <c r="A6" s="339" t="s">
        <v>22</v>
      </c>
      <c r="B6" s="339" t="s">
        <v>23</v>
      </c>
      <c r="C6" s="239" t="s">
        <v>24</v>
      </c>
      <c r="D6" s="241"/>
    </row>
    <row r="7" spans="1:4" ht="17.25" customHeight="1" thickBot="1">
      <c r="A7" s="340"/>
      <c r="B7" s="340"/>
      <c r="C7" s="240" t="s">
        <v>140</v>
      </c>
      <c r="D7" s="242"/>
    </row>
    <row r="8" spans="1:4" ht="30.75" customHeight="1" thickBot="1">
      <c r="A8" s="5" t="s">
        <v>25</v>
      </c>
      <c r="B8" s="6" t="s">
        <v>26</v>
      </c>
      <c r="C8" s="243" t="s">
        <v>21</v>
      </c>
      <c r="D8" s="242"/>
    </row>
    <row r="9" spans="1:4" ht="32.25" customHeight="1" thickBot="1">
      <c r="A9" s="5" t="s">
        <v>27</v>
      </c>
      <c r="B9" s="6" t="s">
        <v>28</v>
      </c>
      <c r="C9" s="243" t="s">
        <v>21</v>
      </c>
      <c r="D9" s="242"/>
    </row>
    <row r="10" spans="1:4" ht="49.5" customHeight="1" thickBot="1">
      <c r="A10" s="5" t="s">
        <v>29</v>
      </c>
      <c r="B10" s="6" t="s">
        <v>335</v>
      </c>
      <c r="C10" s="243" t="s">
        <v>21</v>
      </c>
      <c r="D10" s="242"/>
    </row>
    <row r="11" spans="1:4" ht="48" customHeight="1" thickBot="1">
      <c r="A11" s="8" t="s">
        <v>30</v>
      </c>
      <c r="B11" s="4" t="s">
        <v>336</v>
      </c>
      <c r="C11" s="240" t="s">
        <v>21</v>
      </c>
      <c r="D11" s="242"/>
    </row>
    <row r="12" spans="1:4" ht="45.75" customHeight="1" thickBot="1">
      <c r="A12" s="5" t="s">
        <v>31</v>
      </c>
      <c r="B12" s="6" t="s">
        <v>32</v>
      </c>
      <c r="C12" s="243" t="s">
        <v>21</v>
      </c>
      <c r="D12" s="242"/>
    </row>
    <row r="13" spans="1:4" ht="46.5" customHeight="1" thickBot="1">
      <c r="A13" s="8" t="s">
        <v>33</v>
      </c>
      <c r="B13" s="4" t="s">
        <v>34</v>
      </c>
      <c r="C13" s="240" t="s">
        <v>21</v>
      </c>
      <c r="D13" s="242"/>
    </row>
    <row r="14" spans="1:4" ht="47.25" customHeight="1" thickBot="1">
      <c r="A14" s="5" t="s">
        <v>35</v>
      </c>
      <c r="B14" s="6" t="s">
        <v>36</v>
      </c>
      <c r="C14" s="243" t="s">
        <v>21</v>
      </c>
      <c r="D14" s="242"/>
    </row>
    <row r="15" spans="1:4" ht="65.25" customHeight="1" thickBot="1">
      <c r="A15" s="5" t="s">
        <v>37</v>
      </c>
      <c r="B15" s="6" t="s">
        <v>337</v>
      </c>
      <c r="C15" s="243" t="s">
        <v>21</v>
      </c>
      <c r="D15" s="242"/>
    </row>
    <row r="16" spans="1:4" ht="62.25" customHeight="1" thickBot="1">
      <c r="A16" s="8" t="s">
        <v>38</v>
      </c>
      <c r="B16" s="4" t="s">
        <v>338</v>
      </c>
      <c r="C16" s="240" t="s">
        <v>21</v>
      </c>
      <c r="D16" s="242"/>
    </row>
    <row r="17" spans="1:4" ht="72" thickBot="1">
      <c r="A17" s="5" t="s">
        <v>39</v>
      </c>
      <c r="B17" s="6" t="s">
        <v>40</v>
      </c>
      <c r="C17" s="240" t="s">
        <v>21</v>
      </c>
      <c r="D17" s="242"/>
    </row>
    <row r="18" spans="1:8" ht="64.5" customHeight="1" thickBot="1">
      <c r="A18" s="8" t="s">
        <v>41</v>
      </c>
      <c r="B18" s="4" t="s">
        <v>42</v>
      </c>
      <c r="C18" s="240" t="s">
        <v>21</v>
      </c>
      <c r="D18" s="242"/>
      <c r="H18" t="s">
        <v>271</v>
      </c>
    </row>
    <row r="19" spans="1:4" ht="33" customHeight="1" thickBot="1">
      <c r="A19" s="5" t="s">
        <v>43</v>
      </c>
      <c r="B19" s="6" t="s">
        <v>44</v>
      </c>
      <c r="C19" s="244">
        <v>3932809</v>
      </c>
      <c r="D19" s="242"/>
    </row>
    <row r="20" spans="1:4" ht="18.75" customHeight="1" thickBot="1">
      <c r="A20" s="5" t="s">
        <v>45</v>
      </c>
      <c r="B20" s="6" t="s">
        <v>46</v>
      </c>
      <c r="C20" s="244">
        <f>C21</f>
        <v>-24249096.81</v>
      </c>
      <c r="D20" s="242"/>
    </row>
    <row r="21" spans="1:4" ht="32.25" customHeight="1" thickBot="1">
      <c r="A21" s="8" t="s">
        <v>47</v>
      </c>
      <c r="B21" s="4" t="s">
        <v>48</v>
      </c>
      <c r="C21" s="245">
        <f>C22</f>
        <v>-24249096.81</v>
      </c>
      <c r="D21" s="242"/>
    </row>
    <row r="22" spans="1:4" ht="33" customHeight="1" thickBot="1">
      <c r="A22" s="8" t="s">
        <v>49</v>
      </c>
      <c r="B22" s="4" t="s">
        <v>50</v>
      </c>
      <c r="C22" s="245">
        <f>C23</f>
        <v>-24249096.81</v>
      </c>
      <c r="D22" s="242"/>
    </row>
    <row r="23" spans="1:4" ht="31.5" customHeight="1" thickBot="1">
      <c r="A23" s="8" t="s">
        <v>51</v>
      </c>
      <c r="B23" s="4" t="s">
        <v>52</v>
      </c>
      <c r="C23" s="245">
        <v>-24249096.81</v>
      </c>
      <c r="D23" s="242"/>
    </row>
    <row r="24" spans="1:4" ht="33" customHeight="1" thickBot="1">
      <c r="A24" s="5" t="s">
        <v>53</v>
      </c>
      <c r="B24" s="6" t="s">
        <v>54</v>
      </c>
      <c r="C24" s="244">
        <f>C25</f>
        <v>28181905.81</v>
      </c>
      <c r="D24" s="242"/>
    </row>
    <row r="25" spans="1:4" ht="36" customHeight="1" thickBot="1">
      <c r="A25" s="8" t="s">
        <v>55</v>
      </c>
      <c r="B25" s="4" t="s">
        <v>56</v>
      </c>
      <c r="C25" s="245">
        <f>C26</f>
        <v>28181905.81</v>
      </c>
      <c r="D25" s="242"/>
    </row>
    <row r="26" spans="1:4" ht="33.75" customHeight="1" thickBot="1">
      <c r="A26" s="8" t="s">
        <v>57</v>
      </c>
      <c r="B26" s="4" t="s">
        <v>58</v>
      </c>
      <c r="C26" s="245">
        <f>C27</f>
        <v>28181905.81</v>
      </c>
      <c r="D26" s="242"/>
    </row>
    <row r="27" spans="1:4" ht="34.5" customHeight="1" thickBot="1">
      <c r="A27" s="8" t="s">
        <v>59</v>
      </c>
      <c r="B27" s="4" t="s">
        <v>60</v>
      </c>
      <c r="C27" s="245">
        <v>28181905.81</v>
      </c>
      <c r="D27" s="242"/>
    </row>
    <row r="28" spans="1:4" ht="21.75" customHeight="1" thickBot="1">
      <c r="A28" s="341" t="s">
        <v>61</v>
      </c>
      <c r="B28" s="342"/>
      <c r="C28" s="101">
        <v>3932809</v>
      </c>
      <c r="D28" s="36" t="s">
        <v>370</v>
      </c>
    </row>
  </sheetData>
  <sheetProtection/>
  <mergeCells count="5">
    <mergeCell ref="A1:C1"/>
    <mergeCell ref="A6:A7"/>
    <mergeCell ref="B6:B7"/>
    <mergeCell ref="A28:B28"/>
    <mergeCell ref="A3:C4"/>
  </mergeCells>
  <printOptions/>
  <pageMargins left="0.7" right="0.7" top="0.36" bottom="0.41" header="0.3" footer="0.3"/>
  <pageSetup fitToHeight="0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view="pageBreakPreview" zoomScaleSheetLayoutView="100" zoomScalePageLayoutView="0" workbookViewId="0" topLeftCell="A1">
      <selection activeCell="G8" sqref="G8"/>
    </sheetView>
  </sheetViews>
  <sheetFormatPr defaultColWidth="9.140625" defaultRowHeight="15"/>
  <cols>
    <col min="1" max="1" width="32.140625" style="54" customWidth="1"/>
    <col min="2" max="2" width="80.421875" style="54" customWidth="1"/>
    <col min="3" max="3" width="16.8515625" style="54" customWidth="1"/>
    <col min="4" max="4" width="9.57421875" style="55" customWidth="1"/>
    <col min="5" max="5" width="16.28125" style="55" customWidth="1"/>
  </cols>
  <sheetData>
    <row r="1" spans="1:5" ht="105.75" customHeight="1">
      <c r="A1" s="345" t="s">
        <v>442</v>
      </c>
      <c r="B1" s="345"/>
      <c r="C1" s="345"/>
      <c r="D1" s="252"/>
      <c r="E1" s="234"/>
    </row>
    <row r="2" spans="1:5" ht="105.75" customHeight="1">
      <c r="A2" s="345" t="s">
        <v>372</v>
      </c>
      <c r="B2" s="350"/>
      <c r="C2" s="350"/>
      <c r="D2" s="251"/>
      <c r="E2" s="246"/>
    </row>
    <row r="3" spans="1:5" ht="30.75" customHeight="1">
      <c r="A3" s="343" t="s">
        <v>307</v>
      </c>
      <c r="B3" s="344"/>
      <c r="C3" s="344"/>
      <c r="D3" s="344"/>
      <c r="E3" s="233"/>
    </row>
    <row r="4" spans="4:5" ht="15" customHeight="1" thickBot="1">
      <c r="D4" s="170" t="s">
        <v>139</v>
      </c>
      <c r="E4" s="170"/>
    </row>
    <row r="5" spans="1:5" ht="17.25" customHeight="1">
      <c r="A5" s="52" t="s">
        <v>64</v>
      </c>
      <c r="B5" s="348" t="s">
        <v>66</v>
      </c>
      <c r="C5" s="346" t="s">
        <v>166</v>
      </c>
      <c r="D5" s="253"/>
      <c r="E5" s="247"/>
    </row>
    <row r="6" spans="1:5" ht="33.75" customHeight="1" thickBot="1">
      <c r="A6" s="53" t="s">
        <v>65</v>
      </c>
      <c r="B6" s="349"/>
      <c r="C6" s="347"/>
      <c r="D6" s="254"/>
      <c r="E6" s="247"/>
    </row>
    <row r="7" spans="1:5" ht="24" customHeight="1" thickBot="1">
      <c r="A7" s="102" t="s">
        <v>67</v>
      </c>
      <c r="B7" s="103" t="s">
        <v>143</v>
      </c>
      <c r="C7" s="255">
        <f>SUM(C8+C11+C17+C20+C28+C31)</f>
        <v>2772856.81</v>
      </c>
      <c r="D7" s="256"/>
      <c r="E7" s="217"/>
    </row>
    <row r="8" spans="1:5" ht="20.25" customHeight="1" thickBot="1">
      <c r="A8" s="104" t="s">
        <v>68</v>
      </c>
      <c r="B8" s="105" t="s">
        <v>144</v>
      </c>
      <c r="C8" s="257">
        <f>SUM(C9)</f>
        <v>1390856.81</v>
      </c>
      <c r="D8" s="256"/>
      <c r="E8" s="217"/>
    </row>
    <row r="9" spans="1:5" ht="21.75" customHeight="1" thickBot="1">
      <c r="A9" s="106" t="s">
        <v>69</v>
      </c>
      <c r="B9" s="107" t="s">
        <v>70</v>
      </c>
      <c r="C9" s="216">
        <f>SUM(C10)</f>
        <v>1390856.81</v>
      </c>
      <c r="D9" s="256"/>
      <c r="E9" s="248"/>
    </row>
    <row r="10" spans="1:5" s="38" customFormat="1" ht="67.5" customHeight="1" thickBot="1">
      <c r="A10" s="106" t="s">
        <v>71</v>
      </c>
      <c r="B10" s="107" t="s">
        <v>165</v>
      </c>
      <c r="C10" s="216">
        <v>1390856.81</v>
      </c>
      <c r="D10" s="258"/>
      <c r="E10" s="248"/>
    </row>
    <row r="11" spans="1:5" s="38" customFormat="1" ht="32.25" customHeight="1" thickBot="1">
      <c r="A11" s="104" t="s">
        <v>1</v>
      </c>
      <c r="B11" s="105" t="s">
        <v>2</v>
      </c>
      <c r="C11" s="257">
        <f>SUM(C12)</f>
        <v>448700</v>
      </c>
      <c r="D11" s="258"/>
      <c r="E11" s="217"/>
    </row>
    <row r="12" spans="1:5" s="38" customFormat="1" ht="33.75" customHeight="1" thickBot="1">
      <c r="A12" s="106" t="s">
        <v>145</v>
      </c>
      <c r="B12" s="107" t="s">
        <v>146</v>
      </c>
      <c r="C12" s="216">
        <f>SUM(C13+C14+C15+C16)</f>
        <v>448700</v>
      </c>
      <c r="D12" s="258"/>
      <c r="E12" s="248"/>
    </row>
    <row r="13" spans="1:5" s="38" customFormat="1" ht="96.75" customHeight="1" thickBot="1">
      <c r="A13" s="106" t="s">
        <v>348</v>
      </c>
      <c r="B13" s="221" t="s">
        <v>349</v>
      </c>
      <c r="C13" s="216">
        <v>200000</v>
      </c>
      <c r="D13" s="258"/>
      <c r="E13" s="248"/>
    </row>
    <row r="14" spans="1:5" s="38" customFormat="1" ht="105.75" customHeight="1" thickBot="1">
      <c r="A14" s="106" t="s">
        <v>350</v>
      </c>
      <c r="B14" s="222" t="s">
        <v>351</v>
      </c>
      <c r="C14" s="216">
        <v>48700</v>
      </c>
      <c r="D14" s="258"/>
      <c r="E14" s="248"/>
    </row>
    <row r="15" spans="1:5" s="38" customFormat="1" ht="81" customHeight="1" thickBot="1">
      <c r="A15" s="106" t="s">
        <v>352</v>
      </c>
      <c r="B15" s="223" t="s">
        <v>353</v>
      </c>
      <c r="C15" s="216">
        <v>200000</v>
      </c>
      <c r="D15" s="258"/>
      <c r="E15" s="248"/>
    </row>
    <row r="16" spans="1:5" s="38" customFormat="1" ht="58.5" customHeight="1" hidden="1" thickBot="1">
      <c r="A16" s="106" t="s">
        <v>0</v>
      </c>
      <c r="B16" s="107" t="s">
        <v>7</v>
      </c>
      <c r="C16" s="175">
        <v>0</v>
      </c>
      <c r="E16" s="249"/>
    </row>
    <row r="17" spans="1:5" s="38" customFormat="1" ht="15.75" customHeight="1" thickBot="1">
      <c r="A17" s="104" t="s">
        <v>147</v>
      </c>
      <c r="B17" s="105" t="s">
        <v>148</v>
      </c>
      <c r="C17" s="257">
        <f>SUM(C18)</f>
        <v>107300</v>
      </c>
      <c r="D17" s="258"/>
      <c r="E17" s="217"/>
    </row>
    <row r="18" spans="1:5" ht="19.5" customHeight="1" thickBot="1">
      <c r="A18" s="106" t="s">
        <v>149</v>
      </c>
      <c r="B18" s="107" t="s">
        <v>150</v>
      </c>
      <c r="C18" s="216">
        <f>SUM(C19)</f>
        <v>107300</v>
      </c>
      <c r="D18" s="256"/>
      <c r="E18" s="248"/>
    </row>
    <row r="19" spans="1:5" ht="19.5" customHeight="1" thickBot="1">
      <c r="A19" s="106" t="s">
        <v>151</v>
      </c>
      <c r="B19" s="107" t="s">
        <v>150</v>
      </c>
      <c r="C19" s="216">
        <v>107300</v>
      </c>
      <c r="D19" s="256"/>
      <c r="E19" s="248"/>
    </row>
    <row r="20" spans="1:5" s="38" customFormat="1" ht="18.75" customHeight="1" thickBot="1">
      <c r="A20" s="104" t="s">
        <v>72</v>
      </c>
      <c r="B20" s="105" t="s">
        <v>152</v>
      </c>
      <c r="C20" s="257">
        <f>SUM(C21+C23)</f>
        <v>776000</v>
      </c>
      <c r="D20" s="258"/>
      <c r="E20" s="217"/>
    </row>
    <row r="21" spans="1:5" ht="18.75" customHeight="1" thickBot="1">
      <c r="A21" s="106" t="s">
        <v>73</v>
      </c>
      <c r="B21" s="107" t="s">
        <v>153</v>
      </c>
      <c r="C21" s="216">
        <f>SUM(C22)</f>
        <v>90000</v>
      </c>
      <c r="D21" s="256"/>
      <c r="E21" s="248"/>
    </row>
    <row r="22" spans="1:5" ht="48" customHeight="1" thickBot="1">
      <c r="A22" s="106" t="s">
        <v>74</v>
      </c>
      <c r="B22" s="107" t="s">
        <v>154</v>
      </c>
      <c r="C22" s="216">
        <v>90000</v>
      </c>
      <c r="D22" s="256"/>
      <c r="E22" s="248"/>
    </row>
    <row r="23" spans="1:5" s="38" customFormat="1" ht="15.75" customHeight="1" thickBot="1">
      <c r="A23" s="104" t="s">
        <v>75</v>
      </c>
      <c r="B23" s="105" t="s">
        <v>76</v>
      </c>
      <c r="C23" s="257">
        <f>SUM(C24+C26)</f>
        <v>686000</v>
      </c>
      <c r="D23" s="258"/>
      <c r="E23" s="217"/>
    </row>
    <row r="24" spans="1:5" ht="18.75" customHeight="1" thickBot="1">
      <c r="A24" s="106" t="s">
        <v>17</v>
      </c>
      <c r="B24" s="107" t="s">
        <v>155</v>
      </c>
      <c r="C24" s="216">
        <f>SUM(C25)</f>
        <v>260000</v>
      </c>
      <c r="D24" s="256"/>
      <c r="E24" s="248"/>
    </row>
    <row r="25" spans="1:5" s="38" customFormat="1" ht="33" customHeight="1" thickBot="1">
      <c r="A25" s="106" t="s">
        <v>16</v>
      </c>
      <c r="B25" s="107" t="s">
        <v>5</v>
      </c>
      <c r="C25" s="216">
        <v>260000</v>
      </c>
      <c r="D25" s="258"/>
      <c r="E25" s="248"/>
    </row>
    <row r="26" spans="1:5" s="38" customFormat="1" ht="20.25" customHeight="1" thickBot="1">
      <c r="A26" s="106" t="s">
        <v>19</v>
      </c>
      <c r="B26" s="107" t="s">
        <v>156</v>
      </c>
      <c r="C26" s="216">
        <f>SUM(C27)</f>
        <v>426000</v>
      </c>
      <c r="D26" s="258"/>
      <c r="E26" s="248"/>
    </row>
    <row r="27" spans="1:5" s="38" customFormat="1" ht="33.75" customHeight="1" thickBot="1">
      <c r="A27" s="106" t="s">
        <v>18</v>
      </c>
      <c r="B27" s="107" t="s">
        <v>6</v>
      </c>
      <c r="C27" s="216">
        <v>426000</v>
      </c>
      <c r="D27" s="258"/>
      <c r="E27" s="248"/>
    </row>
    <row r="28" spans="1:5" s="12" customFormat="1" ht="23.25" customHeight="1" thickBot="1">
      <c r="A28" s="104" t="s">
        <v>157</v>
      </c>
      <c r="B28" s="105" t="s">
        <v>158</v>
      </c>
      <c r="C28" s="257">
        <f>SUM(C29)</f>
        <v>2000</v>
      </c>
      <c r="D28" s="259"/>
      <c r="E28" s="217"/>
    </row>
    <row r="29" spans="1:5" s="20" customFormat="1" ht="52.5" customHeight="1" thickBot="1">
      <c r="A29" s="106" t="s">
        <v>159</v>
      </c>
      <c r="B29" s="107" t="s">
        <v>160</v>
      </c>
      <c r="C29" s="216">
        <f>SUM(C30)</f>
        <v>2000</v>
      </c>
      <c r="D29" s="260"/>
      <c r="E29" s="248"/>
    </row>
    <row r="30" spans="1:5" s="20" customFormat="1" ht="76.5" customHeight="1" thickBot="1">
      <c r="A30" s="106" t="s">
        <v>294</v>
      </c>
      <c r="B30" s="107" t="s">
        <v>161</v>
      </c>
      <c r="C30" s="216">
        <v>2000</v>
      </c>
      <c r="D30" s="260"/>
      <c r="E30" s="248"/>
    </row>
    <row r="31" spans="1:5" s="20" customFormat="1" ht="55.5" customHeight="1" thickBot="1">
      <c r="A31" s="104" t="s">
        <v>308</v>
      </c>
      <c r="B31" s="105" t="s">
        <v>309</v>
      </c>
      <c r="C31" s="257">
        <v>48000</v>
      </c>
      <c r="D31" s="260"/>
      <c r="E31" s="217"/>
    </row>
    <row r="32" spans="1:5" s="20" customFormat="1" ht="81" customHeight="1" thickBot="1">
      <c r="A32" s="106" t="s">
        <v>310</v>
      </c>
      <c r="B32" s="107" t="s">
        <v>311</v>
      </c>
      <c r="C32" s="216">
        <v>48000</v>
      </c>
      <c r="D32" s="260"/>
      <c r="E32" s="248"/>
    </row>
    <row r="33" spans="1:5" s="20" customFormat="1" ht="66.75" customHeight="1" thickBot="1">
      <c r="A33" s="106" t="s">
        <v>312</v>
      </c>
      <c r="B33" s="203" t="s">
        <v>313</v>
      </c>
      <c r="C33" s="216">
        <v>48000</v>
      </c>
      <c r="D33" s="260"/>
      <c r="E33" s="248"/>
    </row>
    <row r="34" spans="1:5" s="20" customFormat="1" ht="76.5" customHeight="1" thickBot="1">
      <c r="A34" s="106" t="s">
        <v>63</v>
      </c>
      <c r="B34" s="203" t="s">
        <v>314</v>
      </c>
      <c r="C34" s="216">
        <v>48000</v>
      </c>
      <c r="D34" s="260"/>
      <c r="E34" s="248"/>
    </row>
    <row r="35" spans="1:5" ht="21" customHeight="1" thickBot="1">
      <c r="A35" s="104" t="s">
        <v>77</v>
      </c>
      <c r="B35" s="105" t="s">
        <v>78</v>
      </c>
      <c r="C35" s="257">
        <f>SUM(C36)</f>
        <v>21476240</v>
      </c>
      <c r="D35" s="256"/>
      <c r="E35" s="217"/>
    </row>
    <row r="36" spans="1:5" s="39" customFormat="1" ht="35.25" customHeight="1" thickBot="1">
      <c r="A36" s="104" t="s">
        <v>79</v>
      </c>
      <c r="B36" s="105" t="s">
        <v>162</v>
      </c>
      <c r="C36" s="257">
        <f>SUM(C39+C41+C43+C45+C47+C49+C52+C54+C56+C59+C61+C64)</f>
        <v>21476240</v>
      </c>
      <c r="D36" s="261"/>
      <c r="E36" s="217"/>
    </row>
    <row r="37" spans="1:5" ht="16.5" thickBot="1">
      <c r="A37" s="110" t="s">
        <v>200</v>
      </c>
      <c r="B37" s="111" t="s">
        <v>163</v>
      </c>
      <c r="C37" s="216">
        <f>SUM(C40+C38)</f>
        <v>13485700</v>
      </c>
      <c r="D37" s="256"/>
      <c r="E37" s="248"/>
    </row>
    <row r="38" spans="1:5" ht="32.25" thickBot="1">
      <c r="A38" s="110" t="s">
        <v>411</v>
      </c>
      <c r="B38" s="11" t="s">
        <v>409</v>
      </c>
      <c r="C38" s="216">
        <v>2205000</v>
      </c>
      <c r="D38" s="256"/>
      <c r="E38" s="248"/>
    </row>
    <row r="39" spans="1:5" ht="32.25" thickBot="1">
      <c r="A39" s="110" t="s">
        <v>410</v>
      </c>
      <c r="B39" s="11" t="s">
        <v>408</v>
      </c>
      <c r="C39" s="216">
        <v>2205000</v>
      </c>
      <c r="D39" s="256"/>
      <c r="E39" s="248"/>
    </row>
    <row r="40" spans="1:5" ht="19.5" customHeight="1" thickBot="1">
      <c r="A40" s="179" t="s">
        <v>295</v>
      </c>
      <c r="B40" s="180" t="s">
        <v>80</v>
      </c>
      <c r="C40" s="216">
        <f>SUM(C41)</f>
        <v>11280700</v>
      </c>
      <c r="D40" s="256"/>
      <c r="E40" s="248"/>
    </row>
    <row r="41" spans="1:5" ht="32.25" thickBot="1">
      <c r="A41" s="10" t="s">
        <v>292</v>
      </c>
      <c r="B41" s="11" t="s">
        <v>293</v>
      </c>
      <c r="C41" s="216">
        <v>11280700</v>
      </c>
      <c r="D41" s="256"/>
      <c r="E41" s="248"/>
    </row>
    <row r="42" spans="1:5" ht="48" thickBot="1">
      <c r="A42" s="231" t="s">
        <v>362</v>
      </c>
      <c r="B42" s="230" t="s">
        <v>363</v>
      </c>
      <c r="C42" s="262">
        <f>SUM(C43)</f>
        <v>5000000</v>
      </c>
      <c r="D42" s="256"/>
      <c r="E42" s="250"/>
    </row>
    <row r="43" spans="1:5" ht="63.75" thickBot="1">
      <c r="A43" s="229" t="s">
        <v>364</v>
      </c>
      <c r="B43" s="232" t="s">
        <v>365</v>
      </c>
      <c r="C43" s="216">
        <v>5000000</v>
      </c>
      <c r="D43" s="256"/>
      <c r="E43" s="248"/>
    </row>
    <row r="44" spans="1:5" ht="16.5" thickBot="1">
      <c r="A44" s="224" t="s">
        <v>354</v>
      </c>
      <c r="B44" s="225" t="s">
        <v>355</v>
      </c>
      <c r="C44" s="257">
        <f>SUM(C45)</f>
        <v>1339240</v>
      </c>
      <c r="D44" s="256"/>
      <c r="E44" s="217"/>
    </row>
    <row r="45" spans="1:5" ht="21.75" customHeight="1" thickBot="1">
      <c r="A45" s="10" t="s">
        <v>357</v>
      </c>
      <c r="B45" s="11" t="s">
        <v>356</v>
      </c>
      <c r="C45" s="216">
        <v>1339240</v>
      </c>
      <c r="D45" s="256"/>
      <c r="E45" s="248"/>
    </row>
    <row r="46" spans="1:5" ht="30" customHeight="1" thickBot="1">
      <c r="A46" s="228" t="s">
        <v>358</v>
      </c>
      <c r="B46" s="226" t="s">
        <v>359</v>
      </c>
      <c r="C46" s="257">
        <f>SUM(C47)</f>
        <v>700000</v>
      </c>
      <c r="D46" s="256"/>
      <c r="E46" s="217"/>
    </row>
    <row r="47" spans="1:5" ht="33" customHeight="1" thickBot="1">
      <c r="A47" s="10" t="s">
        <v>361</v>
      </c>
      <c r="B47" s="227" t="s">
        <v>360</v>
      </c>
      <c r="C47" s="216">
        <v>700000</v>
      </c>
      <c r="D47" s="256"/>
      <c r="E47" s="248"/>
    </row>
    <row r="48" spans="1:5" ht="16.5" thickBot="1">
      <c r="A48" s="104" t="s">
        <v>280</v>
      </c>
      <c r="B48" s="176" t="s">
        <v>281</v>
      </c>
      <c r="C48" s="257">
        <f>SUM(C49)</f>
        <v>270000</v>
      </c>
      <c r="D48" s="256"/>
      <c r="E48" s="217"/>
    </row>
    <row r="49" spans="1:5" ht="16.5" thickBot="1">
      <c r="A49" s="10" t="s">
        <v>217</v>
      </c>
      <c r="B49" s="177" t="s">
        <v>141</v>
      </c>
      <c r="C49" s="216">
        <v>270000</v>
      </c>
      <c r="D49" s="256"/>
      <c r="E49" s="248"/>
    </row>
    <row r="50" spans="1:5" ht="32.25" thickBot="1">
      <c r="A50" s="137" t="s">
        <v>204</v>
      </c>
      <c r="B50" s="138" t="s">
        <v>201</v>
      </c>
      <c r="C50" s="257">
        <f>SUM(C53+C55+C52)</f>
        <v>196300</v>
      </c>
      <c r="D50" s="256"/>
      <c r="E50" s="217"/>
    </row>
    <row r="51" spans="1:5" ht="32.25" thickBot="1">
      <c r="A51" s="172" t="s">
        <v>272</v>
      </c>
      <c r="B51" s="171" t="s">
        <v>273</v>
      </c>
      <c r="C51" s="216">
        <f>SUM(C52)</f>
        <v>1000</v>
      </c>
      <c r="D51" s="256"/>
      <c r="E51" s="248"/>
    </row>
    <row r="52" spans="1:5" ht="32.25" thickBot="1">
      <c r="A52" s="173" t="s">
        <v>274</v>
      </c>
      <c r="B52" s="174" t="s">
        <v>275</v>
      </c>
      <c r="C52" s="216">
        <v>1000</v>
      </c>
      <c r="D52" s="256"/>
      <c r="E52" s="248"/>
    </row>
    <row r="53" spans="1:5" ht="32.25" customHeight="1" thickBot="1">
      <c r="A53" s="178" t="s">
        <v>205</v>
      </c>
      <c r="B53" s="144" t="s">
        <v>202</v>
      </c>
      <c r="C53" s="257">
        <f>SUM(C54)</f>
        <v>130300</v>
      </c>
      <c r="D53" s="256"/>
      <c r="E53" s="217"/>
    </row>
    <row r="54" spans="1:5" ht="48" thickBot="1">
      <c r="A54" s="139" t="s">
        <v>206</v>
      </c>
      <c r="B54" s="11" t="s">
        <v>203</v>
      </c>
      <c r="C54" s="109">
        <v>130300</v>
      </c>
      <c r="E54" s="248"/>
    </row>
    <row r="55" spans="1:5" ht="32.25" thickBot="1">
      <c r="A55" s="137" t="s">
        <v>208</v>
      </c>
      <c r="B55" s="138" t="s">
        <v>207</v>
      </c>
      <c r="C55" s="257">
        <f>SUM(C56)</f>
        <v>65000</v>
      </c>
      <c r="D55" s="256"/>
      <c r="E55" s="217"/>
    </row>
    <row r="56" spans="1:5" ht="32.25" thickBot="1">
      <c r="A56" s="139" t="s">
        <v>209</v>
      </c>
      <c r="B56" s="11" t="s">
        <v>142</v>
      </c>
      <c r="C56" s="216">
        <v>65000</v>
      </c>
      <c r="D56" s="256"/>
      <c r="E56" s="248"/>
    </row>
    <row r="57" spans="1:5" ht="16.5" thickBot="1">
      <c r="A57" s="142" t="s">
        <v>213</v>
      </c>
      <c r="B57" s="140" t="s">
        <v>210</v>
      </c>
      <c r="C57" s="257">
        <f>SUM(C58+C60)</f>
        <v>475000</v>
      </c>
      <c r="D57" s="256"/>
      <c r="E57" s="217"/>
    </row>
    <row r="58" spans="1:5" ht="50.25" thickBot="1">
      <c r="A58" s="143" t="s">
        <v>214</v>
      </c>
      <c r="B58" s="141" t="s">
        <v>211</v>
      </c>
      <c r="C58" s="216">
        <f>SUM(C59)</f>
        <v>5000</v>
      </c>
      <c r="D58" s="256"/>
      <c r="E58" s="248"/>
    </row>
    <row r="59" spans="1:5" ht="66.75" thickBot="1">
      <c r="A59" s="143" t="s">
        <v>215</v>
      </c>
      <c r="B59" s="141" t="s">
        <v>212</v>
      </c>
      <c r="C59" s="216">
        <v>5000</v>
      </c>
      <c r="D59" s="256"/>
      <c r="E59" s="248"/>
    </row>
    <row r="60" spans="1:5" ht="17.25" thickBot="1">
      <c r="A60" s="137" t="s">
        <v>366</v>
      </c>
      <c r="B60" s="236" t="s">
        <v>367</v>
      </c>
      <c r="C60" s="216">
        <v>470000</v>
      </c>
      <c r="D60" s="256"/>
      <c r="E60" s="248"/>
    </row>
    <row r="61" spans="1:5" ht="33.75" thickBot="1">
      <c r="A61" s="238" t="s">
        <v>368</v>
      </c>
      <c r="B61" s="237" t="s">
        <v>369</v>
      </c>
      <c r="C61" s="216">
        <v>470000</v>
      </c>
      <c r="D61" s="256"/>
      <c r="E61" s="248"/>
    </row>
    <row r="62" spans="1:5" ht="16.5" thickBot="1">
      <c r="A62" s="313" t="s">
        <v>406</v>
      </c>
      <c r="B62" s="312" t="s">
        <v>404</v>
      </c>
      <c r="C62" s="216">
        <v>10000</v>
      </c>
      <c r="D62" s="256"/>
      <c r="E62" s="248"/>
    </row>
    <row r="63" spans="1:5" ht="16.5" thickBot="1">
      <c r="A63" s="313" t="s">
        <v>407</v>
      </c>
      <c r="B63" s="311" t="s">
        <v>404</v>
      </c>
      <c r="C63" s="216">
        <v>10000</v>
      </c>
      <c r="D63" s="256"/>
      <c r="E63" s="248"/>
    </row>
    <row r="64" spans="1:5" ht="16.5" thickBot="1">
      <c r="A64" s="309" t="s">
        <v>405</v>
      </c>
      <c r="B64" s="311" t="s">
        <v>404</v>
      </c>
      <c r="C64" s="216">
        <v>10000</v>
      </c>
      <c r="D64" s="256"/>
      <c r="E64" s="248"/>
    </row>
    <row r="65" spans="1:5" ht="16.5" thickBot="1">
      <c r="A65" s="310"/>
      <c r="B65" s="105" t="s">
        <v>164</v>
      </c>
      <c r="C65" s="257">
        <f>SUM(C36+C7)</f>
        <v>24249096.81</v>
      </c>
      <c r="D65" s="256" t="s">
        <v>370</v>
      </c>
      <c r="E65" s="217"/>
    </row>
  </sheetData>
  <sheetProtection/>
  <mergeCells count="5">
    <mergeCell ref="A3:D3"/>
    <mergeCell ref="A1:C1"/>
    <mergeCell ref="C5:C6"/>
    <mergeCell ref="B5:B6"/>
    <mergeCell ref="A2:C2"/>
  </mergeCells>
  <printOptions/>
  <pageMargins left="0.7" right="0.48" top="0.42" bottom="0.39" header="0.16" footer="0.3"/>
  <pageSetup fitToHeight="0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4"/>
  <sheetViews>
    <sheetView view="pageBreakPreview" zoomScaleSheetLayoutView="100" zoomScalePageLayoutView="0" workbookViewId="0" topLeftCell="A9">
      <selection activeCell="I127" sqref="I127"/>
    </sheetView>
  </sheetViews>
  <sheetFormatPr defaultColWidth="9.140625" defaultRowHeight="15"/>
  <cols>
    <col min="1" max="1" width="6.7109375" style="3" customWidth="1"/>
    <col min="2" max="2" width="8.8515625" style="3" customWidth="1"/>
    <col min="3" max="3" width="15.57421875" style="3" customWidth="1"/>
    <col min="4" max="4" width="6.421875" style="3" customWidth="1"/>
    <col min="5" max="5" width="57.7109375" style="17" customWidth="1"/>
    <col min="6" max="6" width="15.140625" style="17" customWidth="1"/>
    <col min="7" max="7" width="8.00390625" style="16" customWidth="1"/>
    <col min="8" max="8" width="10.00390625" style="0" bestFit="1" customWidth="1"/>
  </cols>
  <sheetData>
    <row r="1" spans="1:7" ht="110.25" customHeight="1">
      <c r="A1" s="354" t="s">
        <v>443</v>
      </c>
      <c r="B1" s="354"/>
      <c r="C1" s="354"/>
      <c r="D1" s="354"/>
      <c r="E1" s="354"/>
      <c r="F1" s="354"/>
      <c r="G1" s="2"/>
    </row>
    <row r="2" spans="1:7" ht="111" customHeight="1">
      <c r="A2" s="354" t="s">
        <v>373</v>
      </c>
      <c r="B2" s="354"/>
      <c r="C2" s="354"/>
      <c r="D2" s="354"/>
      <c r="E2" s="354"/>
      <c r="F2" s="354"/>
      <c r="G2" s="263"/>
    </row>
    <row r="3" spans="1:7" ht="33.75" customHeight="1">
      <c r="A3" s="353" t="s">
        <v>324</v>
      </c>
      <c r="B3" s="353"/>
      <c r="C3" s="353"/>
      <c r="D3" s="353"/>
      <c r="E3" s="353"/>
      <c r="F3" s="353"/>
      <c r="G3" s="353"/>
    </row>
    <row r="4" ht="15">
      <c r="G4" s="1" t="s">
        <v>138</v>
      </c>
    </row>
    <row r="5" spans="1:7" ht="15.75">
      <c r="A5" s="28" t="s">
        <v>81</v>
      </c>
      <c r="B5" s="28" t="s">
        <v>83</v>
      </c>
      <c r="C5" s="28"/>
      <c r="D5" s="28"/>
      <c r="E5" s="29"/>
      <c r="F5" s="30" t="s">
        <v>88</v>
      </c>
      <c r="G5" s="351"/>
    </row>
    <row r="6" spans="1:7" ht="16.5" customHeight="1">
      <c r="A6" s="28" t="s">
        <v>82</v>
      </c>
      <c r="B6" s="28" t="s">
        <v>84</v>
      </c>
      <c r="C6" s="28" t="s">
        <v>85</v>
      </c>
      <c r="D6" s="28" t="s">
        <v>86</v>
      </c>
      <c r="E6" s="277" t="s">
        <v>87</v>
      </c>
      <c r="F6" s="30" t="s">
        <v>89</v>
      </c>
      <c r="G6" s="352"/>
    </row>
    <row r="7" spans="1:7" ht="16.5" thickBot="1">
      <c r="A7" s="28"/>
      <c r="B7" s="28" t="s">
        <v>82</v>
      </c>
      <c r="C7" s="31"/>
      <c r="D7" s="31"/>
      <c r="E7" s="32"/>
      <c r="F7" s="32" t="s">
        <v>325</v>
      </c>
      <c r="G7" s="33"/>
    </row>
    <row r="8" spans="1:7" s="36" customFormat="1" ht="21" customHeight="1" thickBot="1">
      <c r="A8" s="114" t="s">
        <v>105</v>
      </c>
      <c r="B8" s="114" t="s">
        <v>106</v>
      </c>
      <c r="C8" s="115" t="s">
        <v>120</v>
      </c>
      <c r="D8" s="114" t="s">
        <v>109</v>
      </c>
      <c r="E8" s="116" t="s">
        <v>90</v>
      </c>
      <c r="F8" s="117">
        <f>F9+F14+F28+F33</f>
        <v>8526283.36</v>
      </c>
      <c r="G8" s="117"/>
    </row>
    <row r="9" spans="1:7" s="36" customFormat="1" ht="48" customHeight="1" thickBot="1">
      <c r="A9" s="21" t="s">
        <v>105</v>
      </c>
      <c r="B9" s="21" t="s">
        <v>107</v>
      </c>
      <c r="C9" s="21" t="s">
        <v>120</v>
      </c>
      <c r="D9" s="21" t="s">
        <v>109</v>
      </c>
      <c r="E9" s="118" t="s">
        <v>167</v>
      </c>
      <c r="F9" s="108">
        <f>F10</f>
        <v>781000</v>
      </c>
      <c r="G9" s="108"/>
    </row>
    <row r="10" spans="1:7" ht="47.25" customHeight="1" thickBot="1">
      <c r="A10" s="40" t="s">
        <v>105</v>
      </c>
      <c r="B10" s="21" t="s">
        <v>107</v>
      </c>
      <c r="C10" s="21" t="s">
        <v>126</v>
      </c>
      <c r="D10" s="21" t="s">
        <v>109</v>
      </c>
      <c r="E10" s="113" t="s">
        <v>221</v>
      </c>
      <c r="F10" s="109">
        <f>F11</f>
        <v>781000</v>
      </c>
      <c r="G10" s="109"/>
    </row>
    <row r="11" spans="1:7" ht="61.5" customHeight="1" thickBot="1">
      <c r="A11" s="40" t="s">
        <v>105</v>
      </c>
      <c r="B11" s="21" t="s">
        <v>107</v>
      </c>
      <c r="C11" s="21" t="s">
        <v>125</v>
      </c>
      <c r="D11" s="21" t="s">
        <v>109</v>
      </c>
      <c r="E11" s="113" t="s">
        <v>218</v>
      </c>
      <c r="F11" s="109">
        <f>F12</f>
        <v>781000</v>
      </c>
      <c r="G11" s="109"/>
    </row>
    <row r="12" spans="1:7" ht="30.75" customHeight="1" thickBot="1">
      <c r="A12" s="21" t="s">
        <v>105</v>
      </c>
      <c r="B12" s="21" t="s">
        <v>107</v>
      </c>
      <c r="C12" s="41" t="s">
        <v>132</v>
      </c>
      <c r="D12" s="21" t="s">
        <v>109</v>
      </c>
      <c r="E12" s="113" t="s">
        <v>222</v>
      </c>
      <c r="F12" s="109">
        <f>F13</f>
        <v>781000</v>
      </c>
      <c r="G12" s="109"/>
    </row>
    <row r="13" spans="1:7" ht="29.25" customHeight="1" thickBot="1">
      <c r="A13" s="34" t="s">
        <v>105</v>
      </c>
      <c r="B13" s="34" t="s">
        <v>107</v>
      </c>
      <c r="C13" s="35" t="s">
        <v>132</v>
      </c>
      <c r="D13" s="34" t="s">
        <v>191</v>
      </c>
      <c r="E13" s="113" t="s">
        <v>168</v>
      </c>
      <c r="F13" s="109">
        <v>781000</v>
      </c>
      <c r="G13" s="266"/>
    </row>
    <row r="14" spans="1:7" s="37" customFormat="1" ht="62.25" customHeight="1" thickBot="1">
      <c r="A14" s="21" t="s">
        <v>105</v>
      </c>
      <c r="B14" s="21" t="s">
        <v>110</v>
      </c>
      <c r="C14" s="21" t="s">
        <v>120</v>
      </c>
      <c r="D14" s="21" t="s">
        <v>109</v>
      </c>
      <c r="E14" s="112" t="s">
        <v>169</v>
      </c>
      <c r="F14" s="108">
        <f>F15</f>
        <v>2799883.3600000003</v>
      </c>
      <c r="G14" s="108"/>
    </row>
    <row r="15" spans="1:7" s="36" customFormat="1" ht="49.5" customHeight="1" thickBot="1">
      <c r="A15" s="34" t="s">
        <v>105</v>
      </c>
      <c r="B15" s="34" t="s">
        <v>110</v>
      </c>
      <c r="C15" s="34" t="s">
        <v>126</v>
      </c>
      <c r="D15" s="34" t="s">
        <v>109</v>
      </c>
      <c r="E15" s="113" t="s">
        <v>221</v>
      </c>
      <c r="F15" s="109">
        <f>F16</f>
        <v>2799883.3600000003</v>
      </c>
      <c r="G15" s="109"/>
    </row>
    <row r="16" spans="1:7" s="37" customFormat="1" ht="63" customHeight="1" thickBot="1">
      <c r="A16" s="34" t="s">
        <v>105</v>
      </c>
      <c r="B16" s="34" t="s">
        <v>110</v>
      </c>
      <c r="C16" s="34" t="s">
        <v>125</v>
      </c>
      <c r="D16" s="34" t="s">
        <v>109</v>
      </c>
      <c r="E16" s="113" t="s">
        <v>223</v>
      </c>
      <c r="F16" s="109">
        <f>F17+F22</f>
        <v>2799883.3600000003</v>
      </c>
      <c r="G16" s="109"/>
    </row>
    <row r="17" spans="1:7" ht="16.5" customHeight="1" thickBot="1">
      <c r="A17" s="34" t="s">
        <v>105</v>
      </c>
      <c r="B17" s="34" t="s">
        <v>110</v>
      </c>
      <c r="C17" s="34" t="s">
        <v>133</v>
      </c>
      <c r="D17" s="34" t="s">
        <v>109</v>
      </c>
      <c r="E17" s="113" t="s">
        <v>170</v>
      </c>
      <c r="F17" s="109">
        <f>F18+F19+F21+F20</f>
        <v>2798883.3600000003</v>
      </c>
      <c r="G17" s="109"/>
    </row>
    <row r="18" spans="1:7" ht="32.25" customHeight="1" thickBot="1">
      <c r="A18" s="34" t="s">
        <v>105</v>
      </c>
      <c r="B18" s="34" t="s">
        <v>110</v>
      </c>
      <c r="C18" s="34" t="s">
        <v>133</v>
      </c>
      <c r="D18" s="34" t="s">
        <v>191</v>
      </c>
      <c r="E18" s="113" t="s">
        <v>168</v>
      </c>
      <c r="F18" s="109">
        <v>1133000</v>
      </c>
      <c r="G18" s="109"/>
    </row>
    <row r="19" spans="1:7" ht="33" customHeight="1" thickBot="1">
      <c r="A19" s="34" t="s">
        <v>105</v>
      </c>
      <c r="B19" s="34" t="s">
        <v>110</v>
      </c>
      <c r="C19" s="34" t="s">
        <v>133</v>
      </c>
      <c r="D19" s="34" t="s">
        <v>192</v>
      </c>
      <c r="E19" s="113" t="s">
        <v>91</v>
      </c>
      <c r="F19" s="109">
        <v>1283083.36</v>
      </c>
      <c r="G19" s="109"/>
    </row>
    <row r="20" spans="1:7" ht="33" customHeight="1" thickBot="1">
      <c r="A20" s="34" t="s">
        <v>105</v>
      </c>
      <c r="B20" s="34" t="s">
        <v>110</v>
      </c>
      <c r="C20" s="34" t="s">
        <v>133</v>
      </c>
      <c r="D20" s="34" t="s">
        <v>444</v>
      </c>
      <c r="E20" s="113" t="s">
        <v>445</v>
      </c>
      <c r="F20" s="336">
        <v>2800</v>
      </c>
      <c r="G20" s="109"/>
    </row>
    <row r="21" spans="1:7" s="37" customFormat="1" ht="22.5" customHeight="1" thickBot="1">
      <c r="A21" s="34" t="s">
        <v>105</v>
      </c>
      <c r="B21" s="34" t="s">
        <v>110</v>
      </c>
      <c r="C21" s="34" t="s">
        <v>133</v>
      </c>
      <c r="D21" s="34" t="s">
        <v>193</v>
      </c>
      <c r="E21" s="113" t="s">
        <v>171</v>
      </c>
      <c r="F21" s="279">
        <v>380000</v>
      </c>
      <c r="G21" s="109"/>
    </row>
    <row r="22" spans="1:7" s="37" customFormat="1" ht="54.75" customHeight="1" thickBot="1">
      <c r="A22" s="34" t="s">
        <v>105</v>
      </c>
      <c r="B22" s="34" t="s">
        <v>110</v>
      </c>
      <c r="C22" s="34" t="s">
        <v>276</v>
      </c>
      <c r="D22" s="34" t="s">
        <v>109</v>
      </c>
      <c r="E22" s="278" t="s">
        <v>277</v>
      </c>
      <c r="F22" s="205">
        <v>1000</v>
      </c>
      <c r="G22" s="216"/>
    </row>
    <row r="23" spans="1:7" s="37" customFormat="1" ht="30.75" customHeight="1" thickBot="1">
      <c r="A23" s="34" t="s">
        <v>105</v>
      </c>
      <c r="B23" s="34" t="s">
        <v>110</v>
      </c>
      <c r="C23" s="34" t="s">
        <v>276</v>
      </c>
      <c r="D23" s="34" t="s">
        <v>192</v>
      </c>
      <c r="E23" s="278" t="s">
        <v>91</v>
      </c>
      <c r="F23" s="205">
        <v>1000</v>
      </c>
      <c r="G23" s="216"/>
    </row>
    <row r="24" spans="1:7" s="37" customFormat="1" ht="33.75" customHeight="1" hidden="1" thickBot="1">
      <c r="A24" s="196" t="s">
        <v>105</v>
      </c>
      <c r="B24" s="190" t="s">
        <v>296</v>
      </c>
      <c r="C24" s="190">
        <v>4010000000</v>
      </c>
      <c r="D24" s="191" t="s">
        <v>109</v>
      </c>
      <c r="E24" s="193" t="s">
        <v>298</v>
      </c>
      <c r="F24" s="264">
        <f>F25</f>
        <v>0</v>
      </c>
      <c r="G24" s="109"/>
    </row>
    <row r="25" spans="1:7" s="37" customFormat="1" ht="33.75" customHeight="1" hidden="1" thickBot="1">
      <c r="A25" s="196" t="s">
        <v>105</v>
      </c>
      <c r="B25" s="190" t="s">
        <v>296</v>
      </c>
      <c r="C25" s="190">
        <v>4010000000</v>
      </c>
      <c r="D25" s="191" t="s">
        <v>109</v>
      </c>
      <c r="E25" s="193" t="s">
        <v>299</v>
      </c>
      <c r="F25" s="264">
        <f>F26</f>
        <v>0</v>
      </c>
      <c r="G25" s="109"/>
    </row>
    <row r="26" spans="1:7" s="37" customFormat="1" ht="16.5" customHeight="1" hidden="1" thickBot="1">
      <c r="A26" s="197" t="s">
        <v>105</v>
      </c>
      <c r="B26" s="192" t="s">
        <v>296</v>
      </c>
      <c r="C26" s="190">
        <v>4010020020</v>
      </c>
      <c r="D26" s="14">
        <v>800</v>
      </c>
      <c r="E26" s="182" t="s">
        <v>300</v>
      </c>
      <c r="F26" s="10">
        <f>F27</f>
        <v>0</v>
      </c>
      <c r="G26" s="109"/>
    </row>
    <row r="27" spans="1:7" s="37" customFormat="1" ht="15.75" customHeight="1" hidden="1" thickBot="1">
      <c r="A27" s="197" t="s">
        <v>105</v>
      </c>
      <c r="B27" s="192" t="s">
        <v>296</v>
      </c>
      <c r="C27" s="190">
        <v>4010020020</v>
      </c>
      <c r="D27" s="14">
        <v>880</v>
      </c>
      <c r="E27" s="182" t="s">
        <v>301</v>
      </c>
      <c r="F27" s="10"/>
      <c r="G27" s="189"/>
    </row>
    <row r="28" spans="1:7" s="37" customFormat="1" ht="21" customHeight="1" thickBot="1">
      <c r="A28" s="21" t="s">
        <v>105</v>
      </c>
      <c r="B28" s="21" t="s">
        <v>15</v>
      </c>
      <c r="C28" s="21" t="s">
        <v>120</v>
      </c>
      <c r="D28" s="21" t="s">
        <v>109</v>
      </c>
      <c r="E28" s="112" t="s">
        <v>172</v>
      </c>
      <c r="F28" s="108">
        <f>F29</f>
        <v>50000</v>
      </c>
      <c r="G28" s="108"/>
    </row>
    <row r="29" spans="1:7" ht="47.25" customHeight="1" thickBot="1">
      <c r="A29" s="34" t="s">
        <v>105</v>
      </c>
      <c r="B29" s="34" t="s">
        <v>15</v>
      </c>
      <c r="C29" s="34" t="s">
        <v>126</v>
      </c>
      <c r="D29" s="34" t="s">
        <v>109</v>
      </c>
      <c r="E29" s="113" t="s">
        <v>221</v>
      </c>
      <c r="F29" s="109">
        <f>F30</f>
        <v>50000</v>
      </c>
      <c r="G29" s="109"/>
    </row>
    <row r="30" spans="1:7" ht="60.75" customHeight="1" thickBot="1">
      <c r="A30" s="34" t="s">
        <v>105</v>
      </c>
      <c r="B30" s="34" t="s">
        <v>15</v>
      </c>
      <c r="C30" s="34" t="s">
        <v>125</v>
      </c>
      <c r="D30" s="34" t="s">
        <v>109</v>
      </c>
      <c r="E30" s="113" t="s">
        <v>218</v>
      </c>
      <c r="F30" s="109">
        <f>F31</f>
        <v>50000</v>
      </c>
      <c r="G30" s="109"/>
    </row>
    <row r="31" spans="1:7" ht="19.5" customHeight="1" thickBot="1">
      <c r="A31" s="34" t="s">
        <v>105</v>
      </c>
      <c r="B31" s="34" t="s">
        <v>15</v>
      </c>
      <c r="C31" s="34" t="s">
        <v>194</v>
      </c>
      <c r="D31" s="34" t="s">
        <v>109</v>
      </c>
      <c r="E31" s="113" t="s">
        <v>173</v>
      </c>
      <c r="F31" s="109">
        <f>F32</f>
        <v>50000</v>
      </c>
      <c r="G31" s="109"/>
    </row>
    <row r="32" spans="1:7" s="37" customFormat="1" ht="18" customHeight="1" thickBot="1">
      <c r="A32" s="34" t="s">
        <v>105</v>
      </c>
      <c r="B32" s="34" t="s">
        <v>15</v>
      </c>
      <c r="C32" s="34" t="s">
        <v>194</v>
      </c>
      <c r="D32" s="34" t="s">
        <v>195</v>
      </c>
      <c r="E32" s="113" t="s">
        <v>174</v>
      </c>
      <c r="F32" s="109">
        <v>50000</v>
      </c>
      <c r="G32" s="109"/>
    </row>
    <row r="33" spans="1:7" ht="21.75" customHeight="1" thickBot="1">
      <c r="A33" s="90" t="s">
        <v>105</v>
      </c>
      <c r="B33" s="90">
        <v>13</v>
      </c>
      <c r="C33" s="91" t="s">
        <v>120</v>
      </c>
      <c r="D33" s="91" t="s">
        <v>109</v>
      </c>
      <c r="E33" s="112" t="s">
        <v>92</v>
      </c>
      <c r="F33" s="108">
        <f>F34+F38</f>
        <v>4895400</v>
      </c>
      <c r="G33" s="108"/>
    </row>
    <row r="34" spans="1:7" s="37" customFormat="1" ht="62.25" customHeight="1" thickBot="1">
      <c r="A34" s="34" t="s">
        <v>105</v>
      </c>
      <c r="B34" s="34">
        <v>13</v>
      </c>
      <c r="C34" s="34" t="s">
        <v>125</v>
      </c>
      <c r="D34" s="34" t="s">
        <v>109</v>
      </c>
      <c r="E34" s="113" t="s">
        <v>218</v>
      </c>
      <c r="F34" s="109">
        <f>F35</f>
        <v>4745400</v>
      </c>
      <c r="G34" s="109"/>
    </row>
    <row r="35" spans="1:7" ht="32.25" customHeight="1" thickBot="1">
      <c r="A35" s="34" t="s">
        <v>105</v>
      </c>
      <c r="B35" s="34">
        <v>13</v>
      </c>
      <c r="C35" s="34" t="s">
        <v>134</v>
      </c>
      <c r="D35" s="34" t="s">
        <v>109</v>
      </c>
      <c r="E35" s="113" t="s">
        <v>175</v>
      </c>
      <c r="F35" s="109">
        <f>F36+F37</f>
        <v>4745400</v>
      </c>
      <c r="G35" s="109"/>
    </row>
    <row r="36" spans="1:7" ht="32.25" customHeight="1" thickBot="1">
      <c r="A36" s="34" t="s">
        <v>105</v>
      </c>
      <c r="B36" s="34" t="s">
        <v>12</v>
      </c>
      <c r="C36" s="34" t="s">
        <v>134</v>
      </c>
      <c r="D36" s="34" t="s">
        <v>191</v>
      </c>
      <c r="E36" s="113" t="s">
        <v>168</v>
      </c>
      <c r="F36" s="109">
        <v>4295400</v>
      </c>
      <c r="G36" s="109"/>
    </row>
    <row r="37" spans="1:7" ht="33" customHeight="1" thickBot="1">
      <c r="A37" s="34" t="s">
        <v>105</v>
      </c>
      <c r="B37" s="34" t="s">
        <v>12</v>
      </c>
      <c r="C37" s="34" t="s">
        <v>134</v>
      </c>
      <c r="D37" s="34" t="s">
        <v>192</v>
      </c>
      <c r="E37" s="113" t="s">
        <v>91</v>
      </c>
      <c r="F37" s="109">
        <v>450000</v>
      </c>
      <c r="G37" s="109"/>
    </row>
    <row r="38" spans="1:7" ht="54.75" customHeight="1" thickBot="1">
      <c r="A38" s="34" t="s">
        <v>105</v>
      </c>
      <c r="B38" s="34" t="s">
        <v>12</v>
      </c>
      <c r="C38" s="34" t="s">
        <v>219</v>
      </c>
      <c r="D38" s="34" t="s">
        <v>109</v>
      </c>
      <c r="E38" s="113" t="s">
        <v>220</v>
      </c>
      <c r="F38" s="109">
        <f>SUM(F39)</f>
        <v>150000</v>
      </c>
      <c r="G38" s="109"/>
    </row>
    <row r="39" spans="1:7" ht="33.75" customHeight="1" thickBot="1">
      <c r="A39" s="34" t="s">
        <v>105</v>
      </c>
      <c r="B39" s="34" t="s">
        <v>12</v>
      </c>
      <c r="C39" s="34" t="s">
        <v>219</v>
      </c>
      <c r="D39" s="34" t="s">
        <v>192</v>
      </c>
      <c r="E39" s="113" t="s">
        <v>91</v>
      </c>
      <c r="F39" s="109">
        <v>150000</v>
      </c>
      <c r="G39" s="109"/>
    </row>
    <row r="40" spans="1:7" ht="18" customHeight="1" thickBot="1">
      <c r="A40" s="149" t="s">
        <v>107</v>
      </c>
      <c r="B40" s="150" t="s">
        <v>108</v>
      </c>
      <c r="C40" s="153" t="s">
        <v>120</v>
      </c>
      <c r="D40" s="145" t="s">
        <v>109</v>
      </c>
      <c r="E40" s="138" t="s">
        <v>224</v>
      </c>
      <c r="F40" s="265">
        <f>SUM(F41)</f>
        <v>130300</v>
      </c>
      <c r="G40" s="108"/>
    </row>
    <row r="41" spans="1:7" ht="16.5" customHeight="1" thickBot="1">
      <c r="A41" s="151" t="s">
        <v>107</v>
      </c>
      <c r="B41" s="152" t="s">
        <v>108</v>
      </c>
      <c r="C41" s="153" t="s">
        <v>120</v>
      </c>
      <c r="D41" s="146" t="s">
        <v>109</v>
      </c>
      <c r="E41" s="144" t="s">
        <v>225</v>
      </c>
      <c r="F41" s="265">
        <f>SUM(F42)</f>
        <v>130300</v>
      </c>
      <c r="G41" s="108"/>
    </row>
    <row r="42" spans="1:7" ht="48.75" customHeight="1" thickBot="1">
      <c r="A42" s="147" t="s">
        <v>107</v>
      </c>
      <c r="B42" s="148" t="s">
        <v>108</v>
      </c>
      <c r="C42" s="154" t="s">
        <v>126</v>
      </c>
      <c r="D42" s="14" t="s">
        <v>109</v>
      </c>
      <c r="E42" s="11" t="s">
        <v>221</v>
      </c>
      <c r="F42" s="10">
        <f>SUM(F43)</f>
        <v>130300</v>
      </c>
      <c r="G42" s="109"/>
    </row>
    <row r="43" spans="1:7" ht="63.75" customHeight="1" thickBot="1">
      <c r="A43" s="147" t="s">
        <v>107</v>
      </c>
      <c r="B43" s="148" t="s">
        <v>108</v>
      </c>
      <c r="C43" s="154" t="s">
        <v>125</v>
      </c>
      <c r="D43" s="14" t="s">
        <v>109</v>
      </c>
      <c r="E43" s="11" t="s">
        <v>218</v>
      </c>
      <c r="F43" s="10">
        <f>SUM(F44)</f>
        <v>130300</v>
      </c>
      <c r="G43" s="109"/>
    </row>
    <row r="44" spans="1:7" ht="33.75" customHeight="1" thickBot="1">
      <c r="A44" s="147" t="s">
        <v>107</v>
      </c>
      <c r="B44" s="148" t="s">
        <v>108</v>
      </c>
      <c r="C44" s="154" t="s">
        <v>227</v>
      </c>
      <c r="D44" s="14" t="s">
        <v>109</v>
      </c>
      <c r="E44" s="11" t="s">
        <v>226</v>
      </c>
      <c r="F44" s="10">
        <f>SUM(F45+F46)</f>
        <v>130300</v>
      </c>
      <c r="G44" s="109"/>
    </row>
    <row r="45" spans="1:7" ht="33.75" customHeight="1" thickBot="1">
      <c r="A45" s="317" t="s">
        <v>107</v>
      </c>
      <c r="B45" s="315" t="s">
        <v>108</v>
      </c>
      <c r="C45" s="314" t="s">
        <v>227</v>
      </c>
      <c r="D45" s="10">
        <v>120</v>
      </c>
      <c r="E45" s="11" t="s">
        <v>168</v>
      </c>
      <c r="F45" s="10">
        <v>127800</v>
      </c>
      <c r="G45" s="109"/>
    </row>
    <row r="46" spans="1:7" ht="33.75" customHeight="1" thickBot="1">
      <c r="A46" s="317" t="s">
        <v>107</v>
      </c>
      <c r="B46" s="315" t="s">
        <v>108</v>
      </c>
      <c r="C46" s="314" t="s">
        <v>227</v>
      </c>
      <c r="D46" s="34" t="s">
        <v>192</v>
      </c>
      <c r="E46" s="113" t="s">
        <v>91</v>
      </c>
      <c r="F46" s="10">
        <v>2500</v>
      </c>
      <c r="G46" s="109"/>
    </row>
    <row r="47" spans="1:7" ht="31.5" customHeight="1" thickBot="1">
      <c r="A47" s="115" t="s">
        <v>108</v>
      </c>
      <c r="B47" s="115" t="s">
        <v>106</v>
      </c>
      <c r="C47" s="115" t="s">
        <v>120</v>
      </c>
      <c r="D47" s="115" t="s">
        <v>109</v>
      </c>
      <c r="E47" s="120" t="s">
        <v>176</v>
      </c>
      <c r="F47" s="121">
        <f>F48+F52</f>
        <v>317675</v>
      </c>
      <c r="G47" s="121"/>
    </row>
    <row r="48" spans="1:7" ht="48.75" customHeight="1" hidden="1" thickBot="1">
      <c r="A48" s="34" t="s">
        <v>108</v>
      </c>
      <c r="B48" s="34" t="s">
        <v>113</v>
      </c>
      <c r="C48" s="34" t="s">
        <v>120</v>
      </c>
      <c r="D48" s="34" t="s">
        <v>109</v>
      </c>
      <c r="E48" s="113" t="s">
        <v>177</v>
      </c>
      <c r="F48" s="109">
        <f>F49</f>
        <v>0</v>
      </c>
      <c r="G48" s="109"/>
    </row>
    <row r="49" spans="1:7" ht="51.75" customHeight="1" hidden="1" thickBot="1">
      <c r="A49" s="34" t="s">
        <v>108</v>
      </c>
      <c r="B49" s="34" t="s">
        <v>113</v>
      </c>
      <c r="C49" s="34" t="s">
        <v>126</v>
      </c>
      <c r="D49" s="34" t="s">
        <v>109</v>
      </c>
      <c r="E49" s="113" t="s">
        <v>221</v>
      </c>
      <c r="F49" s="109">
        <f>F50</f>
        <v>0</v>
      </c>
      <c r="G49" s="109"/>
    </row>
    <row r="50" spans="1:7" ht="63" customHeight="1" hidden="1" thickBot="1">
      <c r="A50" s="34" t="s">
        <v>108</v>
      </c>
      <c r="B50" s="34" t="s">
        <v>113</v>
      </c>
      <c r="C50" s="34" t="s">
        <v>125</v>
      </c>
      <c r="D50" s="34" t="s">
        <v>109</v>
      </c>
      <c r="E50" s="113" t="s">
        <v>218</v>
      </c>
      <c r="F50" s="109">
        <f>F51</f>
        <v>0</v>
      </c>
      <c r="G50" s="109"/>
    </row>
    <row r="51" spans="1:7" ht="51" customHeight="1" hidden="1" thickBot="1">
      <c r="A51" s="34" t="s">
        <v>108</v>
      </c>
      <c r="B51" s="34" t="s">
        <v>113</v>
      </c>
      <c r="C51" s="34" t="s">
        <v>128</v>
      </c>
      <c r="D51" s="34" t="s">
        <v>109</v>
      </c>
      <c r="E51" s="113" t="s">
        <v>178</v>
      </c>
      <c r="F51" s="109"/>
      <c r="G51" s="109"/>
    </row>
    <row r="52" spans="1:7" s="37" customFormat="1" ht="21" customHeight="1" thickBot="1">
      <c r="A52" s="34" t="s">
        <v>108</v>
      </c>
      <c r="B52" s="34" t="s">
        <v>13</v>
      </c>
      <c r="C52" s="34" t="s">
        <v>120</v>
      </c>
      <c r="D52" s="34" t="s">
        <v>109</v>
      </c>
      <c r="E52" s="113" t="s">
        <v>93</v>
      </c>
      <c r="F52" s="109">
        <f>F53</f>
        <v>317675</v>
      </c>
      <c r="G52" s="109"/>
    </row>
    <row r="53" spans="1:7" s="37" customFormat="1" ht="49.5" customHeight="1" thickBot="1">
      <c r="A53" s="34" t="s">
        <v>108</v>
      </c>
      <c r="B53" s="34" t="s">
        <v>13</v>
      </c>
      <c r="C53" s="34" t="s">
        <v>126</v>
      </c>
      <c r="D53" s="34" t="s">
        <v>109</v>
      </c>
      <c r="E53" s="113" t="s">
        <v>221</v>
      </c>
      <c r="F53" s="109">
        <f>SUM(F54)</f>
        <v>317675</v>
      </c>
      <c r="G53" s="109"/>
    </row>
    <row r="54" spans="1:7" s="37" customFormat="1" ht="63" customHeight="1" thickBot="1">
      <c r="A54" s="34" t="s">
        <v>108</v>
      </c>
      <c r="B54" s="34" t="s">
        <v>13</v>
      </c>
      <c r="C54" s="34" t="s">
        <v>125</v>
      </c>
      <c r="D54" s="34" t="s">
        <v>109</v>
      </c>
      <c r="E54" s="113" t="s">
        <v>218</v>
      </c>
      <c r="F54" s="109">
        <f>SUM(F55+F57+F59+F61)</f>
        <v>317675</v>
      </c>
      <c r="G54" s="109"/>
    </row>
    <row r="55" spans="1:7" s="37" customFormat="1" ht="30" customHeight="1" thickBot="1">
      <c r="A55" s="34" t="s">
        <v>282</v>
      </c>
      <c r="B55" s="34" t="s">
        <v>264</v>
      </c>
      <c r="C55" s="34" t="s">
        <v>283</v>
      </c>
      <c r="D55" s="34" t="s">
        <v>109</v>
      </c>
      <c r="E55" s="113" t="s">
        <v>284</v>
      </c>
      <c r="F55" s="109">
        <f>SUM(F56)</f>
        <v>243435</v>
      </c>
      <c r="G55" s="109"/>
    </row>
    <row r="56" spans="1:7" s="37" customFormat="1" ht="31.5" customHeight="1" thickBot="1">
      <c r="A56" s="34" t="s">
        <v>282</v>
      </c>
      <c r="B56" s="34" t="s">
        <v>264</v>
      </c>
      <c r="C56" s="34" t="s">
        <v>283</v>
      </c>
      <c r="D56" s="34" t="s">
        <v>192</v>
      </c>
      <c r="E56" s="113" t="s">
        <v>91</v>
      </c>
      <c r="F56" s="109">
        <v>243435</v>
      </c>
      <c r="G56" s="109"/>
    </row>
    <row r="57" spans="1:7" s="37" customFormat="1" ht="33.75" customHeight="1" thickBot="1">
      <c r="A57" s="34" t="s">
        <v>282</v>
      </c>
      <c r="B57" s="34" t="s">
        <v>264</v>
      </c>
      <c r="C57" s="34" t="s">
        <v>285</v>
      </c>
      <c r="D57" s="34" t="s">
        <v>109</v>
      </c>
      <c r="E57" s="113" t="s">
        <v>286</v>
      </c>
      <c r="F57" s="109">
        <f>SUM(F58)</f>
        <v>29293</v>
      </c>
      <c r="G57" s="109"/>
    </row>
    <row r="58" spans="1:7" s="37" customFormat="1" ht="35.25" customHeight="1" thickBot="1">
      <c r="A58" s="34" t="s">
        <v>282</v>
      </c>
      <c r="B58" s="34" t="s">
        <v>264</v>
      </c>
      <c r="C58" s="34" t="s">
        <v>285</v>
      </c>
      <c r="D58" s="34" t="s">
        <v>192</v>
      </c>
      <c r="E58" s="113" t="s">
        <v>91</v>
      </c>
      <c r="F58" s="109">
        <v>29293</v>
      </c>
      <c r="G58" s="109"/>
    </row>
    <row r="59" spans="1:7" ht="47.25" customHeight="1" thickBot="1">
      <c r="A59" s="34" t="s">
        <v>108</v>
      </c>
      <c r="B59" s="34" t="s">
        <v>13</v>
      </c>
      <c r="C59" s="34" t="s">
        <v>128</v>
      </c>
      <c r="D59" s="34" t="s">
        <v>109</v>
      </c>
      <c r="E59" s="113" t="s">
        <v>178</v>
      </c>
      <c r="F59" s="109">
        <v>42000</v>
      </c>
      <c r="G59" s="109"/>
    </row>
    <row r="60" spans="1:7" ht="35.25" customHeight="1" thickBot="1">
      <c r="A60" s="34" t="s">
        <v>108</v>
      </c>
      <c r="B60" s="34" t="s">
        <v>13</v>
      </c>
      <c r="C60" s="34" t="s">
        <v>128</v>
      </c>
      <c r="D60" s="34" t="s">
        <v>192</v>
      </c>
      <c r="E60" s="113" t="s">
        <v>91</v>
      </c>
      <c r="F60" s="109">
        <v>42000</v>
      </c>
      <c r="G60" s="109"/>
    </row>
    <row r="61" spans="1:7" ht="52.5" customHeight="1" thickBot="1">
      <c r="A61" s="34" t="s">
        <v>108</v>
      </c>
      <c r="B61" s="34" t="s">
        <v>13</v>
      </c>
      <c r="C61" s="34" t="s">
        <v>129</v>
      </c>
      <c r="D61" s="34" t="s">
        <v>109</v>
      </c>
      <c r="E61" s="113" t="s">
        <v>179</v>
      </c>
      <c r="F61" s="109">
        <f>F62</f>
        <v>2947</v>
      </c>
      <c r="G61" s="109"/>
    </row>
    <row r="62" spans="1:7" ht="38.25" customHeight="1" thickBot="1">
      <c r="A62" s="34" t="s">
        <v>108</v>
      </c>
      <c r="B62" s="34" t="s">
        <v>13</v>
      </c>
      <c r="C62" s="34" t="s">
        <v>129</v>
      </c>
      <c r="D62" s="34" t="s">
        <v>192</v>
      </c>
      <c r="E62" s="113" t="s">
        <v>91</v>
      </c>
      <c r="F62" s="109">
        <v>2947</v>
      </c>
      <c r="G62" s="109"/>
    </row>
    <row r="63" spans="1:7" ht="17.25" customHeight="1" thickBot="1">
      <c r="A63" s="115" t="s">
        <v>110</v>
      </c>
      <c r="B63" s="115" t="s">
        <v>106</v>
      </c>
      <c r="C63" s="115" t="s">
        <v>120</v>
      </c>
      <c r="D63" s="115" t="s">
        <v>109</v>
      </c>
      <c r="E63" s="120" t="s">
        <v>94</v>
      </c>
      <c r="F63" s="121">
        <f>F68+F77+F64</f>
        <v>8103739.49</v>
      </c>
      <c r="G63" s="121"/>
    </row>
    <row r="64" spans="1:7" ht="86.25" customHeight="1" thickBot="1">
      <c r="A64" s="21" t="s">
        <v>110</v>
      </c>
      <c r="B64" s="21" t="s">
        <v>105</v>
      </c>
      <c r="C64" s="21" t="s">
        <v>234</v>
      </c>
      <c r="D64" s="21"/>
      <c r="E64" s="206" t="s">
        <v>318</v>
      </c>
      <c r="F64" s="207">
        <v>40000</v>
      </c>
      <c r="G64" s="207"/>
    </row>
    <row r="65" spans="1:7" ht="34.5" customHeight="1" thickBot="1">
      <c r="A65" s="34" t="s">
        <v>110</v>
      </c>
      <c r="B65" s="34" t="s">
        <v>105</v>
      </c>
      <c r="C65" s="34" t="s">
        <v>235</v>
      </c>
      <c r="D65" s="34"/>
      <c r="E65" s="204" t="s">
        <v>315</v>
      </c>
      <c r="F65" s="266">
        <v>40000</v>
      </c>
      <c r="G65" s="207"/>
    </row>
    <row r="66" spans="1:7" ht="33" customHeight="1" thickBot="1">
      <c r="A66" s="34" t="s">
        <v>105</v>
      </c>
      <c r="B66" s="34" t="s">
        <v>105</v>
      </c>
      <c r="C66" s="34" t="s">
        <v>316</v>
      </c>
      <c r="D66" s="34"/>
      <c r="E66" s="204" t="s">
        <v>317</v>
      </c>
      <c r="F66" s="266">
        <v>40000</v>
      </c>
      <c r="G66" s="207"/>
    </row>
    <row r="67" spans="1:7" ht="38.25" customHeight="1" thickBot="1">
      <c r="A67" s="34" t="s">
        <v>105</v>
      </c>
      <c r="B67" s="34" t="s">
        <v>105</v>
      </c>
      <c r="C67" s="34" t="s">
        <v>316</v>
      </c>
      <c r="D67" s="34" t="s">
        <v>192</v>
      </c>
      <c r="E67" s="113" t="s">
        <v>91</v>
      </c>
      <c r="F67" s="109">
        <v>40000</v>
      </c>
      <c r="G67" s="207"/>
    </row>
    <row r="68" spans="1:7" ht="21.75" customHeight="1" thickBot="1">
      <c r="A68" s="21" t="s">
        <v>110</v>
      </c>
      <c r="B68" s="21" t="s">
        <v>113</v>
      </c>
      <c r="C68" s="21" t="s">
        <v>120</v>
      </c>
      <c r="D68" s="21" t="s">
        <v>109</v>
      </c>
      <c r="E68" s="112" t="s">
        <v>3</v>
      </c>
      <c r="F68" s="108">
        <f>F69+F76</f>
        <v>8058739.49</v>
      </c>
      <c r="G68" s="108"/>
    </row>
    <row r="69" spans="1:7" ht="49.5" customHeight="1" thickBot="1">
      <c r="A69" s="34" t="s">
        <v>110</v>
      </c>
      <c r="B69" s="34" t="s">
        <v>113</v>
      </c>
      <c r="C69" s="34" t="s">
        <v>126</v>
      </c>
      <c r="D69" s="34" t="s">
        <v>109</v>
      </c>
      <c r="E69" s="113" t="s">
        <v>221</v>
      </c>
      <c r="F69" s="109">
        <f>F70</f>
        <v>6271115.49</v>
      </c>
      <c r="G69" s="109"/>
    </row>
    <row r="70" spans="1:7" ht="69" customHeight="1" thickBot="1">
      <c r="A70" s="34" t="s">
        <v>110</v>
      </c>
      <c r="B70" s="34" t="s">
        <v>113</v>
      </c>
      <c r="C70" s="34" t="s">
        <v>125</v>
      </c>
      <c r="D70" s="34" t="s">
        <v>109</v>
      </c>
      <c r="E70" s="113" t="s">
        <v>218</v>
      </c>
      <c r="F70" s="109">
        <f>F71+F73</f>
        <v>6271115.49</v>
      </c>
      <c r="G70" s="109"/>
    </row>
    <row r="71" spans="1:7" ht="53.25" customHeight="1" thickBot="1">
      <c r="A71" s="34" t="s">
        <v>110</v>
      </c>
      <c r="B71" s="34" t="s">
        <v>113</v>
      </c>
      <c r="C71" s="34" t="s">
        <v>4</v>
      </c>
      <c r="D71" s="34" t="s">
        <v>109</v>
      </c>
      <c r="E71" s="113" t="s">
        <v>228</v>
      </c>
      <c r="F71" s="109">
        <f>F72</f>
        <v>1220609.49</v>
      </c>
      <c r="G71" s="109"/>
    </row>
    <row r="72" spans="1:7" ht="30.75" customHeight="1" thickBot="1">
      <c r="A72" s="34" t="s">
        <v>110</v>
      </c>
      <c r="B72" s="34" t="s">
        <v>113</v>
      </c>
      <c r="C72" s="34" t="s">
        <v>4</v>
      </c>
      <c r="D72" s="34" t="s">
        <v>192</v>
      </c>
      <c r="E72" s="113" t="s">
        <v>91</v>
      </c>
      <c r="F72" s="109">
        <v>1220609.49</v>
      </c>
      <c r="G72" s="109"/>
    </row>
    <row r="73" spans="1:7" ht="52.5" customHeight="1" thickBot="1">
      <c r="A73" s="34" t="s">
        <v>289</v>
      </c>
      <c r="B73" s="34" t="s">
        <v>113</v>
      </c>
      <c r="C73" s="34" t="s">
        <v>401</v>
      </c>
      <c r="D73" s="34"/>
      <c r="E73" s="113" t="s">
        <v>290</v>
      </c>
      <c r="F73" s="109">
        <f>SUM(F74)</f>
        <v>5050506</v>
      </c>
      <c r="G73" s="109"/>
    </row>
    <row r="74" spans="1:7" ht="30.75" customHeight="1" thickBot="1">
      <c r="A74" s="34" t="s">
        <v>110</v>
      </c>
      <c r="B74" s="34" t="s">
        <v>113</v>
      </c>
      <c r="C74" s="34" t="s">
        <v>401</v>
      </c>
      <c r="D74" s="34" t="s">
        <v>109</v>
      </c>
      <c r="E74" s="182" t="s">
        <v>287</v>
      </c>
      <c r="F74" s="294">
        <f>SUM(F75)</f>
        <v>5050506</v>
      </c>
      <c r="G74" s="109"/>
    </row>
    <row r="75" spans="1:7" ht="30.75" customHeight="1" thickBot="1">
      <c r="A75" s="34" t="s">
        <v>110</v>
      </c>
      <c r="B75" s="34" t="s">
        <v>113</v>
      </c>
      <c r="C75" s="34" t="s">
        <v>401</v>
      </c>
      <c r="D75" s="42" t="s">
        <v>192</v>
      </c>
      <c r="E75" s="183" t="s">
        <v>288</v>
      </c>
      <c r="F75" s="295">
        <v>5050506</v>
      </c>
      <c r="G75" s="109"/>
    </row>
    <row r="76" spans="1:7" ht="30.75" customHeight="1" thickBot="1">
      <c r="A76" s="34" t="s">
        <v>110</v>
      </c>
      <c r="B76" s="34" t="s">
        <v>113</v>
      </c>
      <c r="C76" s="34" t="s">
        <v>412</v>
      </c>
      <c r="D76" s="42" t="s">
        <v>192</v>
      </c>
      <c r="E76" s="183" t="s">
        <v>288</v>
      </c>
      <c r="F76" s="295">
        <v>1787624</v>
      </c>
      <c r="G76" s="109"/>
    </row>
    <row r="77" spans="1:7" ht="30.75" customHeight="1" thickBot="1">
      <c r="A77" s="21" t="s">
        <v>110</v>
      </c>
      <c r="B77" s="21" t="s">
        <v>230</v>
      </c>
      <c r="C77" s="21" t="s">
        <v>231</v>
      </c>
      <c r="D77" s="21" t="s">
        <v>109</v>
      </c>
      <c r="E77" s="155" t="s">
        <v>229</v>
      </c>
      <c r="F77" s="265">
        <f>SUM(F78)</f>
        <v>5000</v>
      </c>
      <c r="G77" s="108"/>
    </row>
    <row r="78" spans="1:7" ht="30.75" customHeight="1" thickBot="1">
      <c r="A78" s="34" t="s">
        <v>110</v>
      </c>
      <c r="B78" s="34" t="s">
        <v>232</v>
      </c>
      <c r="C78" s="34" t="s">
        <v>231</v>
      </c>
      <c r="D78" s="34" t="s">
        <v>192</v>
      </c>
      <c r="E78" s="113" t="s">
        <v>91</v>
      </c>
      <c r="F78" s="109">
        <v>5000</v>
      </c>
      <c r="G78" s="109"/>
    </row>
    <row r="79" spans="1:7" ht="17.25" customHeight="1" thickBot="1">
      <c r="A79" s="115" t="s">
        <v>111</v>
      </c>
      <c r="B79" s="115" t="s">
        <v>106</v>
      </c>
      <c r="C79" s="115" t="s">
        <v>120</v>
      </c>
      <c r="D79" s="115" t="s">
        <v>109</v>
      </c>
      <c r="E79" s="120" t="s">
        <v>95</v>
      </c>
      <c r="F79" s="121">
        <f>SUM(F80+F88+F96+F84)</f>
        <v>4083000</v>
      </c>
      <c r="G79" s="121"/>
    </row>
    <row r="80" spans="1:7" ht="68.25" customHeight="1" hidden="1" thickBot="1">
      <c r="A80" s="156" t="s">
        <v>111</v>
      </c>
      <c r="B80" s="156" t="s">
        <v>105</v>
      </c>
      <c r="C80" s="21" t="s">
        <v>234</v>
      </c>
      <c r="D80" s="156" t="s">
        <v>109</v>
      </c>
      <c r="E80" s="157" t="s">
        <v>233</v>
      </c>
      <c r="F80" s="267">
        <f>SUM(F81)</f>
        <v>0</v>
      </c>
      <c r="G80" s="158"/>
    </row>
    <row r="81" spans="1:7" ht="36" customHeight="1" hidden="1" thickBot="1">
      <c r="A81" s="124" t="s">
        <v>111</v>
      </c>
      <c r="B81" s="124" t="s">
        <v>105</v>
      </c>
      <c r="C81" s="124" t="s">
        <v>235</v>
      </c>
      <c r="D81" s="124" t="s">
        <v>236</v>
      </c>
      <c r="E81" s="134" t="s">
        <v>237</v>
      </c>
      <c r="F81" s="158">
        <f>SUM(F82)</f>
        <v>0</v>
      </c>
      <c r="G81" s="158"/>
    </row>
    <row r="82" spans="1:7" ht="17.25" customHeight="1" hidden="1" thickBot="1">
      <c r="A82" s="124" t="s">
        <v>111</v>
      </c>
      <c r="B82" s="124" t="s">
        <v>105</v>
      </c>
      <c r="C82" s="124" t="s">
        <v>238</v>
      </c>
      <c r="D82" s="124" t="s">
        <v>239</v>
      </c>
      <c r="E82" s="134" t="s">
        <v>240</v>
      </c>
      <c r="F82" s="158">
        <f>SUM(F83)</f>
        <v>0</v>
      </c>
      <c r="G82" s="158"/>
    </row>
    <row r="83" spans="1:7" ht="48.75" customHeight="1" hidden="1" thickBot="1">
      <c r="A83" s="124" t="s">
        <v>111</v>
      </c>
      <c r="B83" s="124" t="s">
        <v>105</v>
      </c>
      <c r="C83" s="124" t="s">
        <v>238</v>
      </c>
      <c r="D83" s="124" t="s">
        <v>241</v>
      </c>
      <c r="E83" s="198" t="s">
        <v>242</v>
      </c>
      <c r="F83" s="268"/>
      <c r="G83" s="158"/>
    </row>
    <row r="84" spans="1:7" ht="26.25" customHeight="1" thickBot="1">
      <c r="A84" s="156" t="s">
        <v>111</v>
      </c>
      <c r="B84" s="156" t="s">
        <v>105</v>
      </c>
      <c r="C84" s="156" t="s">
        <v>120</v>
      </c>
      <c r="D84" s="283" t="s">
        <v>109</v>
      </c>
      <c r="E84" s="284" t="s">
        <v>374</v>
      </c>
      <c r="F84" s="285">
        <f>SUM(F85)</f>
        <v>41500</v>
      </c>
      <c r="G84" s="158"/>
    </row>
    <row r="85" spans="1:7" ht="31.5" customHeight="1" thickBot="1">
      <c r="A85" s="124" t="s">
        <v>111</v>
      </c>
      <c r="B85" s="124" t="s">
        <v>105</v>
      </c>
      <c r="C85" s="124" t="s">
        <v>375</v>
      </c>
      <c r="D85" s="280" t="s">
        <v>109</v>
      </c>
      <c r="E85" s="282" t="s">
        <v>376</v>
      </c>
      <c r="F85" s="281">
        <f>SUM(F86)</f>
        <v>41500</v>
      </c>
      <c r="G85" s="158"/>
    </row>
    <row r="86" spans="1:7" ht="31.5" customHeight="1" thickBot="1">
      <c r="A86" s="124" t="s">
        <v>111</v>
      </c>
      <c r="B86" s="124" t="s">
        <v>105</v>
      </c>
      <c r="C86" s="124" t="s">
        <v>377</v>
      </c>
      <c r="D86" s="124" t="s">
        <v>109</v>
      </c>
      <c r="E86" s="282" t="s">
        <v>378</v>
      </c>
      <c r="F86" s="281">
        <f>SUM(F87)</f>
        <v>41500</v>
      </c>
      <c r="G86" s="158"/>
    </row>
    <row r="87" spans="1:7" ht="33.75" customHeight="1" thickBot="1">
      <c r="A87" s="124" t="s">
        <v>111</v>
      </c>
      <c r="B87" s="124" t="s">
        <v>105</v>
      </c>
      <c r="C87" s="124" t="s">
        <v>379</v>
      </c>
      <c r="D87" s="124" t="s">
        <v>192</v>
      </c>
      <c r="E87" s="182" t="s">
        <v>91</v>
      </c>
      <c r="F87" s="281">
        <v>41500</v>
      </c>
      <c r="G87" s="158"/>
    </row>
    <row r="88" spans="1:7" ht="15" customHeight="1" thickBot="1">
      <c r="A88" s="21" t="s">
        <v>111</v>
      </c>
      <c r="B88" s="21" t="s">
        <v>107</v>
      </c>
      <c r="C88" s="21" t="s">
        <v>120</v>
      </c>
      <c r="D88" s="21" t="s">
        <v>109</v>
      </c>
      <c r="E88" s="199" t="s">
        <v>96</v>
      </c>
      <c r="F88" s="108">
        <f>F89+F92</f>
        <v>2920400</v>
      </c>
      <c r="G88" s="108"/>
    </row>
    <row r="89" spans="1:7" ht="81" customHeight="1" thickBot="1">
      <c r="A89" s="21" t="s">
        <v>111</v>
      </c>
      <c r="B89" s="21" t="s">
        <v>107</v>
      </c>
      <c r="C89" s="21" t="s">
        <v>243</v>
      </c>
      <c r="D89" s="125" t="s">
        <v>109</v>
      </c>
      <c r="E89" s="112" t="s">
        <v>329</v>
      </c>
      <c r="F89" s="108">
        <f>SUM(F90)</f>
        <v>2870400</v>
      </c>
      <c r="G89" s="109"/>
    </row>
    <row r="90" spans="1:7" ht="32.25" customHeight="1" thickBot="1">
      <c r="A90" s="34" t="s">
        <v>111</v>
      </c>
      <c r="B90" s="34" t="s">
        <v>107</v>
      </c>
      <c r="C90" s="34" t="s">
        <v>244</v>
      </c>
      <c r="D90" s="42" t="s">
        <v>109</v>
      </c>
      <c r="E90" s="113" t="s">
        <v>245</v>
      </c>
      <c r="F90" s="109">
        <f>SUM(F91)</f>
        <v>2870400</v>
      </c>
      <c r="G90" s="109"/>
    </row>
    <row r="91" spans="1:7" ht="30" customHeight="1" thickBot="1">
      <c r="A91" s="34" t="s">
        <v>246</v>
      </c>
      <c r="B91" s="34" t="s">
        <v>247</v>
      </c>
      <c r="C91" s="34" t="s">
        <v>248</v>
      </c>
      <c r="D91" s="42" t="s">
        <v>192</v>
      </c>
      <c r="E91" s="113" t="s">
        <v>91</v>
      </c>
      <c r="F91" s="109">
        <v>2870400</v>
      </c>
      <c r="G91" s="109"/>
    </row>
    <row r="92" spans="1:7" ht="56.25" customHeight="1" thickBot="1">
      <c r="A92" s="34" t="s">
        <v>111</v>
      </c>
      <c r="B92" s="34" t="s">
        <v>107</v>
      </c>
      <c r="C92" s="34" t="s">
        <v>126</v>
      </c>
      <c r="D92" s="42" t="s">
        <v>109</v>
      </c>
      <c r="E92" s="113" t="s">
        <v>221</v>
      </c>
      <c r="F92" s="109">
        <f>F93</f>
        <v>50000</v>
      </c>
      <c r="G92" s="109"/>
    </row>
    <row r="93" spans="1:7" ht="23.25" customHeight="1" thickBot="1">
      <c r="A93" s="34" t="s">
        <v>111</v>
      </c>
      <c r="B93" s="34" t="s">
        <v>107</v>
      </c>
      <c r="C93" s="34" t="s">
        <v>130</v>
      </c>
      <c r="D93" s="34" t="s">
        <v>109</v>
      </c>
      <c r="E93" s="113" t="s">
        <v>96</v>
      </c>
      <c r="F93" s="109">
        <f>F94</f>
        <v>50000</v>
      </c>
      <c r="G93" s="109"/>
    </row>
    <row r="94" spans="1:7" ht="24.75" customHeight="1" thickBot="1">
      <c r="A94" s="34" t="s">
        <v>111</v>
      </c>
      <c r="B94" s="34" t="s">
        <v>107</v>
      </c>
      <c r="C94" s="34" t="s">
        <v>131</v>
      </c>
      <c r="D94" s="34" t="s">
        <v>109</v>
      </c>
      <c r="E94" s="113" t="s">
        <v>97</v>
      </c>
      <c r="F94" s="109">
        <f>F95</f>
        <v>50000</v>
      </c>
      <c r="G94" s="109"/>
    </row>
    <row r="95" spans="1:7" ht="52.5" customHeight="1" thickBot="1">
      <c r="A95" s="34" t="s">
        <v>111</v>
      </c>
      <c r="B95" s="34" t="s">
        <v>107</v>
      </c>
      <c r="C95" s="34" t="s">
        <v>249</v>
      </c>
      <c r="D95" s="34" t="s">
        <v>14</v>
      </c>
      <c r="E95" s="113" t="s">
        <v>180</v>
      </c>
      <c r="F95" s="109">
        <v>50000</v>
      </c>
      <c r="G95" s="109"/>
    </row>
    <row r="96" spans="1:7" ht="18" customHeight="1" thickBot="1">
      <c r="A96" s="21" t="s">
        <v>111</v>
      </c>
      <c r="B96" s="21" t="s">
        <v>108</v>
      </c>
      <c r="C96" s="21" t="s">
        <v>120</v>
      </c>
      <c r="D96" s="21" t="s">
        <v>109</v>
      </c>
      <c r="E96" s="112" t="s">
        <v>98</v>
      </c>
      <c r="F96" s="108">
        <f>F100+F97</f>
        <v>1121100</v>
      </c>
      <c r="G96" s="108"/>
    </row>
    <row r="97" spans="1:7" ht="85.5" customHeight="1" hidden="1" thickBot="1">
      <c r="A97" s="21" t="s">
        <v>111</v>
      </c>
      <c r="B97" s="21" t="s">
        <v>108</v>
      </c>
      <c r="C97" s="21" t="s">
        <v>339</v>
      </c>
      <c r="D97" s="21" t="s">
        <v>109</v>
      </c>
      <c r="E97" s="181" t="s">
        <v>340</v>
      </c>
      <c r="F97" s="265">
        <f>F98</f>
        <v>0</v>
      </c>
      <c r="G97" s="108"/>
    </row>
    <row r="98" spans="1:7" ht="46.5" customHeight="1" hidden="1" thickBot="1">
      <c r="A98" s="34" t="s">
        <v>111</v>
      </c>
      <c r="B98" s="34" t="s">
        <v>108</v>
      </c>
      <c r="C98" s="34" t="s">
        <v>341</v>
      </c>
      <c r="D98" s="34" t="s">
        <v>109</v>
      </c>
      <c r="E98" s="113" t="s">
        <v>342</v>
      </c>
      <c r="F98" s="109">
        <f>F99</f>
        <v>0</v>
      </c>
      <c r="G98" s="109"/>
    </row>
    <row r="99" spans="1:7" ht="34.5" customHeight="1" hidden="1" thickBot="1">
      <c r="A99" s="34" t="s">
        <v>111</v>
      </c>
      <c r="B99" s="34" t="s">
        <v>108</v>
      </c>
      <c r="C99" s="34" t="s">
        <v>343</v>
      </c>
      <c r="D99" s="34" t="s">
        <v>192</v>
      </c>
      <c r="E99" s="113" t="s">
        <v>91</v>
      </c>
      <c r="F99" s="109"/>
      <c r="G99" s="109"/>
    </row>
    <row r="100" spans="1:7" ht="51.75" customHeight="1" thickBot="1">
      <c r="A100" s="35" t="s">
        <v>111</v>
      </c>
      <c r="B100" s="35" t="s">
        <v>108</v>
      </c>
      <c r="C100" s="35" t="s">
        <v>126</v>
      </c>
      <c r="D100" s="35" t="s">
        <v>109</v>
      </c>
      <c r="E100" s="113" t="s">
        <v>221</v>
      </c>
      <c r="F100" s="109">
        <f>F101</f>
        <v>1121100</v>
      </c>
      <c r="G100" s="109"/>
    </row>
    <row r="101" spans="1:7" ht="21.75" customHeight="1" thickBot="1">
      <c r="A101" s="35" t="s">
        <v>111</v>
      </c>
      <c r="B101" s="35" t="s">
        <v>108</v>
      </c>
      <c r="C101" s="35" t="s">
        <v>131</v>
      </c>
      <c r="D101" s="35" t="s">
        <v>109</v>
      </c>
      <c r="E101" s="113" t="s">
        <v>97</v>
      </c>
      <c r="F101" s="109">
        <f>F102</f>
        <v>1121100</v>
      </c>
      <c r="G101" s="109"/>
    </row>
    <row r="102" spans="1:7" ht="16.5" customHeight="1" thickBot="1">
      <c r="A102" s="35" t="s">
        <v>111</v>
      </c>
      <c r="B102" s="35" t="s">
        <v>108</v>
      </c>
      <c r="C102" s="35" t="s">
        <v>137</v>
      </c>
      <c r="D102" s="35" t="s">
        <v>109</v>
      </c>
      <c r="E102" s="113" t="s">
        <v>98</v>
      </c>
      <c r="F102" s="109">
        <f>F103+F105+F107+F109+F111</f>
        <v>1121100</v>
      </c>
      <c r="G102" s="109"/>
    </row>
    <row r="103" spans="1:7" ht="18.75" customHeight="1" thickBot="1">
      <c r="A103" s="41" t="s">
        <v>111</v>
      </c>
      <c r="B103" s="41" t="s">
        <v>108</v>
      </c>
      <c r="C103" s="41" t="s">
        <v>136</v>
      </c>
      <c r="D103" s="41" t="s">
        <v>109</v>
      </c>
      <c r="E103" s="112" t="s">
        <v>181</v>
      </c>
      <c r="F103" s="108">
        <f>F104</f>
        <v>476500</v>
      </c>
      <c r="G103" s="108"/>
    </row>
    <row r="104" spans="1:7" ht="31.5" customHeight="1" thickBot="1">
      <c r="A104" s="35" t="s">
        <v>111</v>
      </c>
      <c r="B104" s="35" t="s">
        <v>108</v>
      </c>
      <c r="C104" s="35" t="s">
        <v>136</v>
      </c>
      <c r="D104" s="35" t="s">
        <v>192</v>
      </c>
      <c r="E104" s="113" t="s">
        <v>91</v>
      </c>
      <c r="F104" s="109">
        <v>476500</v>
      </c>
      <c r="G104" s="109"/>
    </row>
    <row r="105" spans="1:7" ht="47.25" customHeight="1" thickBot="1">
      <c r="A105" s="41" t="s">
        <v>111</v>
      </c>
      <c r="B105" s="41" t="s">
        <v>108</v>
      </c>
      <c r="C105" s="41" t="s">
        <v>252</v>
      </c>
      <c r="D105" s="41" t="s">
        <v>109</v>
      </c>
      <c r="E105" s="159" t="s">
        <v>250</v>
      </c>
      <c r="F105" s="7">
        <f>SUM(F106)</f>
        <v>49600</v>
      </c>
      <c r="G105" s="108"/>
    </row>
    <row r="106" spans="1:7" ht="31.5" customHeight="1" thickBot="1">
      <c r="A106" s="35" t="s">
        <v>111</v>
      </c>
      <c r="B106" s="35" t="s">
        <v>108</v>
      </c>
      <c r="C106" s="35" t="s">
        <v>252</v>
      </c>
      <c r="D106" s="35" t="s">
        <v>192</v>
      </c>
      <c r="E106" s="8" t="s">
        <v>251</v>
      </c>
      <c r="F106" s="9">
        <v>49600</v>
      </c>
      <c r="G106" s="109"/>
    </row>
    <row r="107" spans="1:7" ht="15.75" customHeight="1" thickBot="1">
      <c r="A107" s="41" t="s">
        <v>111</v>
      </c>
      <c r="B107" s="41" t="s">
        <v>108</v>
      </c>
      <c r="C107" s="41" t="s">
        <v>254</v>
      </c>
      <c r="D107" s="41" t="s">
        <v>109</v>
      </c>
      <c r="E107" s="159" t="s">
        <v>253</v>
      </c>
      <c r="F107" s="7">
        <f>SUM(F108)</f>
        <v>10000</v>
      </c>
      <c r="G107" s="108"/>
    </row>
    <row r="108" spans="1:7" ht="31.5" customHeight="1" thickBot="1">
      <c r="A108" s="35" t="s">
        <v>111</v>
      </c>
      <c r="B108" s="35" t="s">
        <v>108</v>
      </c>
      <c r="C108" s="35" t="s">
        <v>254</v>
      </c>
      <c r="D108" s="35" t="s">
        <v>192</v>
      </c>
      <c r="E108" s="8" t="s">
        <v>251</v>
      </c>
      <c r="F108" s="9">
        <v>10000</v>
      </c>
      <c r="G108" s="109"/>
    </row>
    <row r="109" spans="1:7" ht="16.5" customHeight="1" thickBot="1">
      <c r="A109" s="41" t="s">
        <v>111</v>
      </c>
      <c r="B109" s="41" t="s">
        <v>108</v>
      </c>
      <c r="C109" s="41" t="s">
        <v>255</v>
      </c>
      <c r="D109" s="41" t="s">
        <v>109</v>
      </c>
      <c r="E109" s="159" t="s">
        <v>256</v>
      </c>
      <c r="F109" s="7">
        <f>SUM(F110)</f>
        <v>35000</v>
      </c>
      <c r="G109" s="108"/>
    </row>
    <row r="110" spans="1:7" ht="33.75" customHeight="1" thickBot="1">
      <c r="A110" s="35" t="s">
        <v>111</v>
      </c>
      <c r="B110" s="35" t="s">
        <v>108</v>
      </c>
      <c r="C110" s="35" t="s">
        <v>255</v>
      </c>
      <c r="D110" s="35" t="s">
        <v>192</v>
      </c>
      <c r="E110" s="8" t="s">
        <v>251</v>
      </c>
      <c r="F110" s="9">
        <v>35000</v>
      </c>
      <c r="G110" s="109"/>
    </row>
    <row r="111" spans="1:7" ht="30.75" customHeight="1" thickBot="1">
      <c r="A111" s="160" t="s">
        <v>111</v>
      </c>
      <c r="B111" s="160" t="s">
        <v>108</v>
      </c>
      <c r="C111" s="160" t="s">
        <v>135</v>
      </c>
      <c r="D111" s="160" t="s">
        <v>109</v>
      </c>
      <c r="E111" s="112" t="s">
        <v>99</v>
      </c>
      <c r="F111" s="108">
        <f>F112</f>
        <v>550000</v>
      </c>
      <c r="G111" s="108"/>
    </row>
    <row r="112" spans="1:7" ht="32.25" customHeight="1" thickBot="1">
      <c r="A112" s="35" t="s">
        <v>111</v>
      </c>
      <c r="B112" s="34" t="s">
        <v>108</v>
      </c>
      <c r="C112" s="46" t="s">
        <v>135</v>
      </c>
      <c r="D112" s="34" t="s">
        <v>192</v>
      </c>
      <c r="E112" s="113" t="s">
        <v>91</v>
      </c>
      <c r="F112" s="109">
        <v>550000</v>
      </c>
      <c r="G112" s="109"/>
    </row>
    <row r="113" spans="1:7" ht="32.25" customHeight="1" thickBot="1">
      <c r="A113" s="41" t="s">
        <v>380</v>
      </c>
      <c r="B113" s="21" t="s">
        <v>111</v>
      </c>
      <c r="C113" s="160" t="s">
        <v>120</v>
      </c>
      <c r="D113" s="21" t="s">
        <v>109</v>
      </c>
      <c r="E113" s="286" t="s">
        <v>381</v>
      </c>
      <c r="F113" s="108">
        <f>F114</f>
        <v>1042617.6</v>
      </c>
      <c r="G113" s="109"/>
    </row>
    <row r="114" spans="1:7" ht="49.5" customHeight="1" thickBot="1">
      <c r="A114" s="35" t="s">
        <v>380</v>
      </c>
      <c r="B114" s="34" t="s">
        <v>111</v>
      </c>
      <c r="C114" s="46" t="s">
        <v>339</v>
      </c>
      <c r="D114" s="34" t="s">
        <v>109</v>
      </c>
      <c r="E114" s="287" t="s">
        <v>340</v>
      </c>
      <c r="F114" s="109">
        <f>F115+F117</f>
        <v>1042617.6</v>
      </c>
      <c r="G114" s="109"/>
    </row>
    <row r="115" spans="1:7" ht="32.25" customHeight="1" thickBot="1">
      <c r="A115" s="35" t="s">
        <v>380</v>
      </c>
      <c r="B115" s="34" t="s">
        <v>111</v>
      </c>
      <c r="C115" s="46" t="s">
        <v>382</v>
      </c>
      <c r="D115" s="34" t="s">
        <v>109</v>
      </c>
      <c r="E115" s="287" t="s">
        <v>342</v>
      </c>
      <c r="F115" s="109">
        <f>F116</f>
        <v>1000000</v>
      </c>
      <c r="G115" s="109"/>
    </row>
    <row r="116" spans="1:7" ht="32.25" customHeight="1" thickBot="1">
      <c r="A116" s="35" t="s">
        <v>380</v>
      </c>
      <c r="B116" s="34" t="s">
        <v>111</v>
      </c>
      <c r="C116" s="46" t="s">
        <v>382</v>
      </c>
      <c r="D116" s="34" t="s">
        <v>192</v>
      </c>
      <c r="E116" s="113" t="s">
        <v>91</v>
      </c>
      <c r="F116" s="109">
        <v>1000000</v>
      </c>
      <c r="G116" s="109"/>
    </row>
    <row r="117" spans="1:7" ht="32.25" customHeight="1" thickBot="1">
      <c r="A117" s="35" t="s">
        <v>380</v>
      </c>
      <c r="B117" s="34" t="s">
        <v>111</v>
      </c>
      <c r="C117" s="46" t="s">
        <v>343</v>
      </c>
      <c r="D117" s="34" t="s">
        <v>192</v>
      </c>
      <c r="E117" s="113" t="s">
        <v>91</v>
      </c>
      <c r="F117" s="109">
        <v>42617.6</v>
      </c>
      <c r="G117" s="109"/>
    </row>
    <row r="118" spans="1:7" ht="18.75" customHeight="1" thickBot="1">
      <c r="A118" s="122" t="s">
        <v>112</v>
      </c>
      <c r="B118" s="115" t="s">
        <v>106</v>
      </c>
      <c r="C118" s="115" t="s">
        <v>120</v>
      </c>
      <c r="D118" s="115" t="s">
        <v>109</v>
      </c>
      <c r="E118" s="120" t="s">
        <v>100</v>
      </c>
      <c r="F118" s="121">
        <f>F119+F131</f>
        <v>4742770</v>
      </c>
      <c r="G118" s="121"/>
    </row>
    <row r="119" spans="1:7" ht="18.75" customHeight="1" thickBot="1">
      <c r="A119" s="35" t="s">
        <v>112</v>
      </c>
      <c r="B119" s="34" t="s">
        <v>105</v>
      </c>
      <c r="C119" s="34" t="s">
        <v>120</v>
      </c>
      <c r="D119" s="34" t="s">
        <v>109</v>
      </c>
      <c r="E119" s="112" t="s">
        <v>101</v>
      </c>
      <c r="F119" s="108">
        <f>F124+F120</f>
        <v>2922770</v>
      </c>
      <c r="G119" s="108"/>
    </row>
    <row r="120" spans="1:7" ht="45.75" customHeight="1" thickBot="1">
      <c r="A120" s="41" t="s">
        <v>112</v>
      </c>
      <c r="B120" s="21" t="s">
        <v>105</v>
      </c>
      <c r="C120" s="21" t="s">
        <v>333</v>
      </c>
      <c r="D120" s="21" t="s">
        <v>109</v>
      </c>
      <c r="E120" s="112" t="s">
        <v>344</v>
      </c>
      <c r="F120" s="108">
        <f>F121+F123</f>
        <v>1353770</v>
      </c>
      <c r="G120" s="108"/>
    </row>
    <row r="121" spans="1:7" ht="30" customHeight="1" thickBot="1">
      <c r="A121" s="35" t="s">
        <v>112</v>
      </c>
      <c r="B121" s="34" t="s">
        <v>105</v>
      </c>
      <c r="C121" s="34" t="s">
        <v>346</v>
      </c>
      <c r="D121" s="34" t="s">
        <v>109</v>
      </c>
      <c r="E121" s="113" t="s">
        <v>345</v>
      </c>
      <c r="F121" s="109">
        <f>F122</f>
        <v>1352770</v>
      </c>
      <c r="G121" s="108"/>
    </row>
    <row r="122" spans="1:7" ht="32.25" customHeight="1" thickBot="1">
      <c r="A122" s="35" t="s">
        <v>112</v>
      </c>
      <c r="B122" s="34" t="s">
        <v>105</v>
      </c>
      <c r="C122" s="34" t="s">
        <v>346</v>
      </c>
      <c r="D122" s="34" t="s">
        <v>192</v>
      </c>
      <c r="E122" s="8" t="s">
        <v>251</v>
      </c>
      <c r="F122" s="9">
        <v>1352770</v>
      </c>
      <c r="G122" s="109"/>
    </row>
    <row r="123" spans="1:7" ht="32.25" customHeight="1" thickBot="1">
      <c r="A123" s="35" t="s">
        <v>112</v>
      </c>
      <c r="B123" s="34" t="s">
        <v>105</v>
      </c>
      <c r="C123" s="34" t="s">
        <v>413</v>
      </c>
      <c r="D123" s="34" t="s">
        <v>192</v>
      </c>
      <c r="E123" s="8" t="s">
        <v>251</v>
      </c>
      <c r="F123" s="9">
        <v>1000</v>
      </c>
      <c r="G123" s="109"/>
    </row>
    <row r="124" spans="1:7" ht="50.25" customHeight="1" thickBot="1">
      <c r="A124" s="35" t="s">
        <v>112</v>
      </c>
      <c r="B124" s="34" t="s">
        <v>105</v>
      </c>
      <c r="C124" s="34" t="s">
        <v>126</v>
      </c>
      <c r="D124" s="34" t="s">
        <v>109</v>
      </c>
      <c r="E124" s="113" t="s">
        <v>221</v>
      </c>
      <c r="F124" s="109">
        <f>F125</f>
        <v>1569000</v>
      </c>
      <c r="G124" s="109"/>
    </row>
    <row r="125" spans="1:7" ht="62.25" customHeight="1" thickBot="1">
      <c r="A125" s="34" t="s">
        <v>112</v>
      </c>
      <c r="B125" s="34" t="s">
        <v>105</v>
      </c>
      <c r="C125" s="34" t="s">
        <v>125</v>
      </c>
      <c r="D125" s="34" t="s">
        <v>109</v>
      </c>
      <c r="E125" s="113" t="s">
        <v>218</v>
      </c>
      <c r="F125" s="109">
        <f>F126</f>
        <v>1569000</v>
      </c>
      <c r="G125" s="109"/>
    </row>
    <row r="126" spans="1:7" ht="33.75" customHeight="1" thickBot="1">
      <c r="A126" s="34" t="s">
        <v>112</v>
      </c>
      <c r="B126" s="34" t="s">
        <v>105</v>
      </c>
      <c r="C126" s="34" t="s">
        <v>127</v>
      </c>
      <c r="D126" s="34" t="s">
        <v>109</v>
      </c>
      <c r="E126" s="113" t="s">
        <v>182</v>
      </c>
      <c r="F126" s="279">
        <f>F130+F129+F128</f>
        <v>1569000</v>
      </c>
      <c r="G126" s="109"/>
    </row>
    <row r="127" spans="1:7" ht="82.5" customHeight="1">
      <c r="A127" s="34" t="s">
        <v>112</v>
      </c>
      <c r="B127" s="34" t="s">
        <v>105</v>
      </c>
      <c r="C127" s="34" t="s">
        <v>127</v>
      </c>
      <c r="D127" s="34" t="s">
        <v>269</v>
      </c>
      <c r="E127" s="167" t="s">
        <v>270</v>
      </c>
      <c r="F127" s="274">
        <f>SUM(F128)</f>
        <v>1470000</v>
      </c>
      <c r="G127" s="279"/>
    </row>
    <row r="128" spans="1:7" ht="22.5" customHeight="1">
      <c r="A128" s="34" t="s">
        <v>112</v>
      </c>
      <c r="B128" s="34" t="s">
        <v>105</v>
      </c>
      <c r="C128" s="34" t="s">
        <v>127</v>
      </c>
      <c r="D128" s="34" t="s">
        <v>267</v>
      </c>
      <c r="E128" s="168" t="s">
        <v>268</v>
      </c>
      <c r="F128" s="269">
        <v>1470000</v>
      </c>
      <c r="G128" s="205"/>
    </row>
    <row r="129" spans="1:7" ht="33.75" customHeight="1" thickBot="1">
      <c r="A129" s="34" t="s">
        <v>112</v>
      </c>
      <c r="B129" s="34" t="s">
        <v>105</v>
      </c>
      <c r="C129" s="34" t="s">
        <v>127</v>
      </c>
      <c r="D129" s="34" t="s">
        <v>192</v>
      </c>
      <c r="E129" s="113" t="s">
        <v>91</v>
      </c>
      <c r="F129" s="109">
        <v>70000</v>
      </c>
      <c r="G129" s="109"/>
    </row>
    <row r="130" spans="1:7" ht="19.5" customHeight="1" thickBot="1">
      <c r="A130" s="34" t="s">
        <v>112</v>
      </c>
      <c r="B130" s="34" t="s">
        <v>105</v>
      </c>
      <c r="C130" s="34" t="s">
        <v>127</v>
      </c>
      <c r="D130" s="34" t="s">
        <v>193</v>
      </c>
      <c r="E130" s="113" t="s">
        <v>171</v>
      </c>
      <c r="F130" s="109">
        <v>29000</v>
      </c>
      <c r="G130" s="109"/>
    </row>
    <row r="131" spans="1:7" ht="20.25" customHeight="1" thickBot="1">
      <c r="A131" s="21" t="s">
        <v>112</v>
      </c>
      <c r="B131" s="21" t="s">
        <v>110</v>
      </c>
      <c r="C131" s="21" t="s">
        <v>120</v>
      </c>
      <c r="D131" s="21" t="s">
        <v>109</v>
      </c>
      <c r="E131" s="112" t="s">
        <v>183</v>
      </c>
      <c r="F131" s="108">
        <f>F132</f>
        <v>1820000</v>
      </c>
      <c r="G131" s="108"/>
    </row>
    <row r="132" spans="1:17" ht="50.25" customHeight="1" thickBot="1">
      <c r="A132" s="21" t="s">
        <v>112</v>
      </c>
      <c r="B132" s="21" t="s">
        <v>110</v>
      </c>
      <c r="C132" s="21" t="s">
        <v>126</v>
      </c>
      <c r="D132" s="21" t="s">
        <v>109</v>
      </c>
      <c r="E132" s="112" t="s">
        <v>291</v>
      </c>
      <c r="F132" s="108">
        <f>F133</f>
        <v>1820000</v>
      </c>
      <c r="G132" s="108"/>
      <c r="K132" s="76"/>
      <c r="L132" s="73"/>
      <c r="M132" s="73"/>
      <c r="N132" s="73"/>
      <c r="O132" s="77"/>
      <c r="P132" s="75"/>
      <c r="Q132" s="72"/>
    </row>
    <row r="133" spans="1:17" ht="66.75" customHeight="1" thickBot="1">
      <c r="A133" s="34" t="s">
        <v>112</v>
      </c>
      <c r="B133" s="34" t="s">
        <v>110</v>
      </c>
      <c r="C133" s="34" t="s">
        <v>125</v>
      </c>
      <c r="D133" s="34" t="s">
        <v>109</v>
      </c>
      <c r="E133" s="113" t="s">
        <v>218</v>
      </c>
      <c r="F133" s="109">
        <f>F134</f>
        <v>1820000</v>
      </c>
      <c r="G133" s="109"/>
      <c r="K133" s="76"/>
      <c r="L133" s="73"/>
      <c r="M133" s="73"/>
      <c r="N133" s="73"/>
      <c r="O133" s="77"/>
      <c r="P133" s="75"/>
      <c r="Q133" s="72"/>
    </row>
    <row r="134" spans="1:7" ht="95.25" customHeight="1" thickBot="1">
      <c r="A134" s="34" t="s">
        <v>112</v>
      </c>
      <c r="B134" s="34" t="s">
        <v>110</v>
      </c>
      <c r="C134" s="34" t="s">
        <v>124</v>
      </c>
      <c r="D134" s="34" t="s">
        <v>109</v>
      </c>
      <c r="E134" s="113" t="s">
        <v>184</v>
      </c>
      <c r="F134" s="109">
        <f>F135</f>
        <v>1820000</v>
      </c>
      <c r="G134" s="109"/>
    </row>
    <row r="135" spans="1:7" ht="32.25" customHeight="1" thickBot="1">
      <c r="A135" s="34" t="s">
        <v>112</v>
      </c>
      <c r="B135" s="34" t="s">
        <v>110</v>
      </c>
      <c r="C135" s="34" t="s">
        <v>124</v>
      </c>
      <c r="D135" s="34" t="s">
        <v>191</v>
      </c>
      <c r="E135" s="113" t="s">
        <v>185</v>
      </c>
      <c r="F135" s="109">
        <v>1820000</v>
      </c>
      <c r="G135" s="109"/>
    </row>
    <row r="136" spans="1:7" ht="18" customHeight="1" thickBot="1">
      <c r="A136" s="115" t="s">
        <v>13</v>
      </c>
      <c r="B136" s="115" t="s">
        <v>106</v>
      </c>
      <c r="C136" s="115" t="s">
        <v>120</v>
      </c>
      <c r="D136" s="115" t="s">
        <v>109</v>
      </c>
      <c r="E136" s="120" t="s">
        <v>186</v>
      </c>
      <c r="F136" s="121">
        <f>F137+F143</f>
        <v>463433.36</v>
      </c>
      <c r="G136" s="121"/>
    </row>
    <row r="137" spans="1:7" ht="19.5" customHeight="1" thickBot="1">
      <c r="A137" s="34" t="s">
        <v>13</v>
      </c>
      <c r="B137" s="34" t="s">
        <v>105</v>
      </c>
      <c r="C137" s="34" t="s">
        <v>120</v>
      </c>
      <c r="D137" s="34" t="s">
        <v>109</v>
      </c>
      <c r="E137" s="119" t="s">
        <v>102</v>
      </c>
      <c r="F137" s="270">
        <f>F138</f>
        <v>348162.12</v>
      </c>
      <c r="G137" s="109"/>
    </row>
    <row r="138" spans="1:7" ht="46.5" customHeight="1" thickBot="1">
      <c r="A138" s="34" t="s">
        <v>13</v>
      </c>
      <c r="B138" s="34" t="s">
        <v>105</v>
      </c>
      <c r="C138" s="34" t="s">
        <v>121</v>
      </c>
      <c r="D138" s="34" t="s">
        <v>109</v>
      </c>
      <c r="E138" s="113" t="s">
        <v>278</v>
      </c>
      <c r="F138" s="109">
        <f>F139</f>
        <v>348162.12</v>
      </c>
      <c r="G138" s="109"/>
    </row>
    <row r="139" spans="1:7" ht="36" customHeight="1" thickBot="1">
      <c r="A139" s="34" t="s">
        <v>13</v>
      </c>
      <c r="B139" s="34" t="s">
        <v>105</v>
      </c>
      <c r="C139" s="34" t="s">
        <v>122</v>
      </c>
      <c r="D139" s="34" t="s">
        <v>109</v>
      </c>
      <c r="E139" s="113" t="s">
        <v>123</v>
      </c>
      <c r="F139" s="109">
        <f>F140</f>
        <v>348162.12</v>
      </c>
      <c r="G139" s="109"/>
    </row>
    <row r="140" spans="1:7" ht="33" customHeight="1" thickBot="1">
      <c r="A140" s="34" t="s">
        <v>13</v>
      </c>
      <c r="B140" s="34" t="s">
        <v>105</v>
      </c>
      <c r="C140" s="34" t="s">
        <v>187</v>
      </c>
      <c r="D140" s="34" t="s">
        <v>109</v>
      </c>
      <c r="E140" s="113" t="s">
        <v>103</v>
      </c>
      <c r="F140" s="109">
        <f>F141</f>
        <v>348162.12</v>
      </c>
      <c r="G140" s="109"/>
    </row>
    <row r="141" spans="1:7" ht="47.25" customHeight="1" thickBot="1">
      <c r="A141" s="34" t="s">
        <v>13</v>
      </c>
      <c r="B141" s="34" t="s">
        <v>105</v>
      </c>
      <c r="C141" s="34" t="s">
        <v>257</v>
      </c>
      <c r="D141" s="34" t="s">
        <v>109</v>
      </c>
      <c r="E141" s="113" t="s">
        <v>258</v>
      </c>
      <c r="F141" s="109">
        <f>F142</f>
        <v>348162.12</v>
      </c>
      <c r="G141" s="109"/>
    </row>
    <row r="142" spans="1:7" ht="31.5" customHeight="1" thickBot="1">
      <c r="A142" s="34" t="s">
        <v>13</v>
      </c>
      <c r="B142" s="34" t="s">
        <v>105</v>
      </c>
      <c r="C142" s="34" t="s">
        <v>257</v>
      </c>
      <c r="D142" s="34" t="s">
        <v>196</v>
      </c>
      <c r="E142" s="113" t="s">
        <v>104</v>
      </c>
      <c r="F142" s="109">
        <v>348162.12</v>
      </c>
      <c r="G142" s="109"/>
    </row>
    <row r="143" spans="1:7" ht="20.25" customHeight="1" thickBot="1">
      <c r="A143" s="21" t="s">
        <v>13</v>
      </c>
      <c r="B143" s="21" t="s">
        <v>108</v>
      </c>
      <c r="C143" s="21" t="s">
        <v>120</v>
      </c>
      <c r="D143" s="21" t="s">
        <v>109</v>
      </c>
      <c r="E143" s="112" t="s">
        <v>189</v>
      </c>
      <c r="F143" s="108">
        <f>F144+F149</f>
        <v>115271.24</v>
      </c>
      <c r="G143" s="108"/>
    </row>
    <row r="144" spans="1:7" ht="49.5" customHeight="1" thickBot="1">
      <c r="A144" s="34" t="s">
        <v>13</v>
      </c>
      <c r="B144" s="34" t="s">
        <v>108</v>
      </c>
      <c r="C144" s="34" t="s">
        <v>121</v>
      </c>
      <c r="D144" s="34" t="s">
        <v>109</v>
      </c>
      <c r="E144" s="113" t="s">
        <v>278</v>
      </c>
      <c r="F144" s="109">
        <f>F145</f>
        <v>40000</v>
      </c>
      <c r="G144" s="109"/>
    </row>
    <row r="145" spans="1:7" ht="30.75" customHeight="1" thickBot="1">
      <c r="A145" s="34" t="s">
        <v>13</v>
      </c>
      <c r="B145" s="34" t="s">
        <v>108</v>
      </c>
      <c r="C145" s="34" t="s">
        <v>122</v>
      </c>
      <c r="D145" s="34" t="s">
        <v>109</v>
      </c>
      <c r="E145" s="113" t="s">
        <v>123</v>
      </c>
      <c r="F145" s="109">
        <f>F146</f>
        <v>40000</v>
      </c>
      <c r="G145" s="109"/>
    </row>
    <row r="146" spans="1:7" ht="35.25" customHeight="1" thickBot="1">
      <c r="A146" s="34" t="s">
        <v>13</v>
      </c>
      <c r="B146" s="34" t="s">
        <v>108</v>
      </c>
      <c r="C146" s="34" t="s">
        <v>187</v>
      </c>
      <c r="D146" s="34" t="s">
        <v>109</v>
      </c>
      <c r="E146" s="113" t="s">
        <v>103</v>
      </c>
      <c r="F146" s="109">
        <f>F147</f>
        <v>40000</v>
      </c>
      <c r="G146" s="109"/>
    </row>
    <row r="147" spans="1:7" ht="36" customHeight="1" thickBot="1">
      <c r="A147" s="46" t="s">
        <v>13</v>
      </c>
      <c r="B147" s="46" t="s">
        <v>108</v>
      </c>
      <c r="C147" s="34" t="s">
        <v>188</v>
      </c>
      <c r="D147" s="34" t="s">
        <v>109</v>
      </c>
      <c r="E147" s="113" t="s">
        <v>190</v>
      </c>
      <c r="F147" s="109">
        <f>F148</f>
        <v>40000</v>
      </c>
      <c r="G147" s="109"/>
    </row>
    <row r="148" spans="1:7" ht="32.25" customHeight="1" thickBot="1">
      <c r="A148" s="35" t="s">
        <v>13</v>
      </c>
      <c r="B148" s="35" t="s">
        <v>108</v>
      </c>
      <c r="C148" s="34" t="s">
        <v>188</v>
      </c>
      <c r="D148" s="34" t="s">
        <v>196</v>
      </c>
      <c r="E148" s="113" t="s">
        <v>104</v>
      </c>
      <c r="F148" s="109">
        <v>40000</v>
      </c>
      <c r="G148" s="109"/>
    </row>
    <row r="149" spans="1:7" ht="81" customHeight="1" thickBot="1">
      <c r="A149" s="122" t="s">
        <v>13</v>
      </c>
      <c r="B149" s="122" t="s">
        <v>108</v>
      </c>
      <c r="C149" s="123" t="s">
        <v>120</v>
      </c>
      <c r="D149" s="115" t="s">
        <v>109</v>
      </c>
      <c r="E149" s="194" t="s">
        <v>332</v>
      </c>
      <c r="F149" s="276">
        <f>F150</f>
        <v>75271.24</v>
      </c>
      <c r="G149" s="121"/>
    </row>
    <row r="150" spans="1:7" ht="78" customHeight="1" thickBot="1">
      <c r="A150" s="44" t="s">
        <v>13</v>
      </c>
      <c r="B150" s="44" t="s">
        <v>108</v>
      </c>
      <c r="C150" s="45" t="s">
        <v>125</v>
      </c>
      <c r="D150" s="45" t="s">
        <v>269</v>
      </c>
      <c r="E150" s="167" t="s">
        <v>270</v>
      </c>
      <c r="F150" s="274">
        <f>F151</f>
        <v>75271.24</v>
      </c>
      <c r="G150" s="109"/>
    </row>
    <row r="151" spans="1:7" ht="22.5" customHeight="1">
      <c r="A151" s="44" t="s">
        <v>13</v>
      </c>
      <c r="B151" s="44" t="s">
        <v>108</v>
      </c>
      <c r="C151" s="45" t="s">
        <v>259</v>
      </c>
      <c r="D151" s="34" t="s">
        <v>267</v>
      </c>
      <c r="E151" s="167" t="s">
        <v>268</v>
      </c>
      <c r="F151" s="271">
        <v>75271.24</v>
      </c>
      <c r="G151" s="13"/>
    </row>
    <row r="152" spans="1:7" ht="21.75" customHeight="1">
      <c r="A152" s="43" t="s">
        <v>15</v>
      </c>
      <c r="B152" s="43" t="s">
        <v>106</v>
      </c>
      <c r="C152" s="40" t="s">
        <v>120</v>
      </c>
      <c r="D152" s="21"/>
      <c r="E152" s="195" t="s">
        <v>319</v>
      </c>
      <c r="F152" s="272">
        <f>SUM(F153+F156)</f>
        <v>751727</v>
      </c>
      <c r="G152" s="217"/>
    </row>
    <row r="153" spans="1:7" ht="46.5" customHeight="1">
      <c r="A153" s="43" t="s">
        <v>15</v>
      </c>
      <c r="B153" s="43" t="s">
        <v>105</v>
      </c>
      <c r="C153" s="40" t="s">
        <v>320</v>
      </c>
      <c r="D153" s="21" t="s">
        <v>109</v>
      </c>
      <c r="E153" s="195" t="s">
        <v>321</v>
      </c>
      <c r="F153" s="273">
        <f>SUM(F154+F155)</f>
        <v>351727</v>
      </c>
      <c r="G153" s="205"/>
    </row>
    <row r="154" spans="1:7" ht="33.75" customHeight="1">
      <c r="A154" s="44" t="s">
        <v>15</v>
      </c>
      <c r="B154" s="44" t="s">
        <v>105</v>
      </c>
      <c r="C154" s="45" t="s">
        <v>320</v>
      </c>
      <c r="D154" s="34" t="s">
        <v>192</v>
      </c>
      <c r="E154" s="288" t="s">
        <v>91</v>
      </c>
      <c r="F154" s="274">
        <v>321727</v>
      </c>
      <c r="G154" s="205"/>
    </row>
    <row r="155" spans="1:7" ht="22.5" customHeight="1">
      <c r="A155" s="44" t="s">
        <v>15</v>
      </c>
      <c r="B155" s="44" t="s">
        <v>105</v>
      </c>
      <c r="C155" s="45" t="s">
        <v>320</v>
      </c>
      <c r="D155" s="34" t="s">
        <v>322</v>
      </c>
      <c r="E155" s="167" t="s">
        <v>323</v>
      </c>
      <c r="F155" s="274">
        <v>30000</v>
      </c>
      <c r="G155" s="205"/>
    </row>
    <row r="156" spans="1:7" ht="30" customHeight="1">
      <c r="A156" s="44" t="s">
        <v>15</v>
      </c>
      <c r="B156" s="44" t="s">
        <v>105</v>
      </c>
      <c r="C156" s="45" t="s">
        <v>414</v>
      </c>
      <c r="D156" s="34" t="s">
        <v>192</v>
      </c>
      <c r="E156" s="288" t="s">
        <v>91</v>
      </c>
      <c r="F156" s="274">
        <v>400000</v>
      </c>
      <c r="G156" s="205"/>
    </row>
    <row r="157" spans="1:7" ht="48.75" customHeight="1">
      <c r="A157" s="43" t="s">
        <v>389</v>
      </c>
      <c r="B157" s="43" t="s">
        <v>106</v>
      </c>
      <c r="C157" s="40"/>
      <c r="D157" s="21"/>
      <c r="E157" s="290" t="s">
        <v>383</v>
      </c>
      <c r="F157" s="273">
        <v>20360</v>
      </c>
      <c r="G157" s="205"/>
    </row>
    <row r="158" spans="1:7" ht="18.75" customHeight="1">
      <c r="A158" s="44" t="s">
        <v>389</v>
      </c>
      <c r="B158" s="44" t="s">
        <v>108</v>
      </c>
      <c r="C158" s="45" t="s">
        <v>375</v>
      </c>
      <c r="D158" s="34" t="s">
        <v>109</v>
      </c>
      <c r="E158" s="289" t="s">
        <v>384</v>
      </c>
      <c r="F158" s="274">
        <v>20360</v>
      </c>
      <c r="G158" s="205"/>
    </row>
    <row r="159" spans="1:7" ht="34.5" customHeight="1">
      <c r="A159" s="44" t="s">
        <v>389</v>
      </c>
      <c r="B159" s="44" t="s">
        <v>108</v>
      </c>
      <c r="C159" s="45" t="s">
        <v>375</v>
      </c>
      <c r="D159" s="34" t="s">
        <v>109</v>
      </c>
      <c r="E159" s="289" t="s">
        <v>385</v>
      </c>
      <c r="F159" s="274">
        <v>20360</v>
      </c>
      <c r="G159" s="205"/>
    </row>
    <row r="160" spans="1:7" ht="22.5" customHeight="1">
      <c r="A160" s="44" t="s">
        <v>389</v>
      </c>
      <c r="B160" s="44" t="s">
        <v>108</v>
      </c>
      <c r="C160" s="45" t="s">
        <v>377</v>
      </c>
      <c r="D160" s="34" t="s">
        <v>109</v>
      </c>
      <c r="E160" s="289" t="s">
        <v>386</v>
      </c>
      <c r="F160" s="274">
        <v>20360</v>
      </c>
      <c r="G160" s="205"/>
    </row>
    <row r="161" spans="1:7" ht="32.25" customHeight="1">
      <c r="A161" s="44" t="s">
        <v>389</v>
      </c>
      <c r="B161" s="44" t="s">
        <v>108</v>
      </c>
      <c r="C161" s="45" t="s">
        <v>390</v>
      </c>
      <c r="D161" s="34" t="s">
        <v>109</v>
      </c>
      <c r="E161" s="289" t="s">
        <v>387</v>
      </c>
      <c r="F161" s="274">
        <v>20360</v>
      </c>
      <c r="G161" s="205"/>
    </row>
    <row r="162" spans="1:7" ht="22.5" customHeight="1">
      <c r="A162" s="44" t="s">
        <v>389</v>
      </c>
      <c r="B162" s="44" t="s">
        <v>108</v>
      </c>
      <c r="C162" s="45" t="s">
        <v>390</v>
      </c>
      <c r="D162" s="34" t="s">
        <v>392</v>
      </c>
      <c r="E162" s="289" t="s">
        <v>388</v>
      </c>
      <c r="F162" s="274">
        <f>SUM(F163)</f>
        <v>20360</v>
      </c>
      <c r="G162" s="205"/>
    </row>
    <row r="163" spans="1:7" ht="22.5" customHeight="1">
      <c r="A163" s="44" t="s">
        <v>389</v>
      </c>
      <c r="B163" s="44" t="s">
        <v>108</v>
      </c>
      <c r="C163" s="45" t="s">
        <v>390</v>
      </c>
      <c r="D163" s="34" t="s">
        <v>391</v>
      </c>
      <c r="E163" s="289" t="s">
        <v>210</v>
      </c>
      <c r="F163" s="274">
        <v>20360</v>
      </c>
      <c r="G163" s="205"/>
    </row>
    <row r="164" spans="1:8" ht="15.75">
      <c r="A164" s="79"/>
      <c r="B164" s="79"/>
      <c r="C164" s="79"/>
      <c r="D164" s="79"/>
      <c r="E164" s="80" t="s">
        <v>20</v>
      </c>
      <c r="F164" s="275">
        <f>F136+F118+F79+F63+F47+F40+F8+F152+F113+F157</f>
        <v>28181905.810000002</v>
      </c>
      <c r="G164" s="81"/>
      <c r="H164" s="15"/>
    </row>
  </sheetData>
  <sheetProtection/>
  <mergeCells count="4">
    <mergeCell ref="G5:G6"/>
    <mergeCell ref="A3:G3"/>
    <mergeCell ref="A2:F2"/>
    <mergeCell ref="A1:F1"/>
  </mergeCells>
  <printOptions/>
  <pageMargins left="0.42" right="0.32" top="0.4" bottom="0.39" header="0.26" footer="0.3"/>
  <pageSetup fitToHeight="0" fitToWidth="1" horizontalDpi="600" verticalDpi="600" orientation="portrait" paperSize="9" scale="80" r:id="rId1"/>
  <rowBreaks count="1" manualBreakCount="1">
    <brk id="128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3"/>
  <sheetViews>
    <sheetView view="pageBreakPreview" zoomScaleSheetLayoutView="100" zoomScalePageLayoutView="0" workbookViewId="0" topLeftCell="A161">
      <selection activeCell="G174" sqref="G174"/>
    </sheetView>
  </sheetViews>
  <sheetFormatPr defaultColWidth="9.140625" defaultRowHeight="15"/>
  <cols>
    <col min="1" max="1" width="55.28125" style="0" customWidth="1"/>
    <col min="2" max="2" width="8.7109375" style="23" customWidth="1"/>
    <col min="3" max="3" width="5.8515625" style="23" customWidth="1"/>
    <col min="4" max="4" width="5.57421875" style="23" customWidth="1"/>
    <col min="5" max="5" width="16.7109375" style="23" customWidth="1"/>
    <col min="6" max="6" width="9.8515625" style="23" customWidth="1"/>
    <col min="7" max="7" width="13.421875" style="23" customWidth="1"/>
    <col min="8" max="8" width="6.7109375" style="27" customWidth="1"/>
    <col min="12" max="12" width="9.140625" style="0" customWidth="1"/>
  </cols>
  <sheetData>
    <row r="1" spans="1:8" ht="90.75" customHeight="1">
      <c r="A1" s="354" t="s">
        <v>393</v>
      </c>
      <c r="B1" s="354"/>
      <c r="C1" s="354"/>
      <c r="D1" s="354"/>
      <c r="E1" s="354"/>
      <c r="F1" s="354"/>
      <c r="G1" s="354"/>
      <c r="H1" s="2"/>
    </row>
    <row r="2" spans="1:8" ht="14.25" customHeight="1">
      <c r="A2" s="357" t="s">
        <v>446</v>
      </c>
      <c r="B2" s="357"/>
      <c r="C2" s="357"/>
      <c r="D2" s="357"/>
      <c r="E2" s="357"/>
      <c r="F2" s="357"/>
      <c r="G2" s="357"/>
      <c r="H2" s="2"/>
    </row>
    <row r="3" spans="1:8" ht="93" customHeight="1">
      <c r="A3" s="354" t="s">
        <v>326</v>
      </c>
      <c r="B3" s="357"/>
      <c r="C3" s="357"/>
      <c r="D3" s="357"/>
      <c r="E3" s="357"/>
      <c r="F3" s="357"/>
      <c r="G3" s="357"/>
      <c r="H3" s="2"/>
    </row>
    <row r="4" spans="1:8" ht="19.5" customHeight="1">
      <c r="A4" s="354" t="s">
        <v>394</v>
      </c>
      <c r="B4" s="354"/>
      <c r="C4" s="354"/>
      <c r="D4" s="354"/>
      <c r="E4" s="354"/>
      <c r="F4" s="354"/>
      <c r="G4" s="354"/>
      <c r="H4" s="2"/>
    </row>
    <row r="5" spans="1:8" ht="32.25" customHeight="1">
      <c r="A5" s="356" t="s">
        <v>327</v>
      </c>
      <c r="B5" s="356"/>
      <c r="C5" s="356"/>
      <c r="D5" s="356"/>
      <c r="E5" s="356"/>
      <c r="F5" s="356"/>
      <c r="G5" s="235"/>
      <c r="H5" s="291"/>
    </row>
    <row r="6" ht="15">
      <c r="H6" s="24" t="s">
        <v>138</v>
      </c>
    </row>
    <row r="7" spans="1:9" ht="15.75">
      <c r="A7" s="355" t="s">
        <v>114</v>
      </c>
      <c r="B7" s="25" t="s">
        <v>115</v>
      </c>
      <c r="C7" s="25"/>
      <c r="D7" s="25"/>
      <c r="E7" s="25"/>
      <c r="F7" s="25"/>
      <c r="G7" s="25" t="s">
        <v>88</v>
      </c>
      <c r="H7" s="26"/>
      <c r="I7" s="18"/>
    </row>
    <row r="8" spans="1:9" ht="30" customHeight="1">
      <c r="A8" s="355"/>
      <c r="B8" s="25" t="s">
        <v>116</v>
      </c>
      <c r="C8" s="25" t="s">
        <v>117</v>
      </c>
      <c r="D8" s="25" t="s">
        <v>118</v>
      </c>
      <c r="E8" s="25" t="s">
        <v>119</v>
      </c>
      <c r="F8" s="25" t="s">
        <v>86</v>
      </c>
      <c r="G8" s="25" t="s">
        <v>328</v>
      </c>
      <c r="H8" s="26"/>
      <c r="I8" s="18"/>
    </row>
    <row r="9" spans="1:9" ht="21.75" customHeight="1" thickBot="1">
      <c r="A9" s="131" t="s">
        <v>11</v>
      </c>
      <c r="B9" s="128" t="s">
        <v>216</v>
      </c>
      <c r="C9" s="114" t="s">
        <v>105</v>
      </c>
      <c r="D9" s="114" t="s">
        <v>106</v>
      </c>
      <c r="E9" s="115" t="s">
        <v>120</v>
      </c>
      <c r="F9" s="114" t="s">
        <v>109</v>
      </c>
      <c r="G9" s="369">
        <f>G10+G15+G31+G36+G25</f>
        <v>8526283.36</v>
      </c>
      <c r="H9" s="129"/>
      <c r="I9" s="19"/>
    </row>
    <row r="10" spans="1:9" ht="46.5" customHeight="1" thickBot="1">
      <c r="A10" s="126" t="s">
        <v>167</v>
      </c>
      <c r="B10" s="50" t="s">
        <v>216</v>
      </c>
      <c r="C10" s="21" t="s">
        <v>105</v>
      </c>
      <c r="D10" s="21" t="s">
        <v>107</v>
      </c>
      <c r="E10" s="21" t="s">
        <v>120</v>
      </c>
      <c r="F10" s="21" t="s">
        <v>109</v>
      </c>
      <c r="G10" s="320" t="str">
        <f>G11</f>
        <v>781000</v>
      </c>
      <c r="H10" s="47"/>
      <c r="I10" s="19"/>
    </row>
    <row r="11" spans="1:9" ht="63.75" customHeight="1" thickBot="1">
      <c r="A11" s="113" t="s">
        <v>221</v>
      </c>
      <c r="B11" s="51" t="s">
        <v>216</v>
      </c>
      <c r="C11" s="45" t="s">
        <v>105</v>
      </c>
      <c r="D11" s="34" t="s">
        <v>107</v>
      </c>
      <c r="E11" s="34" t="s">
        <v>126</v>
      </c>
      <c r="F11" s="34" t="s">
        <v>109</v>
      </c>
      <c r="G11" s="293" t="str">
        <f>G12</f>
        <v>781000</v>
      </c>
      <c r="H11" s="48"/>
      <c r="I11" s="19"/>
    </row>
    <row r="12" spans="1:9" ht="66" customHeight="1" thickBot="1">
      <c r="A12" s="113" t="s">
        <v>218</v>
      </c>
      <c r="B12" s="51" t="s">
        <v>216</v>
      </c>
      <c r="C12" s="45" t="s">
        <v>105</v>
      </c>
      <c r="D12" s="34" t="s">
        <v>107</v>
      </c>
      <c r="E12" s="34" t="s">
        <v>125</v>
      </c>
      <c r="F12" s="34" t="s">
        <v>109</v>
      </c>
      <c r="G12" s="293" t="str">
        <f>G13</f>
        <v>781000</v>
      </c>
      <c r="H12" s="48"/>
      <c r="I12" s="19"/>
    </row>
    <row r="13" spans="1:9" ht="32.25" customHeight="1" thickBot="1">
      <c r="A13" s="113" t="s">
        <v>261</v>
      </c>
      <c r="B13" s="51" t="s">
        <v>216</v>
      </c>
      <c r="C13" s="34" t="s">
        <v>105</v>
      </c>
      <c r="D13" s="34" t="s">
        <v>107</v>
      </c>
      <c r="E13" s="35" t="s">
        <v>132</v>
      </c>
      <c r="F13" s="34" t="s">
        <v>109</v>
      </c>
      <c r="G13" s="293" t="str">
        <f>G14</f>
        <v>781000</v>
      </c>
      <c r="H13" s="48"/>
      <c r="I13" s="19"/>
    </row>
    <row r="14" spans="1:9" ht="34.5" customHeight="1" thickBot="1">
      <c r="A14" s="113" t="s">
        <v>168</v>
      </c>
      <c r="B14" s="51" t="s">
        <v>216</v>
      </c>
      <c r="C14" s="34" t="s">
        <v>105</v>
      </c>
      <c r="D14" s="34" t="s">
        <v>107</v>
      </c>
      <c r="E14" s="35" t="s">
        <v>132</v>
      </c>
      <c r="F14" s="34" t="s">
        <v>191</v>
      </c>
      <c r="G14" s="293" t="s">
        <v>447</v>
      </c>
      <c r="H14" s="48"/>
      <c r="I14" s="19"/>
    </row>
    <row r="15" spans="1:9" ht="63" customHeight="1" thickBot="1">
      <c r="A15" s="112" t="s">
        <v>169</v>
      </c>
      <c r="B15" s="50" t="s">
        <v>216</v>
      </c>
      <c r="C15" s="41" t="s">
        <v>105</v>
      </c>
      <c r="D15" s="41" t="s">
        <v>110</v>
      </c>
      <c r="E15" s="21" t="s">
        <v>120</v>
      </c>
      <c r="F15" s="21" t="s">
        <v>109</v>
      </c>
      <c r="G15" s="320">
        <f>G16</f>
        <v>2799883.3600000003</v>
      </c>
      <c r="H15" s="47"/>
      <c r="I15" s="19"/>
    </row>
    <row r="16" spans="1:9" ht="68.25" customHeight="1" thickBot="1">
      <c r="A16" s="113" t="s">
        <v>221</v>
      </c>
      <c r="B16" s="51" t="s">
        <v>216</v>
      </c>
      <c r="C16" s="34" t="s">
        <v>105</v>
      </c>
      <c r="D16" s="34" t="s">
        <v>110</v>
      </c>
      <c r="E16" s="34" t="s">
        <v>126</v>
      </c>
      <c r="F16" s="34" t="s">
        <v>109</v>
      </c>
      <c r="G16" s="293">
        <f>G17</f>
        <v>2799883.3600000003</v>
      </c>
      <c r="H16" s="48"/>
      <c r="I16" s="19"/>
    </row>
    <row r="17" spans="1:9" ht="64.5" customHeight="1" thickBot="1">
      <c r="A17" s="113" t="s">
        <v>218</v>
      </c>
      <c r="B17" s="51" t="s">
        <v>216</v>
      </c>
      <c r="C17" s="34" t="s">
        <v>105</v>
      </c>
      <c r="D17" s="34" t="s">
        <v>110</v>
      </c>
      <c r="E17" s="34" t="s">
        <v>125</v>
      </c>
      <c r="F17" s="34" t="s">
        <v>109</v>
      </c>
      <c r="G17" s="293">
        <f>G18+G23</f>
        <v>2799883.3600000003</v>
      </c>
      <c r="H17" s="48"/>
      <c r="I17" s="22"/>
    </row>
    <row r="18" spans="1:9" ht="25.5" customHeight="1" thickBot="1">
      <c r="A18" s="113" t="s">
        <v>170</v>
      </c>
      <c r="B18" s="51" t="s">
        <v>216</v>
      </c>
      <c r="C18" s="34" t="s">
        <v>105</v>
      </c>
      <c r="D18" s="34" t="s">
        <v>110</v>
      </c>
      <c r="E18" s="34" t="s">
        <v>133</v>
      </c>
      <c r="F18" s="34" t="s">
        <v>109</v>
      </c>
      <c r="G18" s="293">
        <f>G19+G20+G21+G22</f>
        <v>2798883.3600000003</v>
      </c>
      <c r="H18" s="48"/>
      <c r="I18" s="19"/>
    </row>
    <row r="19" spans="1:9" ht="30" customHeight="1" thickBot="1">
      <c r="A19" s="113" t="s">
        <v>168</v>
      </c>
      <c r="B19" s="51" t="s">
        <v>216</v>
      </c>
      <c r="C19" s="34" t="s">
        <v>105</v>
      </c>
      <c r="D19" s="34" t="s">
        <v>110</v>
      </c>
      <c r="E19" s="34" t="s">
        <v>133</v>
      </c>
      <c r="F19" s="34" t="s">
        <v>191</v>
      </c>
      <c r="G19" s="293" t="s">
        <v>448</v>
      </c>
      <c r="H19" s="48"/>
      <c r="I19" s="19"/>
    </row>
    <row r="20" spans="1:9" ht="35.25" customHeight="1" thickBot="1">
      <c r="A20" s="113" t="s">
        <v>91</v>
      </c>
      <c r="B20" s="51" t="s">
        <v>216</v>
      </c>
      <c r="C20" s="34" t="s">
        <v>105</v>
      </c>
      <c r="D20" s="34" t="s">
        <v>110</v>
      </c>
      <c r="E20" s="34" t="s">
        <v>133</v>
      </c>
      <c r="F20" s="34" t="s">
        <v>192</v>
      </c>
      <c r="G20" s="293" t="s">
        <v>449</v>
      </c>
      <c r="H20" s="48"/>
      <c r="I20" s="19"/>
    </row>
    <row r="21" spans="1:9" ht="24.75" customHeight="1" thickBot="1">
      <c r="A21" s="113" t="s">
        <v>445</v>
      </c>
      <c r="B21" s="51" t="s">
        <v>216</v>
      </c>
      <c r="C21" s="34" t="s">
        <v>105</v>
      </c>
      <c r="D21" s="34" t="s">
        <v>110</v>
      </c>
      <c r="E21" s="34" t="s">
        <v>133</v>
      </c>
      <c r="F21" s="34" t="s">
        <v>444</v>
      </c>
      <c r="G21" s="293" t="s">
        <v>459</v>
      </c>
      <c r="H21" s="48"/>
      <c r="I21" s="19"/>
    </row>
    <row r="22" spans="1:9" ht="23.25" customHeight="1" thickBot="1">
      <c r="A22" s="113" t="s">
        <v>171</v>
      </c>
      <c r="B22" s="51" t="s">
        <v>216</v>
      </c>
      <c r="C22" s="34" t="s">
        <v>105</v>
      </c>
      <c r="D22" s="34" t="s">
        <v>110</v>
      </c>
      <c r="E22" s="34" t="s">
        <v>133</v>
      </c>
      <c r="F22" s="34" t="s">
        <v>193</v>
      </c>
      <c r="G22" s="293" t="s">
        <v>450</v>
      </c>
      <c r="H22" s="48"/>
      <c r="I22" s="19"/>
    </row>
    <row r="23" spans="1:9" ht="53.25" customHeight="1" thickBot="1">
      <c r="A23" s="113" t="s">
        <v>277</v>
      </c>
      <c r="B23" s="51" t="s">
        <v>216</v>
      </c>
      <c r="C23" s="34" t="s">
        <v>105</v>
      </c>
      <c r="D23" s="34" t="s">
        <v>110</v>
      </c>
      <c r="E23" s="34" t="s">
        <v>276</v>
      </c>
      <c r="F23" s="34" t="s">
        <v>109</v>
      </c>
      <c r="G23" s="293">
        <v>1000</v>
      </c>
      <c r="H23" s="48"/>
      <c r="I23" s="19"/>
    </row>
    <row r="24" spans="1:9" ht="37.5" customHeight="1" thickBot="1">
      <c r="A24" s="113" t="s">
        <v>91</v>
      </c>
      <c r="B24" s="51" t="s">
        <v>216</v>
      </c>
      <c r="C24" s="34" t="s">
        <v>105</v>
      </c>
      <c r="D24" s="34" t="s">
        <v>110</v>
      </c>
      <c r="E24" s="34" t="s">
        <v>276</v>
      </c>
      <c r="F24" s="34" t="s">
        <v>192</v>
      </c>
      <c r="G24" s="293">
        <v>1000</v>
      </c>
      <c r="H24" s="48"/>
      <c r="I24" s="19"/>
    </row>
    <row r="25" spans="1:9" ht="18.75" customHeight="1" hidden="1" thickBot="1">
      <c r="A25" s="155" t="s">
        <v>297</v>
      </c>
      <c r="B25" s="50" t="s">
        <v>216</v>
      </c>
      <c r="C25" s="186" t="s">
        <v>105</v>
      </c>
      <c r="D25" s="186" t="s">
        <v>296</v>
      </c>
      <c r="E25" s="187" t="s">
        <v>303</v>
      </c>
      <c r="F25" s="188" t="s">
        <v>109</v>
      </c>
      <c r="G25" s="370">
        <f>G26</f>
        <v>0</v>
      </c>
      <c r="H25" s="47"/>
      <c r="I25" s="19"/>
    </row>
    <row r="26" spans="1:9" ht="63" customHeight="1" hidden="1" thickBot="1">
      <c r="A26" s="193" t="s">
        <v>302</v>
      </c>
      <c r="B26" s="51" t="s">
        <v>216</v>
      </c>
      <c r="C26" s="190" t="s">
        <v>105</v>
      </c>
      <c r="D26" s="190" t="s">
        <v>296</v>
      </c>
      <c r="E26" s="190" t="s">
        <v>126</v>
      </c>
      <c r="F26" s="191" t="s">
        <v>109</v>
      </c>
      <c r="G26" s="371">
        <f>G27</f>
        <v>0</v>
      </c>
      <c r="H26" s="48"/>
      <c r="I26" s="19"/>
    </row>
    <row r="27" spans="1:9" ht="36.75" customHeight="1" hidden="1" thickBot="1">
      <c r="A27" s="193" t="s">
        <v>298</v>
      </c>
      <c r="B27" s="51" t="s">
        <v>216</v>
      </c>
      <c r="C27" s="190" t="s">
        <v>105</v>
      </c>
      <c r="D27" s="190" t="s">
        <v>296</v>
      </c>
      <c r="E27" s="190" t="s">
        <v>125</v>
      </c>
      <c r="F27" s="191" t="s">
        <v>109</v>
      </c>
      <c r="G27" s="371">
        <f>G28</f>
        <v>0</v>
      </c>
      <c r="H27" s="48"/>
      <c r="I27" s="19"/>
    </row>
    <row r="28" spans="1:9" ht="48.75" customHeight="1" hidden="1" thickBot="1">
      <c r="A28" s="193" t="s">
        <v>299</v>
      </c>
      <c r="B28" s="51" t="s">
        <v>216</v>
      </c>
      <c r="C28" s="190" t="s">
        <v>105</v>
      </c>
      <c r="D28" s="190" t="s">
        <v>296</v>
      </c>
      <c r="E28" s="190" t="s">
        <v>125</v>
      </c>
      <c r="F28" s="191" t="s">
        <v>109</v>
      </c>
      <c r="G28" s="371">
        <f>G29</f>
        <v>0</v>
      </c>
      <c r="H28" s="48"/>
      <c r="I28" s="19"/>
    </row>
    <row r="29" spans="1:9" ht="21.75" customHeight="1" hidden="1" thickBot="1">
      <c r="A29" s="182" t="s">
        <v>300</v>
      </c>
      <c r="B29" s="51" t="s">
        <v>216</v>
      </c>
      <c r="C29" s="192" t="s">
        <v>105</v>
      </c>
      <c r="D29" s="192" t="s">
        <v>296</v>
      </c>
      <c r="E29" s="190" t="s">
        <v>304</v>
      </c>
      <c r="F29" s="14">
        <v>800</v>
      </c>
      <c r="G29" s="372">
        <f>G30</f>
        <v>0</v>
      </c>
      <c r="H29" s="48"/>
      <c r="I29" s="19"/>
    </row>
    <row r="30" spans="1:9" ht="16.5" customHeight="1" hidden="1" thickBot="1">
      <c r="A30" s="182" t="s">
        <v>301</v>
      </c>
      <c r="B30" s="51" t="s">
        <v>216</v>
      </c>
      <c r="C30" s="192" t="s">
        <v>105</v>
      </c>
      <c r="D30" s="192" t="s">
        <v>296</v>
      </c>
      <c r="E30" s="190" t="s">
        <v>304</v>
      </c>
      <c r="F30" s="14">
        <v>880</v>
      </c>
      <c r="G30" s="372"/>
      <c r="H30" s="48"/>
      <c r="I30" s="19"/>
    </row>
    <row r="31" spans="1:9" ht="17.25" customHeight="1" thickBot="1">
      <c r="A31" s="112" t="s">
        <v>172</v>
      </c>
      <c r="B31" s="50" t="s">
        <v>216</v>
      </c>
      <c r="C31" s="21" t="s">
        <v>105</v>
      </c>
      <c r="D31" s="21" t="s">
        <v>15</v>
      </c>
      <c r="E31" s="91" t="s">
        <v>120</v>
      </c>
      <c r="F31" s="21" t="s">
        <v>109</v>
      </c>
      <c r="G31" s="320">
        <f>G32</f>
        <v>50000</v>
      </c>
      <c r="H31" s="47"/>
      <c r="I31" s="19"/>
    </row>
    <row r="32" spans="1:9" ht="64.5" customHeight="1" thickBot="1">
      <c r="A32" s="113" t="s">
        <v>221</v>
      </c>
      <c r="B32" s="51" t="s">
        <v>216</v>
      </c>
      <c r="C32" s="34" t="s">
        <v>105</v>
      </c>
      <c r="D32" s="34" t="s">
        <v>15</v>
      </c>
      <c r="E32" s="34" t="s">
        <v>126</v>
      </c>
      <c r="F32" s="34" t="s">
        <v>109</v>
      </c>
      <c r="G32" s="293">
        <f>G33</f>
        <v>50000</v>
      </c>
      <c r="H32" s="48"/>
      <c r="I32" s="19"/>
    </row>
    <row r="33" spans="1:9" ht="66" customHeight="1" thickBot="1">
      <c r="A33" s="113" t="s">
        <v>218</v>
      </c>
      <c r="B33" s="51" t="s">
        <v>216</v>
      </c>
      <c r="C33" s="34" t="s">
        <v>105</v>
      </c>
      <c r="D33" s="34" t="s">
        <v>15</v>
      </c>
      <c r="E33" s="34" t="s">
        <v>125</v>
      </c>
      <c r="F33" s="34" t="s">
        <v>109</v>
      </c>
      <c r="G33" s="293">
        <f>G34</f>
        <v>50000</v>
      </c>
      <c r="H33" s="48"/>
      <c r="I33" s="19"/>
    </row>
    <row r="34" spans="1:9" ht="19.5" customHeight="1" thickBot="1">
      <c r="A34" s="113" t="s">
        <v>173</v>
      </c>
      <c r="B34" s="25" t="s">
        <v>216</v>
      </c>
      <c r="C34" s="34" t="s">
        <v>105</v>
      </c>
      <c r="D34" s="34" t="s">
        <v>15</v>
      </c>
      <c r="E34" s="34" t="s">
        <v>194</v>
      </c>
      <c r="F34" s="34" t="s">
        <v>109</v>
      </c>
      <c r="G34" s="293">
        <f>G35</f>
        <v>50000</v>
      </c>
      <c r="H34" s="48"/>
      <c r="I34" s="19"/>
    </row>
    <row r="35" spans="1:9" ht="14.25" customHeight="1" thickBot="1">
      <c r="A35" s="113" t="s">
        <v>174</v>
      </c>
      <c r="B35" s="25" t="s">
        <v>216</v>
      </c>
      <c r="C35" s="34" t="s">
        <v>105</v>
      </c>
      <c r="D35" s="34" t="s">
        <v>110</v>
      </c>
      <c r="E35" s="34" t="s">
        <v>194</v>
      </c>
      <c r="F35" s="34" t="s">
        <v>195</v>
      </c>
      <c r="G35" s="293">
        <v>50000</v>
      </c>
      <c r="H35" s="48"/>
      <c r="I35" s="19"/>
    </row>
    <row r="36" spans="1:9" ht="24" customHeight="1" thickBot="1">
      <c r="A36" s="112" t="s">
        <v>92</v>
      </c>
      <c r="B36" s="50" t="s">
        <v>216</v>
      </c>
      <c r="C36" s="90" t="s">
        <v>105</v>
      </c>
      <c r="D36" s="90">
        <v>13</v>
      </c>
      <c r="E36" s="91" t="s">
        <v>120</v>
      </c>
      <c r="F36" s="91" t="s">
        <v>109</v>
      </c>
      <c r="G36" s="384">
        <f>G37+G42</f>
        <v>4895400</v>
      </c>
      <c r="H36" s="92"/>
      <c r="I36" s="19"/>
    </row>
    <row r="37" spans="1:9" ht="66.75" customHeight="1" thickBot="1">
      <c r="A37" s="113" t="s">
        <v>221</v>
      </c>
      <c r="B37" s="51" t="s">
        <v>216</v>
      </c>
      <c r="C37" s="34" t="s">
        <v>105</v>
      </c>
      <c r="D37" s="34">
        <v>13</v>
      </c>
      <c r="E37" s="34" t="s">
        <v>126</v>
      </c>
      <c r="F37" s="34" t="s">
        <v>109</v>
      </c>
      <c r="G37" s="293">
        <f>G38</f>
        <v>4745400</v>
      </c>
      <c r="H37" s="48"/>
      <c r="I37" s="19"/>
    </row>
    <row r="38" spans="1:9" ht="61.5" customHeight="1" thickBot="1">
      <c r="A38" s="113" t="s">
        <v>218</v>
      </c>
      <c r="B38" s="51" t="s">
        <v>216</v>
      </c>
      <c r="C38" s="34" t="s">
        <v>105</v>
      </c>
      <c r="D38" s="34">
        <v>13</v>
      </c>
      <c r="E38" s="34" t="s">
        <v>125</v>
      </c>
      <c r="F38" s="34" t="s">
        <v>109</v>
      </c>
      <c r="G38" s="293">
        <f>G39</f>
        <v>4745400</v>
      </c>
      <c r="H38" s="48"/>
      <c r="I38" s="19"/>
    </row>
    <row r="39" spans="1:9" ht="37.5" customHeight="1" thickBot="1">
      <c r="A39" s="113" t="s">
        <v>175</v>
      </c>
      <c r="B39" s="51" t="s">
        <v>216</v>
      </c>
      <c r="C39" s="34" t="s">
        <v>105</v>
      </c>
      <c r="D39" s="34">
        <v>13</v>
      </c>
      <c r="E39" s="34" t="s">
        <v>134</v>
      </c>
      <c r="F39" s="34" t="s">
        <v>109</v>
      </c>
      <c r="G39" s="293">
        <f>G40+G41</f>
        <v>4745400</v>
      </c>
      <c r="H39" s="48"/>
      <c r="I39" s="19"/>
    </row>
    <row r="40" spans="1:9" ht="39" customHeight="1" thickBot="1">
      <c r="A40" s="113" t="s">
        <v>168</v>
      </c>
      <c r="B40" s="51" t="s">
        <v>216</v>
      </c>
      <c r="C40" s="34" t="s">
        <v>105</v>
      </c>
      <c r="D40" s="34" t="s">
        <v>12</v>
      </c>
      <c r="E40" s="34" t="s">
        <v>134</v>
      </c>
      <c r="F40" s="34" t="s">
        <v>191</v>
      </c>
      <c r="G40" s="293" t="s">
        <v>451</v>
      </c>
      <c r="H40" s="48"/>
      <c r="I40" s="19"/>
    </row>
    <row r="41" spans="1:9" ht="40.5" customHeight="1" thickBot="1">
      <c r="A41" s="113" t="s">
        <v>91</v>
      </c>
      <c r="B41" s="51" t="s">
        <v>216</v>
      </c>
      <c r="C41" s="34" t="s">
        <v>105</v>
      </c>
      <c r="D41" s="34" t="s">
        <v>12</v>
      </c>
      <c r="E41" s="34" t="s">
        <v>134</v>
      </c>
      <c r="F41" s="34" t="s">
        <v>192</v>
      </c>
      <c r="G41" s="293" t="s">
        <v>415</v>
      </c>
      <c r="H41" s="48"/>
      <c r="I41" s="19"/>
    </row>
    <row r="42" spans="1:9" ht="48" customHeight="1" thickBot="1">
      <c r="A42" s="113" t="s">
        <v>220</v>
      </c>
      <c r="B42" s="51" t="s">
        <v>216</v>
      </c>
      <c r="C42" s="34" t="s">
        <v>105</v>
      </c>
      <c r="D42" s="34" t="s">
        <v>12</v>
      </c>
      <c r="E42" s="34" t="s">
        <v>219</v>
      </c>
      <c r="F42" s="34" t="s">
        <v>109</v>
      </c>
      <c r="G42" s="293">
        <v>150000</v>
      </c>
      <c r="H42" s="48"/>
      <c r="I42" s="19"/>
    </row>
    <row r="43" spans="1:9" ht="39.75" customHeight="1" thickBot="1">
      <c r="A43" s="113" t="s">
        <v>91</v>
      </c>
      <c r="B43" s="51" t="s">
        <v>216</v>
      </c>
      <c r="C43" s="34" t="s">
        <v>105</v>
      </c>
      <c r="D43" s="34" t="s">
        <v>12</v>
      </c>
      <c r="E43" s="34" t="s">
        <v>219</v>
      </c>
      <c r="F43" s="34" t="s">
        <v>192</v>
      </c>
      <c r="G43" s="293" t="s">
        <v>452</v>
      </c>
      <c r="H43" s="48"/>
      <c r="I43" s="19"/>
    </row>
    <row r="44" spans="1:9" ht="19.5" customHeight="1" thickBot="1">
      <c r="A44" s="200" t="s">
        <v>224</v>
      </c>
      <c r="B44" s="50" t="s">
        <v>216</v>
      </c>
      <c r="C44" s="149" t="s">
        <v>107</v>
      </c>
      <c r="D44" s="150" t="s">
        <v>108</v>
      </c>
      <c r="E44" s="153" t="s">
        <v>120</v>
      </c>
      <c r="F44" s="145" t="s">
        <v>109</v>
      </c>
      <c r="G44" s="373" t="s">
        <v>416</v>
      </c>
      <c r="H44" s="47"/>
      <c r="I44" s="19"/>
    </row>
    <row r="45" spans="1:9" ht="23.25" customHeight="1" thickBot="1">
      <c r="A45" s="201" t="s">
        <v>225</v>
      </c>
      <c r="B45" s="50" t="s">
        <v>216</v>
      </c>
      <c r="C45" s="151" t="s">
        <v>107</v>
      </c>
      <c r="D45" s="152" t="s">
        <v>108</v>
      </c>
      <c r="E45" s="153" t="s">
        <v>120</v>
      </c>
      <c r="F45" s="146" t="s">
        <v>109</v>
      </c>
      <c r="G45" s="373" t="s">
        <v>416</v>
      </c>
      <c r="H45" s="47"/>
      <c r="I45" s="19"/>
    </row>
    <row r="46" spans="1:9" ht="68.25" customHeight="1" thickBot="1">
      <c r="A46" s="202" t="s">
        <v>221</v>
      </c>
      <c r="B46" s="51" t="s">
        <v>216</v>
      </c>
      <c r="C46" s="147" t="s">
        <v>107</v>
      </c>
      <c r="D46" s="148" t="s">
        <v>108</v>
      </c>
      <c r="E46" s="154" t="s">
        <v>126</v>
      </c>
      <c r="F46" s="14" t="s">
        <v>109</v>
      </c>
      <c r="G46" s="374" t="s">
        <v>416</v>
      </c>
      <c r="H46" s="48"/>
      <c r="I46" s="19"/>
    </row>
    <row r="47" spans="1:9" ht="66.75" customHeight="1" thickBot="1">
      <c r="A47" s="202" t="s">
        <v>218</v>
      </c>
      <c r="B47" s="51" t="s">
        <v>216</v>
      </c>
      <c r="C47" s="147" t="s">
        <v>107</v>
      </c>
      <c r="D47" s="148" t="s">
        <v>108</v>
      </c>
      <c r="E47" s="154" t="s">
        <v>125</v>
      </c>
      <c r="F47" s="14" t="s">
        <v>109</v>
      </c>
      <c r="G47" s="375" t="s">
        <v>416</v>
      </c>
      <c r="H47" s="48"/>
      <c r="I47" s="19"/>
    </row>
    <row r="48" spans="1:9" ht="35.25" customHeight="1" thickBot="1">
      <c r="A48" s="202" t="s">
        <v>226</v>
      </c>
      <c r="B48" s="51" t="s">
        <v>216</v>
      </c>
      <c r="C48" s="147" t="s">
        <v>107</v>
      </c>
      <c r="D48" s="148" t="s">
        <v>108</v>
      </c>
      <c r="E48" s="154" t="s">
        <v>227</v>
      </c>
      <c r="F48" s="14" t="s">
        <v>109</v>
      </c>
      <c r="G48" s="374" t="s">
        <v>416</v>
      </c>
      <c r="H48" s="48"/>
      <c r="I48" s="19"/>
    </row>
    <row r="49" spans="1:9" ht="33.75" customHeight="1" thickBot="1">
      <c r="A49" s="202" t="s">
        <v>168</v>
      </c>
      <c r="B49" s="51" t="s">
        <v>216</v>
      </c>
      <c r="C49" s="317" t="s">
        <v>107</v>
      </c>
      <c r="D49" s="315" t="s">
        <v>108</v>
      </c>
      <c r="E49" s="154" t="s">
        <v>227</v>
      </c>
      <c r="F49" s="294">
        <v>120</v>
      </c>
      <c r="G49" s="372">
        <v>127800</v>
      </c>
      <c r="H49" s="48"/>
      <c r="I49" s="19"/>
    </row>
    <row r="50" spans="1:9" ht="33.75" customHeight="1" thickBot="1">
      <c r="A50" s="113" t="s">
        <v>91</v>
      </c>
      <c r="B50" s="51" t="s">
        <v>216</v>
      </c>
      <c r="C50" s="316" t="s">
        <v>107</v>
      </c>
      <c r="D50" s="316" t="s">
        <v>108</v>
      </c>
      <c r="E50" s="318" t="s">
        <v>227</v>
      </c>
      <c r="F50" s="319">
        <v>240</v>
      </c>
      <c r="G50" s="376">
        <v>2500</v>
      </c>
      <c r="H50" s="48"/>
      <c r="I50" s="19"/>
    </row>
    <row r="51" spans="1:9" ht="32.25" customHeight="1" thickBot="1">
      <c r="A51" s="120" t="s">
        <v>176</v>
      </c>
      <c r="B51" s="135" t="s">
        <v>216</v>
      </c>
      <c r="C51" s="115" t="s">
        <v>108</v>
      </c>
      <c r="D51" s="115" t="s">
        <v>106</v>
      </c>
      <c r="E51" s="115" t="s">
        <v>120</v>
      </c>
      <c r="F51" s="115" t="s">
        <v>109</v>
      </c>
      <c r="G51" s="324">
        <f>G52+G57</f>
        <v>317675</v>
      </c>
      <c r="H51" s="129"/>
      <c r="I51" s="19"/>
    </row>
    <row r="52" spans="1:9" ht="48.75" customHeight="1" hidden="1" thickBot="1">
      <c r="A52" s="113" t="s">
        <v>177</v>
      </c>
      <c r="B52" s="51" t="s">
        <v>216</v>
      </c>
      <c r="C52" s="34" t="s">
        <v>108</v>
      </c>
      <c r="D52" s="34" t="s">
        <v>113</v>
      </c>
      <c r="E52" s="34" t="s">
        <v>120</v>
      </c>
      <c r="F52" s="34" t="s">
        <v>109</v>
      </c>
      <c r="G52" s="293">
        <f>G53</f>
        <v>0</v>
      </c>
      <c r="H52" s="48"/>
      <c r="I52" s="19"/>
    </row>
    <row r="53" spans="1:9" ht="66" customHeight="1" hidden="1" thickBot="1">
      <c r="A53" s="113" t="s">
        <v>221</v>
      </c>
      <c r="B53" s="51" t="s">
        <v>216</v>
      </c>
      <c r="C53" s="34" t="s">
        <v>108</v>
      </c>
      <c r="D53" s="34" t="s">
        <v>113</v>
      </c>
      <c r="E53" s="34" t="s">
        <v>126</v>
      </c>
      <c r="F53" s="34" t="s">
        <v>109</v>
      </c>
      <c r="G53" s="293">
        <f>G54</f>
        <v>0</v>
      </c>
      <c r="H53" s="48"/>
      <c r="I53" s="19"/>
    </row>
    <row r="54" spans="1:9" ht="63" customHeight="1" hidden="1" thickBot="1">
      <c r="A54" s="113" t="s">
        <v>218</v>
      </c>
      <c r="B54" s="51" t="s">
        <v>216</v>
      </c>
      <c r="C54" s="34" t="s">
        <v>108</v>
      </c>
      <c r="D54" s="34" t="s">
        <v>113</v>
      </c>
      <c r="E54" s="34" t="s">
        <v>125</v>
      </c>
      <c r="F54" s="34" t="s">
        <v>109</v>
      </c>
      <c r="G54" s="293">
        <f>G55</f>
        <v>0</v>
      </c>
      <c r="H54" s="48"/>
      <c r="I54" s="19"/>
    </row>
    <row r="55" spans="1:9" ht="50.25" customHeight="1" hidden="1" thickBot="1">
      <c r="A55" s="113" t="s">
        <v>178</v>
      </c>
      <c r="B55" s="51" t="s">
        <v>216</v>
      </c>
      <c r="C55" s="34" t="s">
        <v>108</v>
      </c>
      <c r="D55" s="34" t="s">
        <v>113</v>
      </c>
      <c r="E55" s="34" t="s">
        <v>128</v>
      </c>
      <c r="F55" s="34" t="s">
        <v>109</v>
      </c>
      <c r="G55" s="293">
        <f>G56</f>
        <v>0</v>
      </c>
      <c r="H55" s="48"/>
      <c r="I55" s="19"/>
    </row>
    <row r="56" spans="1:9" ht="39" customHeight="1" hidden="1" thickBot="1">
      <c r="A56" s="113" t="s">
        <v>91</v>
      </c>
      <c r="B56" s="51" t="s">
        <v>216</v>
      </c>
      <c r="C56" s="34" t="s">
        <v>108</v>
      </c>
      <c r="D56" s="34" t="s">
        <v>113</v>
      </c>
      <c r="E56" s="34" t="s">
        <v>128</v>
      </c>
      <c r="F56" s="34" t="s">
        <v>192</v>
      </c>
      <c r="G56" s="293"/>
      <c r="H56" s="48"/>
      <c r="I56" s="19"/>
    </row>
    <row r="57" spans="1:9" ht="21.75" customHeight="1" thickBot="1">
      <c r="A57" s="113" t="s">
        <v>93</v>
      </c>
      <c r="B57" s="51" t="s">
        <v>216</v>
      </c>
      <c r="C57" s="34" t="s">
        <v>108</v>
      </c>
      <c r="D57" s="34" t="s">
        <v>13</v>
      </c>
      <c r="E57" s="34" t="s">
        <v>120</v>
      </c>
      <c r="F57" s="34" t="s">
        <v>109</v>
      </c>
      <c r="G57" s="293">
        <f>G58</f>
        <v>317675</v>
      </c>
      <c r="H57" s="48"/>
      <c r="I57" s="19"/>
    </row>
    <row r="58" spans="1:9" ht="63" customHeight="1" thickBot="1">
      <c r="A58" s="113" t="s">
        <v>221</v>
      </c>
      <c r="B58" s="51" t="s">
        <v>216</v>
      </c>
      <c r="C58" s="34" t="s">
        <v>108</v>
      </c>
      <c r="D58" s="34" t="s">
        <v>13</v>
      </c>
      <c r="E58" s="34" t="s">
        <v>126</v>
      </c>
      <c r="F58" s="34" t="s">
        <v>109</v>
      </c>
      <c r="G58" s="293">
        <f>G59</f>
        <v>317675</v>
      </c>
      <c r="H58" s="48"/>
      <c r="I58" s="19"/>
    </row>
    <row r="59" spans="1:9" ht="63.75" customHeight="1" thickBot="1">
      <c r="A59" s="113" t="s">
        <v>218</v>
      </c>
      <c r="B59" s="51" t="s">
        <v>216</v>
      </c>
      <c r="C59" s="34" t="s">
        <v>108</v>
      </c>
      <c r="D59" s="34" t="s">
        <v>13</v>
      </c>
      <c r="E59" s="34" t="s">
        <v>125</v>
      </c>
      <c r="F59" s="34" t="s">
        <v>109</v>
      </c>
      <c r="G59" s="293">
        <f>G64+G66+G60+G62</f>
        <v>317675</v>
      </c>
      <c r="H59" s="48"/>
      <c r="I59" s="19"/>
    </row>
    <row r="60" spans="1:9" ht="39" customHeight="1" thickBot="1">
      <c r="A60" s="113" t="s">
        <v>284</v>
      </c>
      <c r="B60" s="51" t="s">
        <v>216</v>
      </c>
      <c r="C60" s="34" t="s">
        <v>282</v>
      </c>
      <c r="D60" s="34" t="s">
        <v>264</v>
      </c>
      <c r="E60" s="34" t="s">
        <v>283</v>
      </c>
      <c r="F60" s="34" t="s">
        <v>109</v>
      </c>
      <c r="G60" s="322" t="s">
        <v>417</v>
      </c>
      <c r="H60" s="109"/>
      <c r="I60" s="19"/>
    </row>
    <row r="61" spans="1:9" ht="45" customHeight="1" thickBot="1">
      <c r="A61" s="113" t="s">
        <v>91</v>
      </c>
      <c r="B61" s="51" t="s">
        <v>216</v>
      </c>
      <c r="C61" s="34" t="s">
        <v>282</v>
      </c>
      <c r="D61" s="34" t="s">
        <v>264</v>
      </c>
      <c r="E61" s="34" t="s">
        <v>283</v>
      </c>
      <c r="F61" s="34" t="s">
        <v>192</v>
      </c>
      <c r="G61" s="377" t="s">
        <v>417</v>
      </c>
      <c r="H61" s="109"/>
      <c r="I61" s="19"/>
    </row>
    <row r="62" spans="1:9" ht="35.25" customHeight="1" thickBot="1">
      <c r="A62" s="113" t="s">
        <v>286</v>
      </c>
      <c r="B62" s="51" t="s">
        <v>216</v>
      </c>
      <c r="C62" s="34" t="s">
        <v>282</v>
      </c>
      <c r="D62" s="34" t="s">
        <v>264</v>
      </c>
      <c r="E62" s="34" t="s">
        <v>285</v>
      </c>
      <c r="F62" s="34" t="s">
        <v>109</v>
      </c>
      <c r="G62" s="293" t="s">
        <v>418</v>
      </c>
      <c r="H62" s="109"/>
      <c r="I62" s="19"/>
    </row>
    <row r="63" spans="1:9" ht="38.25" customHeight="1" thickBot="1">
      <c r="A63" s="113" t="s">
        <v>91</v>
      </c>
      <c r="B63" s="51" t="s">
        <v>216</v>
      </c>
      <c r="C63" s="34" t="s">
        <v>282</v>
      </c>
      <c r="D63" s="34" t="s">
        <v>264</v>
      </c>
      <c r="E63" s="34" t="s">
        <v>285</v>
      </c>
      <c r="F63" s="34" t="s">
        <v>192</v>
      </c>
      <c r="G63" s="293" t="s">
        <v>418</v>
      </c>
      <c r="H63" s="109"/>
      <c r="I63" s="19"/>
    </row>
    <row r="64" spans="1:9" ht="63.75" customHeight="1" thickBot="1">
      <c r="A64" s="113" t="s">
        <v>178</v>
      </c>
      <c r="B64" s="51" t="s">
        <v>216</v>
      </c>
      <c r="C64" s="34" t="s">
        <v>108</v>
      </c>
      <c r="D64" s="34" t="s">
        <v>13</v>
      </c>
      <c r="E64" s="34" t="s">
        <v>128</v>
      </c>
      <c r="F64" s="34" t="s">
        <v>109</v>
      </c>
      <c r="G64" s="293">
        <f>G65</f>
        <v>42000</v>
      </c>
      <c r="H64" s="48"/>
      <c r="I64" s="19"/>
    </row>
    <row r="65" spans="1:9" ht="35.25" customHeight="1" thickBot="1">
      <c r="A65" s="182" t="s">
        <v>91</v>
      </c>
      <c r="B65" s="51" t="s">
        <v>216</v>
      </c>
      <c r="C65" s="34" t="s">
        <v>108</v>
      </c>
      <c r="D65" s="34" t="s">
        <v>13</v>
      </c>
      <c r="E65" s="34" t="s">
        <v>128</v>
      </c>
      <c r="F65" s="34" t="s">
        <v>192</v>
      </c>
      <c r="G65" s="293">
        <v>42000</v>
      </c>
      <c r="H65" s="48"/>
      <c r="I65" s="19"/>
    </row>
    <row r="66" spans="1:9" ht="50.25" customHeight="1" thickBot="1">
      <c r="A66" s="113" t="s">
        <v>179</v>
      </c>
      <c r="B66" s="51" t="s">
        <v>216</v>
      </c>
      <c r="C66" s="34" t="s">
        <v>108</v>
      </c>
      <c r="D66" s="34" t="s">
        <v>13</v>
      </c>
      <c r="E66" s="34" t="s">
        <v>129</v>
      </c>
      <c r="F66" s="34" t="s">
        <v>109</v>
      </c>
      <c r="G66" s="293" t="s">
        <v>419</v>
      </c>
      <c r="H66" s="48"/>
      <c r="I66" s="19"/>
    </row>
    <row r="67" spans="1:9" ht="38.25" customHeight="1" thickBot="1">
      <c r="A67" s="113" t="s">
        <v>91</v>
      </c>
      <c r="B67" s="51" t="s">
        <v>216</v>
      </c>
      <c r="C67" s="34" t="s">
        <v>108</v>
      </c>
      <c r="D67" s="34" t="s">
        <v>13</v>
      </c>
      <c r="E67" s="34" t="s">
        <v>129</v>
      </c>
      <c r="F67" s="34" t="s">
        <v>192</v>
      </c>
      <c r="G67" s="293" t="s">
        <v>419</v>
      </c>
      <c r="H67" s="48"/>
      <c r="I67" s="19"/>
    </row>
    <row r="68" spans="1:9" ht="38.25" customHeight="1" thickBot="1">
      <c r="A68" s="113" t="s">
        <v>284</v>
      </c>
      <c r="B68" s="51" t="s">
        <v>216</v>
      </c>
      <c r="C68" s="34" t="s">
        <v>282</v>
      </c>
      <c r="D68" s="34" t="s">
        <v>264</v>
      </c>
      <c r="E68" s="34" t="s">
        <v>283</v>
      </c>
      <c r="F68" s="34" t="s">
        <v>109</v>
      </c>
      <c r="G68" s="293" t="s">
        <v>419</v>
      </c>
      <c r="H68" s="109"/>
      <c r="I68" s="19"/>
    </row>
    <row r="69" spans="1:9" ht="38.25" customHeight="1" hidden="1" thickBot="1">
      <c r="A69" s="113" t="s">
        <v>91</v>
      </c>
      <c r="B69" s="51" t="s">
        <v>216</v>
      </c>
      <c r="C69" s="34" t="s">
        <v>282</v>
      </c>
      <c r="D69" s="34" t="s">
        <v>264</v>
      </c>
      <c r="E69" s="34" t="s">
        <v>283</v>
      </c>
      <c r="F69" s="34" t="s">
        <v>192</v>
      </c>
      <c r="G69" s="378"/>
      <c r="H69" s="109"/>
      <c r="I69" s="19"/>
    </row>
    <row r="70" spans="1:9" ht="33" customHeight="1" hidden="1" thickBot="1">
      <c r="A70" s="113" t="s">
        <v>286</v>
      </c>
      <c r="B70" s="51" t="s">
        <v>216</v>
      </c>
      <c r="C70" s="34" t="s">
        <v>282</v>
      </c>
      <c r="D70" s="34" t="s">
        <v>264</v>
      </c>
      <c r="E70" s="34" t="s">
        <v>285</v>
      </c>
      <c r="F70" s="34" t="s">
        <v>109</v>
      </c>
      <c r="G70" s="378">
        <f>SUM(G71)</f>
        <v>0</v>
      </c>
      <c r="H70" s="109"/>
      <c r="I70" s="19"/>
    </row>
    <row r="71" spans="1:9" ht="38.25" customHeight="1" hidden="1" thickBot="1">
      <c r="A71" s="113" t="s">
        <v>91</v>
      </c>
      <c r="B71" s="51" t="s">
        <v>216</v>
      </c>
      <c r="C71" s="34" t="s">
        <v>282</v>
      </c>
      <c r="D71" s="34" t="s">
        <v>264</v>
      </c>
      <c r="E71" s="34" t="s">
        <v>285</v>
      </c>
      <c r="F71" s="34" t="s">
        <v>192</v>
      </c>
      <c r="G71" s="378"/>
      <c r="H71" s="109"/>
      <c r="I71" s="19"/>
    </row>
    <row r="72" spans="1:9" ht="18.75" customHeight="1" thickBot="1">
      <c r="A72" s="120" t="s">
        <v>94</v>
      </c>
      <c r="B72" s="135" t="s">
        <v>216</v>
      </c>
      <c r="C72" s="115" t="s">
        <v>110</v>
      </c>
      <c r="D72" s="115" t="s">
        <v>106</v>
      </c>
      <c r="E72" s="115" t="s">
        <v>197</v>
      </c>
      <c r="F72" s="115" t="s">
        <v>109</v>
      </c>
      <c r="G72" s="324">
        <f>G73+G77+G86</f>
        <v>8103739.49</v>
      </c>
      <c r="H72" s="129"/>
      <c r="I72" s="19"/>
    </row>
    <row r="73" spans="1:9" ht="75.75" customHeight="1" thickBot="1">
      <c r="A73" s="206" t="s">
        <v>318</v>
      </c>
      <c r="B73" s="63" t="s">
        <v>216</v>
      </c>
      <c r="C73" s="21" t="s">
        <v>110</v>
      </c>
      <c r="D73" s="21" t="s">
        <v>105</v>
      </c>
      <c r="E73" s="21" t="s">
        <v>234</v>
      </c>
      <c r="F73" s="21"/>
      <c r="G73" s="320">
        <v>40000</v>
      </c>
      <c r="H73" s="47"/>
      <c r="I73" s="19"/>
    </row>
    <row r="74" spans="1:9" ht="35.25" customHeight="1" thickBot="1">
      <c r="A74" s="204" t="s">
        <v>315</v>
      </c>
      <c r="B74" s="61" t="s">
        <v>216</v>
      </c>
      <c r="C74" s="34" t="s">
        <v>110</v>
      </c>
      <c r="D74" s="34" t="s">
        <v>105</v>
      </c>
      <c r="E74" s="34" t="s">
        <v>235</v>
      </c>
      <c r="F74" s="34"/>
      <c r="G74" s="293">
        <v>40000</v>
      </c>
      <c r="H74" s="48"/>
      <c r="I74" s="19"/>
    </row>
    <row r="75" spans="1:9" ht="33" customHeight="1" thickBot="1">
      <c r="A75" s="204" t="s">
        <v>317</v>
      </c>
      <c r="B75" s="61" t="s">
        <v>216</v>
      </c>
      <c r="C75" s="34" t="s">
        <v>105</v>
      </c>
      <c r="D75" s="34" t="s">
        <v>105</v>
      </c>
      <c r="E75" s="34" t="s">
        <v>316</v>
      </c>
      <c r="F75" s="34"/>
      <c r="G75" s="293">
        <v>40000</v>
      </c>
      <c r="H75" s="48"/>
      <c r="I75" s="19"/>
    </row>
    <row r="76" spans="1:9" ht="36.75" customHeight="1" thickBot="1">
      <c r="A76" s="113" t="s">
        <v>91</v>
      </c>
      <c r="B76" s="61" t="s">
        <v>216</v>
      </c>
      <c r="C76" s="34" t="s">
        <v>105</v>
      </c>
      <c r="D76" s="34" t="s">
        <v>105</v>
      </c>
      <c r="E76" s="34" t="s">
        <v>316</v>
      </c>
      <c r="F76" s="34" t="s">
        <v>192</v>
      </c>
      <c r="G76" s="293">
        <v>40000</v>
      </c>
      <c r="H76" s="48"/>
      <c r="I76" s="19"/>
    </row>
    <row r="77" spans="1:9" ht="19.5" customHeight="1" thickBot="1">
      <c r="A77" s="112" t="s">
        <v>3</v>
      </c>
      <c r="B77" s="50" t="s">
        <v>216</v>
      </c>
      <c r="C77" s="21" t="s">
        <v>110</v>
      </c>
      <c r="D77" s="21" t="s">
        <v>113</v>
      </c>
      <c r="E77" s="21" t="s">
        <v>120</v>
      </c>
      <c r="F77" s="21" t="s">
        <v>109</v>
      </c>
      <c r="G77" s="320">
        <f>G78+G85</f>
        <v>8058739.49</v>
      </c>
      <c r="H77" s="47"/>
      <c r="I77" s="19"/>
    </row>
    <row r="78" spans="1:9" ht="66.75" customHeight="1" thickBot="1">
      <c r="A78" s="113" t="s">
        <v>221</v>
      </c>
      <c r="B78" s="51" t="s">
        <v>216</v>
      </c>
      <c r="C78" s="34" t="s">
        <v>110</v>
      </c>
      <c r="D78" s="34" t="s">
        <v>113</v>
      </c>
      <c r="E78" s="34" t="s">
        <v>126</v>
      </c>
      <c r="F78" s="34" t="s">
        <v>109</v>
      </c>
      <c r="G78" s="293">
        <f>G79</f>
        <v>6271115.49</v>
      </c>
      <c r="H78" s="48"/>
      <c r="I78" s="19"/>
    </row>
    <row r="79" spans="1:9" ht="64.5" customHeight="1" thickBot="1">
      <c r="A79" s="113" t="s">
        <v>218</v>
      </c>
      <c r="B79" s="51" t="s">
        <v>216</v>
      </c>
      <c r="C79" s="34" t="s">
        <v>110</v>
      </c>
      <c r="D79" s="34" t="s">
        <v>113</v>
      </c>
      <c r="E79" s="34" t="s">
        <v>125</v>
      </c>
      <c r="F79" s="34" t="s">
        <v>109</v>
      </c>
      <c r="G79" s="293">
        <f>G80+G82</f>
        <v>6271115.49</v>
      </c>
      <c r="H79" s="48"/>
      <c r="I79" s="19"/>
    </row>
    <row r="80" spans="1:9" ht="48.75" customHeight="1" thickBot="1">
      <c r="A80" s="113" t="s">
        <v>228</v>
      </c>
      <c r="B80" s="51" t="s">
        <v>216</v>
      </c>
      <c r="C80" s="34" t="s">
        <v>110</v>
      </c>
      <c r="D80" s="34" t="s">
        <v>113</v>
      </c>
      <c r="E80" s="34" t="s">
        <v>4</v>
      </c>
      <c r="F80" s="34" t="s">
        <v>109</v>
      </c>
      <c r="G80" s="293" t="s">
        <v>420</v>
      </c>
      <c r="H80" s="48"/>
      <c r="I80" s="19"/>
    </row>
    <row r="81" spans="1:9" ht="33" customHeight="1" thickBot="1">
      <c r="A81" s="113" t="s">
        <v>91</v>
      </c>
      <c r="B81" s="51" t="s">
        <v>216</v>
      </c>
      <c r="C81" s="34" t="s">
        <v>110</v>
      </c>
      <c r="D81" s="34" t="s">
        <v>113</v>
      </c>
      <c r="E81" s="34" t="s">
        <v>4</v>
      </c>
      <c r="F81" s="34" t="s">
        <v>192</v>
      </c>
      <c r="G81" s="293">
        <v>1220609.49</v>
      </c>
      <c r="H81" s="48"/>
      <c r="I81" s="19"/>
    </row>
    <row r="82" spans="1:9" ht="50.25" customHeight="1" thickBot="1">
      <c r="A82" s="113" t="s">
        <v>290</v>
      </c>
      <c r="B82" s="51" t="s">
        <v>216</v>
      </c>
      <c r="C82" s="34" t="s">
        <v>289</v>
      </c>
      <c r="D82" s="34" t="s">
        <v>113</v>
      </c>
      <c r="E82" s="34" t="s">
        <v>401</v>
      </c>
      <c r="F82" s="34"/>
      <c r="G82" s="293" t="s">
        <v>421</v>
      </c>
      <c r="H82" s="48"/>
      <c r="I82" s="19"/>
    </row>
    <row r="83" spans="1:9" ht="33" customHeight="1" thickBot="1">
      <c r="A83" s="182" t="s">
        <v>287</v>
      </c>
      <c r="B83" s="51" t="s">
        <v>216</v>
      </c>
      <c r="C83" s="34" t="s">
        <v>110</v>
      </c>
      <c r="D83" s="34" t="s">
        <v>113</v>
      </c>
      <c r="E83" s="34" t="s">
        <v>401</v>
      </c>
      <c r="F83" s="34" t="s">
        <v>109</v>
      </c>
      <c r="G83" s="293" t="s">
        <v>421</v>
      </c>
      <c r="H83" s="48"/>
      <c r="I83" s="19"/>
    </row>
    <row r="84" spans="1:9" ht="48" customHeight="1" thickBot="1">
      <c r="A84" s="183" t="s">
        <v>422</v>
      </c>
      <c r="B84" s="51" t="s">
        <v>216</v>
      </c>
      <c r="C84" s="34" t="s">
        <v>110</v>
      </c>
      <c r="D84" s="34" t="s">
        <v>113</v>
      </c>
      <c r="E84" s="34" t="s">
        <v>401</v>
      </c>
      <c r="F84" s="42" t="s">
        <v>192</v>
      </c>
      <c r="G84" s="322" t="s">
        <v>421</v>
      </c>
      <c r="H84" s="48"/>
      <c r="I84" s="19"/>
    </row>
    <row r="85" spans="1:9" ht="48" customHeight="1" thickBot="1">
      <c r="A85" s="183" t="s">
        <v>422</v>
      </c>
      <c r="B85" s="51" t="s">
        <v>216</v>
      </c>
      <c r="C85" s="34" t="s">
        <v>110</v>
      </c>
      <c r="D85" s="34" t="s">
        <v>113</v>
      </c>
      <c r="E85" s="34" t="s">
        <v>423</v>
      </c>
      <c r="F85" s="42" t="s">
        <v>192</v>
      </c>
      <c r="G85" s="322" t="s">
        <v>453</v>
      </c>
      <c r="H85" s="48"/>
      <c r="I85" s="19"/>
    </row>
    <row r="86" spans="1:9" ht="45.75" customHeight="1" thickBot="1">
      <c r="A86" s="155" t="s">
        <v>229</v>
      </c>
      <c r="B86" s="50" t="s">
        <v>216</v>
      </c>
      <c r="C86" s="21" t="s">
        <v>110</v>
      </c>
      <c r="D86" s="21" t="s">
        <v>232</v>
      </c>
      <c r="E86" s="21" t="s">
        <v>231</v>
      </c>
      <c r="F86" s="21" t="s">
        <v>109</v>
      </c>
      <c r="G86" s="320">
        <f>G87</f>
        <v>5000</v>
      </c>
      <c r="H86" s="47"/>
      <c r="I86" s="19"/>
    </row>
    <row r="87" spans="1:9" ht="36.75" customHeight="1" thickBot="1">
      <c r="A87" s="113" t="s">
        <v>91</v>
      </c>
      <c r="B87" s="51" t="s">
        <v>216</v>
      </c>
      <c r="C87" s="34" t="s">
        <v>110</v>
      </c>
      <c r="D87" s="34" t="s">
        <v>232</v>
      </c>
      <c r="E87" s="34" t="s">
        <v>231</v>
      </c>
      <c r="F87" s="34" t="s">
        <v>109</v>
      </c>
      <c r="G87" s="293">
        <v>5000</v>
      </c>
      <c r="H87" s="48"/>
      <c r="I87" s="22"/>
    </row>
    <row r="88" spans="1:9" ht="21.75" customHeight="1" thickBot="1">
      <c r="A88" s="120" t="s">
        <v>95</v>
      </c>
      <c r="B88" s="135" t="s">
        <v>216</v>
      </c>
      <c r="C88" s="115" t="s">
        <v>111</v>
      </c>
      <c r="D88" s="115" t="s">
        <v>106</v>
      </c>
      <c r="E88" s="115" t="s">
        <v>120</v>
      </c>
      <c r="F88" s="115" t="s">
        <v>109</v>
      </c>
      <c r="G88" s="324">
        <f>SUM(G93+G97+G105)</f>
        <v>4083000</v>
      </c>
      <c r="H88" s="129"/>
      <c r="I88" s="19"/>
    </row>
    <row r="89" spans="1:9" ht="80.25" customHeight="1" hidden="1" thickBot="1">
      <c r="A89" s="157" t="s">
        <v>233</v>
      </c>
      <c r="B89" s="163" t="s">
        <v>216</v>
      </c>
      <c r="C89" s="156" t="s">
        <v>111</v>
      </c>
      <c r="D89" s="156" t="s">
        <v>105</v>
      </c>
      <c r="E89" s="21" t="s">
        <v>234</v>
      </c>
      <c r="F89" s="156" t="s">
        <v>109</v>
      </c>
      <c r="G89" s="379">
        <f>SUM(G90)</f>
        <v>0</v>
      </c>
      <c r="H89" s="162"/>
      <c r="I89" s="19"/>
    </row>
    <row r="90" spans="1:9" ht="35.25" customHeight="1" hidden="1" thickBot="1">
      <c r="A90" s="134" t="s">
        <v>237</v>
      </c>
      <c r="B90" s="163" t="s">
        <v>216</v>
      </c>
      <c r="C90" s="124" t="s">
        <v>111</v>
      </c>
      <c r="D90" s="124" t="s">
        <v>105</v>
      </c>
      <c r="E90" s="124" t="s">
        <v>235</v>
      </c>
      <c r="F90" s="124" t="s">
        <v>236</v>
      </c>
      <c r="G90" s="380">
        <f>SUM(G91)</f>
        <v>0</v>
      </c>
      <c r="H90" s="133"/>
      <c r="I90" s="19"/>
    </row>
    <row r="91" spans="1:9" ht="21.75" customHeight="1" hidden="1" thickBot="1">
      <c r="A91" s="134" t="s">
        <v>240</v>
      </c>
      <c r="B91" s="163" t="s">
        <v>216</v>
      </c>
      <c r="C91" s="124" t="s">
        <v>111</v>
      </c>
      <c r="D91" s="124" t="s">
        <v>105</v>
      </c>
      <c r="E91" s="124" t="s">
        <v>238</v>
      </c>
      <c r="F91" s="124" t="s">
        <v>239</v>
      </c>
      <c r="G91" s="380">
        <f>SUM(G92)</f>
        <v>0</v>
      </c>
      <c r="H91" s="133"/>
      <c r="I91" s="19"/>
    </row>
    <row r="92" spans="1:9" ht="39.75" customHeight="1" hidden="1" thickBot="1">
      <c r="A92" s="134" t="s">
        <v>242</v>
      </c>
      <c r="B92" s="163" t="s">
        <v>216</v>
      </c>
      <c r="C92" s="124" t="s">
        <v>111</v>
      </c>
      <c r="D92" s="124" t="s">
        <v>105</v>
      </c>
      <c r="E92" s="124" t="s">
        <v>238</v>
      </c>
      <c r="F92" s="124" t="s">
        <v>241</v>
      </c>
      <c r="G92" s="380"/>
      <c r="H92" s="133"/>
      <c r="I92" s="19"/>
    </row>
    <row r="93" spans="1:9" ht="23.25" customHeight="1" thickBot="1">
      <c r="A93" s="134" t="s">
        <v>374</v>
      </c>
      <c r="B93" s="163" t="s">
        <v>216</v>
      </c>
      <c r="C93" s="124" t="s">
        <v>111</v>
      </c>
      <c r="D93" s="124" t="s">
        <v>105</v>
      </c>
      <c r="E93" s="124" t="s">
        <v>120</v>
      </c>
      <c r="F93" s="124" t="s">
        <v>109</v>
      </c>
      <c r="G93" s="380" t="s">
        <v>395</v>
      </c>
      <c r="H93" s="133"/>
      <c r="I93" s="19"/>
    </row>
    <row r="94" spans="1:9" ht="34.5" customHeight="1" thickBot="1">
      <c r="A94" s="134" t="s">
        <v>376</v>
      </c>
      <c r="B94" s="132" t="s">
        <v>216</v>
      </c>
      <c r="C94" s="124" t="s">
        <v>111</v>
      </c>
      <c r="D94" s="124" t="s">
        <v>105</v>
      </c>
      <c r="E94" s="124" t="s">
        <v>375</v>
      </c>
      <c r="F94" s="124" t="s">
        <v>109</v>
      </c>
      <c r="G94" s="380" t="s">
        <v>395</v>
      </c>
      <c r="H94" s="133"/>
      <c r="I94" s="19"/>
    </row>
    <row r="95" spans="1:9" ht="31.5" customHeight="1" thickBot="1">
      <c r="A95" s="134" t="s">
        <v>378</v>
      </c>
      <c r="B95" s="132" t="s">
        <v>216</v>
      </c>
      <c r="C95" s="124" t="s">
        <v>111</v>
      </c>
      <c r="D95" s="124" t="s">
        <v>105</v>
      </c>
      <c r="E95" s="124" t="s">
        <v>377</v>
      </c>
      <c r="F95" s="124" t="s">
        <v>109</v>
      </c>
      <c r="G95" s="380" t="s">
        <v>395</v>
      </c>
      <c r="H95" s="133"/>
      <c r="I95" s="19"/>
    </row>
    <row r="96" spans="1:9" ht="39.75" customHeight="1" thickBot="1">
      <c r="A96" s="134" t="s">
        <v>91</v>
      </c>
      <c r="B96" s="132" t="s">
        <v>216</v>
      </c>
      <c r="C96" s="124" t="s">
        <v>111</v>
      </c>
      <c r="D96" s="124" t="s">
        <v>105</v>
      </c>
      <c r="E96" s="124" t="s">
        <v>379</v>
      </c>
      <c r="F96" s="124" t="s">
        <v>192</v>
      </c>
      <c r="G96" s="380" t="s">
        <v>395</v>
      </c>
      <c r="H96" s="133"/>
      <c r="I96" s="19"/>
    </row>
    <row r="97" spans="1:9" ht="18" customHeight="1" thickBot="1">
      <c r="A97" s="112" t="s">
        <v>96</v>
      </c>
      <c r="B97" s="50" t="s">
        <v>216</v>
      </c>
      <c r="C97" s="21" t="s">
        <v>111</v>
      </c>
      <c r="D97" s="21" t="s">
        <v>107</v>
      </c>
      <c r="E97" s="21" t="s">
        <v>198</v>
      </c>
      <c r="F97" s="21" t="s">
        <v>109</v>
      </c>
      <c r="G97" s="320">
        <f>G101+G98</f>
        <v>2920400</v>
      </c>
      <c r="H97" s="47"/>
      <c r="I97" s="19"/>
    </row>
    <row r="98" spans="1:9" ht="81.75" customHeight="1" thickBot="1">
      <c r="A98" s="112" t="s">
        <v>329</v>
      </c>
      <c r="B98" s="50" t="s">
        <v>216</v>
      </c>
      <c r="C98" s="21" t="s">
        <v>111</v>
      </c>
      <c r="D98" s="21" t="s">
        <v>107</v>
      </c>
      <c r="E98" s="21" t="s">
        <v>243</v>
      </c>
      <c r="F98" s="125" t="s">
        <v>109</v>
      </c>
      <c r="G98" s="321" t="s">
        <v>424</v>
      </c>
      <c r="H98" s="47"/>
      <c r="I98" s="19"/>
    </row>
    <row r="99" spans="1:9" ht="35.25" customHeight="1" thickBot="1">
      <c r="A99" s="113" t="s">
        <v>245</v>
      </c>
      <c r="B99" s="51" t="s">
        <v>216</v>
      </c>
      <c r="C99" s="34" t="s">
        <v>111</v>
      </c>
      <c r="D99" s="34" t="s">
        <v>107</v>
      </c>
      <c r="E99" s="34" t="s">
        <v>244</v>
      </c>
      <c r="F99" s="42" t="s">
        <v>109</v>
      </c>
      <c r="G99" s="293" t="s">
        <v>424</v>
      </c>
      <c r="H99" s="48"/>
      <c r="I99" s="19"/>
    </row>
    <row r="100" spans="1:9" ht="32.25" customHeight="1" thickBot="1">
      <c r="A100" s="113" t="s">
        <v>91</v>
      </c>
      <c r="B100" s="51" t="s">
        <v>216</v>
      </c>
      <c r="C100" s="34" t="s">
        <v>246</v>
      </c>
      <c r="D100" s="34" t="s">
        <v>247</v>
      </c>
      <c r="E100" s="34" t="s">
        <v>248</v>
      </c>
      <c r="F100" s="42" t="s">
        <v>192</v>
      </c>
      <c r="G100" s="293" t="s">
        <v>424</v>
      </c>
      <c r="H100" s="109"/>
      <c r="I100" s="19"/>
    </row>
    <row r="101" spans="1:9" ht="65.25" customHeight="1" thickBot="1">
      <c r="A101" s="113" t="s">
        <v>221</v>
      </c>
      <c r="B101" s="51" t="s">
        <v>216</v>
      </c>
      <c r="C101" s="34" t="s">
        <v>111</v>
      </c>
      <c r="D101" s="34" t="s">
        <v>107</v>
      </c>
      <c r="E101" s="34" t="s">
        <v>126</v>
      </c>
      <c r="F101" s="42" t="s">
        <v>109</v>
      </c>
      <c r="G101" s="322" t="str">
        <f>G102</f>
        <v>50000</v>
      </c>
      <c r="H101" s="48"/>
      <c r="I101" s="19"/>
    </row>
    <row r="102" spans="1:9" ht="20.25" customHeight="1" thickBot="1">
      <c r="A102" s="113" t="s">
        <v>97</v>
      </c>
      <c r="B102" s="51" t="s">
        <v>216</v>
      </c>
      <c r="C102" s="34" t="s">
        <v>111</v>
      </c>
      <c r="D102" s="34" t="s">
        <v>107</v>
      </c>
      <c r="E102" s="34" t="s">
        <v>131</v>
      </c>
      <c r="F102" s="34" t="s">
        <v>109</v>
      </c>
      <c r="G102" s="293" t="str">
        <f>G103</f>
        <v>50000</v>
      </c>
      <c r="H102" s="48"/>
      <c r="I102" s="19"/>
    </row>
    <row r="103" spans="1:9" ht="23.25" customHeight="1" thickBot="1">
      <c r="A103" s="113" t="s">
        <v>96</v>
      </c>
      <c r="B103" s="51" t="s">
        <v>216</v>
      </c>
      <c r="C103" s="34" t="s">
        <v>111</v>
      </c>
      <c r="D103" s="34" t="s">
        <v>107</v>
      </c>
      <c r="E103" s="34" t="s">
        <v>130</v>
      </c>
      <c r="F103" s="34" t="s">
        <v>109</v>
      </c>
      <c r="G103" s="293" t="str">
        <f>G104</f>
        <v>50000</v>
      </c>
      <c r="H103" s="48"/>
      <c r="I103" s="19"/>
    </row>
    <row r="104" spans="1:9" ht="54" customHeight="1" thickBot="1">
      <c r="A104" s="113" t="s">
        <v>180</v>
      </c>
      <c r="B104" s="51" t="s">
        <v>216</v>
      </c>
      <c r="C104" s="34" t="s">
        <v>111</v>
      </c>
      <c r="D104" s="34" t="s">
        <v>107</v>
      </c>
      <c r="E104" s="34" t="s">
        <v>249</v>
      </c>
      <c r="F104" s="34" t="s">
        <v>14</v>
      </c>
      <c r="G104" s="293" t="s">
        <v>425</v>
      </c>
      <c r="H104" s="48"/>
      <c r="I104" s="19"/>
    </row>
    <row r="105" spans="1:9" ht="21.75" customHeight="1" thickBot="1">
      <c r="A105" s="112" t="s">
        <v>98</v>
      </c>
      <c r="B105" s="50" t="s">
        <v>216</v>
      </c>
      <c r="C105" s="21" t="s">
        <v>111</v>
      </c>
      <c r="D105" s="21" t="s">
        <v>108</v>
      </c>
      <c r="E105" s="21" t="s">
        <v>120</v>
      </c>
      <c r="F105" s="21" t="s">
        <v>109</v>
      </c>
      <c r="G105" s="320">
        <f>G109+G106</f>
        <v>1121100</v>
      </c>
      <c r="H105" s="47"/>
      <c r="I105" s="19"/>
    </row>
    <row r="106" spans="1:9" ht="82.5" customHeight="1" hidden="1" thickBot="1">
      <c r="A106" s="181" t="s">
        <v>340</v>
      </c>
      <c r="B106" s="50" t="s">
        <v>216</v>
      </c>
      <c r="C106" s="21" t="s">
        <v>111</v>
      </c>
      <c r="D106" s="21" t="s">
        <v>108</v>
      </c>
      <c r="E106" s="21" t="s">
        <v>339</v>
      </c>
      <c r="F106" s="21" t="s">
        <v>109</v>
      </c>
      <c r="G106" s="320">
        <f>G107</f>
        <v>0</v>
      </c>
      <c r="H106" s="48"/>
      <c r="I106" s="19"/>
    </row>
    <row r="107" spans="1:9" ht="30" customHeight="1" hidden="1" thickBot="1">
      <c r="A107" s="113" t="s">
        <v>342</v>
      </c>
      <c r="B107" s="51" t="s">
        <v>216</v>
      </c>
      <c r="C107" s="34" t="s">
        <v>111</v>
      </c>
      <c r="D107" s="34" t="s">
        <v>108</v>
      </c>
      <c r="E107" s="34" t="s">
        <v>341</v>
      </c>
      <c r="F107" s="34" t="s">
        <v>109</v>
      </c>
      <c r="G107" s="293">
        <f>G108</f>
        <v>0</v>
      </c>
      <c r="H107" s="48"/>
      <c r="I107" s="19"/>
    </row>
    <row r="108" spans="1:9" ht="32.25" customHeight="1" hidden="1" thickBot="1">
      <c r="A108" s="113" t="s">
        <v>91</v>
      </c>
      <c r="B108" s="51" t="s">
        <v>216</v>
      </c>
      <c r="C108" s="34" t="s">
        <v>111</v>
      </c>
      <c r="D108" s="34" t="s">
        <v>108</v>
      </c>
      <c r="E108" s="34" t="s">
        <v>343</v>
      </c>
      <c r="F108" s="34" t="s">
        <v>192</v>
      </c>
      <c r="G108" s="293"/>
      <c r="H108" s="109"/>
      <c r="I108" s="19"/>
    </row>
    <row r="109" spans="1:9" ht="65.25" customHeight="1" thickBot="1">
      <c r="A109" s="113" t="s">
        <v>221</v>
      </c>
      <c r="B109" s="132" t="s">
        <v>216</v>
      </c>
      <c r="C109" s="35" t="s">
        <v>111</v>
      </c>
      <c r="D109" s="35" t="s">
        <v>108</v>
      </c>
      <c r="E109" s="35" t="s">
        <v>126</v>
      </c>
      <c r="F109" s="35" t="s">
        <v>109</v>
      </c>
      <c r="G109" s="293">
        <f>G110</f>
        <v>1121100</v>
      </c>
      <c r="H109" s="48"/>
      <c r="I109" s="19"/>
    </row>
    <row r="110" spans="1:9" ht="23.25" customHeight="1" thickBot="1">
      <c r="A110" s="113" t="s">
        <v>97</v>
      </c>
      <c r="B110" s="132" t="s">
        <v>216</v>
      </c>
      <c r="C110" s="35" t="s">
        <v>111</v>
      </c>
      <c r="D110" s="35" t="s">
        <v>108</v>
      </c>
      <c r="E110" s="35" t="s">
        <v>131</v>
      </c>
      <c r="F110" s="35" t="s">
        <v>109</v>
      </c>
      <c r="G110" s="293">
        <f>G111</f>
        <v>1121100</v>
      </c>
      <c r="H110" s="48"/>
      <c r="I110" s="19"/>
    </row>
    <row r="111" spans="1:9" ht="21.75" customHeight="1" thickBot="1">
      <c r="A111" s="113" t="s">
        <v>98</v>
      </c>
      <c r="B111" s="132" t="s">
        <v>216</v>
      </c>
      <c r="C111" s="35" t="s">
        <v>111</v>
      </c>
      <c r="D111" s="35" t="s">
        <v>108</v>
      </c>
      <c r="E111" s="35" t="s">
        <v>137</v>
      </c>
      <c r="F111" s="35" t="s">
        <v>109</v>
      </c>
      <c r="G111" s="293">
        <f>G112+G114+G116+G118+G120</f>
        <v>1121100</v>
      </c>
      <c r="H111" s="48"/>
      <c r="I111" s="19"/>
    </row>
    <row r="112" spans="1:9" ht="18.75" customHeight="1" thickBot="1">
      <c r="A112" s="113" t="s">
        <v>181</v>
      </c>
      <c r="B112" s="132" t="s">
        <v>216</v>
      </c>
      <c r="C112" s="35" t="s">
        <v>111</v>
      </c>
      <c r="D112" s="35" t="s">
        <v>108</v>
      </c>
      <c r="E112" s="35" t="s">
        <v>136</v>
      </c>
      <c r="F112" s="35" t="s">
        <v>109</v>
      </c>
      <c r="G112" s="381" t="str">
        <f>G113</f>
        <v>476500</v>
      </c>
      <c r="H112" s="48"/>
      <c r="I112" s="19"/>
    </row>
    <row r="113" spans="1:9" ht="36" customHeight="1" thickBot="1">
      <c r="A113" s="113" t="s">
        <v>91</v>
      </c>
      <c r="B113" s="132" t="s">
        <v>216</v>
      </c>
      <c r="C113" s="35" t="s">
        <v>111</v>
      </c>
      <c r="D113" s="35" t="s">
        <v>108</v>
      </c>
      <c r="E113" s="35" t="s">
        <v>136</v>
      </c>
      <c r="F113" s="35" t="s">
        <v>192</v>
      </c>
      <c r="G113" s="381" t="s">
        <v>426</v>
      </c>
      <c r="H113" s="48"/>
      <c r="I113" s="19"/>
    </row>
    <row r="114" spans="1:9" ht="60.75" customHeight="1" thickBot="1">
      <c r="A114" s="159" t="s">
        <v>250</v>
      </c>
      <c r="B114" s="132" t="s">
        <v>216</v>
      </c>
      <c r="C114" s="35" t="s">
        <v>111</v>
      </c>
      <c r="D114" s="35" t="s">
        <v>108</v>
      </c>
      <c r="E114" s="35" t="s">
        <v>252</v>
      </c>
      <c r="F114" s="35" t="s">
        <v>109</v>
      </c>
      <c r="G114" s="381" t="s">
        <v>454</v>
      </c>
      <c r="H114" s="48"/>
      <c r="I114" s="19"/>
    </row>
    <row r="115" spans="1:9" ht="32.25" customHeight="1" thickBot="1">
      <c r="A115" s="8" t="s">
        <v>251</v>
      </c>
      <c r="B115" s="132" t="s">
        <v>216</v>
      </c>
      <c r="C115" s="35" t="s">
        <v>111</v>
      </c>
      <c r="D115" s="35" t="s">
        <v>108</v>
      </c>
      <c r="E115" s="35" t="s">
        <v>252</v>
      </c>
      <c r="F115" s="35" t="s">
        <v>192</v>
      </c>
      <c r="G115" s="381" t="s">
        <v>455</v>
      </c>
      <c r="H115" s="48"/>
      <c r="I115" s="19"/>
    </row>
    <row r="116" spans="1:9" ht="19.5" customHeight="1" thickBot="1">
      <c r="A116" s="159" t="s">
        <v>253</v>
      </c>
      <c r="B116" s="132" t="s">
        <v>216</v>
      </c>
      <c r="C116" s="35" t="s">
        <v>111</v>
      </c>
      <c r="D116" s="35" t="s">
        <v>108</v>
      </c>
      <c r="E116" s="35" t="s">
        <v>254</v>
      </c>
      <c r="F116" s="35" t="s">
        <v>109</v>
      </c>
      <c r="G116" s="293">
        <f>G117</f>
        <v>10000</v>
      </c>
      <c r="H116" s="48"/>
      <c r="I116" s="19"/>
    </row>
    <row r="117" spans="1:9" ht="29.25" customHeight="1" thickBot="1">
      <c r="A117" s="8" t="s">
        <v>251</v>
      </c>
      <c r="B117" s="132" t="s">
        <v>216</v>
      </c>
      <c r="C117" s="35" t="s">
        <v>111</v>
      </c>
      <c r="D117" s="35" t="s">
        <v>108</v>
      </c>
      <c r="E117" s="35" t="s">
        <v>254</v>
      </c>
      <c r="F117" s="35" t="s">
        <v>192</v>
      </c>
      <c r="G117" s="293">
        <v>10000</v>
      </c>
      <c r="H117" s="48"/>
      <c r="I117" s="19"/>
    </row>
    <row r="118" spans="1:9" ht="14.25" customHeight="1" thickBot="1">
      <c r="A118" s="159" t="s">
        <v>256</v>
      </c>
      <c r="B118" s="132" t="s">
        <v>216</v>
      </c>
      <c r="C118" s="35" t="s">
        <v>111</v>
      </c>
      <c r="D118" s="35" t="s">
        <v>108</v>
      </c>
      <c r="E118" s="35" t="s">
        <v>255</v>
      </c>
      <c r="F118" s="35" t="s">
        <v>109</v>
      </c>
      <c r="G118" s="381" t="str">
        <f>G119</f>
        <v>35000</v>
      </c>
      <c r="H118" s="48"/>
      <c r="I118" s="19"/>
    </row>
    <row r="119" spans="1:9" ht="32.25" customHeight="1" thickBot="1">
      <c r="A119" s="8" t="s">
        <v>251</v>
      </c>
      <c r="B119" s="132" t="s">
        <v>216</v>
      </c>
      <c r="C119" s="35" t="s">
        <v>111</v>
      </c>
      <c r="D119" s="35" t="s">
        <v>108</v>
      </c>
      <c r="E119" s="35" t="s">
        <v>255</v>
      </c>
      <c r="F119" s="35" t="s">
        <v>192</v>
      </c>
      <c r="G119" s="381" t="s">
        <v>427</v>
      </c>
      <c r="H119" s="48"/>
      <c r="I119" s="19"/>
    </row>
    <row r="120" spans="1:9" ht="39.75" customHeight="1" thickBot="1">
      <c r="A120" s="112" t="s">
        <v>99</v>
      </c>
      <c r="B120" s="63" t="s">
        <v>216</v>
      </c>
      <c r="C120" s="160" t="s">
        <v>111</v>
      </c>
      <c r="D120" s="160" t="s">
        <v>108</v>
      </c>
      <c r="E120" s="160" t="s">
        <v>135</v>
      </c>
      <c r="F120" s="160" t="s">
        <v>109</v>
      </c>
      <c r="G120" s="382" t="str">
        <f>G121</f>
        <v>550000</v>
      </c>
      <c r="H120" s="49"/>
      <c r="I120" s="19"/>
    </row>
    <row r="121" spans="1:9" ht="33" customHeight="1" thickBot="1">
      <c r="A121" s="113" t="s">
        <v>91</v>
      </c>
      <c r="B121" s="132" t="s">
        <v>216</v>
      </c>
      <c r="C121" s="35" t="s">
        <v>111</v>
      </c>
      <c r="D121" s="34" t="s">
        <v>108</v>
      </c>
      <c r="E121" s="34" t="s">
        <v>135</v>
      </c>
      <c r="F121" s="34" t="s">
        <v>192</v>
      </c>
      <c r="G121" s="322" t="s">
        <v>456</v>
      </c>
      <c r="H121" s="96"/>
      <c r="I121" s="22"/>
    </row>
    <row r="122" spans="1:9" ht="33" customHeight="1">
      <c r="A122" s="286" t="s">
        <v>381</v>
      </c>
      <c r="B122" s="132" t="s">
        <v>216</v>
      </c>
      <c r="C122" s="35" t="s">
        <v>380</v>
      </c>
      <c r="D122" s="34" t="s">
        <v>111</v>
      </c>
      <c r="E122" s="34" t="s">
        <v>120</v>
      </c>
      <c r="F122" s="34" t="s">
        <v>109</v>
      </c>
      <c r="G122" s="322">
        <f>G123</f>
        <v>1042617.6</v>
      </c>
      <c r="H122" s="96"/>
      <c r="I122" s="22"/>
    </row>
    <row r="123" spans="1:9" ht="33" customHeight="1">
      <c r="A123" s="287" t="s">
        <v>340</v>
      </c>
      <c r="B123" s="132" t="s">
        <v>216</v>
      </c>
      <c r="C123" s="35" t="s">
        <v>380</v>
      </c>
      <c r="D123" s="34" t="s">
        <v>111</v>
      </c>
      <c r="E123" s="34" t="s">
        <v>339</v>
      </c>
      <c r="F123" s="34" t="s">
        <v>109</v>
      </c>
      <c r="G123" s="322">
        <f>G124+G126</f>
        <v>1042617.6</v>
      </c>
      <c r="H123" s="96"/>
      <c r="I123" s="22"/>
    </row>
    <row r="124" spans="1:9" ht="33" customHeight="1">
      <c r="A124" s="287" t="s">
        <v>342</v>
      </c>
      <c r="B124" s="132" t="s">
        <v>216</v>
      </c>
      <c r="C124" s="35" t="s">
        <v>380</v>
      </c>
      <c r="D124" s="34" t="s">
        <v>111</v>
      </c>
      <c r="E124" s="34" t="s">
        <v>382</v>
      </c>
      <c r="F124" s="34" t="s">
        <v>109</v>
      </c>
      <c r="G124" s="322" t="str">
        <f>G125</f>
        <v>1000000</v>
      </c>
      <c r="H124" s="96"/>
      <c r="I124" s="22"/>
    </row>
    <row r="125" spans="1:9" ht="33" customHeight="1" thickBot="1">
      <c r="A125" s="113" t="s">
        <v>91</v>
      </c>
      <c r="B125" s="132" t="s">
        <v>216</v>
      </c>
      <c r="C125" s="35" t="s">
        <v>380</v>
      </c>
      <c r="D125" s="34" t="s">
        <v>111</v>
      </c>
      <c r="E125" s="34" t="s">
        <v>382</v>
      </c>
      <c r="F125" s="34" t="s">
        <v>192</v>
      </c>
      <c r="G125" s="322" t="s">
        <v>431</v>
      </c>
      <c r="H125" s="96"/>
      <c r="I125" s="22"/>
    </row>
    <row r="126" spans="1:9" ht="33" customHeight="1" thickBot="1">
      <c r="A126" s="113" t="s">
        <v>91</v>
      </c>
      <c r="B126" s="132" t="s">
        <v>216</v>
      </c>
      <c r="C126" s="35" t="s">
        <v>380</v>
      </c>
      <c r="D126" s="34" t="s">
        <v>111</v>
      </c>
      <c r="E126" s="34" t="s">
        <v>343</v>
      </c>
      <c r="F126" s="34" t="s">
        <v>192</v>
      </c>
      <c r="G126" s="322" t="s">
        <v>430</v>
      </c>
      <c r="H126" s="96"/>
      <c r="I126" s="22"/>
    </row>
    <row r="127" spans="1:9" ht="21.75" customHeight="1" thickBot="1">
      <c r="A127" s="120" t="s">
        <v>100</v>
      </c>
      <c r="B127" s="135" t="s">
        <v>216</v>
      </c>
      <c r="C127" s="122" t="s">
        <v>112</v>
      </c>
      <c r="D127" s="115" t="s">
        <v>106</v>
      </c>
      <c r="E127" s="115" t="s">
        <v>120</v>
      </c>
      <c r="F127" s="115" t="s">
        <v>109</v>
      </c>
      <c r="G127" s="369">
        <f>G128+G140</f>
        <v>4742770</v>
      </c>
      <c r="H127" s="130"/>
      <c r="I127" s="19"/>
    </row>
    <row r="128" spans="1:9" ht="20.25" customHeight="1" thickBot="1">
      <c r="A128" s="113" t="s">
        <v>101</v>
      </c>
      <c r="B128" s="132" t="s">
        <v>216</v>
      </c>
      <c r="C128" s="35" t="s">
        <v>112</v>
      </c>
      <c r="D128" s="34" t="s">
        <v>105</v>
      </c>
      <c r="E128" s="34" t="s">
        <v>120</v>
      </c>
      <c r="F128" s="34" t="s">
        <v>109</v>
      </c>
      <c r="G128" s="322">
        <f>G133+G129</f>
        <v>2922770</v>
      </c>
      <c r="H128" s="96"/>
      <c r="I128" s="19"/>
    </row>
    <row r="129" spans="1:9" ht="52.5" customHeight="1" thickBot="1">
      <c r="A129" s="112" t="s">
        <v>344</v>
      </c>
      <c r="B129" s="163" t="s">
        <v>216</v>
      </c>
      <c r="C129" s="41" t="s">
        <v>112</v>
      </c>
      <c r="D129" s="21" t="s">
        <v>105</v>
      </c>
      <c r="E129" s="21" t="s">
        <v>333</v>
      </c>
      <c r="F129" s="21" t="s">
        <v>109</v>
      </c>
      <c r="G129" s="321">
        <f>G130+G132</f>
        <v>1353770</v>
      </c>
      <c r="H129" s="49"/>
      <c r="I129" s="19"/>
    </row>
    <row r="130" spans="1:9" ht="32.25" customHeight="1" thickBot="1">
      <c r="A130" s="113" t="s">
        <v>345</v>
      </c>
      <c r="B130" s="132" t="s">
        <v>216</v>
      </c>
      <c r="C130" s="35" t="s">
        <v>112</v>
      </c>
      <c r="D130" s="34" t="s">
        <v>105</v>
      </c>
      <c r="E130" s="34" t="s">
        <v>346</v>
      </c>
      <c r="F130" s="34" t="s">
        <v>109</v>
      </c>
      <c r="G130" s="293" t="str">
        <f>G131</f>
        <v>1352770</v>
      </c>
      <c r="H130" s="48"/>
      <c r="I130" s="19"/>
    </row>
    <row r="131" spans="1:9" ht="36" customHeight="1" thickBot="1">
      <c r="A131" s="8" t="s">
        <v>251</v>
      </c>
      <c r="B131" s="132" t="s">
        <v>216</v>
      </c>
      <c r="C131" s="35" t="s">
        <v>112</v>
      </c>
      <c r="D131" s="34" t="s">
        <v>105</v>
      </c>
      <c r="E131" s="34" t="s">
        <v>346</v>
      </c>
      <c r="F131" s="34" t="s">
        <v>192</v>
      </c>
      <c r="G131" s="293" t="s">
        <v>396</v>
      </c>
      <c r="H131" s="109"/>
      <c r="I131" s="19"/>
    </row>
    <row r="132" spans="1:9" ht="36" customHeight="1" thickBot="1">
      <c r="A132" s="8" t="s">
        <v>251</v>
      </c>
      <c r="B132" s="132" t="s">
        <v>216</v>
      </c>
      <c r="C132" s="35" t="s">
        <v>112</v>
      </c>
      <c r="D132" s="34" t="s">
        <v>105</v>
      </c>
      <c r="E132" s="34" t="s">
        <v>413</v>
      </c>
      <c r="F132" s="34" t="s">
        <v>428</v>
      </c>
      <c r="G132" s="322" t="s">
        <v>429</v>
      </c>
      <c r="H132" s="248"/>
      <c r="I132" s="19"/>
    </row>
    <row r="133" spans="1:9" ht="66.75" customHeight="1" thickBot="1">
      <c r="A133" s="113" t="s">
        <v>221</v>
      </c>
      <c r="B133" s="132" t="s">
        <v>216</v>
      </c>
      <c r="C133" s="35" t="s">
        <v>112</v>
      </c>
      <c r="D133" s="34" t="s">
        <v>105</v>
      </c>
      <c r="E133" s="34" t="s">
        <v>126</v>
      </c>
      <c r="F133" s="34" t="s">
        <v>109</v>
      </c>
      <c r="G133" s="322">
        <f>G134</f>
        <v>1569000</v>
      </c>
      <c r="H133" s="96"/>
      <c r="I133" s="19"/>
    </row>
    <row r="134" spans="1:9" ht="63" customHeight="1" thickBot="1">
      <c r="A134" s="113" t="s">
        <v>218</v>
      </c>
      <c r="B134" s="132" t="s">
        <v>216</v>
      </c>
      <c r="C134" s="34" t="s">
        <v>112</v>
      </c>
      <c r="D134" s="34" t="s">
        <v>105</v>
      </c>
      <c r="E134" s="34" t="s">
        <v>125</v>
      </c>
      <c r="F134" s="34" t="s">
        <v>109</v>
      </c>
      <c r="G134" s="293">
        <f>G135</f>
        <v>1569000</v>
      </c>
      <c r="H134" s="48"/>
      <c r="I134" s="19"/>
    </row>
    <row r="135" spans="1:9" ht="39" customHeight="1" thickBot="1">
      <c r="A135" s="113" t="s">
        <v>182</v>
      </c>
      <c r="B135" s="132" t="s">
        <v>216</v>
      </c>
      <c r="C135" s="34" t="s">
        <v>112</v>
      </c>
      <c r="D135" s="34" t="s">
        <v>105</v>
      </c>
      <c r="E135" s="34" t="s">
        <v>127</v>
      </c>
      <c r="F135" s="34" t="s">
        <v>109</v>
      </c>
      <c r="G135" s="293">
        <f>G139+G138+G137</f>
        <v>1569000</v>
      </c>
      <c r="H135" s="48"/>
      <c r="I135" s="19"/>
    </row>
    <row r="136" spans="1:9" ht="87" customHeight="1">
      <c r="A136" s="167" t="s">
        <v>270</v>
      </c>
      <c r="B136" s="132" t="s">
        <v>216</v>
      </c>
      <c r="C136" s="34" t="s">
        <v>112</v>
      </c>
      <c r="D136" s="34" t="s">
        <v>105</v>
      </c>
      <c r="E136" s="34" t="s">
        <v>127</v>
      </c>
      <c r="F136" s="34" t="s">
        <v>269</v>
      </c>
      <c r="G136" s="293" t="s">
        <v>432</v>
      </c>
      <c r="H136" s="48"/>
      <c r="I136" s="19"/>
    </row>
    <row r="137" spans="1:9" ht="23.25" customHeight="1">
      <c r="A137" s="168" t="s">
        <v>268</v>
      </c>
      <c r="B137" s="132" t="s">
        <v>216</v>
      </c>
      <c r="C137" s="34" t="s">
        <v>112</v>
      </c>
      <c r="D137" s="34" t="s">
        <v>105</v>
      </c>
      <c r="E137" s="34" t="s">
        <v>127</v>
      </c>
      <c r="F137" s="34" t="s">
        <v>267</v>
      </c>
      <c r="G137" s="293">
        <v>1470000</v>
      </c>
      <c r="H137" s="48"/>
      <c r="I137" s="19"/>
    </row>
    <row r="138" spans="1:9" ht="33.75" customHeight="1" thickBot="1">
      <c r="A138" s="113" t="s">
        <v>91</v>
      </c>
      <c r="B138" s="132" t="s">
        <v>216</v>
      </c>
      <c r="C138" s="34" t="s">
        <v>112</v>
      </c>
      <c r="D138" s="34" t="s">
        <v>105</v>
      </c>
      <c r="E138" s="34" t="s">
        <v>127</v>
      </c>
      <c r="F138" s="34" t="s">
        <v>192</v>
      </c>
      <c r="G138" s="293" t="s">
        <v>457</v>
      </c>
      <c r="H138" s="48"/>
      <c r="I138" s="19"/>
    </row>
    <row r="139" spans="1:9" ht="23.25" customHeight="1" thickBot="1">
      <c r="A139" s="113" t="s">
        <v>171</v>
      </c>
      <c r="B139" s="132" t="s">
        <v>216</v>
      </c>
      <c r="C139" s="34" t="s">
        <v>112</v>
      </c>
      <c r="D139" s="34" t="s">
        <v>105</v>
      </c>
      <c r="E139" s="34" t="s">
        <v>127</v>
      </c>
      <c r="F139" s="34" t="s">
        <v>193</v>
      </c>
      <c r="G139" s="293" t="s">
        <v>458</v>
      </c>
      <c r="H139" s="48"/>
      <c r="I139" s="19"/>
    </row>
    <row r="140" spans="1:9" ht="21.75" customHeight="1" thickBot="1">
      <c r="A140" s="112" t="s">
        <v>183</v>
      </c>
      <c r="B140" s="163" t="s">
        <v>216</v>
      </c>
      <c r="C140" s="21" t="s">
        <v>112</v>
      </c>
      <c r="D140" s="21" t="s">
        <v>110</v>
      </c>
      <c r="E140" s="21" t="s">
        <v>120</v>
      </c>
      <c r="F140" s="21" t="s">
        <v>109</v>
      </c>
      <c r="G140" s="320">
        <f>G141</f>
        <v>1820000</v>
      </c>
      <c r="H140" s="47"/>
      <c r="I140" s="19"/>
    </row>
    <row r="141" spans="1:9" ht="62.25" customHeight="1" thickBot="1">
      <c r="A141" s="113" t="s">
        <v>221</v>
      </c>
      <c r="B141" s="132" t="s">
        <v>216</v>
      </c>
      <c r="C141" s="34" t="s">
        <v>112</v>
      </c>
      <c r="D141" s="34" t="s">
        <v>110</v>
      </c>
      <c r="E141" s="34" t="s">
        <v>126</v>
      </c>
      <c r="F141" s="34" t="s">
        <v>109</v>
      </c>
      <c r="G141" s="293">
        <f>G142</f>
        <v>1820000</v>
      </c>
      <c r="H141" s="48"/>
      <c r="I141" s="19"/>
    </row>
    <row r="142" spans="1:9" ht="65.25" customHeight="1" thickBot="1">
      <c r="A142" s="113" t="s">
        <v>260</v>
      </c>
      <c r="B142" s="132" t="s">
        <v>216</v>
      </c>
      <c r="C142" s="34" t="s">
        <v>112</v>
      </c>
      <c r="D142" s="34" t="s">
        <v>110</v>
      </c>
      <c r="E142" s="34" t="s">
        <v>125</v>
      </c>
      <c r="F142" s="34" t="s">
        <v>109</v>
      </c>
      <c r="G142" s="293">
        <f>G143</f>
        <v>1820000</v>
      </c>
      <c r="H142" s="48"/>
      <c r="I142" s="19"/>
    </row>
    <row r="143" spans="1:9" ht="97.5" customHeight="1" thickBot="1">
      <c r="A143" s="113" t="s">
        <v>184</v>
      </c>
      <c r="B143" s="132" t="s">
        <v>216</v>
      </c>
      <c r="C143" s="34" t="s">
        <v>112</v>
      </c>
      <c r="D143" s="34" t="s">
        <v>110</v>
      </c>
      <c r="E143" s="34" t="s">
        <v>124</v>
      </c>
      <c r="F143" s="34" t="s">
        <v>109</v>
      </c>
      <c r="G143" s="293">
        <f>G144</f>
        <v>1820000</v>
      </c>
      <c r="H143" s="48"/>
      <c r="I143" s="19"/>
    </row>
    <row r="144" spans="1:9" ht="34.5" customHeight="1" thickBot="1">
      <c r="A144" s="113" t="s">
        <v>185</v>
      </c>
      <c r="B144" s="132" t="s">
        <v>216</v>
      </c>
      <c r="C144" s="34" t="s">
        <v>112</v>
      </c>
      <c r="D144" s="34" t="s">
        <v>110</v>
      </c>
      <c r="E144" s="34" t="s">
        <v>124</v>
      </c>
      <c r="F144" s="34" t="s">
        <v>191</v>
      </c>
      <c r="G144" s="293">
        <v>1820000</v>
      </c>
      <c r="H144" s="48"/>
      <c r="I144" s="19"/>
    </row>
    <row r="145" spans="1:9" ht="24" customHeight="1" thickBot="1">
      <c r="A145" s="120" t="s">
        <v>186</v>
      </c>
      <c r="B145" s="128" t="s">
        <v>216</v>
      </c>
      <c r="C145" s="115" t="s">
        <v>13</v>
      </c>
      <c r="D145" s="115" t="s">
        <v>106</v>
      </c>
      <c r="E145" s="115" t="s">
        <v>120</v>
      </c>
      <c r="F145" s="115" t="s">
        <v>109</v>
      </c>
      <c r="G145" s="324">
        <f>G146+G152</f>
        <v>388162.12</v>
      </c>
      <c r="H145" s="129"/>
      <c r="I145" s="19"/>
    </row>
    <row r="146" spans="1:9" ht="22.5" customHeight="1" thickBot="1">
      <c r="A146" s="119" t="s">
        <v>102</v>
      </c>
      <c r="B146" s="95" t="s">
        <v>216</v>
      </c>
      <c r="C146" s="34" t="s">
        <v>13</v>
      </c>
      <c r="D146" s="34" t="s">
        <v>105</v>
      </c>
      <c r="E146" s="34" t="s">
        <v>120</v>
      </c>
      <c r="F146" s="34" t="s">
        <v>109</v>
      </c>
      <c r="G146" s="293" t="str">
        <f>G147</f>
        <v>348162,12</v>
      </c>
      <c r="H146" s="48"/>
      <c r="I146" s="19"/>
    </row>
    <row r="147" spans="1:18" ht="49.5" customHeight="1" thickBot="1">
      <c r="A147" s="113" t="s">
        <v>278</v>
      </c>
      <c r="B147" s="132" t="s">
        <v>216</v>
      </c>
      <c r="C147" s="34" t="s">
        <v>13</v>
      </c>
      <c r="D147" s="34" t="s">
        <v>105</v>
      </c>
      <c r="E147" s="34" t="s">
        <v>121</v>
      </c>
      <c r="F147" s="34" t="s">
        <v>109</v>
      </c>
      <c r="G147" s="293" t="str">
        <f>G148</f>
        <v>348162,12</v>
      </c>
      <c r="H147" s="48"/>
      <c r="I147" s="19"/>
      <c r="L147" s="77"/>
      <c r="M147" s="82"/>
      <c r="N147" s="83"/>
      <c r="O147" s="83"/>
      <c r="P147" s="83"/>
      <c r="Q147" s="83"/>
      <c r="R147" s="84"/>
    </row>
    <row r="148" spans="1:18" ht="38.25" customHeight="1" thickBot="1">
      <c r="A148" s="113" t="s">
        <v>123</v>
      </c>
      <c r="B148" s="132" t="s">
        <v>216</v>
      </c>
      <c r="C148" s="34" t="s">
        <v>13</v>
      </c>
      <c r="D148" s="34" t="s">
        <v>105</v>
      </c>
      <c r="E148" s="34" t="s">
        <v>122</v>
      </c>
      <c r="F148" s="34" t="s">
        <v>109</v>
      </c>
      <c r="G148" s="293" t="str">
        <f>G149</f>
        <v>348162,12</v>
      </c>
      <c r="H148" s="48"/>
      <c r="I148" s="19"/>
      <c r="L148" s="77"/>
      <c r="M148" s="82"/>
      <c r="N148" s="83"/>
      <c r="O148" s="83"/>
      <c r="P148" s="83"/>
      <c r="Q148" s="83"/>
      <c r="R148" s="84"/>
    </row>
    <row r="149" spans="1:18" ht="35.25" customHeight="1" thickBot="1">
      <c r="A149" s="113" t="s">
        <v>103</v>
      </c>
      <c r="B149" s="132" t="s">
        <v>216</v>
      </c>
      <c r="C149" s="34" t="s">
        <v>13</v>
      </c>
      <c r="D149" s="34" t="s">
        <v>105</v>
      </c>
      <c r="E149" s="34" t="s">
        <v>187</v>
      </c>
      <c r="F149" s="34" t="s">
        <v>109</v>
      </c>
      <c r="G149" s="293" t="str">
        <f>G150</f>
        <v>348162,12</v>
      </c>
      <c r="H149" s="48"/>
      <c r="I149" s="19"/>
      <c r="L149" s="78"/>
      <c r="M149" s="82"/>
      <c r="N149" s="85"/>
      <c r="O149" s="85"/>
      <c r="P149" s="85"/>
      <c r="Q149" s="85"/>
      <c r="R149" s="86"/>
    </row>
    <row r="150" spans="1:18" ht="45" customHeight="1" thickBot="1">
      <c r="A150" s="113" t="s">
        <v>258</v>
      </c>
      <c r="B150" s="132" t="s">
        <v>216</v>
      </c>
      <c r="C150" s="34" t="s">
        <v>13</v>
      </c>
      <c r="D150" s="34" t="s">
        <v>105</v>
      </c>
      <c r="E150" s="34" t="s">
        <v>257</v>
      </c>
      <c r="F150" s="34" t="s">
        <v>109</v>
      </c>
      <c r="G150" s="293" t="str">
        <f>G151</f>
        <v>348162,12</v>
      </c>
      <c r="H150" s="48"/>
      <c r="I150" s="19"/>
      <c r="L150" s="74"/>
      <c r="M150" s="82"/>
      <c r="N150" s="87"/>
      <c r="O150" s="87"/>
      <c r="P150" s="87"/>
      <c r="Q150" s="87"/>
      <c r="R150" s="88"/>
    </row>
    <row r="151" spans="1:9" ht="38.25" customHeight="1" thickBot="1">
      <c r="A151" s="113" t="s">
        <v>104</v>
      </c>
      <c r="B151" s="132" t="s">
        <v>216</v>
      </c>
      <c r="C151" s="34" t="s">
        <v>13</v>
      </c>
      <c r="D151" s="34" t="s">
        <v>105</v>
      </c>
      <c r="E151" s="34" t="s">
        <v>257</v>
      </c>
      <c r="F151" s="34" t="s">
        <v>196</v>
      </c>
      <c r="G151" s="293" t="s">
        <v>397</v>
      </c>
      <c r="H151" s="48"/>
      <c r="I151" s="19"/>
    </row>
    <row r="152" spans="1:9" ht="21.75" customHeight="1" thickBot="1">
      <c r="A152" s="113" t="s">
        <v>189</v>
      </c>
      <c r="B152" s="132" t="s">
        <v>216</v>
      </c>
      <c r="C152" s="34" t="s">
        <v>13</v>
      </c>
      <c r="D152" s="34" t="s">
        <v>108</v>
      </c>
      <c r="E152" s="34" t="s">
        <v>120</v>
      </c>
      <c r="F152" s="34" t="s">
        <v>109</v>
      </c>
      <c r="G152" s="293">
        <f>G153</f>
        <v>40000</v>
      </c>
      <c r="H152" s="48"/>
      <c r="I152" s="19"/>
    </row>
    <row r="153" spans="1:9" ht="51" customHeight="1" thickBot="1">
      <c r="A153" s="113" t="s">
        <v>278</v>
      </c>
      <c r="B153" s="132" t="s">
        <v>216</v>
      </c>
      <c r="C153" s="34" t="s">
        <v>13</v>
      </c>
      <c r="D153" s="34" t="s">
        <v>108</v>
      </c>
      <c r="E153" s="34" t="s">
        <v>121</v>
      </c>
      <c r="F153" s="34" t="s">
        <v>109</v>
      </c>
      <c r="G153" s="293">
        <f>G154</f>
        <v>40000</v>
      </c>
      <c r="H153" s="93"/>
      <c r="I153" s="19"/>
    </row>
    <row r="154" spans="1:9" ht="39" customHeight="1" thickBot="1">
      <c r="A154" s="113" t="s">
        <v>123</v>
      </c>
      <c r="B154" s="132" t="s">
        <v>216</v>
      </c>
      <c r="C154" s="34" t="s">
        <v>13</v>
      </c>
      <c r="D154" s="34" t="s">
        <v>108</v>
      </c>
      <c r="E154" s="34" t="s">
        <v>122</v>
      </c>
      <c r="F154" s="34" t="s">
        <v>109</v>
      </c>
      <c r="G154" s="293">
        <f>G155</f>
        <v>40000</v>
      </c>
      <c r="H154" s="48"/>
      <c r="I154" s="19"/>
    </row>
    <row r="155" spans="1:9" ht="33" customHeight="1" thickBot="1">
      <c r="A155" s="113" t="s">
        <v>103</v>
      </c>
      <c r="B155" s="132" t="s">
        <v>216</v>
      </c>
      <c r="C155" s="34" t="s">
        <v>13</v>
      </c>
      <c r="D155" s="34" t="s">
        <v>108</v>
      </c>
      <c r="E155" s="34" t="s">
        <v>187</v>
      </c>
      <c r="F155" s="34" t="s">
        <v>109</v>
      </c>
      <c r="G155" s="293">
        <f>G156</f>
        <v>40000</v>
      </c>
      <c r="H155" s="48"/>
      <c r="I155" s="19"/>
    </row>
    <row r="156" spans="1:18" ht="33.75" customHeight="1" thickBot="1">
      <c r="A156" s="113" t="s">
        <v>190</v>
      </c>
      <c r="B156" s="132" t="s">
        <v>216</v>
      </c>
      <c r="C156" s="46" t="s">
        <v>13</v>
      </c>
      <c r="D156" s="46" t="s">
        <v>108</v>
      </c>
      <c r="E156" s="34" t="s">
        <v>188</v>
      </c>
      <c r="F156" s="34" t="s">
        <v>109</v>
      </c>
      <c r="G156" s="293">
        <f>G157</f>
        <v>40000</v>
      </c>
      <c r="H156" s="48"/>
      <c r="I156" s="19"/>
      <c r="L156" s="74"/>
      <c r="M156" s="82"/>
      <c r="N156" s="83"/>
      <c r="O156" s="83"/>
      <c r="P156" s="83"/>
      <c r="Q156" s="83"/>
      <c r="R156" s="84"/>
    </row>
    <row r="157" spans="1:18" ht="36" customHeight="1" thickBot="1">
      <c r="A157" s="113" t="s">
        <v>104</v>
      </c>
      <c r="B157" s="132" t="s">
        <v>216</v>
      </c>
      <c r="C157" s="46" t="s">
        <v>13</v>
      </c>
      <c r="D157" s="46" t="s">
        <v>108</v>
      </c>
      <c r="E157" s="34" t="s">
        <v>188</v>
      </c>
      <c r="F157" s="34" t="s">
        <v>196</v>
      </c>
      <c r="G157" s="293">
        <v>40000</v>
      </c>
      <c r="H157" s="48"/>
      <c r="I157" s="19"/>
      <c r="L157" s="74"/>
      <c r="M157" s="82"/>
      <c r="N157" s="87"/>
      <c r="O157" s="87"/>
      <c r="P157" s="87"/>
      <c r="Q157" s="87"/>
      <c r="R157" s="88"/>
    </row>
    <row r="158" spans="1:18" ht="18.75" customHeight="1">
      <c r="A158" s="195" t="s">
        <v>319</v>
      </c>
      <c r="B158" s="163" t="s">
        <v>216</v>
      </c>
      <c r="C158" s="43" t="s">
        <v>15</v>
      </c>
      <c r="D158" s="43" t="s">
        <v>106</v>
      </c>
      <c r="E158" s="40" t="s">
        <v>120</v>
      </c>
      <c r="F158" s="21"/>
      <c r="G158" s="320" t="s">
        <v>435</v>
      </c>
      <c r="H158" s="47"/>
      <c r="I158" s="19"/>
      <c r="L158" s="74"/>
      <c r="M158" s="82"/>
      <c r="N158" s="87"/>
      <c r="O158" s="87"/>
      <c r="P158" s="87"/>
      <c r="Q158" s="87"/>
      <c r="R158" s="88"/>
    </row>
    <row r="159" spans="1:18" ht="51" customHeight="1">
      <c r="A159" s="195" t="s">
        <v>321</v>
      </c>
      <c r="B159" s="163" t="s">
        <v>216</v>
      </c>
      <c r="C159" s="43" t="s">
        <v>15</v>
      </c>
      <c r="D159" s="43" t="s">
        <v>106</v>
      </c>
      <c r="E159" s="40" t="s">
        <v>320</v>
      </c>
      <c r="F159" s="21" t="s">
        <v>109</v>
      </c>
      <c r="G159" s="320" t="s">
        <v>398</v>
      </c>
      <c r="H159" s="47"/>
      <c r="I159" s="19"/>
      <c r="L159" s="74"/>
      <c r="M159" s="82"/>
      <c r="N159" s="87"/>
      <c r="O159" s="87"/>
      <c r="P159" s="87"/>
      <c r="Q159" s="87"/>
      <c r="R159" s="88"/>
    </row>
    <row r="160" spans="1:18" ht="51" customHeight="1">
      <c r="A160" s="195" t="s">
        <v>91</v>
      </c>
      <c r="B160" s="163" t="s">
        <v>216</v>
      </c>
      <c r="C160" s="43" t="s">
        <v>15</v>
      </c>
      <c r="D160" s="43" t="s">
        <v>106</v>
      </c>
      <c r="E160" s="40" t="s">
        <v>320</v>
      </c>
      <c r="F160" s="21" t="s">
        <v>192</v>
      </c>
      <c r="G160" s="320" t="s">
        <v>433</v>
      </c>
      <c r="H160" s="47"/>
      <c r="I160" s="19"/>
      <c r="L160" s="74"/>
      <c r="M160" s="82"/>
      <c r="N160" s="87"/>
      <c r="O160" s="87"/>
      <c r="P160" s="87"/>
      <c r="Q160" s="87"/>
      <c r="R160" s="88"/>
    </row>
    <row r="161" spans="1:18" ht="27" customHeight="1">
      <c r="A161" s="167" t="s">
        <v>323</v>
      </c>
      <c r="B161" s="132" t="s">
        <v>216</v>
      </c>
      <c r="C161" s="44" t="s">
        <v>15</v>
      </c>
      <c r="D161" s="44" t="s">
        <v>106</v>
      </c>
      <c r="E161" s="45" t="s">
        <v>320</v>
      </c>
      <c r="F161" s="34" t="s">
        <v>322</v>
      </c>
      <c r="G161" s="293">
        <v>30000</v>
      </c>
      <c r="H161" s="48"/>
      <c r="I161" s="19"/>
      <c r="L161" s="74"/>
      <c r="M161" s="82"/>
      <c r="N161" s="87"/>
      <c r="O161" s="87"/>
      <c r="P161" s="87"/>
      <c r="Q161" s="87"/>
      <c r="R161" s="88"/>
    </row>
    <row r="162" spans="1:18" ht="49.5" customHeight="1" thickBot="1">
      <c r="A162" s="195" t="s">
        <v>91</v>
      </c>
      <c r="B162" s="132"/>
      <c r="C162" s="44" t="s">
        <v>15</v>
      </c>
      <c r="D162" s="44" t="s">
        <v>105</v>
      </c>
      <c r="E162" s="45" t="s">
        <v>414</v>
      </c>
      <c r="F162" s="34" t="s">
        <v>192</v>
      </c>
      <c r="G162" s="293" t="s">
        <v>434</v>
      </c>
      <c r="H162" s="48"/>
      <c r="I162" s="19"/>
      <c r="L162" s="74"/>
      <c r="M162" s="82"/>
      <c r="N162" s="87"/>
      <c r="O162" s="87"/>
      <c r="P162" s="87"/>
      <c r="Q162" s="87"/>
      <c r="R162" s="88"/>
    </row>
    <row r="163" spans="1:9" ht="72.75" customHeight="1" thickBot="1">
      <c r="A163" s="161" t="s">
        <v>305</v>
      </c>
      <c r="B163" s="135" t="s">
        <v>216</v>
      </c>
      <c r="C163" s="122" t="s">
        <v>13</v>
      </c>
      <c r="D163" s="122" t="s">
        <v>108</v>
      </c>
      <c r="E163" s="123" t="s">
        <v>120</v>
      </c>
      <c r="F163" s="115" t="s">
        <v>109</v>
      </c>
      <c r="G163" s="324" t="str">
        <f>G164</f>
        <v>75271,24</v>
      </c>
      <c r="H163" s="129"/>
      <c r="I163" s="19"/>
    </row>
    <row r="164" spans="1:9" ht="79.5" customHeight="1">
      <c r="A164" s="195" t="s">
        <v>270</v>
      </c>
      <c r="B164" s="132" t="s">
        <v>216</v>
      </c>
      <c r="C164" s="44" t="s">
        <v>13</v>
      </c>
      <c r="D164" s="44" t="s">
        <v>108</v>
      </c>
      <c r="E164" s="45" t="s">
        <v>125</v>
      </c>
      <c r="F164" s="45" t="s">
        <v>269</v>
      </c>
      <c r="G164" s="377" t="str">
        <f>G165</f>
        <v>75271,24</v>
      </c>
      <c r="H164" s="127"/>
      <c r="I164" s="19"/>
    </row>
    <row r="165" spans="1:9" ht="33" customHeight="1">
      <c r="A165" s="195" t="s">
        <v>268</v>
      </c>
      <c r="B165" s="132" t="s">
        <v>216</v>
      </c>
      <c r="C165" s="44" t="s">
        <v>13</v>
      </c>
      <c r="D165" s="44" t="s">
        <v>108</v>
      </c>
      <c r="E165" s="45" t="s">
        <v>259</v>
      </c>
      <c r="F165" s="34" t="s">
        <v>267</v>
      </c>
      <c r="G165" s="293" t="s">
        <v>436</v>
      </c>
      <c r="H165" s="48"/>
      <c r="I165" s="19"/>
    </row>
    <row r="166" spans="1:9" ht="51" customHeight="1">
      <c r="A166" s="195" t="s">
        <v>383</v>
      </c>
      <c r="B166" s="132" t="s">
        <v>216</v>
      </c>
      <c r="C166" s="44" t="s">
        <v>389</v>
      </c>
      <c r="D166" s="44" t="s">
        <v>106</v>
      </c>
      <c r="E166" s="45"/>
      <c r="F166" s="34"/>
      <c r="G166" s="293" t="s">
        <v>399</v>
      </c>
      <c r="H166" s="48"/>
      <c r="I166" s="19"/>
    </row>
    <row r="167" spans="1:9" ht="33" customHeight="1">
      <c r="A167" s="195" t="s">
        <v>384</v>
      </c>
      <c r="B167" s="132" t="s">
        <v>216</v>
      </c>
      <c r="C167" s="44" t="s">
        <v>389</v>
      </c>
      <c r="D167" s="44" t="s">
        <v>108</v>
      </c>
      <c r="E167" s="45" t="s">
        <v>375</v>
      </c>
      <c r="F167" s="34" t="s">
        <v>109</v>
      </c>
      <c r="G167" s="293" t="s">
        <v>399</v>
      </c>
      <c r="H167" s="48"/>
      <c r="I167" s="19"/>
    </row>
    <row r="168" spans="1:9" ht="48" customHeight="1">
      <c r="A168" s="195" t="s">
        <v>385</v>
      </c>
      <c r="B168" s="132" t="s">
        <v>216</v>
      </c>
      <c r="C168" s="44" t="s">
        <v>389</v>
      </c>
      <c r="D168" s="44" t="s">
        <v>108</v>
      </c>
      <c r="E168" s="45" t="s">
        <v>375</v>
      </c>
      <c r="F168" s="34" t="s">
        <v>109</v>
      </c>
      <c r="G168" s="293" t="s">
        <v>399</v>
      </c>
      <c r="H168" s="48"/>
      <c r="I168" s="19"/>
    </row>
    <row r="169" spans="1:9" ht="33" customHeight="1">
      <c r="A169" s="195" t="s">
        <v>386</v>
      </c>
      <c r="B169" s="132" t="s">
        <v>216</v>
      </c>
      <c r="C169" s="44" t="s">
        <v>389</v>
      </c>
      <c r="D169" s="44" t="s">
        <v>108</v>
      </c>
      <c r="E169" s="45" t="s">
        <v>377</v>
      </c>
      <c r="F169" s="34" t="s">
        <v>109</v>
      </c>
      <c r="G169" s="293" t="s">
        <v>399</v>
      </c>
      <c r="H169" s="48"/>
      <c r="I169" s="19"/>
    </row>
    <row r="170" spans="1:9" ht="33" customHeight="1">
      <c r="A170" s="195" t="s">
        <v>387</v>
      </c>
      <c r="B170" s="132" t="s">
        <v>216</v>
      </c>
      <c r="C170" s="44" t="s">
        <v>389</v>
      </c>
      <c r="D170" s="44" t="s">
        <v>108</v>
      </c>
      <c r="E170" s="45" t="s">
        <v>390</v>
      </c>
      <c r="F170" s="34" t="s">
        <v>109</v>
      </c>
      <c r="G170" s="293" t="s">
        <v>399</v>
      </c>
      <c r="H170" s="48"/>
      <c r="I170" s="19"/>
    </row>
    <row r="171" spans="1:9" ht="18" customHeight="1">
      <c r="A171" s="195" t="s">
        <v>388</v>
      </c>
      <c r="B171" s="132" t="s">
        <v>216</v>
      </c>
      <c r="C171" s="44" t="s">
        <v>389</v>
      </c>
      <c r="D171" s="44" t="s">
        <v>108</v>
      </c>
      <c r="E171" s="45" t="s">
        <v>390</v>
      </c>
      <c r="F171" s="34" t="s">
        <v>392</v>
      </c>
      <c r="G171" s="293" t="s">
        <v>399</v>
      </c>
      <c r="H171" s="48"/>
      <c r="I171" s="19"/>
    </row>
    <row r="172" spans="1:9" ht="18" customHeight="1">
      <c r="A172" s="195" t="s">
        <v>210</v>
      </c>
      <c r="B172" s="132" t="s">
        <v>216</v>
      </c>
      <c r="C172" s="44" t="s">
        <v>389</v>
      </c>
      <c r="D172" s="44" t="s">
        <v>108</v>
      </c>
      <c r="E172" s="45" t="s">
        <v>390</v>
      </c>
      <c r="F172" s="34" t="s">
        <v>391</v>
      </c>
      <c r="G172" s="293" t="s">
        <v>399</v>
      </c>
      <c r="H172" s="48"/>
      <c r="I172" s="19"/>
    </row>
    <row r="173" spans="1:13" ht="15.75">
      <c r="A173" s="80" t="s">
        <v>20</v>
      </c>
      <c r="B173" s="89"/>
      <c r="C173" s="79"/>
      <c r="D173" s="79"/>
      <c r="E173" s="79"/>
      <c r="F173" s="79"/>
      <c r="G173" s="383">
        <f>SUM(G166+G163+G145+G127+G122+G88+G72+G51+G44+G9+G158)</f>
        <v>28181905.810000002</v>
      </c>
      <c r="H173" s="81" t="s">
        <v>370</v>
      </c>
      <c r="M173" s="323" t="s">
        <v>437</v>
      </c>
    </row>
  </sheetData>
  <sheetProtection/>
  <mergeCells count="6">
    <mergeCell ref="A7:A8"/>
    <mergeCell ref="A5:F5"/>
    <mergeCell ref="A1:G1"/>
    <mergeCell ref="A2:G2"/>
    <mergeCell ref="A3:G3"/>
    <mergeCell ref="A4:G4"/>
  </mergeCells>
  <printOptions/>
  <pageMargins left="0.38" right="0.36" top="0.36" bottom="0.37" header="0.36" footer="0.3"/>
  <pageSetup fitToHeight="0" fitToWidth="1" horizontalDpi="600" verticalDpi="600" orientation="portrait" paperSize="9" scale="78" r:id="rId1"/>
  <rowBreaks count="1" manualBreakCount="1">
    <brk id="145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6"/>
  <sheetViews>
    <sheetView view="pageBreakPreview" zoomScaleSheetLayoutView="100" zoomScalePageLayoutView="0" workbookViewId="0" topLeftCell="A37">
      <selection activeCell="J13" sqref="J13"/>
    </sheetView>
  </sheetViews>
  <sheetFormatPr defaultColWidth="9.140625" defaultRowHeight="15"/>
  <cols>
    <col min="1" max="1" width="65.421875" style="20" customWidth="1"/>
    <col min="2" max="2" width="15.00390625" style="57" customWidth="1"/>
    <col min="3" max="3" width="7.00390625" style="58" customWidth="1"/>
    <col min="4" max="4" width="6.140625" style="58" customWidth="1"/>
    <col min="5" max="5" width="7.28125" style="58" customWidth="1"/>
    <col min="6" max="6" width="5.57421875" style="58" customWidth="1"/>
    <col min="7" max="7" width="14.8515625" style="58" customWidth="1"/>
    <col min="8" max="8" width="5.28125" style="56" customWidth="1"/>
    <col min="10" max="11" width="9.140625" style="0" customWidth="1"/>
  </cols>
  <sheetData>
    <row r="1" spans="1:7" ht="102.75" customHeight="1">
      <c r="A1" s="362" t="s">
        <v>460</v>
      </c>
      <c r="B1" s="362"/>
      <c r="C1" s="362"/>
      <c r="D1" s="362"/>
      <c r="E1" s="362"/>
      <c r="F1" s="362"/>
      <c r="G1" s="362"/>
    </row>
    <row r="2" spans="1:8" ht="91.5" customHeight="1">
      <c r="A2" s="345" t="s">
        <v>400</v>
      </c>
      <c r="B2" s="345"/>
      <c r="C2" s="345"/>
      <c r="D2" s="345"/>
      <c r="E2" s="345"/>
      <c r="F2" s="345"/>
      <c r="G2" s="345"/>
      <c r="H2" s="296"/>
    </row>
    <row r="3" spans="1:8" ht="13.5" customHeight="1">
      <c r="A3" s="99"/>
      <c r="B3" s="100"/>
      <c r="C3" s="360" t="s">
        <v>347</v>
      </c>
      <c r="D3" s="360"/>
      <c r="E3" s="360"/>
      <c r="F3" s="360"/>
      <c r="G3" s="360"/>
      <c r="H3" s="296"/>
    </row>
    <row r="4" spans="1:8" ht="44.25" customHeight="1">
      <c r="A4" s="363" t="s">
        <v>330</v>
      </c>
      <c r="B4" s="364"/>
      <c r="C4" s="364"/>
      <c r="D4" s="364"/>
      <c r="E4" s="364"/>
      <c r="F4" s="364"/>
      <c r="G4" s="364"/>
      <c r="H4" s="364"/>
    </row>
    <row r="5" spans="7:8" ht="15.75" thickBot="1">
      <c r="G5" s="361" t="s">
        <v>62</v>
      </c>
      <c r="H5" s="361"/>
    </row>
    <row r="6" spans="1:8" ht="15.75">
      <c r="A6" s="365" t="s">
        <v>8</v>
      </c>
      <c r="B6" s="367" t="s">
        <v>119</v>
      </c>
      <c r="C6" s="358" t="s">
        <v>9</v>
      </c>
      <c r="D6" s="358" t="s">
        <v>118</v>
      </c>
      <c r="E6" s="358" t="s">
        <v>86</v>
      </c>
      <c r="F6" s="358" t="s">
        <v>10</v>
      </c>
      <c r="G6" s="297" t="s">
        <v>88</v>
      </c>
      <c r="H6" s="66"/>
    </row>
    <row r="7" spans="1:8" ht="49.5" customHeight="1" thickBot="1">
      <c r="A7" s="366"/>
      <c r="B7" s="368"/>
      <c r="C7" s="359"/>
      <c r="D7" s="359"/>
      <c r="E7" s="359"/>
      <c r="F7" s="359"/>
      <c r="G7" s="298" t="s">
        <v>199</v>
      </c>
      <c r="H7" s="65"/>
    </row>
    <row r="8" spans="1:8" ht="21.75" customHeight="1" thickBot="1">
      <c r="A8" s="120" t="s">
        <v>94</v>
      </c>
      <c r="B8" s="209" t="s">
        <v>120</v>
      </c>
      <c r="C8" s="210" t="s">
        <v>110</v>
      </c>
      <c r="D8" s="210"/>
      <c r="E8" s="210"/>
      <c r="F8" s="210"/>
      <c r="G8" s="385">
        <f>SUM(G9+G13)</f>
        <v>6878130</v>
      </c>
      <c r="H8" s="211"/>
    </row>
    <row r="9" spans="1:8" ht="62.25" customHeight="1" thickBot="1">
      <c r="A9" s="206" t="s">
        <v>318</v>
      </c>
      <c r="B9" s="21" t="s">
        <v>234</v>
      </c>
      <c r="C9" s="63" t="s">
        <v>110</v>
      </c>
      <c r="D9" s="165" t="s">
        <v>105</v>
      </c>
      <c r="E9" s="212"/>
      <c r="F9" s="212"/>
      <c r="G9" s="386">
        <v>40000</v>
      </c>
      <c r="H9" s="213"/>
    </row>
    <row r="10" spans="1:8" ht="36.75" customHeight="1" thickBot="1">
      <c r="A10" s="204" t="s">
        <v>315</v>
      </c>
      <c r="B10" s="34" t="s">
        <v>235</v>
      </c>
      <c r="C10" s="61" t="s">
        <v>110</v>
      </c>
      <c r="D10" s="61" t="s">
        <v>105</v>
      </c>
      <c r="E10" s="61"/>
      <c r="F10" s="61"/>
      <c r="G10" s="330">
        <v>40000</v>
      </c>
      <c r="H10" s="62"/>
    </row>
    <row r="11" spans="1:8" ht="33.75" customHeight="1" thickBot="1">
      <c r="A11" s="204" t="s">
        <v>317</v>
      </c>
      <c r="B11" s="34" t="s">
        <v>316</v>
      </c>
      <c r="C11" s="61" t="s">
        <v>110</v>
      </c>
      <c r="D11" s="61" t="s">
        <v>105</v>
      </c>
      <c r="E11" s="61" t="s">
        <v>262</v>
      </c>
      <c r="F11" s="61"/>
      <c r="G11" s="330">
        <v>40000</v>
      </c>
      <c r="H11" s="62"/>
    </row>
    <row r="12" spans="1:8" ht="34.5" customHeight="1" thickBot="1">
      <c r="A12" s="113" t="s">
        <v>91</v>
      </c>
      <c r="B12" s="34" t="s">
        <v>316</v>
      </c>
      <c r="C12" s="61" t="s">
        <v>110</v>
      </c>
      <c r="D12" s="61" t="s">
        <v>105</v>
      </c>
      <c r="E12" s="61" t="s">
        <v>192</v>
      </c>
      <c r="F12" s="61" t="s">
        <v>216</v>
      </c>
      <c r="G12" s="330">
        <v>40000</v>
      </c>
      <c r="H12" s="62"/>
    </row>
    <row r="13" spans="1:8" ht="22.5" customHeight="1" thickBot="1">
      <c r="A13" s="112" t="s">
        <v>3</v>
      </c>
      <c r="B13" s="208" t="s">
        <v>120</v>
      </c>
      <c r="C13" s="67" t="s">
        <v>110</v>
      </c>
      <c r="D13" s="67" t="s">
        <v>113</v>
      </c>
      <c r="E13" s="184"/>
      <c r="F13" s="184"/>
      <c r="G13" s="326">
        <f>SUM(G14)</f>
        <v>6838130</v>
      </c>
      <c r="H13" s="68"/>
    </row>
    <row r="14" spans="1:8" ht="52.5" customHeight="1" thickBot="1">
      <c r="A14" s="113" t="s">
        <v>290</v>
      </c>
      <c r="B14" s="34" t="s">
        <v>438</v>
      </c>
      <c r="C14" s="184" t="s">
        <v>110</v>
      </c>
      <c r="D14" s="184" t="s">
        <v>113</v>
      </c>
      <c r="E14" s="184"/>
      <c r="F14" s="184"/>
      <c r="G14" s="326">
        <f>SUM(G15+G17)</f>
        <v>6838130</v>
      </c>
      <c r="H14" s="185"/>
    </row>
    <row r="15" spans="1:8" ht="35.25" customHeight="1" thickBot="1">
      <c r="A15" s="182" t="s">
        <v>287</v>
      </c>
      <c r="B15" s="34" t="s">
        <v>401</v>
      </c>
      <c r="C15" s="184" t="s">
        <v>110</v>
      </c>
      <c r="D15" s="184" t="s">
        <v>113</v>
      </c>
      <c r="E15" s="184" t="s">
        <v>262</v>
      </c>
      <c r="F15" s="184"/>
      <c r="G15" s="326" t="str">
        <f>G16</f>
        <v>5050506</v>
      </c>
      <c r="H15" s="185"/>
    </row>
    <row r="16" spans="1:8" ht="33" customHeight="1" thickBot="1">
      <c r="A16" s="113" t="s">
        <v>91</v>
      </c>
      <c r="B16" s="34" t="s">
        <v>401</v>
      </c>
      <c r="C16" s="184" t="s">
        <v>110</v>
      </c>
      <c r="D16" s="184" t="s">
        <v>113</v>
      </c>
      <c r="E16" s="184" t="s">
        <v>192</v>
      </c>
      <c r="F16" s="184" t="s">
        <v>216</v>
      </c>
      <c r="G16" s="326" t="s">
        <v>421</v>
      </c>
      <c r="H16" s="185"/>
    </row>
    <row r="17" spans="1:8" ht="33" customHeight="1" thickBot="1">
      <c r="A17" s="113" t="s">
        <v>91</v>
      </c>
      <c r="B17" s="325" t="s">
        <v>423</v>
      </c>
      <c r="C17" s="184" t="s">
        <v>110</v>
      </c>
      <c r="D17" s="184" t="s">
        <v>113</v>
      </c>
      <c r="E17" s="184" t="s">
        <v>192</v>
      </c>
      <c r="F17" s="184" t="s">
        <v>216</v>
      </c>
      <c r="G17" s="326" t="s">
        <v>453</v>
      </c>
      <c r="H17" s="185"/>
    </row>
    <row r="18" spans="1:8" ht="27" customHeight="1" thickBot="1">
      <c r="A18" s="120" t="s">
        <v>95</v>
      </c>
      <c r="B18" s="301" t="s">
        <v>120</v>
      </c>
      <c r="C18" s="67" t="s">
        <v>111</v>
      </c>
      <c r="D18" s="67"/>
      <c r="E18" s="67"/>
      <c r="F18" s="67"/>
      <c r="G18" s="328">
        <f>G23+G27</f>
        <v>2911900</v>
      </c>
      <c r="H18" s="68"/>
    </row>
    <row r="19" spans="1:8" ht="72.75" customHeight="1" hidden="1" thickBot="1">
      <c r="A19" s="157" t="s">
        <v>233</v>
      </c>
      <c r="B19" s="94" t="s">
        <v>234</v>
      </c>
      <c r="C19" s="63" t="s">
        <v>111</v>
      </c>
      <c r="D19" s="63" t="s">
        <v>105</v>
      </c>
      <c r="E19" s="63"/>
      <c r="F19" s="63"/>
      <c r="G19" s="327">
        <f>G20</f>
        <v>0</v>
      </c>
      <c r="H19" s="64"/>
    </row>
    <row r="20" spans="1:8" ht="32.25" hidden="1" thickBot="1">
      <c r="A20" s="134" t="s">
        <v>237</v>
      </c>
      <c r="B20" s="69" t="s">
        <v>263</v>
      </c>
      <c r="C20" s="61" t="s">
        <v>111</v>
      </c>
      <c r="D20" s="61" t="s">
        <v>105</v>
      </c>
      <c r="E20" s="61" t="s">
        <v>236</v>
      </c>
      <c r="F20" s="61"/>
      <c r="G20" s="330">
        <f>G21</f>
        <v>0</v>
      </c>
      <c r="H20" s="62"/>
    </row>
    <row r="21" spans="1:8" ht="16.5" hidden="1" thickBot="1">
      <c r="A21" s="134" t="s">
        <v>240</v>
      </c>
      <c r="B21" s="69" t="s">
        <v>238</v>
      </c>
      <c r="C21" s="61" t="s">
        <v>111</v>
      </c>
      <c r="D21" s="61" t="s">
        <v>105</v>
      </c>
      <c r="E21" s="61" t="s">
        <v>239</v>
      </c>
      <c r="F21" s="61"/>
      <c r="G21" s="330">
        <f>G22</f>
        <v>0</v>
      </c>
      <c r="H21" s="62"/>
    </row>
    <row r="22" spans="1:8" ht="40.5" customHeight="1" hidden="1" thickBot="1">
      <c r="A22" s="134" t="s">
        <v>242</v>
      </c>
      <c r="B22" s="69" t="s">
        <v>238</v>
      </c>
      <c r="C22" s="61" t="s">
        <v>111</v>
      </c>
      <c r="D22" s="61" t="s">
        <v>105</v>
      </c>
      <c r="E22" s="61" t="s">
        <v>241</v>
      </c>
      <c r="F22" s="61" t="s">
        <v>216</v>
      </c>
      <c r="G22" s="330"/>
      <c r="H22" s="62"/>
    </row>
    <row r="23" spans="1:8" ht="20.25" customHeight="1" thickBot="1">
      <c r="A23" s="157" t="s">
        <v>374</v>
      </c>
      <c r="B23" s="208" t="s">
        <v>120</v>
      </c>
      <c r="C23" s="164" t="s">
        <v>111</v>
      </c>
      <c r="D23" s="164" t="s">
        <v>105</v>
      </c>
      <c r="E23" s="164"/>
      <c r="F23" s="164"/>
      <c r="G23" s="329" t="s">
        <v>395</v>
      </c>
      <c r="H23" s="62"/>
    </row>
    <row r="24" spans="1:8" ht="34.5" customHeight="1" thickBot="1">
      <c r="A24" s="134" t="s">
        <v>376</v>
      </c>
      <c r="B24" s="69" t="s">
        <v>243</v>
      </c>
      <c r="C24" s="70" t="s">
        <v>111</v>
      </c>
      <c r="D24" s="70" t="s">
        <v>105</v>
      </c>
      <c r="E24" s="70"/>
      <c r="F24" s="70"/>
      <c r="G24" s="332" t="s">
        <v>395</v>
      </c>
      <c r="H24" s="62"/>
    </row>
    <row r="25" spans="1:8" ht="18.75" customHeight="1" thickBot="1">
      <c r="A25" s="134" t="s">
        <v>378</v>
      </c>
      <c r="B25" s="69" t="s">
        <v>244</v>
      </c>
      <c r="C25" s="70" t="s">
        <v>111</v>
      </c>
      <c r="D25" s="70" t="s">
        <v>105</v>
      </c>
      <c r="E25" s="70" t="s">
        <v>262</v>
      </c>
      <c r="F25" s="70"/>
      <c r="G25" s="332" t="s">
        <v>395</v>
      </c>
      <c r="H25" s="62"/>
    </row>
    <row r="26" spans="1:8" ht="33" customHeight="1" thickBot="1">
      <c r="A26" s="113" t="s">
        <v>91</v>
      </c>
      <c r="B26" s="69" t="s">
        <v>248</v>
      </c>
      <c r="C26" s="70" t="s">
        <v>111</v>
      </c>
      <c r="D26" s="70" t="s">
        <v>105</v>
      </c>
      <c r="E26" s="70" t="s">
        <v>192</v>
      </c>
      <c r="F26" s="70" t="s">
        <v>216</v>
      </c>
      <c r="G26" s="332" t="s">
        <v>395</v>
      </c>
      <c r="H26" s="62"/>
    </row>
    <row r="27" spans="1:8" ht="20.25" customHeight="1" thickBot="1">
      <c r="A27" s="112" t="s">
        <v>96</v>
      </c>
      <c r="B27" s="94" t="s">
        <v>120</v>
      </c>
      <c r="C27" s="164" t="s">
        <v>111</v>
      </c>
      <c r="D27" s="164" t="s">
        <v>247</v>
      </c>
      <c r="E27" s="164"/>
      <c r="F27" s="164"/>
      <c r="G27" s="387" t="s">
        <v>424</v>
      </c>
      <c r="H27" s="64"/>
    </row>
    <row r="28" spans="1:8" ht="72.75" customHeight="1" thickBot="1">
      <c r="A28" s="112" t="s">
        <v>331</v>
      </c>
      <c r="B28" s="94" t="s">
        <v>243</v>
      </c>
      <c r="C28" s="165" t="s">
        <v>111</v>
      </c>
      <c r="D28" s="165" t="s">
        <v>247</v>
      </c>
      <c r="E28" s="165"/>
      <c r="F28" s="165"/>
      <c r="G28" s="328" t="s">
        <v>424</v>
      </c>
      <c r="H28" s="64"/>
    </row>
    <row r="29" spans="1:8" ht="33" customHeight="1" thickBot="1">
      <c r="A29" s="113" t="s">
        <v>245</v>
      </c>
      <c r="B29" s="69" t="s">
        <v>244</v>
      </c>
      <c r="C29" s="61" t="s">
        <v>246</v>
      </c>
      <c r="D29" s="61" t="s">
        <v>107</v>
      </c>
      <c r="E29" s="61" t="s">
        <v>262</v>
      </c>
      <c r="F29" s="61"/>
      <c r="G29" s="330" t="s">
        <v>424</v>
      </c>
      <c r="H29" s="62"/>
    </row>
    <row r="30" spans="1:8" ht="32.25" thickBot="1">
      <c r="A30" s="113" t="s">
        <v>91</v>
      </c>
      <c r="B30" s="69" t="s">
        <v>248</v>
      </c>
      <c r="C30" s="61" t="s">
        <v>246</v>
      </c>
      <c r="D30" s="61" t="s">
        <v>247</v>
      </c>
      <c r="E30" s="61" t="s">
        <v>192</v>
      </c>
      <c r="F30" s="61" t="s">
        <v>216</v>
      </c>
      <c r="G30" s="330" t="s">
        <v>424</v>
      </c>
      <c r="H30" s="62"/>
    </row>
    <row r="31" spans="1:8" ht="63.75" thickBot="1">
      <c r="A31" s="181" t="s">
        <v>340</v>
      </c>
      <c r="B31" s="21" t="s">
        <v>339</v>
      </c>
      <c r="C31" s="63" t="s">
        <v>380</v>
      </c>
      <c r="D31" s="63" t="s">
        <v>111</v>
      </c>
      <c r="E31" s="63"/>
      <c r="F31" s="63"/>
      <c r="G31" s="327">
        <f>G32+G34</f>
        <v>1042617.6</v>
      </c>
      <c r="H31" s="62"/>
    </row>
    <row r="32" spans="1:8" ht="48" thickBot="1">
      <c r="A32" s="113" t="s">
        <v>342</v>
      </c>
      <c r="B32" s="34" t="s">
        <v>341</v>
      </c>
      <c r="C32" s="61" t="s">
        <v>380</v>
      </c>
      <c r="D32" s="61" t="s">
        <v>111</v>
      </c>
      <c r="E32" s="61" t="s">
        <v>262</v>
      </c>
      <c r="F32" s="61"/>
      <c r="G32" s="330" t="s">
        <v>431</v>
      </c>
      <c r="H32" s="62"/>
    </row>
    <row r="33" spans="1:8" ht="32.25" thickBot="1">
      <c r="A33" s="113" t="s">
        <v>91</v>
      </c>
      <c r="B33" s="34" t="s">
        <v>382</v>
      </c>
      <c r="C33" s="61" t="s">
        <v>380</v>
      </c>
      <c r="D33" s="61" t="s">
        <v>111</v>
      </c>
      <c r="E33" s="61" t="s">
        <v>192</v>
      </c>
      <c r="F33" s="61" t="s">
        <v>216</v>
      </c>
      <c r="G33" s="388" t="s">
        <v>431</v>
      </c>
      <c r="H33" s="109"/>
    </row>
    <row r="34" spans="1:8" ht="32.25" thickBot="1">
      <c r="A34" s="113" t="s">
        <v>91</v>
      </c>
      <c r="B34" s="34" t="s">
        <v>343</v>
      </c>
      <c r="C34" s="61" t="s">
        <v>380</v>
      </c>
      <c r="D34" s="61" t="s">
        <v>111</v>
      </c>
      <c r="E34" s="61" t="s">
        <v>192</v>
      </c>
      <c r="F34" s="61" t="s">
        <v>216</v>
      </c>
      <c r="G34" s="331" t="s">
        <v>430</v>
      </c>
      <c r="H34" s="279"/>
    </row>
    <row r="35" spans="1:8" ht="48" thickBot="1">
      <c r="A35" s="112" t="s">
        <v>344</v>
      </c>
      <c r="B35" s="21" t="s">
        <v>333</v>
      </c>
      <c r="C35" s="63" t="s">
        <v>112</v>
      </c>
      <c r="D35" s="63" t="s">
        <v>105</v>
      </c>
      <c r="E35" s="63"/>
      <c r="F35" s="63"/>
      <c r="G35" s="327">
        <f>G36+G38</f>
        <v>1353770</v>
      </c>
      <c r="H35" s="64"/>
    </row>
    <row r="36" spans="1:8" ht="18" customHeight="1" thickBot="1">
      <c r="A36" s="113" t="s">
        <v>345</v>
      </c>
      <c r="B36" s="34" t="s">
        <v>346</v>
      </c>
      <c r="C36" s="61" t="s">
        <v>112</v>
      </c>
      <c r="D36" s="61" t="s">
        <v>105</v>
      </c>
      <c r="E36" s="61" t="s">
        <v>262</v>
      </c>
      <c r="F36" s="61"/>
      <c r="G36" s="330" t="s">
        <v>396</v>
      </c>
      <c r="H36" s="62"/>
    </row>
    <row r="37" spans="1:8" ht="30.75" thickBot="1">
      <c r="A37" s="8" t="s">
        <v>251</v>
      </c>
      <c r="B37" s="34" t="s">
        <v>346</v>
      </c>
      <c r="C37" s="61" t="s">
        <v>112</v>
      </c>
      <c r="D37" s="61" t="s">
        <v>105</v>
      </c>
      <c r="E37" s="61" t="s">
        <v>192</v>
      </c>
      <c r="F37" s="61" t="s">
        <v>216</v>
      </c>
      <c r="G37" s="330" t="s">
        <v>396</v>
      </c>
      <c r="H37" s="109"/>
    </row>
    <row r="38" spans="1:8" ht="30.75" thickBot="1">
      <c r="A38" s="8" t="s">
        <v>251</v>
      </c>
      <c r="B38" s="34" t="s">
        <v>413</v>
      </c>
      <c r="C38" s="61" t="s">
        <v>112</v>
      </c>
      <c r="D38" s="61" t="s">
        <v>105</v>
      </c>
      <c r="E38" s="61" t="s">
        <v>192</v>
      </c>
      <c r="F38" s="61" t="s">
        <v>216</v>
      </c>
      <c r="G38" s="331" t="s">
        <v>429</v>
      </c>
      <c r="H38" s="279"/>
    </row>
    <row r="39" spans="1:8" ht="16.5" thickBot="1">
      <c r="A39" s="120" t="s">
        <v>186</v>
      </c>
      <c r="B39" s="166" t="s">
        <v>120</v>
      </c>
      <c r="C39" s="63" t="s">
        <v>13</v>
      </c>
      <c r="D39" s="63"/>
      <c r="E39" s="63"/>
      <c r="F39" s="63"/>
      <c r="G39" s="327">
        <f>SUM(G40)</f>
        <v>388162.12</v>
      </c>
      <c r="H39" s="64"/>
    </row>
    <row r="40" spans="1:8" ht="22.5" customHeight="1" thickBot="1">
      <c r="A40" s="119" t="s">
        <v>102</v>
      </c>
      <c r="B40" s="60" t="s">
        <v>120</v>
      </c>
      <c r="C40" s="61" t="s">
        <v>13</v>
      </c>
      <c r="D40" s="61" t="s">
        <v>105</v>
      </c>
      <c r="E40" s="61"/>
      <c r="F40" s="61"/>
      <c r="G40" s="330">
        <f>SUM(G41)</f>
        <v>388162.12</v>
      </c>
      <c r="H40" s="62"/>
    </row>
    <row r="41" spans="1:8" ht="48.75" customHeight="1" thickBot="1">
      <c r="A41" s="113" t="s">
        <v>278</v>
      </c>
      <c r="B41" s="60" t="s">
        <v>121</v>
      </c>
      <c r="C41" s="61" t="s">
        <v>264</v>
      </c>
      <c r="D41" s="61" t="s">
        <v>265</v>
      </c>
      <c r="E41" s="61"/>
      <c r="F41" s="61"/>
      <c r="G41" s="330">
        <f>SUM(G42)</f>
        <v>388162.12</v>
      </c>
      <c r="H41" s="62"/>
    </row>
    <row r="42" spans="1:8" ht="31.5" customHeight="1" thickBot="1">
      <c r="A42" s="113" t="s">
        <v>123</v>
      </c>
      <c r="B42" s="60" t="s">
        <v>122</v>
      </c>
      <c r="C42" s="61" t="s">
        <v>264</v>
      </c>
      <c r="D42" s="61" t="s">
        <v>105</v>
      </c>
      <c r="E42" s="61"/>
      <c r="F42" s="61"/>
      <c r="G42" s="330">
        <f>SUM(G43)</f>
        <v>388162.12</v>
      </c>
      <c r="H42" s="62"/>
    </row>
    <row r="43" spans="1:8" ht="29.25" customHeight="1" thickBot="1">
      <c r="A43" s="113" t="s">
        <v>103</v>
      </c>
      <c r="B43" s="60" t="s">
        <v>187</v>
      </c>
      <c r="C43" s="61" t="s">
        <v>13</v>
      </c>
      <c r="D43" s="61" t="s">
        <v>105</v>
      </c>
      <c r="E43" s="61"/>
      <c r="F43" s="61"/>
      <c r="G43" s="330">
        <f>SUM(G44+G46)</f>
        <v>388162.12</v>
      </c>
      <c r="H43" s="62"/>
    </row>
    <row r="44" spans="1:8" ht="30.75" customHeight="1" thickBot="1">
      <c r="A44" s="113" t="s">
        <v>258</v>
      </c>
      <c r="B44" s="60" t="s">
        <v>257</v>
      </c>
      <c r="C44" s="61" t="s">
        <v>264</v>
      </c>
      <c r="D44" s="61" t="s">
        <v>105</v>
      </c>
      <c r="E44" s="61" t="s">
        <v>266</v>
      </c>
      <c r="F44" s="61"/>
      <c r="G44" s="330" t="s">
        <v>397</v>
      </c>
      <c r="H44" s="62"/>
    </row>
    <row r="45" spans="1:8" ht="36.75" customHeight="1" thickBot="1">
      <c r="A45" s="113" t="s">
        <v>104</v>
      </c>
      <c r="B45" s="69" t="s">
        <v>257</v>
      </c>
      <c r="C45" s="61" t="s">
        <v>264</v>
      </c>
      <c r="D45" s="61" t="s">
        <v>105</v>
      </c>
      <c r="E45" s="61" t="s">
        <v>196</v>
      </c>
      <c r="F45" s="61" t="s">
        <v>216</v>
      </c>
      <c r="G45" s="330" t="s">
        <v>397</v>
      </c>
      <c r="H45" s="62"/>
    </row>
    <row r="46" spans="1:8" ht="21.75" customHeight="1" thickBot="1">
      <c r="A46" s="113" t="s">
        <v>189</v>
      </c>
      <c r="B46" s="69" t="s">
        <v>120</v>
      </c>
      <c r="C46" s="70" t="s">
        <v>13</v>
      </c>
      <c r="D46" s="70" t="s">
        <v>108</v>
      </c>
      <c r="E46" s="70"/>
      <c r="F46" s="70"/>
      <c r="G46" s="389">
        <f>SUM(G47)</f>
        <v>40000</v>
      </c>
      <c r="H46" s="62"/>
    </row>
    <row r="47" spans="1:8" ht="46.5" customHeight="1" thickBot="1">
      <c r="A47" s="113" t="s">
        <v>278</v>
      </c>
      <c r="B47" s="69" t="s">
        <v>121</v>
      </c>
      <c r="C47" s="59" t="s">
        <v>13</v>
      </c>
      <c r="D47" s="59" t="s">
        <v>108</v>
      </c>
      <c r="E47" s="59"/>
      <c r="F47" s="59"/>
      <c r="G47" s="326">
        <f>SUM(G48)</f>
        <v>40000</v>
      </c>
      <c r="H47" s="62"/>
    </row>
    <row r="48" spans="1:8" ht="32.25" customHeight="1" thickBot="1">
      <c r="A48" s="113" t="s">
        <v>123</v>
      </c>
      <c r="B48" s="69" t="s">
        <v>122</v>
      </c>
      <c r="C48" s="61" t="s">
        <v>13</v>
      </c>
      <c r="D48" s="61" t="s">
        <v>108</v>
      </c>
      <c r="E48" s="61"/>
      <c r="F48" s="61"/>
      <c r="G48" s="330">
        <f>SUM(G49)</f>
        <v>40000</v>
      </c>
      <c r="H48" s="62"/>
    </row>
    <row r="49" spans="1:8" ht="32.25" thickBot="1">
      <c r="A49" s="113" t="s">
        <v>103</v>
      </c>
      <c r="B49" s="69" t="s">
        <v>187</v>
      </c>
      <c r="C49" s="61" t="s">
        <v>13</v>
      </c>
      <c r="D49" s="61" t="s">
        <v>108</v>
      </c>
      <c r="E49" s="61"/>
      <c r="F49" s="61"/>
      <c r="G49" s="330">
        <f>SUM(G50)</f>
        <v>40000</v>
      </c>
      <c r="H49" s="62"/>
    </row>
    <row r="50" spans="1:8" ht="32.25" thickBot="1">
      <c r="A50" s="113" t="s">
        <v>190</v>
      </c>
      <c r="B50" s="69" t="s">
        <v>188</v>
      </c>
      <c r="C50" s="63" t="s">
        <v>13</v>
      </c>
      <c r="D50" s="61" t="s">
        <v>108</v>
      </c>
      <c r="E50" s="61" t="s">
        <v>266</v>
      </c>
      <c r="F50" s="61"/>
      <c r="G50" s="330">
        <f>SUM(G51)</f>
        <v>40000</v>
      </c>
      <c r="H50" s="62"/>
    </row>
    <row r="51" spans="1:8" ht="16.5" thickBot="1">
      <c r="A51" s="113" t="s">
        <v>104</v>
      </c>
      <c r="B51" s="169" t="s">
        <v>188</v>
      </c>
      <c r="C51" s="61" t="s">
        <v>13</v>
      </c>
      <c r="D51" s="61" t="s">
        <v>108</v>
      </c>
      <c r="E51" s="61" t="s">
        <v>196</v>
      </c>
      <c r="F51" s="61" t="s">
        <v>216</v>
      </c>
      <c r="G51" s="330">
        <v>40000</v>
      </c>
      <c r="H51" s="62"/>
    </row>
    <row r="52" spans="1:8" ht="15.75">
      <c r="A52" s="195" t="s">
        <v>319</v>
      </c>
      <c r="B52" s="40" t="s">
        <v>120</v>
      </c>
      <c r="C52" s="43" t="s">
        <v>15</v>
      </c>
      <c r="D52" s="43" t="s">
        <v>106</v>
      </c>
      <c r="E52" s="61"/>
      <c r="F52" s="61"/>
      <c r="G52" s="330" t="s">
        <v>439</v>
      </c>
      <c r="H52" s="64"/>
    </row>
    <row r="53" spans="1:8" ht="31.5">
      <c r="A53" s="195" t="s">
        <v>321</v>
      </c>
      <c r="B53" s="40" t="s">
        <v>320</v>
      </c>
      <c r="C53" s="43" t="s">
        <v>15</v>
      </c>
      <c r="D53" s="43" t="s">
        <v>106</v>
      </c>
      <c r="E53" s="61"/>
      <c r="F53" s="61"/>
      <c r="G53" s="330" t="s">
        <v>439</v>
      </c>
      <c r="H53" s="62"/>
    </row>
    <row r="54" spans="1:8" ht="30.75" thickBot="1">
      <c r="A54" s="8" t="s">
        <v>251</v>
      </c>
      <c r="B54" s="40" t="s">
        <v>320</v>
      </c>
      <c r="C54" s="43" t="s">
        <v>15</v>
      </c>
      <c r="D54" s="43" t="s">
        <v>106</v>
      </c>
      <c r="E54" s="61" t="s">
        <v>192</v>
      </c>
      <c r="F54" s="61"/>
      <c r="G54" s="330" t="s">
        <v>433</v>
      </c>
      <c r="H54" s="62"/>
    </row>
    <row r="55" spans="1:8" ht="15.75">
      <c r="A55" s="167" t="s">
        <v>323</v>
      </c>
      <c r="B55" s="45" t="s">
        <v>320</v>
      </c>
      <c r="C55" s="44" t="s">
        <v>15</v>
      </c>
      <c r="D55" s="44" t="s">
        <v>106</v>
      </c>
      <c r="E55" s="61" t="s">
        <v>322</v>
      </c>
      <c r="F55" s="61" t="s">
        <v>216</v>
      </c>
      <c r="G55" s="327">
        <v>30000</v>
      </c>
      <c r="H55" s="62"/>
    </row>
    <row r="56" spans="1:8" ht="23.25" customHeight="1" thickBot="1">
      <c r="A56" s="112" t="s">
        <v>20</v>
      </c>
      <c r="B56" s="169"/>
      <c r="C56" s="61"/>
      <c r="D56" s="61"/>
      <c r="E56" s="61"/>
      <c r="F56" s="61"/>
      <c r="G56" s="327">
        <f>G52+G39+G35+G31+G18+G8</f>
        <v>12926306.72</v>
      </c>
      <c r="H56" s="64"/>
    </row>
  </sheetData>
  <sheetProtection/>
  <mergeCells count="11">
    <mergeCell ref="E6:E7"/>
    <mergeCell ref="F6:F7"/>
    <mergeCell ref="C3:G3"/>
    <mergeCell ref="G5:H5"/>
    <mergeCell ref="A1:G1"/>
    <mergeCell ref="A2:G2"/>
    <mergeCell ref="A4:H4"/>
    <mergeCell ref="A6:A7"/>
    <mergeCell ref="B6:B7"/>
    <mergeCell ref="C6:C7"/>
    <mergeCell ref="D6:D7"/>
  </mergeCells>
  <printOptions/>
  <pageMargins left="0.7086614173228347" right="0.3937007874015748" top="0.35433070866141736" bottom="0.35433070866141736" header="0.2755905511811024" footer="0.31496062992125984"/>
  <pageSetup fitToHeight="0" fitToWidth="1" horizontalDpi="600" verticalDpi="600" orientation="portrait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2"/>
  <sheetViews>
    <sheetView tabSelected="1" view="pageBreakPreview" zoomScaleSheetLayoutView="100" zoomScalePageLayoutView="0" workbookViewId="0" topLeftCell="A23">
      <selection activeCell="G26" sqref="G26"/>
    </sheetView>
  </sheetViews>
  <sheetFormatPr defaultColWidth="9.140625" defaultRowHeight="15"/>
  <cols>
    <col min="1" max="1" width="65.421875" style="20" customWidth="1"/>
    <col min="2" max="2" width="15.00390625" style="57" customWidth="1"/>
    <col min="3" max="3" width="7.00390625" style="58" customWidth="1"/>
    <col min="4" max="4" width="6.140625" style="58" customWidth="1"/>
    <col min="5" max="5" width="7.28125" style="58" customWidth="1"/>
    <col min="6" max="6" width="5.57421875" style="58" customWidth="1"/>
    <col min="7" max="7" width="15.00390625" style="58" customWidth="1"/>
    <col min="8" max="8" width="6.140625" style="56" customWidth="1"/>
  </cols>
  <sheetData>
    <row r="1" spans="1:8" ht="91.5" customHeight="1">
      <c r="A1" s="345" t="s">
        <v>402</v>
      </c>
      <c r="B1" s="345"/>
      <c r="C1" s="345"/>
      <c r="D1" s="345"/>
      <c r="E1" s="345"/>
      <c r="F1" s="345"/>
      <c r="G1" s="345"/>
      <c r="H1" s="251"/>
    </row>
    <row r="2" spans="1:8" ht="15.75" customHeight="1">
      <c r="A2" s="345" t="s">
        <v>461</v>
      </c>
      <c r="B2" s="345"/>
      <c r="C2" s="345"/>
      <c r="D2" s="345"/>
      <c r="E2" s="345"/>
      <c r="F2" s="345"/>
      <c r="G2" s="345"/>
      <c r="H2" s="251"/>
    </row>
    <row r="3" spans="1:8" ht="108.75" customHeight="1">
      <c r="A3" s="345" t="s">
        <v>403</v>
      </c>
      <c r="B3" s="345"/>
      <c r="C3" s="345"/>
      <c r="D3" s="345"/>
      <c r="E3" s="345"/>
      <c r="F3" s="345"/>
      <c r="G3" s="345"/>
      <c r="H3" s="251"/>
    </row>
    <row r="4" spans="1:8" ht="63" customHeight="1">
      <c r="A4" s="363" t="s">
        <v>279</v>
      </c>
      <c r="B4" s="363"/>
      <c r="C4" s="363"/>
      <c r="D4" s="363"/>
      <c r="E4" s="363"/>
      <c r="F4" s="363"/>
      <c r="G4" s="363"/>
      <c r="H4" s="363"/>
    </row>
    <row r="5" ht="15.75" thickBot="1">
      <c r="H5" s="218" t="s">
        <v>139</v>
      </c>
    </row>
    <row r="6" spans="1:8" ht="15.75">
      <c r="A6" s="365" t="s">
        <v>8</v>
      </c>
      <c r="B6" s="367" t="s">
        <v>119</v>
      </c>
      <c r="C6" s="358" t="s">
        <v>9</v>
      </c>
      <c r="D6" s="358" t="s">
        <v>118</v>
      </c>
      <c r="E6" s="358" t="s">
        <v>86</v>
      </c>
      <c r="F6" s="358" t="s">
        <v>10</v>
      </c>
      <c r="G6" s="66" t="s">
        <v>88</v>
      </c>
      <c r="H6" s="66"/>
    </row>
    <row r="7" spans="1:8" ht="49.5" customHeight="1" thickBot="1">
      <c r="A7" s="366"/>
      <c r="B7" s="368"/>
      <c r="C7" s="359"/>
      <c r="D7" s="359"/>
      <c r="E7" s="359"/>
      <c r="F7" s="359"/>
      <c r="G7" s="65" t="s">
        <v>334</v>
      </c>
      <c r="H7" s="65"/>
    </row>
    <row r="8" spans="1:8" ht="21" customHeight="1" thickBot="1">
      <c r="A8" s="136" t="s">
        <v>94</v>
      </c>
      <c r="B8" s="214" t="s">
        <v>120</v>
      </c>
      <c r="C8" s="67" t="s">
        <v>110</v>
      </c>
      <c r="D8" s="67"/>
      <c r="E8" s="67"/>
      <c r="F8" s="67"/>
      <c r="G8" s="328">
        <f>G9+G13</f>
        <v>6878130</v>
      </c>
      <c r="H8" s="68"/>
    </row>
    <row r="9" spans="1:8" ht="62.25" customHeight="1" thickBot="1">
      <c r="A9" s="120" t="s">
        <v>318</v>
      </c>
      <c r="B9" s="209" t="s">
        <v>234</v>
      </c>
      <c r="C9" s="210" t="s">
        <v>110</v>
      </c>
      <c r="D9" s="210" t="s">
        <v>105</v>
      </c>
      <c r="E9" s="210"/>
      <c r="F9" s="67"/>
      <c r="G9" s="300">
        <v>40000</v>
      </c>
      <c r="H9" s="62"/>
    </row>
    <row r="10" spans="1:8" ht="34.5" customHeight="1" thickBot="1">
      <c r="A10" s="206" t="s">
        <v>315</v>
      </c>
      <c r="B10" s="21" t="s">
        <v>235</v>
      </c>
      <c r="C10" s="63" t="s">
        <v>110</v>
      </c>
      <c r="D10" s="165" t="s">
        <v>105</v>
      </c>
      <c r="E10" s="212"/>
      <c r="F10" s="184"/>
      <c r="G10" s="299">
        <v>40000</v>
      </c>
      <c r="H10" s="62"/>
    </row>
    <row r="11" spans="1:8" ht="31.5" customHeight="1" thickBot="1">
      <c r="A11" s="204" t="s">
        <v>317</v>
      </c>
      <c r="B11" s="34" t="s">
        <v>316</v>
      </c>
      <c r="C11" s="61" t="s">
        <v>110</v>
      </c>
      <c r="D11" s="61" t="s">
        <v>105</v>
      </c>
      <c r="E11" s="61" t="s">
        <v>262</v>
      </c>
      <c r="F11" s="184"/>
      <c r="G11" s="299">
        <v>40000</v>
      </c>
      <c r="H11" s="62"/>
    </row>
    <row r="12" spans="1:8" ht="36" customHeight="1" thickBot="1">
      <c r="A12" s="204" t="s">
        <v>91</v>
      </c>
      <c r="B12" s="34" t="s">
        <v>316</v>
      </c>
      <c r="C12" s="61" t="s">
        <v>110</v>
      </c>
      <c r="D12" s="61" t="s">
        <v>105</v>
      </c>
      <c r="E12" s="61" t="s">
        <v>192</v>
      </c>
      <c r="F12" s="184" t="s">
        <v>216</v>
      </c>
      <c r="G12" s="299">
        <v>40000</v>
      </c>
      <c r="H12" s="62"/>
    </row>
    <row r="13" spans="1:8" ht="19.5" customHeight="1" thickBot="1">
      <c r="A13" s="113" t="s">
        <v>3</v>
      </c>
      <c r="B13" s="34" t="s">
        <v>120</v>
      </c>
      <c r="C13" s="61" t="s">
        <v>110</v>
      </c>
      <c r="D13" s="61" t="s">
        <v>113</v>
      </c>
      <c r="E13" s="61"/>
      <c r="F13" s="184"/>
      <c r="G13" s="326">
        <f>G14</f>
        <v>6838130</v>
      </c>
      <c r="H13" s="62"/>
    </row>
    <row r="14" spans="1:8" ht="45.75" customHeight="1" thickBot="1">
      <c r="A14" s="113" t="s">
        <v>290</v>
      </c>
      <c r="B14" s="34" t="s">
        <v>438</v>
      </c>
      <c r="C14" s="61" t="s">
        <v>110</v>
      </c>
      <c r="D14" s="61" t="s">
        <v>113</v>
      </c>
      <c r="E14" s="61"/>
      <c r="F14" s="184"/>
      <c r="G14" s="326">
        <f>G16+G17</f>
        <v>6838130</v>
      </c>
      <c r="H14" s="185"/>
    </row>
    <row r="15" spans="1:8" ht="36.75" customHeight="1" thickBot="1">
      <c r="A15" s="112" t="s">
        <v>287</v>
      </c>
      <c r="B15" s="208" t="s">
        <v>401</v>
      </c>
      <c r="C15" s="67" t="s">
        <v>110</v>
      </c>
      <c r="D15" s="67" t="s">
        <v>113</v>
      </c>
      <c r="E15" s="184" t="s">
        <v>262</v>
      </c>
      <c r="F15" s="184"/>
      <c r="G15" s="326">
        <f>G16</f>
        <v>5050506</v>
      </c>
      <c r="H15" s="68"/>
    </row>
    <row r="16" spans="1:8" ht="33" customHeight="1" thickBot="1">
      <c r="A16" s="113" t="s">
        <v>91</v>
      </c>
      <c r="B16" s="34" t="s">
        <v>401</v>
      </c>
      <c r="C16" s="184" t="s">
        <v>110</v>
      </c>
      <c r="D16" s="184" t="s">
        <v>113</v>
      </c>
      <c r="E16" s="184" t="s">
        <v>192</v>
      </c>
      <c r="F16" s="184" t="s">
        <v>216</v>
      </c>
      <c r="G16" s="326">
        <v>5050506</v>
      </c>
      <c r="H16" s="185"/>
    </row>
    <row r="17" spans="1:8" ht="33" customHeight="1" thickBot="1">
      <c r="A17" s="113" t="s">
        <v>91</v>
      </c>
      <c r="B17" s="34" t="s">
        <v>423</v>
      </c>
      <c r="C17" s="184" t="s">
        <v>110</v>
      </c>
      <c r="D17" s="184" t="s">
        <v>113</v>
      </c>
      <c r="E17" s="184" t="s">
        <v>192</v>
      </c>
      <c r="F17" s="184" t="s">
        <v>216</v>
      </c>
      <c r="G17" s="326">
        <v>1787624</v>
      </c>
      <c r="H17" s="185"/>
    </row>
    <row r="18" spans="1:8" ht="18.75" customHeight="1" thickBot="1">
      <c r="A18" s="182" t="s">
        <v>95</v>
      </c>
      <c r="B18" s="34" t="s">
        <v>120</v>
      </c>
      <c r="C18" s="184" t="s">
        <v>111</v>
      </c>
      <c r="D18" s="184"/>
      <c r="E18" s="184"/>
      <c r="F18" s="184"/>
      <c r="G18" s="326">
        <f>G23+G27</f>
        <v>2911900</v>
      </c>
      <c r="H18" s="185"/>
    </row>
    <row r="19" spans="1:8" ht="66.75" customHeight="1" hidden="1">
      <c r="A19" s="183" t="s">
        <v>233</v>
      </c>
      <c r="B19" s="34" t="s">
        <v>234</v>
      </c>
      <c r="C19" s="184" t="s">
        <v>111</v>
      </c>
      <c r="D19" s="184" t="s">
        <v>105</v>
      </c>
      <c r="E19" s="184"/>
      <c r="F19" s="184"/>
      <c r="G19" s="326">
        <v>0</v>
      </c>
      <c r="H19" s="185"/>
    </row>
    <row r="20" spans="1:8" ht="36" customHeight="1" hidden="1" thickBot="1">
      <c r="A20" s="120" t="s">
        <v>237</v>
      </c>
      <c r="B20" s="208" t="s">
        <v>263</v>
      </c>
      <c r="C20" s="67" t="s">
        <v>111</v>
      </c>
      <c r="D20" s="67" t="s">
        <v>105</v>
      </c>
      <c r="E20" s="67" t="s">
        <v>236</v>
      </c>
      <c r="F20" s="67"/>
      <c r="G20" s="328">
        <v>0</v>
      </c>
      <c r="H20" s="68"/>
    </row>
    <row r="21" spans="1:8" ht="17.25" customHeight="1" hidden="1" thickBot="1">
      <c r="A21" s="112" t="s">
        <v>240</v>
      </c>
      <c r="B21" s="94" t="s">
        <v>238</v>
      </c>
      <c r="C21" s="164" t="s">
        <v>111</v>
      </c>
      <c r="D21" s="164" t="s">
        <v>105</v>
      </c>
      <c r="E21" s="164" t="s">
        <v>239</v>
      </c>
      <c r="F21" s="164"/>
      <c r="G21" s="329">
        <v>0</v>
      </c>
      <c r="H21" s="64"/>
    </row>
    <row r="22" spans="1:8" ht="32.25" customHeight="1" hidden="1" thickBot="1">
      <c r="A22" s="112" t="s">
        <v>242</v>
      </c>
      <c r="B22" s="94" t="s">
        <v>238</v>
      </c>
      <c r="C22" s="165" t="s">
        <v>111</v>
      </c>
      <c r="D22" s="165" t="s">
        <v>105</v>
      </c>
      <c r="E22" s="165" t="s">
        <v>241</v>
      </c>
      <c r="F22" s="165" t="s">
        <v>216</v>
      </c>
      <c r="G22" s="328"/>
      <c r="H22" s="64"/>
    </row>
    <row r="23" spans="1:8" ht="22.5" customHeight="1" thickBot="1">
      <c r="A23" s="113" t="s">
        <v>374</v>
      </c>
      <c r="B23" s="69" t="s">
        <v>120</v>
      </c>
      <c r="C23" s="61" t="s">
        <v>111</v>
      </c>
      <c r="D23" s="61" t="s">
        <v>105</v>
      </c>
      <c r="E23" s="61"/>
      <c r="F23" s="61"/>
      <c r="G23" s="330" t="s">
        <v>395</v>
      </c>
      <c r="H23" s="62"/>
    </row>
    <row r="24" spans="1:8" ht="32.25" customHeight="1" thickBot="1">
      <c r="A24" s="113" t="s">
        <v>376</v>
      </c>
      <c r="B24" s="69" t="s">
        <v>243</v>
      </c>
      <c r="C24" s="61" t="s">
        <v>111</v>
      </c>
      <c r="D24" s="61" t="s">
        <v>105</v>
      </c>
      <c r="E24" s="61"/>
      <c r="F24" s="61"/>
      <c r="G24" s="330" t="s">
        <v>395</v>
      </c>
      <c r="H24" s="62"/>
    </row>
    <row r="25" spans="1:8" ht="31.5" customHeight="1" thickBot="1">
      <c r="A25" s="181" t="s">
        <v>378</v>
      </c>
      <c r="B25" s="21" t="s">
        <v>244</v>
      </c>
      <c r="C25" s="61" t="s">
        <v>111</v>
      </c>
      <c r="D25" s="61" t="s">
        <v>105</v>
      </c>
      <c r="E25" s="61" t="s">
        <v>262</v>
      </c>
      <c r="F25" s="61"/>
      <c r="G25" s="330" t="s">
        <v>395</v>
      </c>
      <c r="H25" s="62"/>
    </row>
    <row r="26" spans="1:8" ht="37.5" customHeight="1" thickBot="1">
      <c r="A26" s="113" t="s">
        <v>91</v>
      </c>
      <c r="B26" s="34" t="s">
        <v>248</v>
      </c>
      <c r="C26" s="61" t="s">
        <v>111</v>
      </c>
      <c r="D26" s="61" t="s">
        <v>105</v>
      </c>
      <c r="E26" s="61" t="s">
        <v>192</v>
      </c>
      <c r="F26" s="61" t="s">
        <v>216</v>
      </c>
      <c r="G26" s="330" t="s">
        <v>395</v>
      </c>
      <c r="H26" s="62"/>
    </row>
    <row r="27" spans="1:8" ht="21.75" customHeight="1" thickBot="1">
      <c r="A27" s="113" t="s">
        <v>96</v>
      </c>
      <c r="B27" s="34" t="s">
        <v>120</v>
      </c>
      <c r="C27" s="61" t="s">
        <v>111</v>
      </c>
      <c r="D27" s="61" t="s">
        <v>247</v>
      </c>
      <c r="E27" s="61"/>
      <c r="F27" s="61"/>
      <c r="G27" s="331">
        <f>G28</f>
        <v>2870400</v>
      </c>
      <c r="H27" s="302"/>
    </row>
    <row r="28" spans="1:8" ht="64.5" customHeight="1" thickBot="1">
      <c r="A28" s="112" t="s">
        <v>331</v>
      </c>
      <c r="B28" s="21" t="s">
        <v>243</v>
      </c>
      <c r="C28" s="63" t="s">
        <v>111</v>
      </c>
      <c r="D28" s="63" t="s">
        <v>247</v>
      </c>
      <c r="E28" s="63"/>
      <c r="F28" s="63"/>
      <c r="G28" s="327">
        <f>G29</f>
        <v>2870400</v>
      </c>
      <c r="H28" s="64"/>
    </row>
    <row r="29" spans="1:8" ht="28.5" customHeight="1" thickBot="1">
      <c r="A29" s="113" t="s">
        <v>245</v>
      </c>
      <c r="B29" s="34" t="s">
        <v>244</v>
      </c>
      <c r="C29" s="61" t="s">
        <v>246</v>
      </c>
      <c r="D29" s="61" t="s">
        <v>107</v>
      </c>
      <c r="E29" s="61" t="s">
        <v>262</v>
      </c>
      <c r="F29" s="61"/>
      <c r="G29" s="330">
        <f>G30</f>
        <v>2870400</v>
      </c>
      <c r="H29" s="62"/>
    </row>
    <row r="30" spans="1:8" ht="32.25" customHeight="1" thickBot="1">
      <c r="A30" s="8" t="s">
        <v>91</v>
      </c>
      <c r="B30" s="34" t="s">
        <v>248</v>
      </c>
      <c r="C30" s="61" t="s">
        <v>246</v>
      </c>
      <c r="D30" s="61" t="s">
        <v>247</v>
      </c>
      <c r="E30" s="61" t="s">
        <v>192</v>
      </c>
      <c r="F30" s="61" t="s">
        <v>216</v>
      </c>
      <c r="G30" s="331">
        <v>2870400</v>
      </c>
      <c r="H30" s="302"/>
    </row>
    <row r="31" spans="1:8" ht="63.75" thickBot="1">
      <c r="A31" s="112" t="s">
        <v>340</v>
      </c>
      <c r="B31" s="94" t="s">
        <v>339</v>
      </c>
      <c r="C31" s="63" t="s">
        <v>380</v>
      </c>
      <c r="D31" s="63" t="s">
        <v>111</v>
      </c>
      <c r="E31" s="63"/>
      <c r="F31" s="63"/>
      <c r="G31" s="327">
        <f>G32</f>
        <v>1042617.6</v>
      </c>
      <c r="H31" s="64"/>
    </row>
    <row r="32" spans="1:8" ht="48" thickBot="1">
      <c r="A32" s="113" t="s">
        <v>342</v>
      </c>
      <c r="B32" s="60" t="s">
        <v>341</v>
      </c>
      <c r="C32" s="61" t="s">
        <v>380</v>
      </c>
      <c r="D32" s="61" t="s">
        <v>111</v>
      </c>
      <c r="E32" s="61" t="s">
        <v>262</v>
      </c>
      <c r="F32" s="61"/>
      <c r="G32" s="330">
        <f>G33+G34</f>
        <v>1042617.6</v>
      </c>
      <c r="H32" s="62"/>
    </row>
    <row r="33" spans="1:8" ht="30.75" customHeight="1" thickBot="1">
      <c r="A33" s="113" t="s">
        <v>91</v>
      </c>
      <c r="B33" s="60" t="s">
        <v>382</v>
      </c>
      <c r="C33" s="61" t="s">
        <v>380</v>
      </c>
      <c r="D33" s="61" t="s">
        <v>111</v>
      </c>
      <c r="E33" s="61" t="s">
        <v>192</v>
      </c>
      <c r="F33" s="61" t="s">
        <v>216</v>
      </c>
      <c r="G33" s="330">
        <v>1000000</v>
      </c>
      <c r="H33" s="62"/>
    </row>
    <row r="34" spans="1:8" ht="30.75" customHeight="1" thickBot="1">
      <c r="A34" s="113" t="s">
        <v>91</v>
      </c>
      <c r="B34" s="60" t="s">
        <v>343</v>
      </c>
      <c r="C34" s="61" t="s">
        <v>380</v>
      </c>
      <c r="D34" s="61" t="s">
        <v>111</v>
      </c>
      <c r="E34" s="61" t="s">
        <v>192</v>
      </c>
      <c r="F34" s="61" t="s">
        <v>216</v>
      </c>
      <c r="G34" s="330">
        <v>42617.6</v>
      </c>
      <c r="H34" s="62"/>
    </row>
    <row r="35" spans="1:8" ht="30.75" customHeight="1" thickBot="1">
      <c r="A35" s="113" t="s">
        <v>344</v>
      </c>
      <c r="B35" s="60" t="s">
        <v>333</v>
      </c>
      <c r="C35" s="61" t="s">
        <v>112</v>
      </c>
      <c r="D35" s="61" t="s">
        <v>105</v>
      </c>
      <c r="E35" s="61"/>
      <c r="F35" s="61"/>
      <c r="G35" s="330">
        <f>G36+G38</f>
        <v>1353770</v>
      </c>
      <c r="H35" s="62"/>
    </row>
    <row r="36" spans="1:8" ht="27" customHeight="1" thickBot="1">
      <c r="A36" s="215" t="s">
        <v>345</v>
      </c>
      <c r="B36" s="60" t="s">
        <v>346</v>
      </c>
      <c r="C36" s="61" t="s">
        <v>112</v>
      </c>
      <c r="D36" s="61" t="s">
        <v>105</v>
      </c>
      <c r="E36" s="61" t="s">
        <v>262</v>
      </c>
      <c r="F36" s="61"/>
      <c r="G36" s="330" t="s">
        <v>396</v>
      </c>
      <c r="H36" s="62"/>
    </row>
    <row r="37" spans="1:8" ht="33.75" customHeight="1" thickBot="1">
      <c r="A37" s="113" t="s">
        <v>251</v>
      </c>
      <c r="B37" s="60" t="s">
        <v>346</v>
      </c>
      <c r="C37" s="61" t="s">
        <v>112</v>
      </c>
      <c r="D37" s="61" t="s">
        <v>105</v>
      </c>
      <c r="E37" s="61" t="s">
        <v>192</v>
      </c>
      <c r="F37" s="61" t="s">
        <v>216</v>
      </c>
      <c r="G37" s="330" t="s">
        <v>396</v>
      </c>
      <c r="H37" s="62"/>
    </row>
    <row r="38" spans="1:8" ht="33.75" customHeight="1" thickBot="1">
      <c r="A38" s="113" t="s">
        <v>251</v>
      </c>
      <c r="B38" s="60" t="s">
        <v>440</v>
      </c>
      <c r="C38" s="61" t="s">
        <v>112</v>
      </c>
      <c r="D38" s="61" t="s">
        <v>105</v>
      </c>
      <c r="E38" s="61" t="s">
        <v>192</v>
      </c>
      <c r="F38" s="61" t="s">
        <v>216</v>
      </c>
      <c r="G38" s="330">
        <v>1000</v>
      </c>
      <c r="H38" s="62"/>
    </row>
    <row r="39" spans="1:8" ht="16.5" customHeight="1" thickBot="1">
      <c r="A39" s="113" t="s">
        <v>186</v>
      </c>
      <c r="B39" s="60" t="s">
        <v>120</v>
      </c>
      <c r="C39" s="61" t="s">
        <v>13</v>
      </c>
      <c r="D39" s="61"/>
      <c r="E39" s="61"/>
      <c r="F39" s="61"/>
      <c r="G39" s="330">
        <v>388162.12</v>
      </c>
      <c r="H39" s="62"/>
    </row>
    <row r="40" spans="1:8" ht="16.5" customHeight="1" thickBot="1">
      <c r="A40" s="113" t="s">
        <v>102</v>
      </c>
      <c r="B40" s="69" t="s">
        <v>120</v>
      </c>
      <c r="C40" s="61" t="s">
        <v>13</v>
      </c>
      <c r="D40" s="61" t="s">
        <v>105</v>
      </c>
      <c r="E40" s="61"/>
      <c r="F40" s="61"/>
      <c r="G40" s="330">
        <v>388162.12</v>
      </c>
      <c r="H40" s="62"/>
    </row>
    <row r="41" spans="1:8" ht="47.25" customHeight="1" thickBot="1">
      <c r="A41" s="215" t="s">
        <v>278</v>
      </c>
      <c r="B41" s="69" t="s">
        <v>121</v>
      </c>
      <c r="C41" s="70" t="s">
        <v>264</v>
      </c>
      <c r="D41" s="70" t="s">
        <v>265</v>
      </c>
      <c r="E41" s="70"/>
      <c r="F41" s="70"/>
      <c r="G41" s="332">
        <v>388162.12</v>
      </c>
      <c r="H41" s="71"/>
    </row>
    <row r="42" spans="1:8" ht="30" customHeight="1" thickBot="1">
      <c r="A42" s="113" t="s">
        <v>123</v>
      </c>
      <c r="B42" s="69" t="s">
        <v>122</v>
      </c>
      <c r="C42" s="59" t="s">
        <v>264</v>
      </c>
      <c r="D42" s="59" t="s">
        <v>105</v>
      </c>
      <c r="E42" s="59"/>
      <c r="F42" s="59"/>
      <c r="G42" s="333">
        <v>388162.12</v>
      </c>
      <c r="H42" s="66"/>
    </row>
    <row r="43" spans="1:8" ht="33.75" customHeight="1">
      <c r="A43" s="304" t="s">
        <v>103</v>
      </c>
      <c r="B43" s="169" t="s">
        <v>187</v>
      </c>
      <c r="C43" s="61" t="s">
        <v>13</v>
      </c>
      <c r="D43" s="61" t="s">
        <v>105</v>
      </c>
      <c r="E43" s="61"/>
      <c r="F43" s="61"/>
      <c r="G43" s="330">
        <v>388162.12</v>
      </c>
      <c r="H43" s="62"/>
    </row>
    <row r="44" spans="1:8" ht="33.75" customHeight="1">
      <c r="A44" s="292" t="s">
        <v>258</v>
      </c>
      <c r="B44" s="303" t="s">
        <v>257</v>
      </c>
      <c r="C44" s="184" t="s">
        <v>264</v>
      </c>
      <c r="D44" s="184" t="s">
        <v>105</v>
      </c>
      <c r="E44" s="61" t="s">
        <v>266</v>
      </c>
      <c r="F44" s="61"/>
      <c r="G44" s="330" t="s">
        <v>397</v>
      </c>
      <c r="H44" s="62"/>
    </row>
    <row r="45" spans="1:8" ht="20.25" customHeight="1">
      <c r="A45" s="292" t="s">
        <v>104</v>
      </c>
      <c r="B45" s="303" t="s">
        <v>257</v>
      </c>
      <c r="C45" s="184" t="s">
        <v>264</v>
      </c>
      <c r="D45" s="184" t="s">
        <v>105</v>
      </c>
      <c r="E45" s="61" t="s">
        <v>196</v>
      </c>
      <c r="F45" s="61" t="s">
        <v>216</v>
      </c>
      <c r="G45" s="330" t="s">
        <v>397</v>
      </c>
      <c r="H45" s="62"/>
    </row>
    <row r="46" spans="1:8" ht="18" customHeight="1">
      <c r="A46" s="292" t="s">
        <v>189</v>
      </c>
      <c r="B46" s="303" t="s">
        <v>120</v>
      </c>
      <c r="C46" s="184" t="s">
        <v>13</v>
      </c>
      <c r="D46" s="184" t="s">
        <v>108</v>
      </c>
      <c r="E46" s="61"/>
      <c r="F46" s="61"/>
      <c r="G46" s="330">
        <v>40000</v>
      </c>
      <c r="H46" s="62"/>
    </row>
    <row r="47" spans="1:8" ht="54" customHeight="1">
      <c r="A47" s="292" t="s">
        <v>278</v>
      </c>
      <c r="B47" s="303" t="s">
        <v>121</v>
      </c>
      <c r="C47" s="184" t="s">
        <v>13</v>
      </c>
      <c r="D47" s="184" t="s">
        <v>108</v>
      </c>
      <c r="E47" s="61"/>
      <c r="F47" s="61"/>
      <c r="G47" s="330">
        <v>40000</v>
      </c>
      <c r="H47" s="62"/>
    </row>
    <row r="48" spans="1:8" ht="33.75" customHeight="1">
      <c r="A48" s="195" t="s">
        <v>123</v>
      </c>
      <c r="B48" s="40" t="s">
        <v>122</v>
      </c>
      <c r="C48" s="219" t="s">
        <v>13</v>
      </c>
      <c r="D48" s="219" t="s">
        <v>108</v>
      </c>
      <c r="E48" s="61"/>
      <c r="F48" s="61"/>
      <c r="G48" s="330">
        <v>40000</v>
      </c>
      <c r="H48" s="64"/>
    </row>
    <row r="49" spans="1:8" ht="33.75" customHeight="1">
      <c r="A49" s="195" t="s">
        <v>103</v>
      </c>
      <c r="B49" s="40" t="s">
        <v>187</v>
      </c>
      <c r="C49" s="219" t="s">
        <v>13</v>
      </c>
      <c r="D49" s="219" t="s">
        <v>108</v>
      </c>
      <c r="E49" s="61"/>
      <c r="F49" s="61"/>
      <c r="G49" s="330">
        <v>40000</v>
      </c>
      <c r="H49" s="62"/>
    </row>
    <row r="50" spans="1:8" ht="33.75" customHeight="1">
      <c r="A50" s="167" t="s">
        <v>190</v>
      </c>
      <c r="B50" s="45" t="s">
        <v>188</v>
      </c>
      <c r="C50" s="220" t="s">
        <v>13</v>
      </c>
      <c r="D50" s="220" t="s">
        <v>108</v>
      </c>
      <c r="E50" s="61" t="s">
        <v>266</v>
      </c>
      <c r="F50" s="61"/>
      <c r="G50" s="330">
        <v>40000</v>
      </c>
      <c r="H50" s="62"/>
    </row>
    <row r="51" spans="1:8" ht="18.75" customHeight="1">
      <c r="A51" s="304" t="s">
        <v>104</v>
      </c>
      <c r="B51" s="169" t="s">
        <v>188</v>
      </c>
      <c r="C51" s="61" t="s">
        <v>13</v>
      </c>
      <c r="D51" s="61" t="s">
        <v>108</v>
      </c>
      <c r="E51" s="61" t="s">
        <v>196</v>
      </c>
      <c r="F51" s="61" t="s">
        <v>216</v>
      </c>
      <c r="G51" s="330">
        <v>40000</v>
      </c>
      <c r="H51" s="62"/>
    </row>
    <row r="52" spans="1:8" ht="15.75">
      <c r="A52" s="305" t="s">
        <v>319</v>
      </c>
      <c r="B52" s="306" t="s">
        <v>120</v>
      </c>
      <c r="C52" s="307" t="s">
        <v>15</v>
      </c>
      <c r="D52" s="307" t="s">
        <v>106</v>
      </c>
      <c r="E52" s="307"/>
      <c r="F52" s="307"/>
      <c r="G52" s="334">
        <f>G53</f>
        <v>351727</v>
      </c>
      <c r="H52" s="308"/>
    </row>
    <row r="53" spans="1:8" ht="15.75">
      <c r="A53" s="305" t="s">
        <v>321</v>
      </c>
      <c r="B53" s="306" t="s">
        <v>320</v>
      </c>
      <c r="C53" s="307" t="s">
        <v>15</v>
      </c>
      <c r="D53" s="307" t="s">
        <v>106</v>
      </c>
      <c r="E53" s="307"/>
      <c r="F53" s="307"/>
      <c r="G53" s="334">
        <f>G54+G55</f>
        <v>351727</v>
      </c>
      <c r="H53" s="308"/>
    </row>
    <row r="54" spans="1:8" ht="15.75">
      <c r="A54" s="305" t="s">
        <v>251</v>
      </c>
      <c r="B54" s="306" t="s">
        <v>320</v>
      </c>
      <c r="C54" s="307" t="s">
        <v>15</v>
      </c>
      <c r="D54" s="307" t="s">
        <v>106</v>
      </c>
      <c r="E54" s="307" t="s">
        <v>192</v>
      </c>
      <c r="F54" s="307"/>
      <c r="G54" s="334">
        <v>321727</v>
      </c>
      <c r="H54" s="308"/>
    </row>
    <row r="55" spans="1:8" ht="15.75">
      <c r="A55" s="305" t="s">
        <v>323</v>
      </c>
      <c r="B55" s="306" t="s">
        <v>320</v>
      </c>
      <c r="C55" s="307" t="s">
        <v>15</v>
      </c>
      <c r="D55" s="307" t="s">
        <v>106</v>
      </c>
      <c r="E55" s="307" t="s">
        <v>322</v>
      </c>
      <c r="F55" s="307" t="s">
        <v>216</v>
      </c>
      <c r="G55" s="334">
        <v>30000</v>
      </c>
      <c r="H55" s="308"/>
    </row>
    <row r="56" spans="1:8" ht="15.75">
      <c r="A56" s="305" t="s">
        <v>20</v>
      </c>
      <c r="B56" s="306"/>
      <c r="C56" s="307"/>
      <c r="D56" s="307"/>
      <c r="E56" s="307"/>
      <c r="F56" s="307"/>
      <c r="G56" s="334">
        <f>G52+G46+G44+G35+G31+G27+G23+G13+G9</f>
        <v>12926306.72</v>
      </c>
      <c r="H56" s="308" t="s">
        <v>370</v>
      </c>
    </row>
    <row r="57" ht="15">
      <c r="G57" s="335"/>
    </row>
    <row r="58" ht="15">
      <c r="G58" s="335"/>
    </row>
    <row r="59" ht="15">
      <c r="G59" s="335"/>
    </row>
    <row r="60" ht="15">
      <c r="G60" s="335"/>
    </row>
    <row r="61" ht="15">
      <c r="G61" s="335"/>
    </row>
    <row r="62" ht="15">
      <c r="G62" s="335"/>
    </row>
  </sheetData>
  <sheetProtection/>
  <mergeCells count="10">
    <mergeCell ref="A2:G2"/>
    <mergeCell ref="A3:G3"/>
    <mergeCell ref="A1:G1"/>
    <mergeCell ref="A4:H4"/>
    <mergeCell ref="A6:A7"/>
    <mergeCell ref="B6:B7"/>
    <mergeCell ref="C6:C7"/>
    <mergeCell ref="D6:D7"/>
    <mergeCell ref="E6:E7"/>
    <mergeCell ref="F6:F7"/>
  </mergeCells>
  <printOptions/>
  <pageMargins left="0.8267716535433072" right="0.31496062992125984" top="0.3937007874015748" bottom="0.35433070866141736" header="0.2755905511811024" footer="0.31496062992125984"/>
  <pageSetup fitToHeight="0" fitToWidth="1"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30" sqref="L3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2021-12-23T07:02:32Z</dcterms:modified>
  <cp:category/>
  <cp:version/>
  <cp:contentType/>
  <cp:contentStatus/>
</cp:coreProperties>
</file>