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55" activeTab="4"/>
  </bookViews>
  <sheets>
    <sheet name="№1 Отчет по источникам" sheetId="2" r:id="rId1"/>
    <sheet name="№2 Отчет по доходам" sheetId="21" r:id="rId2"/>
    <sheet name="№3 отчет по бюдж.ассигн." sheetId="9" r:id="rId3"/>
    <sheet name="№4 Отчет по ведомтств.структуре" sheetId="24" r:id="rId4"/>
    <sheet name="№5 Отчет по мун.программам" sheetId="23" r:id="rId5"/>
  </sheets>
  <definedNames>
    <definedName name="_xlnm.Print_Area" localSheetId="2">'№3 отчет по бюдж.ассигн.'!$A$1:$G$339</definedName>
    <definedName name="_xlnm.Print_Area" localSheetId="3">'№4 Отчет по ведомтств.структуре'!$A$1:$H$334</definedName>
  </definedNames>
  <calcPr calcId="125725"/>
</workbook>
</file>

<file path=xl/calcChain.xml><?xml version="1.0" encoding="utf-8"?>
<calcChain xmlns="http://schemas.openxmlformats.org/spreadsheetml/2006/main">
  <c r="G120" i="23"/>
  <c r="G119" s="1"/>
  <c r="G113"/>
  <c r="G112" s="1"/>
  <c r="G109"/>
  <c r="G105"/>
  <c r="G104" s="1"/>
  <c r="G97"/>
  <c r="G96" s="1"/>
  <c r="G90"/>
  <c r="G89" s="1"/>
  <c r="G82"/>
  <c r="G81" s="1"/>
  <c r="G74"/>
  <c r="G73"/>
  <c r="G72" s="1"/>
  <c r="G70"/>
  <c r="G69" s="1"/>
  <c r="G68"/>
  <c r="G67" s="1"/>
  <c r="G66" s="1"/>
  <c r="G62"/>
  <c r="G61"/>
  <c r="G60"/>
  <c r="G59"/>
  <c r="G57"/>
  <c r="G56"/>
  <c r="G55"/>
  <c r="G54"/>
  <c r="G52"/>
  <c r="G51"/>
  <c r="G50"/>
  <c r="G49"/>
  <c r="G47"/>
  <c r="G46"/>
  <c r="G45"/>
  <c r="G44"/>
  <c r="G43" s="1"/>
  <c r="G39"/>
  <c r="G38" s="1"/>
  <c r="G37"/>
  <c r="G36" s="1"/>
  <c r="G34"/>
  <c r="G33" s="1"/>
  <c r="G32"/>
  <c r="G31" s="1"/>
  <c r="G30" s="1"/>
  <c r="G26"/>
  <c r="G25"/>
  <c r="G24"/>
  <c r="G23"/>
  <c r="G21"/>
  <c r="G20"/>
  <c r="G19"/>
  <c r="G18"/>
  <c r="G17" s="1"/>
  <c r="G16" s="1"/>
  <c r="G12"/>
  <c r="G11" s="1"/>
  <c r="G23" i="9"/>
  <c r="G309"/>
  <c r="H332" i="24"/>
  <c r="G332"/>
  <c r="H331"/>
  <c r="G331"/>
  <c r="H330"/>
  <c r="G330"/>
  <c r="H329"/>
  <c r="G329"/>
  <c r="H328"/>
  <c r="G328"/>
  <c r="H327"/>
  <c r="G327"/>
  <c r="H325"/>
  <c r="G325"/>
  <c r="H324"/>
  <c r="G324"/>
  <c r="H323"/>
  <c r="G323"/>
  <c r="H322"/>
  <c r="G322"/>
  <c r="H320"/>
  <c r="G320"/>
  <c r="H319"/>
  <c r="G319"/>
  <c r="H318"/>
  <c r="G318"/>
  <c r="H317"/>
  <c r="G317"/>
  <c r="H316"/>
  <c r="G316"/>
  <c r="H315"/>
  <c r="G315"/>
  <c r="H313"/>
  <c r="G313"/>
  <c r="H312"/>
  <c r="G312"/>
  <c r="H311"/>
  <c r="G311"/>
  <c r="H310"/>
  <c r="G310"/>
  <c r="H309"/>
  <c r="G309"/>
  <c r="H308"/>
  <c r="G308"/>
  <c r="H307"/>
  <c r="G307"/>
  <c r="H304"/>
  <c r="G304"/>
  <c r="H300"/>
  <c r="G300"/>
  <c r="H299"/>
  <c r="G299"/>
  <c r="H297"/>
  <c r="G297"/>
  <c r="H295"/>
  <c r="G295"/>
  <c r="H292"/>
  <c r="G292"/>
  <c r="H291"/>
  <c r="G291"/>
  <c r="H290"/>
  <c r="G290"/>
  <c r="H289"/>
  <c r="G289"/>
  <c r="H288"/>
  <c r="G288"/>
  <c r="H285"/>
  <c r="G285"/>
  <c r="H284"/>
  <c r="G284"/>
  <c r="H281"/>
  <c r="G281"/>
  <c r="H279"/>
  <c r="G279"/>
  <c r="H276"/>
  <c r="G276"/>
  <c r="H272"/>
  <c r="G272"/>
  <c r="H271"/>
  <c r="G271"/>
  <c r="H269"/>
  <c r="G269"/>
  <c r="H268"/>
  <c r="G268"/>
  <c r="H267"/>
  <c r="G267"/>
  <c r="H266"/>
  <c r="G266"/>
  <c r="H265"/>
  <c r="G265"/>
  <c r="H264"/>
  <c r="G264"/>
  <c r="H262"/>
  <c r="G262"/>
  <c r="H261"/>
  <c r="G261"/>
  <c r="H260"/>
  <c r="G260"/>
  <c r="H259"/>
  <c r="G259"/>
  <c r="H257"/>
  <c r="G257"/>
  <c r="H256"/>
  <c r="G256"/>
  <c r="H255"/>
  <c r="G255"/>
  <c r="H254"/>
  <c r="G254"/>
  <c r="H253"/>
  <c r="G253"/>
  <c r="H252"/>
  <c r="G252"/>
  <c r="H250"/>
  <c r="G250"/>
  <c r="H248"/>
  <c r="G248"/>
  <c r="H247"/>
  <c r="G247"/>
  <c r="H245"/>
  <c r="G245"/>
  <c r="H244"/>
  <c r="G244"/>
  <c r="H242"/>
  <c r="G242"/>
  <c r="H241"/>
  <c r="G241"/>
  <c r="H239"/>
  <c r="G239"/>
  <c r="H238"/>
  <c r="G238"/>
  <c r="H236"/>
  <c r="G236"/>
  <c r="H234"/>
  <c r="G234"/>
  <c r="H233"/>
  <c r="G233"/>
  <c r="G231"/>
  <c r="H229"/>
  <c r="G229"/>
  <c r="H228"/>
  <c r="G228"/>
  <c r="H227"/>
  <c r="G227"/>
  <c r="H226"/>
  <c r="G226"/>
  <c r="H225"/>
  <c r="G225"/>
  <c r="H223"/>
  <c r="G223"/>
  <c r="H222"/>
  <c r="G222"/>
  <c r="H221"/>
  <c r="G221"/>
  <c r="H220"/>
  <c r="G220"/>
  <c r="H218"/>
  <c r="G218"/>
  <c r="H217"/>
  <c r="G217"/>
  <c r="H216"/>
  <c r="G216"/>
  <c r="H215"/>
  <c r="G215"/>
  <c r="H214"/>
  <c r="G214"/>
  <c r="H212"/>
  <c r="G212"/>
  <c r="H211"/>
  <c r="G211"/>
  <c r="H210"/>
  <c r="G210"/>
  <c r="H209"/>
  <c r="G209"/>
  <c r="H207"/>
  <c r="G207"/>
  <c r="H206"/>
  <c r="G206"/>
  <c r="H203"/>
  <c r="G203"/>
  <c r="H200"/>
  <c r="G200"/>
  <c r="H199"/>
  <c r="G199"/>
  <c r="H197"/>
  <c r="G197"/>
  <c r="H196"/>
  <c r="G196"/>
  <c r="H194"/>
  <c r="G194"/>
  <c r="H193"/>
  <c r="G193"/>
  <c r="H192"/>
  <c r="G192"/>
  <c r="H190"/>
  <c r="G190"/>
  <c r="H189"/>
  <c r="G189"/>
  <c r="H188"/>
  <c r="G188"/>
  <c r="H187"/>
  <c r="G187"/>
  <c r="H186"/>
  <c r="G186"/>
  <c r="H184"/>
  <c r="G184"/>
  <c r="H183"/>
  <c r="G183"/>
  <c r="H182"/>
  <c r="G182"/>
  <c r="H181"/>
  <c r="G181"/>
  <c r="H180"/>
  <c r="G180"/>
  <c r="H178"/>
  <c r="G178"/>
  <c r="H177"/>
  <c r="G177"/>
  <c r="H176"/>
  <c r="G176"/>
  <c r="H175"/>
  <c r="G175"/>
  <c r="H174"/>
  <c r="G174"/>
  <c r="H173"/>
  <c r="G173"/>
  <c r="H171"/>
  <c r="G171"/>
  <c r="H169"/>
  <c r="G169"/>
  <c r="H168"/>
  <c r="G168"/>
  <c r="H166"/>
  <c r="G166"/>
  <c r="H164"/>
  <c r="G164"/>
  <c r="H163"/>
  <c r="G163"/>
  <c r="H161"/>
  <c r="G161"/>
  <c r="H160"/>
  <c r="G160"/>
  <c r="H159"/>
  <c r="G159"/>
  <c r="H158"/>
  <c r="G158"/>
  <c r="H157"/>
  <c r="G157"/>
  <c r="H156"/>
  <c r="G156"/>
  <c r="H154"/>
  <c r="G154"/>
  <c r="H153"/>
  <c r="G153"/>
  <c r="H152"/>
  <c r="G152"/>
  <c r="H151"/>
  <c r="G151"/>
  <c r="H149"/>
  <c r="G149"/>
  <c r="H148"/>
  <c r="G148"/>
  <c r="H147"/>
  <c r="G147"/>
  <c r="H145"/>
  <c r="G145"/>
  <c r="H144"/>
  <c r="G144"/>
  <c r="H143"/>
  <c r="G143"/>
  <c r="H142"/>
  <c r="G142"/>
  <c r="H140"/>
  <c r="G140"/>
  <c r="H139"/>
  <c r="G139"/>
  <c r="H138"/>
  <c r="G138"/>
  <c r="H137"/>
  <c r="G137"/>
  <c r="H136"/>
  <c r="G136"/>
  <c r="H135"/>
  <c r="G135"/>
  <c r="H133"/>
  <c r="G133"/>
  <c r="H132"/>
  <c r="G132"/>
  <c r="H131"/>
  <c r="G131"/>
  <c r="H130"/>
  <c r="G130"/>
  <c r="H128"/>
  <c r="G128"/>
  <c r="H127"/>
  <c r="G127"/>
  <c r="H126"/>
  <c r="G126"/>
  <c r="H124"/>
  <c r="G124"/>
  <c r="H123"/>
  <c r="G123"/>
  <c r="H122"/>
  <c r="G122"/>
  <c r="H121"/>
  <c r="G121"/>
  <c r="H120"/>
  <c r="G120"/>
  <c r="H118"/>
  <c r="G118"/>
  <c r="H117"/>
  <c r="G117"/>
  <c r="H116"/>
  <c r="G116"/>
  <c r="H115"/>
  <c r="G115"/>
  <c r="H114"/>
  <c r="G114"/>
  <c r="H113"/>
  <c r="G113"/>
  <c r="H111"/>
  <c r="G111"/>
  <c r="H110"/>
  <c r="G110"/>
  <c r="H109"/>
  <c r="G109"/>
  <c r="H108"/>
  <c r="G108"/>
  <c r="H107"/>
  <c r="G107"/>
  <c r="H105"/>
  <c r="G105"/>
  <c r="H104"/>
  <c r="G104"/>
  <c r="H102"/>
  <c r="G102"/>
  <c r="H101"/>
  <c r="G101"/>
  <c r="H100"/>
  <c r="G100"/>
  <c r="H98"/>
  <c r="G98"/>
  <c r="H96"/>
  <c r="G96"/>
  <c r="H95"/>
  <c r="G95"/>
  <c r="H94"/>
  <c r="G94"/>
  <c r="H93"/>
  <c r="G93"/>
  <c r="H91"/>
  <c r="G91"/>
  <c r="H90"/>
  <c r="G90"/>
  <c r="H89"/>
  <c r="G89"/>
  <c r="H88"/>
  <c r="G88"/>
  <c r="H87"/>
  <c r="G87"/>
  <c r="H85"/>
  <c r="G85"/>
  <c r="H84"/>
  <c r="G84"/>
  <c r="H83"/>
  <c r="G83"/>
  <c r="H82"/>
  <c r="G82"/>
  <c r="H81"/>
  <c r="G81"/>
  <c r="H80"/>
  <c r="G80"/>
  <c r="H78"/>
  <c r="G78"/>
  <c r="H75"/>
  <c r="G75"/>
  <c r="H74"/>
  <c r="G74"/>
  <c r="H73"/>
  <c r="G73"/>
  <c r="H72"/>
  <c r="G72"/>
  <c r="H71"/>
  <c r="G71"/>
  <c r="H70"/>
  <c r="G70"/>
  <c r="H68"/>
  <c r="G68"/>
  <c r="H66"/>
  <c r="G66"/>
  <c r="H65"/>
  <c r="G65"/>
  <c r="H63"/>
  <c r="G63"/>
  <c r="H60"/>
  <c r="G60"/>
  <c r="H59"/>
  <c r="G59"/>
  <c r="H58"/>
  <c r="G58"/>
  <c r="H57"/>
  <c r="G57"/>
  <c r="H55"/>
  <c r="G55"/>
  <c r="H54"/>
  <c r="G54"/>
  <c r="H53"/>
  <c r="G53"/>
  <c r="H52"/>
  <c r="G52"/>
  <c r="H50"/>
  <c r="G50"/>
  <c r="H49"/>
  <c r="G49"/>
  <c r="H48"/>
  <c r="G48"/>
  <c r="H47"/>
  <c r="G47"/>
  <c r="H46"/>
  <c r="G46"/>
  <c r="H44"/>
  <c r="G44"/>
  <c r="H43"/>
  <c r="G43"/>
  <c r="H42"/>
  <c r="G42"/>
  <c r="H41"/>
  <c r="G41"/>
  <c r="H40"/>
  <c r="G40"/>
  <c r="H37"/>
  <c r="G37"/>
  <c r="H36"/>
  <c r="G36"/>
  <c r="H35"/>
  <c r="G35"/>
  <c r="H34"/>
  <c r="G34"/>
  <c r="H31"/>
  <c r="G31"/>
  <c r="H29"/>
  <c r="G29"/>
  <c r="H26"/>
  <c r="G26"/>
  <c r="H22"/>
  <c r="G22"/>
  <c r="H21"/>
  <c r="G21"/>
  <c r="H20"/>
  <c r="G20"/>
  <c r="H19"/>
  <c r="G19"/>
  <c r="H18"/>
  <c r="G18"/>
  <c r="H16"/>
  <c r="G16"/>
  <c r="H15"/>
  <c r="G15"/>
  <c r="H14"/>
  <c r="G14"/>
  <c r="H11"/>
  <c r="G11"/>
  <c r="H10"/>
  <c r="G10"/>
  <c r="H9"/>
  <c r="G9"/>
  <c r="H8"/>
  <c r="G8"/>
  <c r="H7"/>
  <c r="G7"/>
  <c r="H6"/>
  <c r="H334" s="1"/>
  <c r="G6"/>
  <c r="G334" s="1"/>
  <c r="F337" i="9"/>
  <c r="F336"/>
  <c r="F335"/>
  <c r="F334" s="1"/>
  <c r="F333" s="1"/>
  <c r="F332" s="1"/>
  <c r="F330"/>
  <c r="F329"/>
  <c r="F328" s="1"/>
  <c r="F327" s="1"/>
  <c r="F325"/>
  <c r="F324"/>
  <c r="F323"/>
  <c r="F322" s="1"/>
  <c r="F321" s="1"/>
  <c r="F318"/>
  <c r="F317"/>
  <c r="F316" s="1"/>
  <c r="F315" s="1"/>
  <c r="F314" s="1"/>
  <c r="F313" s="1"/>
  <c r="F309"/>
  <c r="F305"/>
  <c r="F304"/>
  <c r="F302"/>
  <c r="F300"/>
  <c r="F297"/>
  <c r="F296"/>
  <c r="F295" s="1"/>
  <c r="F294" s="1"/>
  <c r="F293" s="1"/>
  <c r="F290"/>
  <c r="F289" s="1"/>
  <c r="F286"/>
  <c r="F284"/>
  <c r="F281"/>
  <c r="F277"/>
  <c r="F276"/>
  <c r="F274"/>
  <c r="F273" s="1"/>
  <c r="F272" s="1"/>
  <c r="F271" s="1"/>
  <c r="F267"/>
  <c r="F266"/>
  <c r="F265" s="1"/>
  <c r="F264" s="1"/>
  <c r="F262"/>
  <c r="F261"/>
  <c r="F260"/>
  <c r="F259" s="1"/>
  <c r="F255"/>
  <c r="F253"/>
  <c r="F252"/>
  <c r="F250"/>
  <c r="F249"/>
  <c r="F247"/>
  <c r="F246"/>
  <c r="F244"/>
  <c r="F243"/>
  <c r="F241"/>
  <c r="F239"/>
  <c r="F238" s="1"/>
  <c r="F236"/>
  <c r="F234"/>
  <c r="F233"/>
  <c r="F232" s="1"/>
  <c r="F228"/>
  <c r="F227"/>
  <c r="F226" s="1"/>
  <c r="F225" s="1"/>
  <c r="F223"/>
  <c r="F222" s="1"/>
  <c r="F221" s="1"/>
  <c r="F217"/>
  <c r="F216"/>
  <c r="F215" s="1"/>
  <c r="F212"/>
  <c r="F211"/>
  <c r="F208"/>
  <c r="F205"/>
  <c r="F204"/>
  <c r="F202"/>
  <c r="F201"/>
  <c r="F199"/>
  <c r="F198"/>
  <c r="F197"/>
  <c r="F195"/>
  <c r="F194"/>
  <c r="F193" s="1"/>
  <c r="F192" s="1"/>
  <c r="F191" s="1"/>
  <c r="F189"/>
  <c r="F188" s="1"/>
  <c r="F187" s="1"/>
  <c r="F183"/>
  <c r="F182" s="1"/>
  <c r="F181"/>
  <c r="F180" s="1"/>
  <c r="F179"/>
  <c r="F176"/>
  <c r="F174"/>
  <c r="F173" s="1"/>
  <c r="F171"/>
  <c r="F169"/>
  <c r="F168"/>
  <c r="F166"/>
  <c r="F165"/>
  <c r="F164" s="1"/>
  <c r="F159"/>
  <c r="F158"/>
  <c r="F157" s="1"/>
  <c r="F154"/>
  <c r="F153"/>
  <c r="F152" s="1"/>
  <c r="F150"/>
  <c r="F149"/>
  <c r="F148" s="1"/>
  <c r="F147" s="1"/>
  <c r="F145"/>
  <c r="F144" s="1"/>
  <c r="F143" s="1"/>
  <c r="F138"/>
  <c r="F137"/>
  <c r="F135"/>
  <c r="F134" s="1"/>
  <c r="F133" s="1"/>
  <c r="F132"/>
  <c r="F131" s="1"/>
  <c r="F129"/>
  <c r="F128" s="1"/>
  <c r="F127" s="1"/>
  <c r="F126" s="1"/>
  <c r="F123"/>
  <c r="F122"/>
  <c r="F121"/>
  <c r="F120" s="1"/>
  <c r="F119" s="1"/>
  <c r="F116"/>
  <c r="F115"/>
  <c r="F114" s="1"/>
  <c r="F113" s="1"/>
  <c r="F112" s="1"/>
  <c r="F110"/>
  <c r="F109"/>
  <c r="F107"/>
  <c r="F106" s="1"/>
  <c r="F105" s="1"/>
  <c r="F103"/>
  <c r="F101"/>
  <c r="F100"/>
  <c r="F96"/>
  <c r="F95"/>
  <c r="F94" s="1"/>
  <c r="F89"/>
  <c r="F87"/>
  <c r="F86" s="1"/>
  <c r="F85" s="1"/>
  <c r="F84" s="1"/>
  <c r="F81"/>
  <c r="F78"/>
  <c r="F77"/>
  <c r="F76"/>
  <c r="F75" s="1"/>
  <c r="F74" s="1"/>
  <c r="F73" s="1"/>
  <c r="F71"/>
  <c r="F69"/>
  <c r="F68"/>
  <c r="F66"/>
  <c r="F63"/>
  <c r="F62"/>
  <c r="F61" s="1"/>
  <c r="F60" s="1"/>
  <c r="F58"/>
  <c r="F57" s="1"/>
  <c r="F52"/>
  <c r="F51" s="1"/>
  <c r="F50"/>
  <c r="F49" s="1"/>
  <c r="F48" s="1"/>
  <c r="F45"/>
  <c r="F44" s="1"/>
  <c r="F43" s="1"/>
  <c r="F42" s="1"/>
  <c r="F41" s="1"/>
  <c r="F38"/>
  <c r="F37"/>
  <c r="F36"/>
  <c r="F35"/>
  <c r="F32"/>
  <c r="F30"/>
  <c r="F27"/>
  <c r="F22"/>
  <c r="F21" s="1"/>
  <c r="F20" s="1"/>
  <c r="F19" s="1"/>
  <c r="F17"/>
  <c r="F16" s="1"/>
  <c r="F15" s="1"/>
  <c r="F12"/>
  <c r="F11"/>
  <c r="F10" s="1"/>
  <c r="F9" s="1"/>
  <c r="F8" s="1"/>
  <c r="D55" i="21"/>
  <c r="C55"/>
  <c r="D54"/>
  <c r="C54"/>
  <c r="F47" i="9" l="1"/>
  <c r="F7" s="1"/>
  <c r="G111" i="23"/>
  <c r="G108"/>
  <c r="G107" s="1"/>
  <c r="F56" i="9"/>
  <c r="F55" s="1"/>
  <c r="F54" s="1"/>
  <c r="F270"/>
  <c r="F269" s="1"/>
  <c r="F320"/>
  <c r="G88" i="23"/>
  <c r="G87" s="1"/>
  <c r="G86" s="1"/>
  <c r="G84" s="1"/>
  <c r="G10"/>
  <c r="G9" s="1"/>
  <c r="G8" s="1"/>
  <c r="G95"/>
  <c r="G94"/>
  <c r="G80"/>
  <c r="G79" s="1"/>
  <c r="G78" s="1"/>
  <c r="G76" s="1"/>
  <c r="G103"/>
  <c r="G102" s="1"/>
  <c r="G101" s="1"/>
  <c r="G110"/>
  <c r="G118"/>
  <c r="G117" s="1"/>
  <c r="G116" s="1"/>
  <c r="G6"/>
  <c r="G7"/>
  <c r="G15"/>
  <c r="G14"/>
  <c r="G29"/>
  <c r="G28"/>
  <c r="G41"/>
  <c r="G42"/>
  <c r="G65"/>
  <c r="G64"/>
  <c r="G77"/>
  <c r="G85"/>
  <c r="G100"/>
  <c r="G99"/>
  <c r="F93" i="9"/>
  <c r="F92"/>
  <c r="F141"/>
  <c r="F142"/>
  <c r="F185"/>
  <c r="F178" s="1"/>
  <c r="F186"/>
  <c r="F99"/>
  <c r="F98" s="1"/>
  <c r="F91" s="1"/>
  <c r="F83" s="1"/>
  <c r="F163"/>
  <c r="F162" s="1"/>
  <c r="F161" s="1"/>
  <c r="F219"/>
  <c r="F220"/>
  <c r="F125"/>
  <c r="F140"/>
  <c r="F231"/>
  <c r="F230" s="1"/>
  <c r="F214" s="1"/>
  <c r="F258"/>
  <c r="F257" s="1"/>
  <c r="F312"/>
  <c r="F118" l="1"/>
  <c r="G93" i="23"/>
  <c r="G92"/>
  <c r="G122" s="1"/>
  <c r="F156" i="9"/>
  <c r="F339" l="1"/>
  <c r="C52" i="21"/>
  <c r="C50"/>
  <c r="C49"/>
  <c r="C47"/>
  <c r="C45"/>
  <c r="C44" s="1"/>
  <c r="C42"/>
  <c r="C41" s="1"/>
  <c r="C39"/>
  <c r="C37"/>
  <c r="C36"/>
  <c r="C35" s="1"/>
  <c r="C34" s="1"/>
  <c r="C32"/>
  <c r="C31"/>
  <c r="C30"/>
  <c r="C28"/>
  <c r="C27" s="1"/>
  <c r="C26" s="1"/>
  <c r="C24"/>
  <c r="C22"/>
  <c r="C21" s="1"/>
  <c r="C19"/>
  <c r="C13"/>
  <c r="C12" s="1"/>
  <c r="C8"/>
  <c r="C7" s="1"/>
  <c r="C18" l="1"/>
  <c r="C6" s="1"/>
  <c r="C58" s="1"/>
  <c r="C24" i="2"/>
  <c r="C23"/>
  <c r="C22" s="1"/>
  <c r="C20"/>
  <c r="C19" s="1"/>
  <c r="C18" s="1"/>
  <c r="C15"/>
  <c r="C13"/>
  <c r="C17" l="1"/>
  <c r="C26"/>
  <c r="G284" i="9"/>
  <c r="G223"/>
  <c r="G222" s="1"/>
  <c r="G221" s="1"/>
  <c r="G17"/>
  <c r="G16" s="1"/>
  <c r="G15" s="1"/>
  <c r="G274"/>
  <c r="G273" s="1"/>
  <c r="G239"/>
  <c r="G241"/>
  <c r="G219" l="1"/>
  <c r="G220"/>
  <c r="G238"/>
  <c r="G107"/>
  <c r="G106" s="1"/>
  <c r="G105" s="1"/>
  <c r="G96"/>
  <c r="G58" l="1"/>
  <c r="H120" i="23"/>
  <c r="H119" s="1"/>
  <c r="H105"/>
  <c r="H104" s="1"/>
  <c r="H113"/>
  <c r="H112" s="1"/>
  <c r="H110" s="1"/>
  <c r="G189" i="9"/>
  <c r="G188" s="1"/>
  <c r="G187" s="1"/>
  <c r="G185" s="1"/>
  <c r="H12" i="23"/>
  <c r="H10" s="1"/>
  <c r="H9" s="1"/>
  <c r="H8" s="1"/>
  <c r="H6" s="1"/>
  <c r="H21"/>
  <c r="H19" s="1"/>
  <c r="H18" s="1"/>
  <c r="H17" s="1"/>
  <c r="H26"/>
  <c r="H24" s="1"/>
  <c r="H23" s="1"/>
  <c r="H34"/>
  <c r="H32" s="1"/>
  <c r="H31" s="1"/>
  <c r="H39"/>
  <c r="H37" s="1"/>
  <c r="H36" s="1"/>
  <c r="H47"/>
  <c r="H45" s="1"/>
  <c r="H44" s="1"/>
  <c r="H52"/>
  <c r="H50" s="1"/>
  <c r="H49" s="1"/>
  <c r="H57"/>
  <c r="H55" s="1"/>
  <c r="H54" s="1"/>
  <c r="H62"/>
  <c r="H60" s="1"/>
  <c r="H59" s="1"/>
  <c r="H70"/>
  <c r="H68" s="1"/>
  <c r="H67" s="1"/>
  <c r="H73"/>
  <c r="H72" s="1"/>
  <c r="H74"/>
  <c r="H82"/>
  <c r="H80" s="1"/>
  <c r="H79" s="1"/>
  <c r="H78" s="1"/>
  <c r="H76" s="1"/>
  <c r="H90"/>
  <c r="H88" s="1"/>
  <c r="H87" s="1"/>
  <c r="H86" s="1"/>
  <c r="H84" s="1"/>
  <c r="H97"/>
  <c r="H96" s="1"/>
  <c r="H94" s="1"/>
  <c r="H92" s="1"/>
  <c r="G183" i="9"/>
  <c r="D52" i="21"/>
  <c r="D39"/>
  <c r="G236" i="9"/>
  <c r="G233" s="1"/>
  <c r="G290"/>
  <c r="G289" s="1"/>
  <c r="G154"/>
  <c r="G153" s="1"/>
  <c r="G152" s="1"/>
  <c r="D50" i="21"/>
  <c r="G255" i="9"/>
  <c r="G252" s="1"/>
  <c r="G145"/>
  <c r="G144" s="1"/>
  <c r="G143" s="1"/>
  <c r="G141" s="1"/>
  <c r="G135"/>
  <c r="G134" s="1"/>
  <c r="G133" s="1"/>
  <c r="G95"/>
  <c r="G27"/>
  <c r="G12"/>
  <c r="G337"/>
  <c r="G330"/>
  <c r="G325"/>
  <c r="G318"/>
  <c r="G305"/>
  <c r="G302"/>
  <c r="G300"/>
  <c r="G297"/>
  <c r="G286"/>
  <c r="G281"/>
  <c r="G277"/>
  <c r="G267"/>
  <c r="G262"/>
  <c r="G253"/>
  <c r="G250"/>
  <c r="G247"/>
  <c r="G244"/>
  <c r="G234"/>
  <c r="G228"/>
  <c r="G217"/>
  <c r="G212"/>
  <c r="G208"/>
  <c r="G205"/>
  <c r="G202"/>
  <c r="G199"/>
  <c r="G171"/>
  <c r="G169"/>
  <c r="G166"/>
  <c r="G150"/>
  <c r="G138"/>
  <c r="G123"/>
  <c r="G116"/>
  <c r="G110"/>
  <c r="G103"/>
  <c r="G101"/>
  <c r="G89"/>
  <c r="G81"/>
  <c r="G78"/>
  <c r="G71"/>
  <c r="G69"/>
  <c r="G66"/>
  <c r="G63"/>
  <c r="G52"/>
  <c r="G51" s="1"/>
  <c r="G38"/>
  <c r="G32"/>
  <c r="G30"/>
  <c r="D47" i="21"/>
  <c r="D45"/>
  <c r="G329" i="9"/>
  <c r="G328" s="1"/>
  <c r="G327" s="1"/>
  <c r="G204"/>
  <c r="G195"/>
  <c r="G194" s="1"/>
  <c r="G193" s="1"/>
  <c r="D42" i="21"/>
  <c r="D41" s="1"/>
  <c r="G100" i="9"/>
  <c r="G109"/>
  <c r="G62"/>
  <c r="G37"/>
  <c r="G36" s="1"/>
  <c r="G35" s="1"/>
  <c r="D20" i="2"/>
  <c r="D19" s="1"/>
  <c r="D18" s="1"/>
  <c r="G22" i="9"/>
  <c r="G21" s="1"/>
  <c r="G20" s="1"/>
  <c r="G19" s="1"/>
  <c r="G249"/>
  <c r="G45"/>
  <c r="G44" s="1"/>
  <c r="G43" s="1"/>
  <c r="G42" s="1"/>
  <c r="G41" s="1"/>
  <c r="G115"/>
  <c r="G114" s="1"/>
  <c r="G113" s="1"/>
  <c r="G112" s="1"/>
  <c r="G129"/>
  <c r="G128" s="1"/>
  <c r="G127" s="1"/>
  <c r="G126" s="1"/>
  <c r="G11"/>
  <c r="G68"/>
  <c r="G50"/>
  <c r="G49" s="1"/>
  <c r="G48" s="1"/>
  <c r="G304"/>
  <c r="D8" i="21"/>
  <c r="D7" s="1"/>
  <c r="D13"/>
  <c r="D12" s="1"/>
  <c r="D19"/>
  <c r="D22"/>
  <c r="D24"/>
  <c r="D28"/>
  <c r="D27" s="1"/>
  <c r="D26" s="1"/>
  <c r="D30"/>
  <c r="D37"/>
  <c r="D36" s="1"/>
  <c r="D32"/>
  <c r="D31" s="1"/>
  <c r="D13" i="2"/>
  <c r="D15"/>
  <c r="D24"/>
  <c r="D23" s="1"/>
  <c r="D22" s="1"/>
  <c r="G296" i="9"/>
  <c r="G182"/>
  <c r="G198"/>
  <c r="G201"/>
  <c r="G211"/>
  <c r="G276"/>
  <c r="G159"/>
  <c r="G158" s="1"/>
  <c r="G157" s="1"/>
  <c r="G174"/>
  <c r="G176"/>
  <c r="G165"/>
  <c r="G168"/>
  <c r="G137"/>
  <c r="G132" s="1"/>
  <c r="G131" s="1"/>
  <c r="G216"/>
  <c r="G215" s="1"/>
  <c r="G87"/>
  <c r="G86" s="1"/>
  <c r="G85" s="1"/>
  <c r="G84" s="1"/>
  <c r="G122"/>
  <c r="G121" s="1"/>
  <c r="G120" s="1"/>
  <c r="G119" s="1"/>
  <c r="G149"/>
  <c r="G148" s="1"/>
  <c r="G147" s="1"/>
  <c r="G261"/>
  <c r="G260" s="1"/>
  <c r="G259" s="1"/>
  <c r="G266"/>
  <c r="G265" s="1"/>
  <c r="G264" s="1"/>
  <c r="G336"/>
  <c r="G335" s="1"/>
  <c r="G334" s="1"/>
  <c r="G333" s="1"/>
  <c r="G332" s="1"/>
  <c r="G324"/>
  <c r="G323" s="1"/>
  <c r="G322" s="1"/>
  <c r="G321" s="1"/>
  <c r="G246"/>
  <c r="G77"/>
  <c r="G76" s="1"/>
  <c r="G75" s="1"/>
  <c r="G74" s="1"/>
  <c r="G73" s="1"/>
  <c r="G227"/>
  <c r="G226" s="1"/>
  <c r="G225" s="1"/>
  <c r="G243"/>
  <c r="G317"/>
  <c r="G316" s="1"/>
  <c r="G315" s="1"/>
  <c r="G314" s="1"/>
  <c r="G313" s="1"/>
  <c r="G181"/>
  <c r="G179" s="1"/>
  <c r="H118" i="23" l="1"/>
  <c r="H117" s="1"/>
  <c r="H116" s="1"/>
  <c r="H115" s="1"/>
  <c r="D49" i="21"/>
  <c r="G10" i="9"/>
  <c r="G9" s="1"/>
  <c r="G8" s="1"/>
  <c r="G272"/>
  <c r="G271" s="1"/>
  <c r="G270" s="1"/>
  <c r="G164"/>
  <c r="G125"/>
  <c r="G197"/>
  <c r="G192" s="1"/>
  <c r="G191" s="1"/>
  <c r="G178" s="1"/>
  <c r="G56"/>
  <c r="G55" s="1"/>
  <c r="G54" s="1"/>
  <c r="G57"/>
  <c r="G94"/>
  <c r="G92" s="1"/>
  <c r="G140"/>
  <c r="G295"/>
  <c r="G294" s="1"/>
  <c r="G293" s="1"/>
  <c r="G99"/>
  <c r="G98" s="1"/>
  <c r="G93"/>
  <c r="H108" i="23"/>
  <c r="H111"/>
  <c r="G173" i="9"/>
  <c r="G61"/>
  <c r="G60" s="1"/>
  <c r="G142"/>
  <c r="G186"/>
  <c r="G232"/>
  <c r="G180"/>
  <c r="H109" i="23"/>
  <c r="H107" s="1"/>
  <c r="H103"/>
  <c r="H102" s="1"/>
  <c r="H101" s="1"/>
  <c r="H100" s="1"/>
  <c r="H95"/>
  <c r="H85"/>
  <c r="H46"/>
  <c r="H38"/>
  <c r="H33"/>
  <c r="H25"/>
  <c r="H20"/>
  <c r="H93"/>
  <c r="H7"/>
  <c r="H77"/>
  <c r="H69"/>
  <c r="H61"/>
  <c r="H56"/>
  <c r="H51"/>
  <c r="H66"/>
  <c r="H43"/>
  <c r="H30"/>
  <c r="H16"/>
  <c r="H89"/>
  <c r="H81"/>
  <c r="H11"/>
  <c r="D26" i="2"/>
  <c r="D17"/>
  <c r="G320" i="9"/>
  <c r="G312" s="1"/>
  <c r="G258"/>
  <c r="G257" s="1"/>
  <c r="D21" i="21"/>
  <c r="D18" s="1"/>
  <c r="D6" s="1"/>
  <c r="D44"/>
  <c r="H99" i="23" l="1"/>
  <c r="G118" i="9"/>
  <c r="D35" i="21"/>
  <c r="D34" s="1"/>
  <c r="D58" s="1"/>
  <c r="G163" i="9"/>
  <c r="G162" s="1"/>
  <c r="G161" s="1"/>
  <c r="G269"/>
  <c r="G231"/>
  <c r="G230" s="1"/>
  <c r="G47"/>
  <c r="G7" s="1"/>
  <c r="G91"/>
  <c r="G83" s="1"/>
  <c r="H64" i="23"/>
  <c r="H65"/>
  <c r="H14"/>
  <c r="H15"/>
  <c r="H41"/>
  <c r="H42"/>
  <c r="H28"/>
  <c r="H29"/>
  <c r="H122" l="1"/>
  <c r="G214" i="9"/>
  <c r="G156" s="1"/>
  <c r="G339" s="1"/>
</calcChain>
</file>

<file path=xl/sharedStrings.xml><?xml version="1.0" encoding="utf-8"?>
<sst xmlns="http://schemas.openxmlformats.org/spreadsheetml/2006/main" count="3832" uniqueCount="511">
  <si>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</si>
  <si>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</si>
  <si>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</si>
  <si>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</si>
  <si>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</si>
  <si>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</si>
  <si>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</si>
  <si>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</si>
  <si>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</si>
  <si>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</si>
  <si>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</si>
  <si>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</si>
  <si>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</si>
  <si>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</si>
  <si>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</si>
  <si>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</si>
  <si>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</si>
  <si>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</si>
  <si>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</si>
  <si>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Муниципальная программа «Энергосбережение и повышение энергоэффективности в муниципальном образовании Приисковый сельсовет  на 2010-2015годы и на перспективу до 2020года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</si>
  <si>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</si>
  <si>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</si>
  <si>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</si>
  <si>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</si>
  <si>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</si>
  <si>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</si>
  <si>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</si>
  <si>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</si>
  <si>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</t>
  </si>
  <si>
    <t>Закупка товаров, работ, услуг в сфере информационно-коммуникационных технологий</t>
  </si>
  <si>
    <t xml:space="preserve">Прочая закупка товаров ,работ,услуг для обеспечения государственных   (муниципальных)  нужд </t>
  </si>
  <si>
    <t>Уплата прочих налогов,сборов</t>
  </si>
  <si>
    <t xml:space="preserve">Уплата прочих налогов,сборов </t>
  </si>
  <si>
    <t>Прочая закупка товаров, работ и услуг для обеспечения государственных (муниципальных ) нужд</t>
  </si>
  <si>
    <t>Прочая закупка товаров,работ и услуг для обеспечения государственных (муниципальных) нужд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</si>
  <si>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</si>
  <si>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</si>
  <si>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</si>
  <si>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</si>
  <si>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</si>
  <si>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</si>
  <si>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</si>
  <si>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</si>
  <si>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</si>
  <si>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</si>
  <si>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</si>
  <si>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</si>
  <si>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</si>
  <si>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</si>
  <si>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</si>
  <si>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</si>
  <si>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</si>
  <si>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</si>
  <si>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</si>
  <si>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</si>
  <si>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</si>
  <si>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</si>
  <si>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</si>
  <si>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</si>
  <si>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</si>
  <si>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</si>
  <si>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</si>
  <si>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</si>
  <si>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</si>
  <si>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</si>
  <si>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</si>
  <si>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</si>
  <si>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на 2018год</t>
  </si>
  <si>
    <t>Сумма доходов на 2018 год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</si>
  <si>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</si>
  <si>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</si>
  <si>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</si>
  <si>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</si>
  <si>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</si>
  <si>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</si>
  <si>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</si>
  <si>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</si>
  <si>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</si>
  <si>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</si>
  <si>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</si>
  <si>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</si>
  <si>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</si>
  <si>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</si>
  <si>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</si>
  <si>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</si>
  <si>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</si>
  <si>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</si>
  <si>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</si>
  <si>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</si>
  <si>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</si>
  <si>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</si>
  <si>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</si>
  <si>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>13 0 00 00000</t>
  </si>
  <si>
    <t>40 1 00 02180</t>
  </si>
  <si>
    <t>40 1 00 02470</t>
  </si>
  <si>
    <t>14 0 01 07000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</si>
  <si>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</si>
  <si>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</si>
  <si>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</si>
  <si>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</si>
  <si>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</si>
  <si>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</si>
  <si>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</si>
  <si>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</si>
  <si>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</si>
  <si>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</si>
  <si>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</si>
  <si>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</si>
  <si>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</si>
  <si>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</si>
  <si>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</si>
  <si>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</si>
  <si>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</si>
  <si>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</si>
  <si>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</si>
  <si>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</si>
  <si>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</si>
  <si>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</si>
  <si>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</si>
  <si>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</si>
  <si>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</si>
  <si>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</si>
  <si>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</si>
  <si>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</si>
  <si>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</si>
  <si>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Фонд оплаты труда государственных (муниципальных) органов   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</si>
  <si>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</si>
  <si>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</si>
  <si>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</si>
  <si>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</si>
  <si>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</si>
  <si>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</si>
  <si>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</si>
  <si>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</si>
  <si>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</si>
  <si>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</si>
  <si>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</si>
  <si>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</si>
  <si>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</si>
  <si>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</si>
  <si>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</si>
  <si>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</si>
  <si>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</si>
  <si>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субсидии</t>
  </si>
  <si>
    <t>Прочие субсидии бюджетам сельских поселений</t>
  </si>
  <si>
    <t>Иные пенсии,социальные доплаты к пенсиям</t>
  </si>
  <si>
    <t>Обеспечение проведения выборов и референдумов</t>
  </si>
  <si>
    <t>40 1 00 20030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</si>
  <si>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</si>
  <si>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</si>
  <si>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</si>
  <si>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129</t>
  </si>
  <si>
    <t>119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</si>
  <si>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</si>
  <si>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</si>
  <si>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</si>
  <si>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</si>
  <si>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</si>
  <si>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</si>
  <si>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</si>
  <si>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</si>
  <si>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</si>
  <si>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</si>
  <si>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</si>
  <si>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</si>
  <si>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</si>
  <si>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</si>
  <si>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</si>
  <si>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</si>
  <si>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</si>
  <si>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</si>
  <si>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</si>
  <si>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</si>
  <si>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</si>
  <si>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</si>
  <si>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</si>
  <si>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</si>
  <si>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</si>
  <si>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</si>
  <si>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</si>
  <si>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</si>
  <si>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</si>
  <si>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</si>
  <si>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</si>
  <si>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</si>
  <si>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</si>
  <si>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</si>
  <si>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</si>
  <si>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</si>
  <si>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>Иные выплаты персоналу государственных (муниципальных) органов, за исключением фонда оплаты труда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</si>
  <si>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</si>
  <si>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</si>
  <si>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</si>
  <si>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</si>
  <si>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Уплата прочих налогов,сборов (Негатив,госпош)</t>
  </si>
  <si>
    <t>Уплата иных платежей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</si>
  <si>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</si>
  <si>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</si>
  <si>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</si>
  <si>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</si>
  <si>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</si>
  <si>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</si>
  <si>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</si>
  <si>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</si>
  <si>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</si>
  <si>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</si>
  <si>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</si>
  <si>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</si>
  <si>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</si>
  <si>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</si>
  <si>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</si>
  <si>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</si>
  <si>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</si>
  <si>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</si>
  <si>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обеспечениягосударственных (муниципальных )нужд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</si>
  <si>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</si>
  <si>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</si>
  <si>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</si>
  <si>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</si>
  <si>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</si>
  <si>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121</t>
  </si>
  <si>
    <t>122</t>
  </si>
  <si>
    <t>242</t>
  </si>
  <si>
    <t>244</t>
  </si>
  <si>
    <t>852</t>
  </si>
  <si>
    <t>853</t>
  </si>
  <si>
    <t>13</t>
  </si>
  <si>
    <t>10</t>
  </si>
  <si>
    <t>12</t>
  </si>
  <si>
    <t>810</t>
  </si>
  <si>
    <t>111</t>
  </si>
  <si>
    <t>112</t>
  </si>
  <si>
    <t>312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</si>
  <si>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</si>
  <si>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</si>
  <si>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</si>
  <si>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</si>
  <si>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</si>
  <si>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</si>
  <si>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</si>
  <si>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>Муниципальная программа «Повышение безопасности дорожного движения на территории с.Приисковое на  на 2015 год и плановый период 2016-2017гг»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</si>
  <si>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</si>
  <si>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</si>
  <si>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</si>
  <si>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</si>
  <si>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</si>
  <si>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</si>
  <si>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</si>
  <si>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</si>
  <si>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</si>
  <si>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</si>
  <si>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</si>
  <si>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</si>
  <si>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</si>
  <si>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</si>
  <si>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</si>
  <si>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</si>
  <si>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</si>
  <si>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</si>
  <si>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</si>
  <si>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</si>
  <si>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</si>
  <si>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</si>
  <si>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</si>
  <si>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</si>
  <si>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</si>
  <si>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</si>
  <si>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</si>
  <si>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</si>
  <si>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</si>
  <si>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</si>
  <si>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</si>
  <si>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</si>
  <si>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</si>
  <si>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</si>
  <si>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</si>
  <si>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</si>
  <si>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</si>
  <si>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</si>
  <si>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</si>
  <si>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</si>
  <si>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</si>
  <si>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</si>
  <si>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</si>
  <si>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</si>
  <si>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</si>
  <si>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</si>
  <si>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</si>
  <si>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</si>
  <si>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Закупка товаров, работ и услуг в сфере иновационно-коммуникационных технологий</t>
  </si>
  <si>
    <t>Исполнение судебных актов Российской Федерации и мировых соглашений по возмещению и причинению вреда</t>
  </si>
  <si>
    <t>1 03 02230 01 0000 110</t>
  </si>
  <si>
    <t>1 03 02240 01 0000 110</t>
  </si>
  <si>
    <t>1 03 02250 01 0000 110</t>
  </si>
  <si>
    <t>1 03 02260 01 0000 110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</si>
  <si>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</si>
  <si>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</si>
  <si>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</si>
  <si>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</si>
  <si>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</si>
  <si>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</si>
  <si>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</si>
  <si>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</si>
  <si>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</si>
  <si>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</si>
  <si>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</si>
  <si>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</si>
  <si>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1 11 05035 10 0000 120</t>
  </si>
  <si>
    <t>1 14 02053 10 0000 410</t>
  </si>
  <si>
    <t>Фонд оплаты труда учреждений</t>
  </si>
  <si>
    <t>011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</si>
  <si>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</si>
  <si>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</si>
  <si>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</si>
  <si>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</si>
  <si>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</si>
  <si>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</si>
  <si>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</si>
  <si>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</si>
  <si>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</si>
  <si>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</si>
  <si>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</si>
  <si>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</si>
  <si>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</si>
  <si>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</si>
  <si>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</si>
  <si>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</si>
  <si>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</si>
  <si>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</si>
  <si>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</si>
  <si>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</si>
  <si>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</si>
  <si>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</si>
  <si>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</si>
  <si>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</si>
  <si>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</si>
  <si>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</si>
  <si>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</si>
  <si>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</si>
  <si>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</si>
  <si>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</si>
  <si>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</si>
  <si>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</si>
  <si>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</si>
  <si>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</si>
  <si>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</si>
  <si>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</si>
  <si>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</si>
  <si>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</si>
  <si>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</si>
  <si>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</si>
  <si>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</si>
  <si>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</si>
  <si>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Резервные средства</t>
  </si>
  <si>
    <t>870</t>
  </si>
  <si>
    <t>Субсидии бюджетам субъектов Российской Федерации и муниципальных образований (межбюджетные субсидии)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</si>
  <si>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</si>
  <si>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</si>
  <si>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</si>
  <si>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</si>
  <si>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</si>
  <si>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</si>
  <si>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</si>
  <si>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</si>
  <si>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</si>
  <si>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40 2 00 02180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</si>
  <si>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</si>
  <si>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</si>
  <si>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</si>
  <si>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</si>
  <si>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Источники  финансирования дефицита местного бюджета муниципального образования Приисковый  сельсовет на 2018 год</t>
  </si>
  <si>
    <t xml:space="preserve">Доходы местного бюджета муниципального образования
Приисковый сельсовет  на  2018год
</t>
  </si>
  <si>
    <t>2018год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</si>
  <si>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</si>
  <si>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</si>
  <si>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</si>
  <si>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</si>
  <si>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</si>
  <si>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</si>
  <si>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</si>
  <si>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</si>
  <si>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</si>
  <si>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</si>
  <si>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</si>
  <si>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</si>
  <si>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</si>
  <si>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</si>
  <si>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</si>
  <si>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</si>
  <si>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</si>
  <si>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</si>
  <si>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</si>
  <si>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</si>
  <si>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</si>
  <si>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</si>
  <si>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</si>
  <si>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Муниципальная программа "Развитие малого и среднего предпринимательства на территории Приискового сельсовета в 2018г и лановый период 2019 и 2020 годов"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</si>
  <si>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</si>
  <si>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Муниципальная программа «Повышение безопасности дорожного движения на территории с.Приисковое на  на 2018 год и плановый период 2019-2020гг»</t>
  </si>
  <si>
    <t>Муниципальная программа «Профилактика безнадзорности и правонарушений несовершеннолетних на 2018 год и плановый период 2019-2020гг»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</si>
  <si>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</si>
  <si>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2018 год</t>
  </si>
  <si>
    <t>Муниципальная программа «Спорт, физкультура и здоровье на 2018 год и плановый период 2019-2020гг»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</si>
  <si>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2018год
</t>
  </si>
  <si>
    <t xml:space="preserve">Ведомственная структура расходов местного бюджета 
муниципального образования Приисковый  сельсовет  на 2018 год
</t>
  </si>
  <si>
    <t>Расходов на 2018 год</t>
  </si>
  <si>
    <t>расходов на 2018 год</t>
  </si>
  <si>
    <t>Муниципальная программа "Развитие  транспортной системы на 2018-2020 годы"</t>
  </si>
  <si>
    <t>Муниципальная программа «Адресная социальная  поддержка нетрудоспособного населения и семей с детьми на 2018 и плановый период 2019-2020 годы»</t>
  </si>
  <si>
    <t>Исполнение судебных актов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</si>
  <si>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</si>
  <si>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</si>
  <si>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</si>
  <si>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</si>
  <si>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</si>
  <si>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</si>
  <si>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</si>
  <si>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</si>
  <si>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</si>
  <si>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</si>
  <si>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40 1 00 09050</t>
  </si>
  <si>
    <t>Реализация мероприятий по передаче полномочий в сфере решения вопросов градостроительной деятельности</t>
  </si>
  <si>
    <t>Частичная компенсация расходов местных бюджетов по оплате труда работникам бюджетной сферы</t>
  </si>
  <si>
    <t>40 1 00 79120</t>
  </si>
  <si>
    <t>Исполнение судебных актов Российской Федерации и мировых соглашений по возмещению и причиненного вреда</t>
  </si>
  <si>
    <t>Прочие межбюджетные трансферты, передаваемые бюджетам</t>
  </si>
  <si>
    <t>17 0 00 00000</t>
  </si>
  <si>
    <t>17 0 01 00000</t>
  </si>
  <si>
    <t>17 0 01 S3290</t>
  </si>
  <si>
    <t xml:space="preserve">Работы, услуги по содержанию имущества                                             </t>
  </si>
  <si>
    <t>Закупка товаров, работ и услуг в целях капитального ремонта государственного (муниципального) имущества</t>
  </si>
  <si>
    <t>Мероприятия по энергосбережению и повышению энергетической эффективности</t>
  </si>
  <si>
    <t>16 0 00 00000</t>
  </si>
  <si>
    <t>Энергосбережение и повышение энергоэффективности в муниципальном образовании Приисковый сельсовет на 2010-2015 годы и на перспективу до 2020 года</t>
  </si>
  <si>
    <t>Программа комплексного развития системы коммунальной инфраструктуры Приисковый сельсовет на 2017-2021 годы и на перспективу до 2026 года</t>
  </si>
  <si>
    <t>Мероприятия по поддержке коммунальной инфраструктуры</t>
  </si>
  <si>
    <t>14 0 01 S1520</t>
  </si>
  <si>
    <t>14 0 01S1520</t>
  </si>
  <si>
    <t>Обеспечение профилактики безнадзорности и правонарушений несовершеннолетних</t>
  </si>
  <si>
    <t>Профилактика дорожно-транспортных проишествий</t>
  </si>
  <si>
    <t>Поддержка малого и среднего предпринимательства</t>
  </si>
  <si>
    <t>Обеспечение улучшений условий для развития физической культуры и спорта</t>
  </si>
  <si>
    <t>19 0 00 00000</t>
  </si>
  <si>
    <t>Обеспечение защиты населения по пажарной безопасности и чрезвычайных ситуаций</t>
  </si>
  <si>
    <t xml:space="preserve">Обеспечение развития коммунальных систем </t>
  </si>
  <si>
    <t>Муниципальная программа « Профилактика преступлений и иных правонарушений на территории Приискового сельсовета Орджоникидзевского района Республики Хакасия на 2018 и плановый период 2019-2020годов»</t>
  </si>
  <si>
    <t>Обеспечение профилактики  преступлений и правонарушений</t>
  </si>
  <si>
    <t>16 0 01 00000</t>
  </si>
  <si>
    <t>16 0 01 02000</t>
  </si>
  <si>
    <t>Обеспечение защиты населения по пожарной безопасности и чрезвычайных ситуаций</t>
  </si>
  <si>
    <t xml:space="preserve">Обеспечение профилактики преступлений и правонарушений </t>
  </si>
  <si>
    <t>Обеспечение развития коммунальной инфраструктуры</t>
  </si>
  <si>
    <t>Обеспечение развития коммунальной системы</t>
  </si>
  <si>
    <t>15 0 01 09000</t>
  </si>
  <si>
    <t>Муниципальная программа "Противодействие экстремизму и профилактика терроризма на территории администрации Приискового сельсовета на 2018 и на плановый период 2019-2020 годов"</t>
  </si>
  <si>
    <t>20 0 00 00000</t>
  </si>
  <si>
    <t>Дорожное хозяйство</t>
  </si>
  <si>
    <t>20 0 01 00000</t>
  </si>
  <si>
    <t>20 0 01 05000</t>
  </si>
  <si>
    <t>Мероприятия, направленные на противодействие экстремизму и профилактику терроризма на территории Приискового сельсовета</t>
  </si>
  <si>
    <t>40 1 00 71200</t>
  </si>
  <si>
    <t>Реализация мероприятий, направленных на повышение эффективности деятельности органов местного самоуправления</t>
  </si>
  <si>
    <t>40 2 00 S9130</t>
  </si>
  <si>
    <t>Частичное погашение просроченной кредиторской задолженности</t>
  </si>
  <si>
    <t>40 1 00 S9130</t>
  </si>
  <si>
    <t>100</t>
  </si>
  <si>
    <t>Расходы на  выплаты персоналу в  целях  обеспечения выполнения  функций государственными ( муниципаль-ными ) органами,  казенными  учреждениями, органами управления государственными  внебюджетными  фондами</t>
  </si>
  <si>
    <t xml:space="preserve">Расходы на выплаты персоналу государственных (муниципальных )органов </t>
  </si>
  <si>
    <t xml:space="preserve">Фонд оплаты труда государственных (муниципальных) органов  </t>
  </si>
  <si>
    <t xml:space="preserve">011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</si>
  <si>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</si>
  <si>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</si>
  <si>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</si>
  <si>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</si>
  <si>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2 02 10000 00 0000 150</t>
  </si>
  <si>
    <t>2 02 15001 00 0000 150</t>
  </si>
  <si>
    <t>2 02 15001 10 0000 150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</si>
  <si>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</si>
  <si>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</si>
  <si>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</si>
  <si>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</si>
  <si>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</si>
  <si>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</si>
  <si>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</si>
  <si>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</si>
  <si>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2 02 35250 00 0000 150</t>
  </si>
  <si>
    <t>2 02 35250 10 0000 150</t>
  </si>
  <si>
    <t>2 02 40000 00 0000 150</t>
  </si>
  <si>
    <t>2 02 40014 00 0000 150</t>
  </si>
  <si>
    <t>2 02 40014 10 0000 150</t>
  </si>
  <si>
    <t>2 02 49999 00 0000 150</t>
  </si>
  <si>
    <t>2 02 49999 10 0000 150</t>
  </si>
  <si>
    <t>исполнения</t>
  </si>
  <si>
    <t>Исполнение</t>
  </si>
  <si>
    <t>2 19 35118 10 0000 151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</si>
  <si>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</si>
  <si>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</si>
  <si>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</si>
  <si>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</si>
  <si>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</si>
  <si>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</si>
  <si>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2 19 00000 10 0000 151</t>
  </si>
  <si>
    <t>исполнение расходов</t>
  </si>
  <si>
    <t>Прочая закупка товаров ,работ,услуг для обеспечения государственных   (муниципальных)  нужд  (софинансирование)</t>
  </si>
  <si>
    <t>Закупка товаров, работ и услуг в целях капитального ремонта государственного (муниципального) имущества (софинансирование)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</si>
  <si>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муниципального образования Приисковый  сельсовет на 2018 год </t>
  </si>
  <si>
    <t xml:space="preserve">Приложение  1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22 марта 2019г. № 7.                                                
</t>
  </si>
  <si>
    <t xml:space="preserve">Приложение  2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22 марта 2019г. № 7 .      </t>
  </si>
  <si>
    <t xml:space="preserve">Приложение  3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22 марта  2019г. № 7  .      </t>
  </si>
  <si>
    <t xml:space="preserve">Приложение  4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22 марта  2019г. № 7 .     </t>
  </si>
  <si>
    <t xml:space="preserve">Приложение  5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15 апреля 2019г. № 7  .      </t>
  </si>
</sst>
</file>

<file path=xl/styles.xml><?xml version="1.0" encoding="utf-8"?>
<styleSheet xmlns="http://schemas.openxmlformats.org/spreadsheetml/2006/main">
  <numFmts count="1">
    <numFmt numFmtId="164" formatCode="#,##0.000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40"/>
      <name val="Calibri"/>
      <family val="2"/>
      <charset val="204"/>
    </font>
    <font>
      <i/>
      <sz val="11"/>
      <color indexed="4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rgb="FF000000"/>
      <name val="Arial Cyr"/>
    </font>
    <font>
      <sz val="8"/>
      <color indexed="8"/>
      <name val="Arial Cy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0A7CC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4" fillId="0" borderId="0"/>
    <xf numFmtId="0" fontId="27" fillId="0" borderId="31">
      <alignment horizontal="left" wrapText="1" indent="2"/>
    </xf>
    <xf numFmtId="4" fontId="28" fillId="0" borderId="28">
      <alignment horizontal="right" wrapText="1"/>
    </xf>
    <xf numFmtId="0" fontId="1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0" fillId="0" borderId="0" xfId="0" applyFill="1"/>
    <xf numFmtId="0" fontId="6" fillId="0" borderId="9" xfId="0" applyFont="1" applyFill="1" applyBorder="1" applyAlignment="1">
      <alignment vertical="top" wrapText="1"/>
    </xf>
    <xf numFmtId="49" fontId="5" fillId="0" borderId="9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3" fillId="0" borderId="9" xfId="0" applyNumberFormat="1" applyFont="1" applyBorder="1" applyAlignment="1">
      <alignment horizontal="center" wrapText="1"/>
    </xf>
    <xf numFmtId="4" fontId="0" fillId="0" borderId="9" xfId="0" applyNumberFormat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vertical="top" wrapText="1"/>
    </xf>
    <xf numFmtId="0" fontId="2" fillId="0" borderId="0" xfId="0" applyFont="1"/>
    <xf numFmtId="0" fontId="0" fillId="0" borderId="0" xfId="0" applyFont="1"/>
    <xf numFmtId="0" fontId="12" fillId="0" borderId="0" xfId="0" applyFont="1"/>
    <xf numFmtId="0" fontId="13" fillId="0" borderId="0" xfId="0" applyFont="1"/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 wrapText="1"/>
    </xf>
    <xf numFmtId="4" fontId="5" fillId="0" borderId="9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4" fontId="11" fillId="0" borderId="9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0" xfId="0" applyFont="1" applyFill="1"/>
    <xf numFmtId="16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/>
    <xf numFmtId="4" fontId="3" fillId="0" borderId="12" xfId="0" applyNumberFormat="1" applyFont="1" applyFill="1" applyBorder="1" applyAlignment="1">
      <alignment horizontal="center" vertical="top" wrapText="1"/>
    </xf>
    <xf numFmtId="0" fontId="12" fillId="0" borderId="0" xfId="0" applyFont="1" applyBorder="1"/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4" fontId="15" fillId="3" borderId="9" xfId="0" applyNumberFormat="1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horizontal="center" vertical="top" wrapText="1"/>
    </xf>
    <xf numFmtId="4" fontId="3" fillId="2" borderId="9" xfId="0" applyNumberFormat="1" applyFont="1" applyFill="1" applyBorder="1" applyAlignment="1">
      <alignment horizontal="center" vertical="top" wrapText="1"/>
    </xf>
    <xf numFmtId="49" fontId="5" fillId="4" borderId="9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justify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18" fillId="4" borderId="9" xfId="0" applyNumberFormat="1" applyFont="1" applyFill="1" applyBorder="1" applyAlignment="1">
      <alignment horizontal="left" vertical="top" wrapText="1"/>
    </xf>
    <xf numFmtId="0" fontId="18" fillId="4" borderId="9" xfId="0" applyFont="1" applyFill="1" applyBorder="1" applyAlignment="1">
      <alignment horizontal="left" vertical="top" wrapText="1"/>
    </xf>
    <xf numFmtId="4" fontId="18" fillId="4" borderId="9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11" fillId="0" borderId="9" xfId="0" applyFont="1" applyFill="1" applyBorder="1" applyAlignment="1">
      <alignment horizontal="justify" vertical="top" wrapText="1"/>
    </xf>
    <xf numFmtId="0" fontId="3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4" fontId="3" fillId="0" borderId="9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4" fontId="5" fillId="3" borderId="9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left" vertical="top" wrapText="1"/>
    </xf>
    <xf numFmtId="49" fontId="4" fillId="3" borderId="9" xfId="0" applyNumberFormat="1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49" fontId="18" fillId="4" borderId="9" xfId="0" applyNumberFormat="1" applyFont="1" applyFill="1" applyBorder="1" applyAlignment="1">
      <alignment vertical="top" wrapText="1"/>
    </xf>
    <xf numFmtId="0" fontId="22" fillId="7" borderId="9" xfId="0" applyFont="1" applyFill="1" applyBorder="1" applyAlignment="1">
      <alignment horizontal="justify" vertical="top" wrapText="1"/>
    </xf>
    <xf numFmtId="0" fontId="22" fillId="7" borderId="9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24" fillId="0" borderId="9" xfId="0" applyNumberFormat="1" applyFont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49" fontId="23" fillId="0" borderId="9" xfId="0" applyNumberFormat="1" applyFont="1" applyFill="1" applyBorder="1" applyAlignment="1">
      <alignment horizontal="left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wrapText="1"/>
    </xf>
    <xf numFmtId="4" fontId="3" fillId="0" borderId="0" xfId="0" applyNumberFormat="1" applyFont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8" borderId="0" xfId="0" applyNumberFormat="1" applyFont="1" applyFill="1" applyBorder="1" applyAlignment="1">
      <alignment horizontal="center" vertical="top" wrapText="1"/>
    </xf>
    <xf numFmtId="4" fontId="4" fillId="2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5" fillId="4" borderId="0" xfId="0" applyNumberFormat="1" applyFont="1" applyFill="1" applyBorder="1" applyAlignment="1">
      <alignment horizontal="center" vertical="top" wrapText="1"/>
    </xf>
    <xf numFmtId="4" fontId="4" fillId="4" borderId="0" xfId="0" applyNumberFormat="1" applyFont="1" applyFill="1" applyBorder="1" applyAlignment="1">
      <alignment horizontal="center" vertical="top" wrapText="1"/>
    </xf>
    <xf numFmtId="4" fontId="24" fillId="3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4" fillId="3" borderId="0" xfId="0" applyNumberFormat="1" applyFont="1" applyFill="1" applyBorder="1" applyAlignment="1">
      <alignment horizontal="center" vertical="top" wrapText="1"/>
    </xf>
    <xf numFmtId="4" fontId="4" fillId="6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4" fontId="0" fillId="0" borderId="0" xfId="0" applyNumberFormat="1" applyAlignment="1">
      <alignment vertical="top"/>
    </xf>
    <xf numFmtId="49" fontId="9" fillId="0" borderId="9" xfId="0" applyNumberFormat="1" applyFont="1" applyFill="1" applyBorder="1" applyAlignment="1">
      <alignment horizontal="left" vertical="top" wrapText="1"/>
    </xf>
    <xf numFmtId="49" fontId="5" fillId="3" borderId="9" xfId="0" applyNumberFormat="1" applyFont="1" applyFill="1" applyBorder="1" applyAlignment="1">
      <alignment horizontal="left" vertical="top" wrapText="1"/>
    </xf>
    <xf numFmtId="49" fontId="3" fillId="3" borderId="9" xfId="0" applyNumberFormat="1" applyFont="1" applyFill="1" applyBorder="1" applyAlignment="1">
      <alignment horizontal="left" vertical="top" wrapText="1"/>
    </xf>
    <xf numFmtId="4" fontId="3" fillId="3" borderId="9" xfId="0" applyNumberFormat="1" applyFont="1" applyFill="1" applyBorder="1" applyAlignment="1">
      <alignment horizontal="center" vertical="top" wrapText="1"/>
    </xf>
    <xf numFmtId="49" fontId="21" fillId="2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justify" vertical="top" wrapText="1"/>
    </xf>
    <xf numFmtId="0" fontId="11" fillId="0" borderId="9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22" fillId="0" borderId="9" xfId="0" applyFont="1" applyBorder="1" applyAlignment="1">
      <alignment horizontal="left" vertical="center" wrapText="1"/>
    </xf>
    <xf numFmtId="0" fontId="8" fillId="0" borderId="16" xfId="1" applyFont="1" applyFill="1" applyBorder="1" applyAlignment="1">
      <alignment horizontal="justify" vertical="top" wrapText="1"/>
    </xf>
    <xf numFmtId="49" fontId="9" fillId="0" borderId="16" xfId="1" applyNumberFormat="1" applyFont="1" applyFill="1" applyBorder="1" applyAlignment="1">
      <alignment wrapText="1"/>
    </xf>
    <xf numFmtId="0" fontId="3" fillId="0" borderId="11" xfId="1" applyFont="1" applyFill="1" applyBorder="1" applyAlignment="1">
      <alignment horizontal="left" vertical="top" wrapText="1"/>
    </xf>
    <xf numFmtId="0" fontId="5" fillId="0" borderId="11" xfId="1" applyFont="1" applyFill="1" applyBorder="1" applyAlignment="1">
      <alignment horizontal="left" vertical="top" wrapText="1"/>
    </xf>
    <xf numFmtId="49" fontId="9" fillId="0" borderId="8" xfId="1" applyNumberFormat="1" applyFont="1" applyFill="1" applyBorder="1" applyAlignment="1">
      <alignment wrapText="1"/>
    </xf>
    <xf numFmtId="0" fontId="8" fillId="0" borderId="16" xfId="1" applyFont="1" applyFill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/>
    </xf>
    <xf numFmtId="49" fontId="4" fillId="9" borderId="9" xfId="0" applyNumberFormat="1" applyFont="1" applyFill="1" applyBorder="1" applyAlignment="1">
      <alignment horizontal="center" vertical="top"/>
    </xf>
    <xf numFmtId="49" fontId="0" fillId="6" borderId="9" xfId="0" applyNumberFormat="1" applyFill="1" applyBorder="1" applyAlignment="1">
      <alignment horizontal="center" vertical="center"/>
    </xf>
    <xf numFmtId="49" fontId="5" fillId="3" borderId="10" xfId="1" applyNumberFormat="1" applyFont="1" applyFill="1" applyBorder="1" applyAlignment="1">
      <alignment horizontal="center" vertical="top" wrapText="1"/>
    </xf>
    <xf numFmtId="4" fontId="5" fillId="3" borderId="18" xfId="1" applyNumberFormat="1" applyFont="1" applyFill="1" applyBorder="1" applyAlignment="1">
      <alignment horizontal="center" vertical="top" wrapText="1"/>
    </xf>
    <xf numFmtId="4" fontId="3" fillId="0" borderId="14" xfId="1" applyNumberFormat="1" applyFont="1" applyFill="1" applyBorder="1" applyAlignment="1">
      <alignment horizontal="center" vertical="top" wrapText="1"/>
    </xf>
    <xf numFmtId="4" fontId="3" fillId="5" borderId="19" xfId="1" applyNumberFormat="1" applyFont="1" applyFill="1" applyBorder="1" applyAlignment="1">
      <alignment horizontal="center" vertical="top" wrapText="1"/>
    </xf>
    <xf numFmtId="49" fontId="6" fillId="3" borderId="8" xfId="1" applyNumberFormat="1" applyFont="1" applyFill="1" applyBorder="1" applyAlignment="1">
      <alignment wrapText="1"/>
    </xf>
    <xf numFmtId="0" fontId="5" fillId="3" borderId="9" xfId="1" applyFont="1" applyFill="1" applyBorder="1" applyAlignment="1">
      <alignment horizontal="center" vertical="top" wrapText="1"/>
    </xf>
    <xf numFmtId="4" fontId="3" fillId="5" borderId="14" xfId="1" applyNumberFormat="1" applyFont="1" applyFill="1" applyBorder="1" applyAlignment="1">
      <alignment horizontal="center" vertical="top" wrapText="1"/>
    </xf>
    <xf numFmtId="49" fontId="6" fillId="3" borderId="9" xfId="1" applyNumberFormat="1" applyFont="1" applyFill="1" applyBorder="1" applyAlignment="1">
      <alignment wrapText="1"/>
    </xf>
    <xf numFmtId="49" fontId="3" fillId="3" borderId="9" xfId="1" applyNumberFormat="1" applyFont="1" applyFill="1" applyBorder="1" applyAlignment="1">
      <alignment horizontal="center" vertical="top" wrapText="1"/>
    </xf>
    <xf numFmtId="4" fontId="5" fillId="3" borderId="14" xfId="1" applyNumberFormat="1" applyFont="1" applyFill="1" applyBorder="1" applyAlignment="1">
      <alignment horizontal="center" vertical="top" wrapText="1"/>
    </xf>
    <xf numFmtId="0" fontId="8" fillId="0" borderId="9" xfId="1" applyFont="1" applyFill="1" applyBorder="1" applyAlignment="1">
      <alignment horizontal="left" vertical="top" wrapText="1"/>
    </xf>
    <xf numFmtId="49" fontId="3" fillId="3" borderId="10" xfId="1" applyNumberFormat="1" applyFont="1" applyFill="1" applyBorder="1" applyAlignment="1">
      <alignment horizontal="center" vertical="top" wrapText="1"/>
    </xf>
    <xf numFmtId="4" fontId="3" fillId="0" borderId="19" xfId="1" applyNumberFormat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left" vertical="top" wrapText="1"/>
    </xf>
    <xf numFmtId="49" fontId="6" fillId="3" borderId="17" xfId="1" applyNumberFormat="1" applyFont="1" applyFill="1" applyBorder="1" applyAlignment="1">
      <alignment wrapText="1"/>
    </xf>
    <xf numFmtId="49" fontId="5" fillId="3" borderId="9" xfId="1" applyNumberFormat="1" applyFont="1" applyFill="1" applyBorder="1" applyAlignment="1">
      <alignment horizontal="center" vertical="top" wrapText="1"/>
    </xf>
    <xf numFmtId="4" fontId="11" fillId="3" borderId="14" xfId="1" applyNumberFormat="1" applyFont="1" applyFill="1" applyBorder="1" applyAlignment="1">
      <alignment horizontal="center" vertical="top" wrapText="1"/>
    </xf>
    <xf numFmtId="4" fontId="3" fillId="10" borderId="14" xfId="1" applyNumberFormat="1" applyFont="1" applyFill="1" applyBorder="1" applyAlignment="1">
      <alignment horizontal="center" vertical="top" wrapText="1"/>
    </xf>
    <xf numFmtId="49" fontId="6" fillId="3" borderId="16" xfId="1" applyNumberFormat="1" applyFont="1" applyFill="1" applyBorder="1" applyAlignment="1">
      <alignment wrapText="1"/>
    </xf>
    <xf numFmtId="49" fontId="4" fillId="0" borderId="9" xfId="1" applyNumberFormat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4" fontId="10" fillId="0" borderId="14" xfId="1" applyNumberFormat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top" wrapText="1"/>
    </xf>
    <xf numFmtId="49" fontId="4" fillId="0" borderId="9" xfId="1" applyNumberFormat="1" applyFont="1" applyFill="1" applyBorder="1" applyAlignment="1">
      <alignment horizontal="center" vertical="top" wrapText="1"/>
    </xf>
    <xf numFmtId="49" fontId="4" fillId="0" borderId="11" xfId="1" applyNumberFormat="1" applyFont="1" applyFill="1" applyBorder="1" applyAlignment="1">
      <alignment horizontal="center" vertical="top" wrapText="1"/>
    </xf>
    <xf numFmtId="0" fontId="4" fillId="0" borderId="9" xfId="1" applyFont="1" applyFill="1" applyBorder="1" applyAlignment="1">
      <alignment horizontal="center" vertical="top" wrapText="1"/>
    </xf>
    <xf numFmtId="49" fontId="6" fillId="0" borderId="9" xfId="1" applyNumberFormat="1" applyFont="1" applyFill="1" applyBorder="1" applyAlignment="1">
      <alignment horizontal="center" vertical="top" wrapText="1"/>
    </xf>
    <xf numFmtId="49" fontId="4" fillId="0" borderId="9" xfId="1" applyNumberFormat="1" applyFont="1" applyFill="1" applyBorder="1" applyAlignment="1">
      <alignment horizontal="left" vertical="top" wrapText="1"/>
    </xf>
    <xf numFmtId="49" fontId="4" fillId="0" borderId="6" xfId="1" applyNumberFormat="1" applyFont="1" applyFill="1" applyBorder="1" applyAlignment="1">
      <alignment horizontal="center" vertical="top" wrapText="1"/>
    </xf>
    <xf numFmtId="0" fontId="6" fillId="3" borderId="9" xfId="1" applyFont="1" applyFill="1" applyBorder="1" applyAlignment="1">
      <alignment wrapText="1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164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" fontId="4" fillId="6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vertical="top" wrapText="1"/>
    </xf>
    <xf numFmtId="49" fontId="5" fillId="6" borderId="9" xfId="0" applyNumberFormat="1" applyFont="1" applyFill="1" applyBorder="1" applyAlignment="1">
      <alignment horizontal="left" vertical="top" wrapText="1"/>
    </xf>
    <xf numFmtId="49" fontId="5" fillId="6" borderId="11" xfId="0" applyNumberFormat="1" applyFont="1" applyFill="1" applyBorder="1" applyAlignment="1">
      <alignment horizontal="left" vertical="top" wrapText="1"/>
    </xf>
    <xf numFmtId="0" fontId="0" fillId="0" borderId="0" xfId="0"/>
    <xf numFmtId="164" fontId="5" fillId="0" borderId="24" xfId="1" applyNumberFormat="1" applyFont="1" applyFill="1" applyBorder="1" applyAlignment="1">
      <alignment horizontal="center" vertical="top" wrapText="1"/>
    </xf>
    <xf numFmtId="49" fontId="5" fillId="0" borderId="26" xfId="1" applyNumberFormat="1" applyFont="1" applyFill="1" applyBorder="1" applyAlignment="1">
      <alignment horizontal="center" vertical="top" wrapText="1"/>
    </xf>
    <xf numFmtId="0" fontId="5" fillId="0" borderId="26" xfId="1" applyFont="1" applyFill="1" applyBorder="1" applyAlignment="1">
      <alignment horizontal="center" vertical="top" wrapText="1"/>
    </xf>
    <xf numFmtId="0" fontId="5" fillId="0" borderId="27" xfId="1" applyFont="1" applyFill="1" applyBorder="1" applyAlignment="1">
      <alignment vertical="top" wrapText="1"/>
    </xf>
    <xf numFmtId="4" fontId="3" fillId="0" borderId="9" xfId="1" applyNumberFormat="1" applyFont="1" applyFill="1" applyBorder="1" applyAlignment="1">
      <alignment horizontal="center" vertical="top" wrapText="1"/>
    </xf>
    <xf numFmtId="4" fontId="3" fillId="5" borderId="9" xfId="1" applyNumberFormat="1" applyFont="1" applyFill="1" applyBorder="1" applyAlignment="1">
      <alignment horizontal="center" vertical="top" wrapText="1"/>
    </xf>
    <xf numFmtId="4" fontId="5" fillId="6" borderId="9" xfId="1" applyNumberFormat="1" applyFont="1" applyFill="1" applyBorder="1" applyAlignment="1">
      <alignment horizontal="center" vertical="top" wrapText="1"/>
    </xf>
    <xf numFmtId="49" fontId="4" fillId="6" borderId="9" xfId="1" applyNumberFormat="1" applyFont="1" applyFill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/>
    </xf>
    <xf numFmtId="0" fontId="6" fillId="6" borderId="25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vertical="top" wrapText="1"/>
    </xf>
    <xf numFmtId="0" fontId="0" fillId="0" borderId="0" xfId="0"/>
    <xf numFmtId="49" fontId="5" fillId="0" borderId="10" xfId="1" applyNumberFormat="1" applyFont="1" applyFill="1" applyBorder="1" applyAlignment="1">
      <alignment horizontal="center" vertical="top" wrapText="1"/>
    </xf>
    <xf numFmtId="49" fontId="4" fillId="0" borderId="17" xfId="1" applyNumberFormat="1" applyFont="1" applyFill="1" applyBorder="1" applyAlignment="1">
      <alignment wrapText="1"/>
    </xf>
    <xf numFmtId="0" fontId="3" fillId="0" borderId="11" xfId="1" applyFont="1" applyFill="1" applyBorder="1" applyAlignment="1">
      <alignment horizontal="center" vertical="top" wrapText="1"/>
    </xf>
    <xf numFmtId="4" fontId="3" fillId="0" borderId="18" xfId="1" applyNumberFormat="1" applyFont="1" applyFill="1" applyBorder="1" applyAlignment="1">
      <alignment horizontal="center" vertical="top" wrapText="1"/>
    </xf>
    <xf numFmtId="49" fontId="8" fillId="0" borderId="17" xfId="1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wrapText="1"/>
    </xf>
    <xf numFmtId="0" fontId="8" fillId="0" borderId="17" xfId="1" applyFont="1" applyFill="1" applyBorder="1" applyAlignment="1">
      <alignment wrapText="1"/>
    </xf>
    <xf numFmtId="49" fontId="3" fillId="0" borderId="10" xfId="1" applyNumberFormat="1" applyFont="1" applyFill="1" applyBorder="1" applyAlignment="1">
      <alignment horizontal="center" vertical="top" wrapText="1"/>
    </xf>
    <xf numFmtId="49" fontId="3" fillId="0" borderId="9" xfId="1" applyNumberFormat="1" applyFont="1" applyFill="1" applyBorder="1" applyAlignment="1">
      <alignment horizontal="center" vertical="top" wrapText="1"/>
    </xf>
    <xf numFmtId="0" fontId="3" fillId="0" borderId="15" xfId="1" applyFont="1" applyFill="1" applyBorder="1" applyAlignment="1">
      <alignment horizontal="center" vertical="top" wrapText="1"/>
    </xf>
    <xf numFmtId="49" fontId="8" fillId="0" borderId="16" xfId="1" applyNumberFormat="1" applyFont="1" applyFill="1" applyBorder="1" applyAlignment="1">
      <alignment wrapText="1"/>
    </xf>
    <xf numFmtId="0" fontId="6" fillId="3" borderId="9" xfId="1" applyFont="1" applyFill="1" applyBorder="1" applyAlignment="1">
      <alignment horizontal="left" vertical="top" wrapText="1"/>
    </xf>
    <xf numFmtId="49" fontId="6" fillId="3" borderId="9" xfId="1" applyNumberFormat="1" applyFont="1" applyFill="1" applyBorder="1" applyAlignment="1">
      <alignment horizontal="center" vertical="top" wrapText="1"/>
    </xf>
    <xf numFmtId="4" fontId="5" fillId="3" borderId="9" xfId="1" applyNumberFormat="1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4" fontId="3" fillId="0" borderId="29" xfId="0" applyNumberFormat="1" applyFont="1" applyFill="1" applyBorder="1" applyAlignment="1">
      <alignment horizontal="center" vertical="top" wrapText="1"/>
    </xf>
    <xf numFmtId="49" fontId="5" fillId="3" borderId="9" xfId="1" applyNumberFormat="1" applyFont="1" applyFill="1" applyBorder="1" applyAlignment="1">
      <alignment horizontal="left" vertical="top" wrapText="1"/>
    </xf>
    <xf numFmtId="49" fontId="9" fillId="0" borderId="17" xfId="1" applyNumberFormat="1" applyFont="1" applyFill="1" applyBorder="1" applyAlignment="1">
      <alignment wrapText="1"/>
    </xf>
    <xf numFmtId="0" fontId="9" fillId="0" borderId="25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6" fillId="6" borderId="9" xfId="1" applyFont="1" applyFill="1" applyBorder="1" applyAlignment="1">
      <alignment vertical="top" wrapText="1"/>
    </xf>
    <xf numFmtId="49" fontId="6" fillId="6" borderId="9" xfId="1" applyNumberFormat="1" applyFont="1" applyFill="1" applyBorder="1" applyAlignment="1">
      <alignment horizontal="center" vertical="top" wrapText="1"/>
    </xf>
    <xf numFmtId="0" fontId="8" fillId="0" borderId="25" xfId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left" vertical="top" wrapText="1"/>
    </xf>
    <xf numFmtId="0" fontId="8" fillId="6" borderId="9" xfId="0" applyFont="1" applyFill="1" applyBorder="1" applyAlignment="1">
      <alignment horizontal="left" vertical="top" wrapText="1"/>
    </xf>
    <xf numFmtId="0" fontId="0" fillId="0" borderId="0" xfId="0"/>
    <xf numFmtId="0" fontId="0" fillId="6" borderId="0" xfId="0" applyFill="1" applyAlignment="1">
      <alignment vertical="top"/>
    </xf>
    <xf numFmtId="0" fontId="0" fillId="6" borderId="0" xfId="0" applyFill="1"/>
    <xf numFmtId="49" fontId="5" fillId="4" borderId="9" xfId="0" applyNumberFormat="1" applyFont="1" applyFill="1" applyBorder="1" applyAlignment="1">
      <alignment horizontal="left" vertical="top" wrapText="1"/>
    </xf>
    <xf numFmtId="4" fontId="18" fillId="0" borderId="9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49" fontId="5" fillId="4" borderId="9" xfId="0" applyNumberFormat="1" applyFont="1" applyFill="1" applyBorder="1" applyAlignment="1">
      <alignment vertical="top" wrapText="1"/>
    </xf>
    <xf numFmtId="49" fontId="21" fillId="0" borderId="0" xfId="0" applyNumberFormat="1" applyFont="1" applyAlignment="1"/>
    <xf numFmtId="49" fontId="3" fillId="0" borderId="9" xfId="0" applyNumberFormat="1" applyFont="1" applyBorder="1" applyAlignment="1">
      <alignment wrapText="1"/>
    </xf>
    <xf numFmtId="49" fontId="3" fillId="6" borderId="9" xfId="0" applyNumberFormat="1" applyFont="1" applyFill="1" applyBorder="1" applyAlignment="1">
      <alignment vertical="top" wrapText="1"/>
    </xf>
    <xf numFmtId="49" fontId="15" fillId="0" borderId="9" xfId="0" applyNumberFormat="1" applyFont="1" applyFill="1" applyBorder="1" applyAlignment="1">
      <alignment vertical="center" wrapText="1"/>
    </xf>
    <xf numFmtId="49" fontId="16" fillId="0" borderId="9" xfId="0" applyNumberFormat="1" applyFont="1" applyBorder="1" applyAlignment="1">
      <alignment vertical="center" wrapText="1"/>
    </xf>
    <xf numFmtId="0" fontId="5" fillId="0" borderId="11" xfId="1" applyFont="1" applyFill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4" fontId="5" fillId="0" borderId="9" xfId="0" applyNumberFormat="1" applyFont="1" applyFill="1" applyBorder="1" applyAlignment="1">
      <alignment vertical="top" wrapText="1"/>
    </xf>
    <xf numFmtId="49" fontId="5" fillId="0" borderId="9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vertical="top" wrapText="1"/>
    </xf>
    <xf numFmtId="49" fontId="3" fillId="3" borderId="9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2" borderId="9" xfId="0" applyNumberFormat="1" applyFont="1" applyFill="1" applyBorder="1" applyAlignment="1">
      <alignment vertical="top" wrapText="1"/>
    </xf>
    <xf numFmtId="49" fontId="5" fillId="6" borderId="9" xfId="0" applyNumberFormat="1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4" fontId="9" fillId="0" borderId="9" xfId="0" applyNumberFormat="1" applyFont="1" applyFill="1" applyBorder="1" applyAlignment="1">
      <alignment horizontal="left" vertical="top" wrapText="1"/>
    </xf>
    <xf numFmtId="4" fontId="9" fillId="0" borderId="9" xfId="0" applyNumberFormat="1" applyFont="1" applyFill="1" applyBorder="1" applyAlignment="1">
      <alignment horizontal="center" vertical="top" wrapText="1"/>
    </xf>
    <xf numFmtId="49" fontId="18" fillId="0" borderId="9" xfId="0" applyNumberFormat="1" applyFont="1" applyFill="1" applyBorder="1" applyAlignment="1">
      <alignment horizontal="left" vertical="top" wrapText="1"/>
    </xf>
    <xf numFmtId="49" fontId="18" fillId="0" borderId="9" xfId="0" applyNumberFormat="1" applyFont="1" applyFill="1" applyBorder="1" applyAlignment="1">
      <alignment horizontal="center" vertical="top" wrapText="1"/>
    </xf>
    <xf numFmtId="0" fontId="0" fillId="0" borderId="0" xfId="0"/>
    <xf numFmtId="0" fontId="9" fillId="0" borderId="9" xfId="1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30" xfId="0" applyFont="1" applyFill="1" applyBorder="1" applyAlignment="1">
      <alignment horizontal="justify" vertical="top" wrapText="1"/>
    </xf>
    <xf numFmtId="0" fontId="5" fillId="0" borderId="30" xfId="0" applyFont="1" applyFill="1" applyBorder="1" applyAlignment="1">
      <alignment horizontal="justify" vertical="top" wrapText="1"/>
    </xf>
    <xf numFmtId="0" fontId="8" fillId="0" borderId="9" xfId="0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3" fillId="0" borderId="2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4" fontId="3" fillId="0" borderId="9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2" fontId="2" fillId="0" borderId="0" xfId="0" applyNumberFormat="1" applyFont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3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5">
    <cellStyle name="xl32" xfId="2"/>
    <cellStyle name="xl84" xfId="3"/>
    <cellStyle name="Обычный" xfId="0" builtinId="0"/>
    <cellStyle name="Обычный 2" xfId="1"/>
    <cellStyle name="Обыч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A1:F26"/>
  <sheetViews>
    <sheetView view="pageBreakPreview" topLeftCell="A28" zoomScaleSheetLayoutView="100" workbookViewId="0">
      <selection sqref="A1:D1"/>
    </sheetView>
  </sheetViews>
  <sheetFormatPr defaultRowHeight="15"/>
  <cols>
    <col min="1" max="1" width="34.7109375" customWidth="1"/>
    <col min="2" max="2" width="38.85546875" customWidth="1"/>
    <col min="3" max="3" width="19.28515625" style="279" customWidth="1"/>
    <col min="4" max="4" width="20.28515625" style="1" customWidth="1"/>
  </cols>
  <sheetData>
    <row r="1" spans="1:6" ht="77.25" customHeight="1">
      <c r="A1" s="283" t="s">
        <v>506</v>
      </c>
      <c r="B1" s="284"/>
      <c r="C1" s="284"/>
      <c r="D1" s="284"/>
      <c r="F1" s="2"/>
    </row>
    <row r="2" spans="1:6" ht="32.25" customHeight="1">
      <c r="A2" s="289" t="s">
        <v>370</v>
      </c>
      <c r="B2" s="289"/>
      <c r="C2" s="289"/>
      <c r="D2" s="289"/>
    </row>
    <row r="3" spans="1:6" ht="15.75" thickBot="1">
      <c r="D3" s="1" t="s">
        <v>124</v>
      </c>
    </row>
    <row r="4" spans="1:6" ht="15.75" customHeight="1">
      <c r="A4" s="285" t="s">
        <v>244</v>
      </c>
      <c r="B4" s="285" t="s">
        <v>245</v>
      </c>
      <c r="C4" s="8" t="s">
        <v>246</v>
      </c>
      <c r="D4" s="8" t="s">
        <v>246</v>
      </c>
    </row>
    <row r="5" spans="1:6" ht="17.25" customHeight="1" thickBot="1">
      <c r="A5" s="286"/>
      <c r="B5" s="286"/>
      <c r="C5" s="7" t="s">
        <v>67</v>
      </c>
      <c r="D5" s="7" t="s">
        <v>492</v>
      </c>
    </row>
    <row r="6" spans="1:6" ht="47.25" customHeight="1" thickBot="1">
      <c r="A6" s="4" t="s">
        <v>247</v>
      </c>
      <c r="B6" s="5" t="s">
        <v>248</v>
      </c>
      <c r="C6" s="81" t="s">
        <v>243</v>
      </c>
      <c r="D6" s="81" t="s">
        <v>243</v>
      </c>
    </row>
    <row r="7" spans="1:6" ht="43.5" customHeight="1" thickBot="1">
      <c r="A7" s="4" t="s">
        <v>249</v>
      </c>
      <c r="B7" s="5" t="s">
        <v>250</v>
      </c>
      <c r="C7" s="81" t="s">
        <v>243</v>
      </c>
      <c r="D7" s="81" t="s">
        <v>243</v>
      </c>
    </row>
    <row r="8" spans="1:6" ht="49.5" customHeight="1" thickBot="1">
      <c r="A8" s="4" t="s">
        <v>251</v>
      </c>
      <c r="B8" s="5" t="s">
        <v>252</v>
      </c>
      <c r="C8" s="81" t="s">
        <v>243</v>
      </c>
      <c r="D8" s="81" t="s">
        <v>243</v>
      </c>
    </row>
    <row r="9" spans="1:6" ht="48" customHeight="1" thickBot="1">
      <c r="A9" s="6" t="s">
        <v>253</v>
      </c>
      <c r="B9" s="3" t="s">
        <v>254</v>
      </c>
      <c r="C9" s="82" t="s">
        <v>243</v>
      </c>
      <c r="D9" s="82" t="s">
        <v>243</v>
      </c>
    </row>
    <row r="10" spans="1:6" ht="60.75" customHeight="1" thickBot="1">
      <c r="A10" s="4" t="s">
        <v>255</v>
      </c>
      <c r="B10" s="5" t="s">
        <v>256</v>
      </c>
      <c r="C10" s="81" t="s">
        <v>243</v>
      </c>
      <c r="D10" s="81" t="s">
        <v>243</v>
      </c>
    </row>
    <row r="11" spans="1:6" ht="63.75" customHeight="1" thickBot="1">
      <c r="A11" s="6" t="s">
        <v>257</v>
      </c>
      <c r="B11" s="3" t="s">
        <v>258</v>
      </c>
      <c r="C11" s="82" t="s">
        <v>243</v>
      </c>
      <c r="D11" s="82" t="s">
        <v>243</v>
      </c>
    </row>
    <row r="12" spans="1:6" ht="47.25" customHeight="1" thickBot="1">
      <c r="A12" s="4" t="s">
        <v>259</v>
      </c>
      <c r="B12" s="5" t="s">
        <v>260</v>
      </c>
      <c r="C12" s="81">
        <v>0</v>
      </c>
      <c r="D12" s="81">
        <v>0</v>
      </c>
    </row>
    <row r="13" spans="1:6" ht="65.25" customHeight="1" thickBot="1">
      <c r="A13" s="4" t="s">
        <v>261</v>
      </c>
      <c r="B13" s="5" t="s">
        <v>262</v>
      </c>
      <c r="C13" s="81">
        <f>SUM(C14)</f>
        <v>0</v>
      </c>
      <c r="D13" s="81">
        <f>SUM(D14)</f>
        <v>0</v>
      </c>
    </row>
    <row r="14" spans="1:6" ht="75.75" thickBot="1">
      <c r="A14" s="6" t="s">
        <v>263</v>
      </c>
      <c r="B14" s="3" t="s">
        <v>264</v>
      </c>
      <c r="C14" s="82">
        <v>0</v>
      </c>
      <c r="D14" s="82">
        <v>0</v>
      </c>
    </row>
    <row r="15" spans="1:6" ht="72" thickBot="1">
      <c r="A15" s="4" t="s">
        <v>265</v>
      </c>
      <c r="B15" s="5" t="s">
        <v>266</v>
      </c>
      <c r="C15" s="82">
        <f>SUM(C16)</f>
        <v>0</v>
      </c>
      <c r="D15" s="82">
        <f>SUM(D16)</f>
        <v>0</v>
      </c>
    </row>
    <row r="16" spans="1:6" ht="64.5" customHeight="1" thickBot="1">
      <c r="A16" s="6" t="s">
        <v>267</v>
      </c>
      <c r="B16" s="3" t="s">
        <v>268</v>
      </c>
      <c r="C16" s="82">
        <v>0</v>
      </c>
      <c r="D16" s="82">
        <v>0</v>
      </c>
    </row>
    <row r="17" spans="1:4" ht="33" customHeight="1" thickBot="1">
      <c r="A17" s="4" t="s">
        <v>269</v>
      </c>
      <c r="B17" s="5" t="s">
        <v>270</v>
      </c>
      <c r="C17" s="190">
        <f>SUM(C21-(-C22))</f>
        <v>648205</v>
      </c>
      <c r="D17" s="190">
        <f>SUM(D21-(-D22))</f>
        <v>8202.589999999851</v>
      </c>
    </row>
    <row r="18" spans="1:4" ht="31.5" customHeight="1" thickBot="1">
      <c r="A18" s="4" t="s">
        <v>271</v>
      </c>
      <c r="B18" s="5" t="s">
        <v>272</v>
      </c>
      <c r="C18" s="190">
        <f t="shared" ref="C18:D20" si="0">C19</f>
        <v>-17941002.66</v>
      </c>
      <c r="D18" s="190">
        <f t="shared" si="0"/>
        <v>-10256446.359999999</v>
      </c>
    </row>
    <row r="19" spans="1:4" ht="32.25" customHeight="1" thickBot="1">
      <c r="A19" s="6" t="s">
        <v>273</v>
      </c>
      <c r="B19" s="3" t="s">
        <v>274</v>
      </c>
      <c r="C19" s="191">
        <f t="shared" si="0"/>
        <v>-17941002.66</v>
      </c>
      <c r="D19" s="191">
        <f t="shared" si="0"/>
        <v>-10256446.359999999</v>
      </c>
    </row>
    <row r="20" spans="1:4" ht="33" customHeight="1" thickBot="1">
      <c r="A20" s="6" t="s">
        <v>275</v>
      </c>
      <c r="B20" s="3" t="s">
        <v>276</v>
      </c>
      <c r="C20" s="191">
        <f t="shared" si="0"/>
        <v>-17941002.66</v>
      </c>
      <c r="D20" s="191">
        <f t="shared" si="0"/>
        <v>-10256446.359999999</v>
      </c>
    </row>
    <row r="21" spans="1:4" ht="39" customHeight="1" thickBot="1">
      <c r="A21" s="6" t="s">
        <v>277</v>
      </c>
      <c r="B21" s="3" t="s">
        <v>278</v>
      </c>
      <c r="C21" s="189">
        <v>-17941002.66</v>
      </c>
      <c r="D21" s="189">
        <v>-10256446.359999999</v>
      </c>
    </row>
    <row r="22" spans="1:4" ht="33" customHeight="1" thickBot="1">
      <c r="A22" s="4" t="s">
        <v>279</v>
      </c>
      <c r="B22" s="5" t="s">
        <v>280</v>
      </c>
      <c r="C22" s="190">
        <f t="shared" ref="C22:D24" si="1">C23</f>
        <v>18589207.66</v>
      </c>
      <c r="D22" s="190">
        <f t="shared" si="1"/>
        <v>10264648.949999999</v>
      </c>
    </row>
    <row r="23" spans="1:4" ht="36" customHeight="1" thickBot="1">
      <c r="A23" s="6" t="s">
        <v>281</v>
      </c>
      <c r="B23" s="3" t="s">
        <v>282</v>
      </c>
      <c r="C23" s="191">
        <f t="shared" si="1"/>
        <v>18589207.66</v>
      </c>
      <c r="D23" s="191">
        <f t="shared" si="1"/>
        <v>10264648.949999999</v>
      </c>
    </row>
    <row r="24" spans="1:4" ht="33.75" customHeight="1" thickBot="1">
      <c r="A24" s="6" t="s">
        <v>283</v>
      </c>
      <c r="B24" s="3" t="s">
        <v>284</v>
      </c>
      <c r="C24" s="191">
        <f t="shared" si="1"/>
        <v>18589207.66</v>
      </c>
      <c r="D24" s="191">
        <f t="shared" si="1"/>
        <v>10264648.949999999</v>
      </c>
    </row>
    <row r="25" spans="1:4" ht="34.5" customHeight="1" thickBot="1">
      <c r="A25" s="6" t="s">
        <v>285</v>
      </c>
      <c r="B25" s="3" t="s">
        <v>286</v>
      </c>
      <c r="C25" s="189">
        <v>18589207.66</v>
      </c>
      <c r="D25" s="189">
        <v>10264648.949999999</v>
      </c>
    </row>
    <row r="26" spans="1:4" ht="21.75" customHeight="1" thickBot="1">
      <c r="A26" s="287" t="s">
        <v>287</v>
      </c>
      <c r="B26" s="288"/>
      <c r="C26" s="190">
        <f>SUM(C21-(-C22))</f>
        <v>648205</v>
      </c>
      <c r="D26" s="190">
        <f>SUM(D21-(-D22))</f>
        <v>8202.589999999851</v>
      </c>
    </row>
  </sheetData>
  <mergeCells count="5">
    <mergeCell ref="A1:D1"/>
    <mergeCell ref="A4:A5"/>
    <mergeCell ref="B4:B5"/>
    <mergeCell ref="A26:B26"/>
    <mergeCell ref="A2:D2"/>
  </mergeCells>
  <phoneticPr fontId="0" type="noConversion"/>
  <pageMargins left="0.7" right="0.7" top="0.36" bottom="0.41" header="0.3" footer="0.3"/>
  <pageSetup paperSize="9" scale="7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A1:H58"/>
  <sheetViews>
    <sheetView workbookViewId="0">
      <selection sqref="A1:D1"/>
    </sheetView>
  </sheetViews>
  <sheetFormatPr defaultRowHeight="15"/>
  <cols>
    <col min="1" max="1" width="26" style="36" customWidth="1"/>
    <col min="2" max="2" width="74" style="36" customWidth="1"/>
    <col min="3" max="3" width="18.28515625" style="36" customWidth="1"/>
    <col min="4" max="4" width="17.7109375" style="37" customWidth="1"/>
  </cols>
  <sheetData>
    <row r="1" spans="1:4" ht="61.5" customHeight="1">
      <c r="A1" s="292" t="s">
        <v>507</v>
      </c>
      <c r="B1" s="293"/>
      <c r="C1" s="293"/>
      <c r="D1" s="293"/>
    </row>
    <row r="2" spans="1:4" ht="30.75" customHeight="1">
      <c r="A2" s="294" t="s">
        <v>371</v>
      </c>
      <c r="B2" s="295"/>
      <c r="C2" s="295"/>
      <c r="D2" s="295"/>
    </row>
    <row r="3" spans="1:4" ht="15" customHeight="1" thickBot="1">
      <c r="D3" s="185" t="s">
        <v>416</v>
      </c>
    </row>
    <row r="4" spans="1:4" ht="17.25" customHeight="1">
      <c r="A4" s="35" t="s">
        <v>311</v>
      </c>
      <c r="B4" s="296" t="s">
        <v>313</v>
      </c>
      <c r="C4" s="298" t="s">
        <v>68</v>
      </c>
      <c r="D4" s="298" t="s">
        <v>493</v>
      </c>
    </row>
    <row r="5" spans="1:4" ht="33.75" customHeight="1">
      <c r="A5" s="73" t="s">
        <v>312</v>
      </c>
      <c r="B5" s="297"/>
      <c r="C5" s="298"/>
      <c r="D5" s="298"/>
    </row>
    <row r="6" spans="1:4" ht="24" customHeight="1">
      <c r="A6" s="74" t="s">
        <v>314</v>
      </c>
      <c r="B6" s="83" t="s">
        <v>301</v>
      </c>
      <c r="C6" s="32">
        <f>C7+C12+C18+C28+C30</f>
        <v>8122700</v>
      </c>
      <c r="D6" s="32">
        <f>D7+D12+D18+D28+D30</f>
        <v>808258.94</v>
      </c>
    </row>
    <row r="7" spans="1:4" ht="20.25" customHeight="1">
      <c r="A7" s="76" t="s">
        <v>315</v>
      </c>
      <c r="B7" s="85" t="s">
        <v>316</v>
      </c>
      <c r="C7" s="34">
        <f>C8</f>
        <v>876000</v>
      </c>
      <c r="D7" s="34">
        <f>D8</f>
        <v>534311.17999999993</v>
      </c>
    </row>
    <row r="8" spans="1:4" ht="21.75" customHeight="1">
      <c r="A8" s="74" t="s">
        <v>317</v>
      </c>
      <c r="B8" s="83" t="s">
        <v>318</v>
      </c>
      <c r="C8" s="32">
        <f>C9+C10+C11</f>
        <v>876000</v>
      </c>
      <c r="D8" s="32">
        <f>D9+D10+D11</f>
        <v>534311.17999999993</v>
      </c>
    </row>
    <row r="9" spans="1:4" s="25" customFormat="1" ht="73.5" customHeight="1">
      <c r="A9" s="75" t="s">
        <v>319</v>
      </c>
      <c r="B9" s="84" t="s">
        <v>470</v>
      </c>
      <c r="C9" s="33">
        <v>835000</v>
      </c>
      <c r="D9" s="33">
        <v>534154.69999999995</v>
      </c>
    </row>
    <row r="10" spans="1:4" s="25" customFormat="1" ht="104.25" customHeight="1">
      <c r="A10" s="75" t="s">
        <v>320</v>
      </c>
      <c r="B10" s="84" t="s">
        <v>471</v>
      </c>
      <c r="C10" s="33">
        <v>40000</v>
      </c>
      <c r="D10" s="33">
        <v>0</v>
      </c>
    </row>
    <row r="11" spans="1:4" s="25" customFormat="1" ht="64.5" customHeight="1">
      <c r="A11" s="75" t="s">
        <v>321</v>
      </c>
      <c r="B11" s="84" t="s">
        <v>472</v>
      </c>
      <c r="C11" s="33">
        <v>1000</v>
      </c>
      <c r="D11" s="33">
        <v>156.47999999999999</v>
      </c>
    </row>
    <row r="12" spans="1:4" s="25" customFormat="1" ht="39.75" customHeight="1">
      <c r="A12" s="76" t="s">
        <v>295</v>
      </c>
      <c r="B12" s="85" t="s">
        <v>296</v>
      </c>
      <c r="C12" s="32">
        <f>C13</f>
        <v>124700</v>
      </c>
      <c r="D12" s="32">
        <f>D13</f>
        <v>121093.09000000001</v>
      </c>
    </row>
    <row r="13" spans="1:4" s="25" customFormat="1" ht="39.75" customHeight="1">
      <c r="A13" s="77" t="s">
        <v>131</v>
      </c>
      <c r="B13" s="86" t="s">
        <v>132</v>
      </c>
      <c r="C13" s="33">
        <f>C14+C15+C16+C17</f>
        <v>124700</v>
      </c>
      <c r="D13" s="33">
        <f>D14+D15+D16+D17</f>
        <v>121093.09000000001</v>
      </c>
    </row>
    <row r="14" spans="1:4" s="25" customFormat="1" ht="72.75" customHeight="1">
      <c r="A14" s="75" t="s">
        <v>291</v>
      </c>
      <c r="B14" s="84" t="s">
        <v>304</v>
      </c>
      <c r="C14" s="33">
        <v>54000</v>
      </c>
      <c r="D14" s="33">
        <v>53954.85</v>
      </c>
    </row>
    <row r="15" spans="1:4" s="25" customFormat="1" ht="85.5" customHeight="1">
      <c r="A15" s="75" t="s">
        <v>292</v>
      </c>
      <c r="B15" s="84" t="s">
        <v>305</v>
      </c>
      <c r="C15" s="33">
        <v>700</v>
      </c>
      <c r="D15" s="33">
        <v>519.69000000000005</v>
      </c>
    </row>
    <row r="16" spans="1:4" s="25" customFormat="1" ht="61.5" customHeight="1">
      <c r="A16" s="75" t="s">
        <v>293</v>
      </c>
      <c r="B16" s="84" t="s">
        <v>306</v>
      </c>
      <c r="C16" s="33">
        <v>70000</v>
      </c>
      <c r="D16" s="33">
        <v>78707.5</v>
      </c>
    </row>
    <row r="17" spans="1:4" s="25" customFormat="1" ht="75" customHeight="1">
      <c r="A17" s="75" t="s">
        <v>294</v>
      </c>
      <c r="B17" s="84" t="s">
        <v>148</v>
      </c>
      <c r="C17" s="33">
        <v>0</v>
      </c>
      <c r="D17" s="33">
        <v>-12088.95</v>
      </c>
    </row>
    <row r="18" spans="1:4" ht="19.5" customHeight="1">
      <c r="A18" s="76" t="s">
        <v>322</v>
      </c>
      <c r="B18" s="85" t="s">
        <v>323</v>
      </c>
      <c r="C18" s="34">
        <f>C19+C21</f>
        <v>162000</v>
      </c>
      <c r="D18" s="34">
        <f>D19+D21</f>
        <v>152554.66999999998</v>
      </c>
    </row>
    <row r="19" spans="1:4" ht="19.5" customHeight="1">
      <c r="A19" s="74" t="s">
        <v>324</v>
      </c>
      <c r="B19" s="83" t="s">
        <v>325</v>
      </c>
      <c r="C19" s="32">
        <f>C20</f>
        <v>55000</v>
      </c>
      <c r="D19" s="32">
        <f>D20</f>
        <v>54486.04</v>
      </c>
    </row>
    <row r="20" spans="1:4" s="25" customFormat="1" ht="54" customHeight="1">
      <c r="A20" s="75" t="s">
        <v>326</v>
      </c>
      <c r="B20" s="84" t="s">
        <v>473</v>
      </c>
      <c r="C20" s="33">
        <v>55000</v>
      </c>
      <c r="D20" s="33">
        <v>54486.04</v>
      </c>
    </row>
    <row r="21" spans="1:4" ht="18.75" customHeight="1">
      <c r="A21" s="74" t="s">
        <v>327</v>
      </c>
      <c r="B21" s="83" t="s">
        <v>328</v>
      </c>
      <c r="C21" s="32">
        <f>SUM(C22+C24)</f>
        <v>107000</v>
      </c>
      <c r="D21" s="32">
        <f>SUM(D22+D24)</f>
        <v>98068.62999999999</v>
      </c>
    </row>
    <row r="22" spans="1:4" ht="27.75" customHeight="1">
      <c r="A22" s="75" t="s">
        <v>236</v>
      </c>
      <c r="B22" s="83" t="s">
        <v>414</v>
      </c>
      <c r="C22" s="32">
        <f>C23</f>
        <v>100000</v>
      </c>
      <c r="D22" s="32">
        <f>D23</f>
        <v>91604.59</v>
      </c>
    </row>
    <row r="23" spans="1:4" s="25" customFormat="1" ht="33" customHeight="1">
      <c r="A23" s="75" t="s">
        <v>235</v>
      </c>
      <c r="B23" s="84" t="s">
        <v>299</v>
      </c>
      <c r="C23" s="33">
        <v>100000</v>
      </c>
      <c r="D23" s="33">
        <v>91604.59</v>
      </c>
    </row>
    <row r="24" spans="1:4" ht="27" customHeight="1">
      <c r="A24" s="75" t="s">
        <v>238</v>
      </c>
      <c r="B24" s="83" t="s">
        <v>413</v>
      </c>
      <c r="C24" s="32">
        <f>C25</f>
        <v>7000</v>
      </c>
      <c r="D24" s="32">
        <f>D25</f>
        <v>6464.04</v>
      </c>
    </row>
    <row r="25" spans="1:4" s="25" customFormat="1" ht="39" customHeight="1">
      <c r="A25" s="75" t="s">
        <v>237</v>
      </c>
      <c r="B25" s="84" t="s">
        <v>300</v>
      </c>
      <c r="C25" s="33">
        <v>7000</v>
      </c>
      <c r="D25" s="33">
        <v>6464.04</v>
      </c>
    </row>
    <row r="26" spans="1:4" s="25" customFormat="1" ht="52.5" hidden="1" customHeight="1">
      <c r="A26" s="78" t="s">
        <v>133</v>
      </c>
      <c r="B26" s="87" t="s">
        <v>134</v>
      </c>
      <c r="C26" s="33">
        <f t="shared" ref="C26:D28" si="0">C27</f>
        <v>0</v>
      </c>
      <c r="D26" s="33">
        <f t="shared" si="0"/>
        <v>0</v>
      </c>
    </row>
    <row r="27" spans="1:4" s="25" customFormat="1" ht="52.5" hidden="1" customHeight="1">
      <c r="A27" s="77" t="s">
        <v>135</v>
      </c>
      <c r="B27" s="86" t="s">
        <v>136</v>
      </c>
      <c r="C27" s="33">
        <f t="shared" si="0"/>
        <v>0</v>
      </c>
      <c r="D27" s="33">
        <f t="shared" si="0"/>
        <v>0</v>
      </c>
    </row>
    <row r="28" spans="1:4" s="25" customFormat="1" ht="81" hidden="1" customHeight="1">
      <c r="A28" s="60" t="s">
        <v>165</v>
      </c>
      <c r="B28" s="88" t="s">
        <v>137</v>
      </c>
      <c r="C28" s="33">
        <f t="shared" si="0"/>
        <v>0</v>
      </c>
      <c r="D28" s="33">
        <f t="shared" si="0"/>
        <v>0</v>
      </c>
    </row>
    <row r="29" spans="1:4" s="25" customFormat="1" ht="62.25" hidden="1" customHeight="1">
      <c r="A29" s="60" t="s">
        <v>307</v>
      </c>
      <c r="B29" s="88" t="s">
        <v>138</v>
      </c>
      <c r="C29" s="33"/>
      <c r="D29" s="33"/>
    </row>
    <row r="30" spans="1:4" s="25" customFormat="1" ht="38.25" customHeight="1">
      <c r="A30" s="76" t="s">
        <v>158</v>
      </c>
      <c r="B30" s="134" t="s">
        <v>159</v>
      </c>
      <c r="C30" s="34">
        <f>C33</f>
        <v>6960000</v>
      </c>
      <c r="D30" s="34">
        <f>D33</f>
        <v>300</v>
      </c>
    </row>
    <row r="31" spans="1:4" s="25" customFormat="1" ht="62.25" customHeight="1">
      <c r="A31" s="77" t="s">
        <v>139</v>
      </c>
      <c r="B31" s="182" t="s">
        <v>140</v>
      </c>
      <c r="C31" s="33">
        <f>C32</f>
        <v>6960000</v>
      </c>
      <c r="D31" s="33">
        <f>D32</f>
        <v>300</v>
      </c>
    </row>
    <row r="32" spans="1:4" s="25" customFormat="1" ht="76.5" customHeight="1">
      <c r="A32" s="77" t="s">
        <v>141</v>
      </c>
      <c r="B32" s="184" t="s">
        <v>142</v>
      </c>
      <c r="C32" s="33">
        <f>C33</f>
        <v>6960000</v>
      </c>
      <c r="D32" s="33">
        <f>D33</f>
        <v>300</v>
      </c>
    </row>
    <row r="33" spans="1:8" s="25" customFormat="1" ht="78" customHeight="1">
      <c r="A33" s="75" t="s">
        <v>308</v>
      </c>
      <c r="B33" s="183" t="s">
        <v>160</v>
      </c>
      <c r="C33" s="33">
        <v>6960000</v>
      </c>
      <c r="D33" s="33">
        <v>300</v>
      </c>
    </row>
    <row r="34" spans="1:8" s="9" customFormat="1" ht="23.25" customHeight="1">
      <c r="A34" s="135" t="s">
        <v>329</v>
      </c>
      <c r="B34" s="136" t="s">
        <v>330</v>
      </c>
      <c r="C34" s="137">
        <f>C35</f>
        <v>9818302.6600000001</v>
      </c>
      <c r="D34" s="137">
        <f>D35</f>
        <v>9460080.0399999991</v>
      </c>
    </row>
    <row r="35" spans="1:8" s="11" customFormat="1" ht="35.25" customHeight="1">
      <c r="A35" s="74" t="s">
        <v>331</v>
      </c>
      <c r="B35" s="83" t="s">
        <v>332</v>
      </c>
      <c r="C35" s="32">
        <f>C36+C41+C44+C49</f>
        <v>9818302.6600000001</v>
      </c>
      <c r="D35" s="32">
        <f>D36+D41+D44+D49</f>
        <v>9460080.0399999991</v>
      </c>
    </row>
    <row r="36" spans="1:8" ht="34.5" customHeight="1">
      <c r="A36" s="74" t="s">
        <v>474</v>
      </c>
      <c r="B36" s="83" t="s">
        <v>415</v>
      </c>
      <c r="C36" s="32">
        <f>C37+C39</f>
        <v>3316000</v>
      </c>
      <c r="D36" s="32">
        <f>D37+D39</f>
        <v>3316000</v>
      </c>
    </row>
    <row r="37" spans="1:8" ht="33.75" customHeight="1">
      <c r="A37" s="75" t="s">
        <v>475</v>
      </c>
      <c r="B37" s="84" t="s">
        <v>333</v>
      </c>
      <c r="C37" s="33">
        <f>C38</f>
        <v>2846000</v>
      </c>
      <c r="D37" s="33">
        <f>D38</f>
        <v>2846000</v>
      </c>
    </row>
    <row r="38" spans="1:8" s="25" customFormat="1" ht="35.25" customHeight="1">
      <c r="A38" s="75" t="s">
        <v>476</v>
      </c>
      <c r="B38" s="84" t="s">
        <v>302</v>
      </c>
      <c r="C38" s="33">
        <v>2846000</v>
      </c>
      <c r="D38" s="33">
        <v>2846000</v>
      </c>
    </row>
    <row r="39" spans="1:8" s="25" customFormat="1" ht="35.25" customHeight="1">
      <c r="A39" s="79" t="s">
        <v>477</v>
      </c>
      <c r="B39" s="87" t="s">
        <v>338</v>
      </c>
      <c r="C39" s="32">
        <f>C40</f>
        <v>470000</v>
      </c>
      <c r="D39" s="32">
        <f>D40</f>
        <v>470000</v>
      </c>
    </row>
    <row r="40" spans="1:8" s="25" customFormat="1" ht="36" customHeight="1">
      <c r="A40" s="77" t="s">
        <v>478</v>
      </c>
      <c r="B40" s="86" t="s">
        <v>337</v>
      </c>
      <c r="C40" s="33">
        <v>470000</v>
      </c>
      <c r="D40" s="33">
        <v>470000</v>
      </c>
    </row>
    <row r="41" spans="1:8" s="25" customFormat="1" ht="33.75" customHeight="1">
      <c r="A41" s="78" t="s">
        <v>479</v>
      </c>
      <c r="B41" s="87" t="s">
        <v>355</v>
      </c>
      <c r="C41" s="32">
        <f>SUM(C42)</f>
        <v>4260102.66</v>
      </c>
      <c r="D41" s="32">
        <f>SUM(D42)</f>
        <v>3911470.66</v>
      </c>
      <c r="E41" s="43"/>
      <c r="F41" s="44"/>
      <c r="G41" s="45"/>
      <c r="H41" s="46"/>
    </row>
    <row r="42" spans="1:8" s="25" customFormat="1" ht="25.5" customHeight="1">
      <c r="A42" s="77" t="s">
        <v>480</v>
      </c>
      <c r="B42" s="86" t="s">
        <v>143</v>
      </c>
      <c r="C42" s="80">
        <f>SUM(C43)</f>
        <v>4260102.66</v>
      </c>
      <c r="D42" s="80">
        <f>SUM(D43)</f>
        <v>3911470.66</v>
      </c>
      <c r="E42" s="43"/>
      <c r="F42" s="44"/>
      <c r="G42" s="45"/>
      <c r="H42" s="46"/>
    </row>
    <row r="43" spans="1:8" s="25" customFormat="1" ht="24.75" customHeight="1">
      <c r="A43" s="77" t="s">
        <v>481</v>
      </c>
      <c r="B43" s="86" t="s">
        <v>144</v>
      </c>
      <c r="C43" s="80">
        <v>4260102.66</v>
      </c>
      <c r="D43" s="80">
        <v>3911470.66</v>
      </c>
      <c r="E43" s="43"/>
      <c r="F43" s="44"/>
      <c r="G43" s="45"/>
      <c r="H43" s="46"/>
    </row>
    <row r="44" spans="1:8" s="26" customFormat="1" ht="42.75" customHeight="1">
      <c r="A44" s="74" t="s">
        <v>482</v>
      </c>
      <c r="B44" s="83" t="s">
        <v>334</v>
      </c>
      <c r="C44" s="32">
        <f>C45+C47</f>
        <v>130000</v>
      </c>
      <c r="D44" s="32">
        <f>D45+D47</f>
        <v>125409.38</v>
      </c>
    </row>
    <row r="45" spans="1:8" ht="31.5">
      <c r="A45" s="75" t="s">
        <v>483</v>
      </c>
      <c r="B45" s="84" t="s">
        <v>335</v>
      </c>
      <c r="C45" s="33">
        <f>C46</f>
        <v>116700</v>
      </c>
      <c r="D45" s="33">
        <f>D46</f>
        <v>116700</v>
      </c>
    </row>
    <row r="46" spans="1:8" ht="47.25">
      <c r="A46" s="75" t="s">
        <v>484</v>
      </c>
      <c r="B46" s="84" t="s">
        <v>303</v>
      </c>
      <c r="C46" s="33">
        <v>116700</v>
      </c>
      <c r="D46" s="33">
        <v>116700</v>
      </c>
    </row>
    <row r="47" spans="1:8" ht="31.5">
      <c r="A47" s="74" t="s">
        <v>485</v>
      </c>
      <c r="B47" s="83" t="s">
        <v>362</v>
      </c>
      <c r="C47" s="32">
        <f>C48</f>
        <v>13300</v>
      </c>
      <c r="D47" s="32">
        <f>D48</f>
        <v>8709.3799999999992</v>
      </c>
    </row>
    <row r="48" spans="1:8" ht="31.5">
      <c r="A48" s="75" t="s">
        <v>486</v>
      </c>
      <c r="B48" s="84" t="s">
        <v>361</v>
      </c>
      <c r="C48" s="33">
        <v>13300</v>
      </c>
      <c r="D48" s="33">
        <v>8709.3799999999992</v>
      </c>
    </row>
    <row r="49" spans="1:4" ht="15.75">
      <c r="A49" s="74" t="s">
        <v>487</v>
      </c>
      <c r="B49" s="83" t="s">
        <v>419</v>
      </c>
      <c r="C49" s="32">
        <f>SUM(C50+C52)</f>
        <v>2112200</v>
      </c>
      <c r="D49" s="32">
        <f>SUM(D50+D52)</f>
        <v>2107200</v>
      </c>
    </row>
    <row r="50" spans="1:4" ht="63">
      <c r="A50" s="75" t="s">
        <v>488</v>
      </c>
      <c r="B50" s="84" t="s">
        <v>417</v>
      </c>
      <c r="C50" s="33">
        <f>C51</f>
        <v>5000</v>
      </c>
      <c r="D50" s="33">
        <f>D51</f>
        <v>0</v>
      </c>
    </row>
    <row r="51" spans="1:4" ht="61.5" customHeight="1">
      <c r="A51" s="75" t="s">
        <v>489</v>
      </c>
      <c r="B51" s="84" t="s">
        <v>418</v>
      </c>
      <c r="C51" s="33">
        <v>5000</v>
      </c>
      <c r="D51" s="33">
        <v>0</v>
      </c>
    </row>
    <row r="52" spans="1:4" s="187" customFormat="1" ht="25.5" customHeight="1">
      <c r="A52" s="74" t="s">
        <v>490</v>
      </c>
      <c r="B52" s="83" t="s">
        <v>425</v>
      </c>
      <c r="C52" s="32">
        <f>C53</f>
        <v>2107200</v>
      </c>
      <c r="D52" s="32">
        <f>D53</f>
        <v>2107200</v>
      </c>
    </row>
    <row r="53" spans="1:4" s="187" customFormat="1" ht="29.25" customHeight="1">
      <c r="A53" s="75" t="s">
        <v>491</v>
      </c>
      <c r="B53" s="84" t="s">
        <v>412</v>
      </c>
      <c r="C53" s="33">
        <v>2107200</v>
      </c>
      <c r="D53" s="33">
        <v>2107200</v>
      </c>
    </row>
    <row r="54" spans="1:4" s="279" customFormat="1" ht="42" customHeight="1">
      <c r="A54" s="74" t="s">
        <v>498</v>
      </c>
      <c r="B54" s="281" t="s">
        <v>499</v>
      </c>
      <c r="C54" s="32">
        <f>SUM(C56:C57)</f>
        <v>0</v>
      </c>
      <c r="D54" s="32">
        <f>SUM(D56:D57)</f>
        <v>-3690.0299999999997</v>
      </c>
    </row>
    <row r="55" spans="1:4" s="279" customFormat="1" ht="53.25" customHeight="1">
      <c r="A55" s="74" t="s">
        <v>501</v>
      </c>
      <c r="B55" s="75" t="s">
        <v>500</v>
      </c>
      <c r="C55" s="32">
        <f>SUM(C56:C57)</f>
        <v>0</v>
      </c>
      <c r="D55" s="32">
        <f>SUM(D56:D57)</f>
        <v>-3690.0299999999997</v>
      </c>
    </row>
    <row r="56" spans="1:4" s="279" customFormat="1" ht="48.75" customHeight="1">
      <c r="A56" s="75" t="s">
        <v>494</v>
      </c>
      <c r="B56" s="280" t="s">
        <v>495</v>
      </c>
      <c r="C56" s="33">
        <v>0</v>
      </c>
      <c r="D56" s="33">
        <v>-2153.08</v>
      </c>
    </row>
    <row r="57" spans="1:4" s="279" customFormat="1" ht="48.75" customHeight="1">
      <c r="A57" s="75" t="s">
        <v>496</v>
      </c>
      <c r="B57" s="75" t="s">
        <v>497</v>
      </c>
      <c r="C57" s="33">
        <v>0</v>
      </c>
      <c r="D57" s="33">
        <v>-1536.95</v>
      </c>
    </row>
    <row r="58" spans="1:4" ht="15.75">
      <c r="A58" s="290" t="s">
        <v>336</v>
      </c>
      <c r="B58" s="291"/>
      <c r="C58" s="32">
        <f>C6+C34</f>
        <v>17941002.66</v>
      </c>
      <c r="D58" s="32">
        <f>D6+D34+D54</f>
        <v>10264648.949999999</v>
      </c>
    </row>
  </sheetData>
  <mergeCells count="6">
    <mergeCell ref="A58:B58"/>
    <mergeCell ref="A1:D1"/>
    <mergeCell ref="A2:D2"/>
    <mergeCell ref="B4:B5"/>
    <mergeCell ref="D4:D5"/>
    <mergeCell ref="C4:C5"/>
  </mergeCells>
  <phoneticPr fontId="20" type="noConversion"/>
  <pageMargins left="0.59055118110236227" right="0.19685039370078741" top="0.39370078740157483" bottom="0.39370078740157483" header="0.51181102362204722" footer="0.51181102362204722"/>
  <pageSetup paperSize="9" scale="73" fitToHeight="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A1:R345"/>
  <sheetViews>
    <sheetView view="pageBreakPreview" zoomScaleSheetLayoutView="100" workbookViewId="0">
      <selection sqref="A1:G1"/>
    </sheetView>
  </sheetViews>
  <sheetFormatPr defaultRowHeight="15.75"/>
  <cols>
    <col min="1" max="1" width="6.7109375" style="250" customWidth="1"/>
    <col min="2" max="2" width="8.85546875" style="250" customWidth="1"/>
    <col min="3" max="3" width="15.5703125" style="250" customWidth="1"/>
    <col min="4" max="4" width="6.42578125" style="250" customWidth="1"/>
    <col min="5" max="5" width="57.7109375" style="69" customWidth="1"/>
    <col min="6" max="6" width="15.7109375" style="69" customWidth="1"/>
    <col min="7" max="7" width="15.42578125" style="10" customWidth="1"/>
    <col min="8" max="8" width="15.42578125" style="114" customWidth="1"/>
    <col min="9" max="9" width="19.5703125" style="2" customWidth="1"/>
  </cols>
  <sheetData>
    <row r="1" spans="1:9" ht="69" customHeight="1">
      <c r="A1" s="299" t="s">
        <v>508</v>
      </c>
      <c r="B1" s="299"/>
      <c r="C1" s="299"/>
      <c r="D1" s="299"/>
      <c r="E1" s="299"/>
      <c r="F1" s="299"/>
      <c r="G1" s="299"/>
      <c r="H1" s="107"/>
    </row>
    <row r="2" spans="1:9" ht="45" customHeight="1">
      <c r="A2" s="300" t="s">
        <v>505</v>
      </c>
      <c r="B2" s="300"/>
      <c r="C2" s="300"/>
      <c r="D2" s="300"/>
      <c r="E2" s="300"/>
      <c r="F2" s="300"/>
      <c r="G2" s="300"/>
      <c r="H2" s="108"/>
    </row>
    <row r="3" spans="1:9">
      <c r="G3" s="1" t="s">
        <v>123</v>
      </c>
      <c r="H3" s="109"/>
    </row>
    <row r="4" spans="1:9">
      <c r="A4" s="251" t="s">
        <v>0</v>
      </c>
      <c r="B4" s="251" t="s">
        <v>2</v>
      </c>
      <c r="C4" s="301" t="s">
        <v>4</v>
      </c>
      <c r="D4" s="301" t="s">
        <v>5</v>
      </c>
      <c r="E4" s="302" t="s">
        <v>6</v>
      </c>
      <c r="F4" s="18" t="s">
        <v>7</v>
      </c>
      <c r="G4" s="18" t="s">
        <v>7</v>
      </c>
      <c r="H4" s="103"/>
    </row>
    <row r="5" spans="1:9" ht="16.5" customHeight="1">
      <c r="A5" s="251" t="s">
        <v>1</v>
      </c>
      <c r="B5" s="251" t="s">
        <v>3</v>
      </c>
      <c r="C5" s="301"/>
      <c r="D5" s="301"/>
      <c r="E5" s="302"/>
      <c r="F5" s="18" t="s">
        <v>8</v>
      </c>
      <c r="G5" s="18" t="s">
        <v>492</v>
      </c>
      <c r="H5" s="103"/>
    </row>
    <row r="6" spans="1:9">
      <c r="A6" s="251"/>
      <c r="B6" s="251" t="s">
        <v>1</v>
      </c>
      <c r="C6" s="301"/>
      <c r="D6" s="301"/>
      <c r="E6" s="302"/>
      <c r="F6" s="19" t="s">
        <v>372</v>
      </c>
      <c r="G6" s="19" t="s">
        <v>372</v>
      </c>
      <c r="H6" s="110"/>
    </row>
    <row r="7" spans="1:9" s="23" customFormat="1" ht="21" customHeight="1">
      <c r="A7" s="249" t="s">
        <v>46</v>
      </c>
      <c r="B7" s="249"/>
      <c r="C7" s="249"/>
      <c r="D7" s="249"/>
      <c r="E7" s="71" t="s">
        <v>185</v>
      </c>
      <c r="F7" s="72">
        <f>SUM(F8+F19+F47+F35+F41)</f>
        <v>5889747.5600000005</v>
      </c>
      <c r="G7" s="72">
        <f>SUM(G8+G19+G47+G35+G41)</f>
        <v>3064235.0300000003</v>
      </c>
      <c r="H7" s="111"/>
      <c r="I7" s="117"/>
    </row>
    <row r="8" spans="1:9" s="23" customFormat="1" ht="33" customHeight="1">
      <c r="A8" s="28" t="s">
        <v>46</v>
      </c>
      <c r="B8" s="28" t="s">
        <v>48</v>
      </c>
      <c r="C8" s="28"/>
      <c r="D8" s="28"/>
      <c r="E8" s="63" t="s">
        <v>186</v>
      </c>
      <c r="F8" s="32">
        <f>F9</f>
        <v>879792.56</v>
      </c>
      <c r="G8" s="32">
        <f>G9</f>
        <v>392520.91</v>
      </c>
      <c r="H8" s="104"/>
      <c r="I8" s="117"/>
    </row>
    <row r="9" spans="1:9" ht="44.25" customHeight="1">
      <c r="A9" s="28" t="s">
        <v>46</v>
      </c>
      <c r="B9" s="28" t="s">
        <v>48</v>
      </c>
      <c r="C9" s="28" t="s">
        <v>83</v>
      </c>
      <c r="D9" s="28"/>
      <c r="E9" s="63" t="s">
        <v>187</v>
      </c>
      <c r="F9" s="32">
        <f>F10</f>
        <v>879792.56</v>
      </c>
      <c r="G9" s="32">
        <f>G10</f>
        <v>392520.91</v>
      </c>
      <c r="H9" s="104"/>
    </row>
    <row r="10" spans="1:9" ht="41.25" customHeight="1">
      <c r="A10" s="28" t="s">
        <v>46</v>
      </c>
      <c r="B10" s="28" t="s">
        <v>48</v>
      </c>
      <c r="C10" s="28" t="s">
        <v>82</v>
      </c>
      <c r="D10" s="28"/>
      <c r="E10" s="63" t="s">
        <v>345</v>
      </c>
      <c r="F10" s="32">
        <f>F11+F15</f>
        <v>879792.56</v>
      </c>
      <c r="G10" s="32">
        <f>G11+G15</f>
        <v>392520.91</v>
      </c>
      <c r="H10" s="104"/>
    </row>
    <row r="11" spans="1:9" ht="19.5" customHeight="1">
      <c r="A11" s="28" t="s">
        <v>46</v>
      </c>
      <c r="B11" s="28" t="s">
        <v>48</v>
      </c>
      <c r="C11" s="28" t="s">
        <v>107</v>
      </c>
      <c r="D11" s="28"/>
      <c r="E11" s="63" t="s">
        <v>188</v>
      </c>
      <c r="F11" s="32">
        <f>F13+F14</f>
        <v>870900</v>
      </c>
      <c r="G11" s="32">
        <f>G13+G14</f>
        <v>383628.35</v>
      </c>
      <c r="H11" s="104"/>
    </row>
    <row r="12" spans="1:9" ht="29.25" customHeight="1">
      <c r="A12" s="22" t="s">
        <v>46</v>
      </c>
      <c r="B12" s="22" t="s">
        <v>48</v>
      </c>
      <c r="C12" s="22" t="s">
        <v>107</v>
      </c>
      <c r="D12" s="22" t="s">
        <v>373</v>
      </c>
      <c r="E12" s="139" t="s">
        <v>377</v>
      </c>
      <c r="F12" s="32">
        <f>F13+F14</f>
        <v>870900</v>
      </c>
      <c r="G12" s="32">
        <f>G13+G14</f>
        <v>383628.35</v>
      </c>
      <c r="H12" s="104"/>
    </row>
    <row r="13" spans="1:9" ht="18.75" customHeight="1">
      <c r="A13" s="22" t="s">
        <v>46</v>
      </c>
      <c r="B13" s="22" t="s">
        <v>48</v>
      </c>
      <c r="C13" s="22" t="s">
        <v>107</v>
      </c>
      <c r="D13" s="22" t="s">
        <v>220</v>
      </c>
      <c r="E13" s="64" t="s">
        <v>125</v>
      </c>
      <c r="F13" s="33">
        <v>583000</v>
      </c>
      <c r="G13" s="33">
        <v>383628.35</v>
      </c>
      <c r="H13" s="104"/>
    </row>
    <row r="14" spans="1:9" s="24" customFormat="1" ht="39.75" customHeight="1">
      <c r="A14" s="22" t="s">
        <v>46</v>
      </c>
      <c r="B14" s="22" t="s">
        <v>48</v>
      </c>
      <c r="C14" s="22" t="s">
        <v>107</v>
      </c>
      <c r="D14" s="22" t="s">
        <v>151</v>
      </c>
      <c r="E14" s="64" t="s">
        <v>27</v>
      </c>
      <c r="F14" s="33">
        <v>287900</v>
      </c>
      <c r="G14" s="33">
        <v>0</v>
      </c>
      <c r="H14" s="104"/>
      <c r="I14" s="118"/>
    </row>
    <row r="15" spans="1:9" s="24" customFormat="1" ht="35.25" customHeight="1">
      <c r="A15" s="28" t="s">
        <v>46</v>
      </c>
      <c r="B15" s="28" t="s">
        <v>48</v>
      </c>
      <c r="C15" s="28" t="s">
        <v>464</v>
      </c>
      <c r="D15" s="28"/>
      <c r="E15" s="272" t="s">
        <v>463</v>
      </c>
      <c r="F15" s="273">
        <f t="shared" ref="F15:G17" si="0">F16</f>
        <v>8892.56</v>
      </c>
      <c r="G15" s="273">
        <f t="shared" si="0"/>
        <v>8892.56</v>
      </c>
      <c r="H15" s="104"/>
      <c r="I15" s="118"/>
    </row>
    <row r="16" spans="1:9" s="24" customFormat="1" ht="19.5" customHeight="1">
      <c r="A16" s="22" t="s">
        <v>46</v>
      </c>
      <c r="B16" s="22" t="s">
        <v>48</v>
      </c>
      <c r="C16" s="31" t="s">
        <v>464</v>
      </c>
      <c r="D16" s="22" t="s">
        <v>465</v>
      </c>
      <c r="E16" s="21" t="s">
        <v>466</v>
      </c>
      <c r="F16" s="33">
        <f t="shared" si="0"/>
        <v>8892.56</v>
      </c>
      <c r="G16" s="33">
        <f t="shared" si="0"/>
        <v>8892.56</v>
      </c>
      <c r="H16" s="104"/>
      <c r="I16" s="118"/>
    </row>
    <row r="17" spans="1:9" s="24" customFormat="1" ht="19.5" customHeight="1">
      <c r="A17" s="22" t="s">
        <v>46</v>
      </c>
      <c r="B17" s="22" t="s">
        <v>48</v>
      </c>
      <c r="C17" s="31" t="s">
        <v>464</v>
      </c>
      <c r="D17" s="22" t="s">
        <v>373</v>
      </c>
      <c r="E17" s="21" t="s">
        <v>467</v>
      </c>
      <c r="F17" s="33">
        <f t="shared" si="0"/>
        <v>8892.56</v>
      </c>
      <c r="G17" s="33">
        <f t="shared" si="0"/>
        <v>8892.56</v>
      </c>
      <c r="H17" s="104"/>
      <c r="I17" s="118"/>
    </row>
    <row r="18" spans="1:9" s="24" customFormat="1" ht="19.5" customHeight="1">
      <c r="A18" s="22" t="s">
        <v>46</v>
      </c>
      <c r="B18" s="22" t="s">
        <v>48</v>
      </c>
      <c r="C18" s="31" t="s">
        <v>464</v>
      </c>
      <c r="D18" s="22" t="s">
        <v>220</v>
      </c>
      <c r="E18" s="21" t="s">
        <v>468</v>
      </c>
      <c r="F18" s="33">
        <v>8892.56</v>
      </c>
      <c r="G18" s="33">
        <v>8892.56</v>
      </c>
      <c r="H18" s="104"/>
      <c r="I18" s="118"/>
    </row>
    <row r="19" spans="1:9" s="23" customFormat="1" ht="43.5" customHeight="1">
      <c r="A19" s="28" t="s">
        <v>46</v>
      </c>
      <c r="B19" s="28" t="s">
        <v>50</v>
      </c>
      <c r="C19" s="28"/>
      <c r="D19" s="28"/>
      <c r="E19" s="63" t="s">
        <v>190</v>
      </c>
      <c r="F19" s="32">
        <f t="shared" ref="F19:G21" si="1">F20</f>
        <v>1729350</v>
      </c>
      <c r="G19" s="32">
        <f t="shared" si="1"/>
        <v>921345.74</v>
      </c>
      <c r="H19" s="104"/>
      <c r="I19" s="117"/>
    </row>
    <row r="20" spans="1:9" s="24" customFormat="1" ht="41.25" customHeight="1">
      <c r="A20" s="28" t="s">
        <v>46</v>
      </c>
      <c r="B20" s="28" t="s">
        <v>50</v>
      </c>
      <c r="C20" s="28" t="s">
        <v>83</v>
      </c>
      <c r="D20" s="28"/>
      <c r="E20" s="63" t="s">
        <v>187</v>
      </c>
      <c r="F20" s="32">
        <f t="shared" si="1"/>
        <v>1729350</v>
      </c>
      <c r="G20" s="32">
        <f t="shared" si="1"/>
        <v>921345.74</v>
      </c>
      <c r="H20" s="104"/>
      <c r="I20" s="118"/>
    </row>
    <row r="21" spans="1:9" ht="42" customHeight="1">
      <c r="A21" s="28" t="s">
        <v>46</v>
      </c>
      <c r="B21" s="28" t="s">
        <v>50</v>
      </c>
      <c r="C21" s="28" t="s">
        <v>82</v>
      </c>
      <c r="D21" s="28"/>
      <c r="E21" s="63" t="s">
        <v>191</v>
      </c>
      <c r="F21" s="32">
        <f t="shared" si="1"/>
        <v>1729350</v>
      </c>
      <c r="G21" s="32">
        <f t="shared" si="1"/>
        <v>921345.74</v>
      </c>
      <c r="H21" s="104"/>
    </row>
    <row r="22" spans="1:9" ht="22.5" customHeight="1">
      <c r="A22" s="28" t="s">
        <v>46</v>
      </c>
      <c r="B22" s="28" t="s">
        <v>50</v>
      </c>
      <c r="C22" s="28" t="s">
        <v>108</v>
      </c>
      <c r="D22" s="28"/>
      <c r="E22" s="63" t="s">
        <v>192</v>
      </c>
      <c r="F22" s="32">
        <f>F24+F25+F28+F29+F33+F34+F26+F31</f>
        <v>1729350</v>
      </c>
      <c r="G22" s="32">
        <f>G24+G25+G28+G29+G33+G34+G26+G31</f>
        <v>921345.74</v>
      </c>
      <c r="H22" s="104"/>
    </row>
    <row r="23" spans="1:9" ht="22.5" customHeight="1">
      <c r="A23" s="22" t="s">
        <v>46</v>
      </c>
      <c r="B23" s="22" t="s">
        <v>50</v>
      </c>
      <c r="C23" s="22" t="s">
        <v>108</v>
      </c>
      <c r="D23" s="22" t="s">
        <v>373</v>
      </c>
      <c r="E23" s="139" t="s">
        <v>377</v>
      </c>
      <c r="F23" s="33">
        <v>226841</v>
      </c>
      <c r="G23" s="33">
        <f>G24</f>
        <v>219987.22</v>
      </c>
      <c r="H23" s="104"/>
    </row>
    <row r="24" spans="1:9" ht="21.75" customHeight="1">
      <c r="A24" s="22" t="s">
        <v>46</v>
      </c>
      <c r="B24" s="22" t="s">
        <v>50</v>
      </c>
      <c r="C24" s="22" t="s">
        <v>108</v>
      </c>
      <c r="D24" s="22" t="s">
        <v>220</v>
      </c>
      <c r="E24" s="64" t="s">
        <v>126</v>
      </c>
      <c r="F24" s="33">
        <v>336200</v>
      </c>
      <c r="G24" s="33">
        <v>219987.22</v>
      </c>
      <c r="H24" s="104"/>
      <c r="I24" s="97"/>
    </row>
    <row r="25" spans="1:9" s="24" customFormat="1" ht="25.5" customHeight="1">
      <c r="A25" s="22" t="s">
        <v>46</v>
      </c>
      <c r="B25" s="22" t="s">
        <v>50</v>
      </c>
      <c r="C25" s="22" t="s">
        <v>108</v>
      </c>
      <c r="D25" s="22" t="s">
        <v>221</v>
      </c>
      <c r="E25" s="64" t="s">
        <v>189</v>
      </c>
      <c r="F25" s="33">
        <v>0</v>
      </c>
      <c r="G25" s="33">
        <v>0</v>
      </c>
      <c r="H25" s="104"/>
      <c r="I25" s="118"/>
    </row>
    <row r="26" spans="1:9" s="24" customFormat="1" ht="43.5" customHeight="1">
      <c r="A26" s="22" t="s">
        <v>46</v>
      </c>
      <c r="B26" s="22" t="s">
        <v>50</v>
      </c>
      <c r="C26" s="22" t="s">
        <v>108</v>
      </c>
      <c r="D26" s="22" t="s">
        <v>151</v>
      </c>
      <c r="E26" s="64" t="s">
        <v>28</v>
      </c>
      <c r="F26" s="33">
        <v>158800</v>
      </c>
      <c r="G26" s="33">
        <v>0</v>
      </c>
      <c r="H26" s="104"/>
      <c r="I26" s="118"/>
    </row>
    <row r="27" spans="1:9" s="24" customFormat="1" ht="24.75" customHeight="1">
      <c r="A27" s="22" t="s">
        <v>46</v>
      </c>
      <c r="B27" s="22" t="s">
        <v>50</v>
      </c>
      <c r="C27" s="22" t="s">
        <v>108</v>
      </c>
      <c r="D27" s="22" t="s">
        <v>367</v>
      </c>
      <c r="E27" s="139" t="s">
        <v>380</v>
      </c>
      <c r="F27" s="33">
        <f>SUM(F28:F29)</f>
        <v>1224350</v>
      </c>
      <c r="G27" s="33">
        <f>SUM(G28:G29)</f>
        <v>694144.52</v>
      </c>
      <c r="H27" s="104"/>
      <c r="I27" s="118"/>
    </row>
    <row r="28" spans="1:9" ht="27.75" customHeight="1">
      <c r="A28" s="22" t="s">
        <v>46</v>
      </c>
      <c r="B28" s="22" t="s">
        <v>50</v>
      </c>
      <c r="C28" s="22" t="s">
        <v>108</v>
      </c>
      <c r="D28" s="22" t="s">
        <v>222</v>
      </c>
      <c r="E28" s="64" t="s">
        <v>29</v>
      </c>
      <c r="F28" s="33">
        <v>64650</v>
      </c>
      <c r="G28" s="33">
        <v>29700</v>
      </c>
      <c r="H28" s="104"/>
      <c r="I28" s="97"/>
    </row>
    <row r="29" spans="1:9" ht="29.25" customHeight="1">
      <c r="A29" s="22" t="s">
        <v>46</v>
      </c>
      <c r="B29" s="22" t="s">
        <v>50</v>
      </c>
      <c r="C29" s="22" t="s">
        <v>108</v>
      </c>
      <c r="D29" s="22" t="s">
        <v>223</v>
      </c>
      <c r="E29" s="64" t="s">
        <v>30</v>
      </c>
      <c r="F29" s="33">
        <v>1159700</v>
      </c>
      <c r="G29" s="33">
        <v>664444.52</v>
      </c>
      <c r="H29" s="104"/>
      <c r="I29" s="119"/>
    </row>
    <row r="30" spans="1:9" ht="22.5" customHeight="1">
      <c r="A30" s="22" t="s">
        <v>46</v>
      </c>
      <c r="B30" s="22" t="s">
        <v>50</v>
      </c>
      <c r="C30" s="22" t="s">
        <v>108</v>
      </c>
      <c r="D30" s="22" t="s">
        <v>374</v>
      </c>
      <c r="E30" s="64" t="s">
        <v>382</v>
      </c>
      <c r="F30" s="33">
        <f>F31</f>
        <v>10000</v>
      </c>
      <c r="G30" s="33">
        <f>G31</f>
        <v>7214</v>
      </c>
      <c r="H30" s="104"/>
      <c r="I30" s="119"/>
    </row>
    <row r="31" spans="1:9" ht="29.25" customHeight="1">
      <c r="A31" s="22" t="s">
        <v>46</v>
      </c>
      <c r="B31" s="22" t="s">
        <v>50</v>
      </c>
      <c r="C31" s="22" t="s">
        <v>108</v>
      </c>
      <c r="D31" s="22" t="s">
        <v>164</v>
      </c>
      <c r="E31" s="64" t="s">
        <v>424</v>
      </c>
      <c r="F31" s="33">
        <v>10000</v>
      </c>
      <c r="G31" s="33">
        <v>7214</v>
      </c>
      <c r="H31" s="104"/>
      <c r="I31" s="119"/>
    </row>
    <row r="32" spans="1:9" ht="29.25" customHeight="1">
      <c r="A32" s="22" t="s">
        <v>46</v>
      </c>
      <c r="B32" s="22" t="s">
        <v>50</v>
      </c>
      <c r="C32" s="22" t="s">
        <v>108</v>
      </c>
      <c r="D32" s="22" t="s">
        <v>375</v>
      </c>
      <c r="E32" s="64" t="s">
        <v>381</v>
      </c>
      <c r="F32" s="33">
        <f>F33+F34</f>
        <v>0</v>
      </c>
      <c r="G32" s="33">
        <f>G33+G34</f>
        <v>0</v>
      </c>
      <c r="H32" s="104"/>
      <c r="I32" s="119"/>
    </row>
    <row r="33" spans="1:10" ht="19.5" customHeight="1">
      <c r="A33" s="22" t="s">
        <v>46</v>
      </c>
      <c r="B33" s="22" t="s">
        <v>50</v>
      </c>
      <c r="C33" s="22" t="s">
        <v>108</v>
      </c>
      <c r="D33" s="22" t="s">
        <v>224</v>
      </c>
      <c r="E33" s="64" t="s">
        <v>31</v>
      </c>
      <c r="F33" s="33">
        <v>0</v>
      </c>
      <c r="G33" s="33">
        <v>0</v>
      </c>
      <c r="H33" s="104"/>
    </row>
    <row r="34" spans="1:10" s="24" customFormat="1" ht="18" customHeight="1">
      <c r="A34" s="22" t="s">
        <v>46</v>
      </c>
      <c r="B34" s="22" t="s">
        <v>50</v>
      </c>
      <c r="C34" s="22" t="s">
        <v>108</v>
      </c>
      <c r="D34" s="22" t="s">
        <v>225</v>
      </c>
      <c r="E34" s="64" t="s">
        <v>195</v>
      </c>
      <c r="F34" s="33">
        <v>0</v>
      </c>
      <c r="G34" s="33">
        <v>0</v>
      </c>
      <c r="H34" s="104"/>
      <c r="I34" s="2"/>
    </row>
    <row r="35" spans="1:10" s="24" customFormat="1" ht="25.5" hidden="1" customHeight="1">
      <c r="A35" s="28" t="s">
        <v>46</v>
      </c>
      <c r="B35" s="28" t="s">
        <v>52</v>
      </c>
      <c r="C35" s="28"/>
      <c r="D35" s="28"/>
      <c r="E35" s="63" t="s">
        <v>146</v>
      </c>
      <c r="F35" s="32">
        <f>SUM(F36)</f>
        <v>0</v>
      </c>
      <c r="G35" s="32">
        <f>SUM(G36)</f>
        <v>0</v>
      </c>
      <c r="H35" s="104"/>
      <c r="I35" s="118"/>
    </row>
    <row r="36" spans="1:10" s="24" customFormat="1" ht="40.5" hidden="1" customHeight="1">
      <c r="A36" s="28" t="s">
        <v>46</v>
      </c>
      <c r="B36" s="28" t="s">
        <v>52</v>
      </c>
      <c r="C36" s="28" t="s">
        <v>83</v>
      </c>
      <c r="D36" s="28"/>
      <c r="E36" s="63" t="s">
        <v>187</v>
      </c>
      <c r="F36" s="32">
        <f>SUM(F37)</f>
        <v>0</v>
      </c>
      <c r="G36" s="32">
        <f>SUM(G37)</f>
        <v>0</v>
      </c>
      <c r="H36" s="104"/>
      <c r="I36" s="118"/>
    </row>
    <row r="37" spans="1:10" s="24" customFormat="1" ht="39.75" hidden="1" customHeight="1">
      <c r="A37" s="28" t="s">
        <v>46</v>
      </c>
      <c r="B37" s="28" t="s">
        <v>52</v>
      </c>
      <c r="C37" s="28" t="s">
        <v>82</v>
      </c>
      <c r="D37" s="28"/>
      <c r="E37" s="63" t="s">
        <v>191</v>
      </c>
      <c r="F37" s="32">
        <f>SUM(F39+F40)</f>
        <v>0</v>
      </c>
      <c r="G37" s="32">
        <f>SUM(G39+G40)</f>
        <v>0</v>
      </c>
      <c r="H37" s="104"/>
      <c r="I37" s="118"/>
    </row>
    <row r="38" spans="1:10" s="24" customFormat="1" ht="22.5" hidden="1" customHeight="1">
      <c r="A38" s="22" t="s">
        <v>46</v>
      </c>
      <c r="B38" s="22" t="s">
        <v>52</v>
      </c>
      <c r="C38" s="22" t="s">
        <v>358</v>
      </c>
      <c r="D38" s="22" t="s">
        <v>367</v>
      </c>
      <c r="E38" s="139" t="s">
        <v>380</v>
      </c>
      <c r="F38" s="32">
        <f>F39+F40</f>
        <v>0</v>
      </c>
      <c r="G38" s="32">
        <f>G39+G40</f>
        <v>0</v>
      </c>
      <c r="H38" s="104"/>
      <c r="I38" s="118"/>
    </row>
    <row r="39" spans="1:10" s="24" customFormat="1" ht="39.75" hidden="1" customHeight="1">
      <c r="A39" s="22" t="s">
        <v>46</v>
      </c>
      <c r="B39" s="22" t="s">
        <v>52</v>
      </c>
      <c r="C39" s="22" t="s">
        <v>358</v>
      </c>
      <c r="D39" s="22" t="s">
        <v>223</v>
      </c>
      <c r="E39" s="64" t="s">
        <v>193</v>
      </c>
      <c r="F39" s="33">
        <v>0</v>
      </c>
      <c r="G39" s="33">
        <v>0</v>
      </c>
      <c r="H39" s="104"/>
      <c r="I39" s="118"/>
    </row>
    <row r="40" spans="1:10" s="24" customFormat="1" ht="32.25" hidden="1" customHeight="1">
      <c r="A40" s="22" t="s">
        <v>46</v>
      </c>
      <c r="B40" s="22" t="s">
        <v>52</v>
      </c>
      <c r="C40" s="22" t="s">
        <v>147</v>
      </c>
      <c r="D40" s="22" t="s">
        <v>223</v>
      </c>
      <c r="E40" s="64" t="s">
        <v>193</v>
      </c>
      <c r="F40" s="33">
        <v>0</v>
      </c>
      <c r="G40" s="33">
        <v>0</v>
      </c>
      <c r="H40" s="104"/>
      <c r="I40" s="97"/>
    </row>
    <row r="41" spans="1:10" s="24" customFormat="1" ht="32.25" customHeight="1">
      <c r="A41" s="253" t="s">
        <v>46</v>
      </c>
      <c r="B41" s="253" t="s">
        <v>234</v>
      </c>
      <c r="C41" s="253"/>
      <c r="D41" s="253"/>
      <c r="E41" s="99" t="s">
        <v>346</v>
      </c>
      <c r="F41" s="32">
        <f t="shared" ref="F41:G45" si="2">F42</f>
        <v>50000</v>
      </c>
      <c r="G41" s="32">
        <f t="shared" si="2"/>
        <v>0</v>
      </c>
      <c r="H41" s="104"/>
      <c r="I41" s="97"/>
    </row>
    <row r="42" spans="1:10" s="24" customFormat="1" ht="32.25" customHeight="1">
      <c r="A42" s="254" t="s">
        <v>46</v>
      </c>
      <c r="B42" s="254" t="s">
        <v>234</v>
      </c>
      <c r="C42" s="254" t="s">
        <v>83</v>
      </c>
      <c r="D42" s="254"/>
      <c r="E42" s="141" t="s">
        <v>347</v>
      </c>
      <c r="F42" s="32">
        <f t="shared" si="2"/>
        <v>50000</v>
      </c>
      <c r="G42" s="32">
        <f t="shared" si="2"/>
        <v>0</v>
      </c>
      <c r="H42" s="104"/>
      <c r="I42" s="97"/>
    </row>
    <row r="43" spans="1:10" s="24" customFormat="1" ht="40.5" customHeight="1">
      <c r="A43" s="254" t="s">
        <v>46</v>
      </c>
      <c r="B43" s="254" t="s">
        <v>234</v>
      </c>
      <c r="C43" s="254" t="s">
        <v>82</v>
      </c>
      <c r="D43" s="254"/>
      <c r="E43" s="141" t="s">
        <v>348</v>
      </c>
      <c r="F43" s="32">
        <f t="shared" si="2"/>
        <v>50000</v>
      </c>
      <c r="G43" s="32">
        <f t="shared" si="2"/>
        <v>0</v>
      </c>
      <c r="H43" s="104"/>
      <c r="I43" s="97"/>
    </row>
    <row r="44" spans="1:10" s="24" customFormat="1" ht="21.75" customHeight="1">
      <c r="A44" s="254" t="s">
        <v>46</v>
      </c>
      <c r="B44" s="254" t="s">
        <v>234</v>
      </c>
      <c r="C44" s="254" t="s">
        <v>350</v>
      </c>
      <c r="D44" s="254"/>
      <c r="E44" s="141" t="s">
        <v>349</v>
      </c>
      <c r="F44" s="32">
        <f t="shared" si="2"/>
        <v>50000</v>
      </c>
      <c r="G44" s="32">
        <f t="shared" si="2"/>
        <v>0</v>
      </c>
      <c r="H44" s="104"/>
      <c r="I44" s="97"/>
    </row>
    <row r="45" spans="1:10" s="24" customFormat="1" ht="21" customHeight="1">
      <c r="A45" s="254" t="s">
        <v>46</v>
      </c>
      <c r="B45" s="254" t="s">
        <v>234</v>
      </c>
      <c r="C45" s="254" t="s">
        <v>350</v>
      </c>
      <c r="D45" s="254" t="s">
        <v>352</v>
      </c>
      <c r="E45" s="141" t="s">
        <v>351</v>
      </c>
      <c r="F45" s="32">
        <f t="shared" si="2"/>
        <v>50000</v>
      </c>
      <c r="G45" s="32">
        <f t="shared" si="2"/>
        <v>0</v>
      </c>
      <c r="H45" s="104"/>
      <c r="I45" s="97"/>
    </row>
    <row r="46" spans="1:10" s="24" customFormat="1" ht="22.5" customHeight="1">
      <c r="A46" s="254" t="s">
        <v>46</v>
      </c>
      <c r="B46" s="254" t="s">
        <v>234</v>
      </c>
      <c r="C46" s="254" t="s">
        <v>350</v>
      </c>
      <c r="D46" s="254" t="s">
        <v>354</v>
      </c>
      <c r="E46" s="141" t="s">
        <v>353</v>
      </c>
      <c r="F46" s="33">
        <v>50000</v>
      </c>
      <c r="G46" s="33">
        <v>0</v>
      </c>
      <c r="H46" s="104"/>
      <c r="I46" s="97"/>
      <c r="J46"/>
    </row>
    <row r="47" spans="1:10" ht="21" customHeight="1" thickBot="1">
      <c r="A47" s="56" t="s">
        <v>46</v>
      </c>
      <c r="B47" s="56">
        <v>13</v>
      </c>
      <c r="C47" s="56"/>
      <c r="D47" s="56"/>
      <c r="E47" s="65" t="s">
        <v>11</v>
      </c>
      <c r="F47" s="57">
        <f>F48+F60+F54</f>
        <v>3230605</v>
      </c>
      <c r="G47" s="57">
        <f>G48+G60+G54</f>
        <v>1750368.3800000001</v>
      </c>
      <c r="H47" s="106"/>
    </row>
    <row r="48" spans="1:10" ht="55.5" customHeight="1">
      <c r="A48" s="28" t="s">
        <v>46</v>
      </c>
      <c r="B48" s="28">
        <v>13</v>
      </c>
      <c r="C48" s="28" t="s">
        <v>92</v>
      </c>
      <c r="D48" s="28"/>
      <c r="E48" s="219" t="s">
        <v>445</v>
      </c>
      <c r="F48" s="32">
        <f>F49</f>
        <v>10000</v>
      </c>
      <c r="G48" s="32">
        <f>G49</f>
        <v>0</v>
      </c>
      <c r="H48" s="104"/>
    </row>
    <row r="49" spans="1:9" ht="20.25" customHeight="1">
      <c r="A49" s="28" t="s">
        <v>46</v>
      </c>
      <c r="B49" s="28" t="s">
        <v>111</v>
      </c>
      <c r="C49" s="28" t="s">
        <v>91</v>
      </c>
      <c r="D49" s="28"/>
      <c r="E49" s="63" t="s">
        <v>450</v>
      </c>
      <c r="F49" s="32">
        <f>F50</f>
        <v>10000</v>
      </c>
      <c r="G49" s="32">
        <f>G50</f>
        <v>0</v>
      </c>
      <c r="H49" s="104"/>
    </row>
    <row r="50" spans="1:9" ht="27.75" customHeight="1">
      <c r="A50" s="28" t="s">
        <v>46</v>
      </c>
      <c r="B50" s="28">
        <v>13</v>
      </c>
      <c r="C50" s="28" t="s">
        <v>90</v>
      </c>
      <c r="D50" s="28"/>
      <c r="E50" s="63" t="s">
        <v>196</v>
      </c>
      <c r="F50" s="32">
        <f>F53</f>
        <v>10000</v>
      </c>
      <c r="G50" s="32">
        <f>G53</f>
        <v>0</v>
      </c>
      <c r="H50" s="104"/>
    </row>
    <row r="51" spans="1:9" s="236" customFormat="1" ht="27.75" customHeight="1">
      <c r="A51" s="22" t="s">
        <v>46</v>
      </c>
      <c r="B51" s="22" t="s">
        <v>226</v>
      </c>
      <c r="C51" s="22" t="s">
        <v>90</v>
      </c>
      <c r="D51" s="22" t="s">
        <v>366</v>
      </c>
      <c r="E51" s="139" t="s">
        <v>363</v>
      </c>
      <c r="F51" s="32">
        <f>F52</f>
        <v>10000</v>
      </c>
      <c r="G51" s="32">
        <f>G52</f>
        <v>0</v>
      </c>
      <c r="H51" s="104"/>
      <c r="I51" s="2"/>
    </row>
    <row r="52" spans="1:9" ht="27.75" customHeight="1">
      <c r="A52" s="22" t="s">
        <v>46</v>
      </c>
      <c r="B52" s="22" t="s">
        <v>226</v>
      </c>
      <c r="C52" s="22" t="s">
        <v>90</v>
      </c>
      <c r="D52" s="22" t="s">
        <v>367</v>
      </c>
      <c r="E52" s="139" t="s">
        <v>380</v>
      </c>
      <c r="F52" s="33">
        <f>F53</f>
        <v>10000</v>
      </c>
      <c r="G52" s="33">
        <f>G53</f>
        <v>0</v>
      </c>
      <c r="H52" s="104"/>
    </row>
    <row r="53" spans="1:9" ht="32.25" customHeight="1">
      <c r="A53" s="22" t="s">
        <v>46</v>
      </c>
      <c r="B53" s="22" t="s">
        <v>226</v>
      </c>
      <c r="C53" s="22" t="s">
        <v>90</v>
      </c>
      <c r="D53" s="22" t="s">
        <v>223</v>
      </c>
      <c r="E53" s="64" t="s">
        <v>193</v>
      </c>
      <c r="F53" s="33">
        <v>10000</v>
      </c>
      <c r="G53" s="33">
        <v>0</v>
      </c>
      <c r="H53" s="104"/>
    </row>
    <row r="54" spans="1:9" s="235" customFormat="1" ht="66" customHeight="1">
      <c r="A54" s="249" t="s">
        <v>46</v>
      </c>
      <c r="B54" s="249" t="s">
        <v>226</v>
      </c>
      <c r="C54" s="249" t="s">
        <v>455</v>
      </c>
      <c r="D54" s="249"/>
      <c r="E54" s="246" t="s">
        <v>454</v>
      </c>
      <c r="F54" s="72">
        <f>F55</f>
        <v>16000</v>
      </c>
      <c r="G54" s="72">
        <f>G55</f>
        <v>0</v>
      </c>
      <c r="H54" s="104"/>
      <c r="I54" s="2"/>
    </row>
    <row r="55" spans="1:9" s="235" customFormat="1" ht="32.25" customHeight="1">
      <c r="A55" s="22" t="s">
        <v>46</v>
      </c>
      <c r="B55" s="22" t="s">
        <v>226</v>
      </c>
      <c r="C55" s="22" t="s">
        <v>457</v>
      </c>
      <c r="D55" s="22"/>
      <c r="E55" s="172" t="s">
        <v>459</v>
      </c>
      <c r="F55" s="33">
        <f>F56</f>
        <v>16000</v>
      </c>
      <c r="G55" s="33">
        <f>G56</f>
        <v>0</v>
      </c>
      <c r="H55" s="104"/>
      <c r="I55" s="2"/>
    </row>
    <row r="56" spans="1:9" s="235" customFormat="1" ht="32.25" customHeight="1">
      <c r="A56" s="22" t="s">
        <v>46</v>
      </c>
      <c r="B56" s="22" t="s">
        <v>226</v>
      </c>
      <c r="C56" s="22" t="s">
        <v>458</v>
      </c>
      <c r="D56" s="22"/>
      <c r="E56" s="147" t="s">
        <v>11</v>
      </c>
      <c r="F56" s="33">
        <f>F58</f>
        <v>16000</v>
      </c>
      <c r="G56" s="33">
        <f>G58</f>
        <v>0</v>
      </c>
      <c r="H56" s="104"/>
      <c r="I56" s="2"/>
    </row>
    <row r="57" spans="1:9" s="236" customFormat="1" ht="32.25" customHeight="1">
      <c r="A57" s="22" t="s">
        <v>46</v>
      </c>
      <c r="B57" s="22" t="s">
        <v>226</v>
      </c>
      <c r="C57" s="22" t="s">
        <v>458</v>
      </c>
      <c r="D57" s="22" t="s">
        <v>366</v>
      </c>
      <c r="E57" s="139" t="s">
        <v>363</v>
      </c>
      <c r="F57" s="33">
        <f>F58</f>
        <v>16000</v>
      </c>
      <c r="G57" s="33">
        <f>G58</f>
        <v>0</v>
      </c>
      <c r="H57" s="104"/>
      <c r="I57" s="2"/>
    </row>
    <row r="58" spans="1:9" s="235" customFormat="1" ht="32.25" customHeight="1">
      <c r="A58" s="22" t="s">
        <v>46</v>
      </c>
      <c r="B58" s="22" t="s">
        <v>226</v>
      </c>
      <c r="C58" s="22" t="s">
        <v>458</v>
      </c>
      <c r="D58" s="22" t="s">
        <v>367</v>
      </c>
      <c r="E58" s="147" t="s">
        <v>10</v>
      </c>
      <c r="F58" s="33">
        <f>F59</f>
        <v>16000</v>
      </c>
      <c r="G58" s="33">
        <f>G59</f>
        <v>0</v>
      </c>
      <c r="H58" s="104"/>
      <c r="I58" s="2"/>
    </row>
    <row r="59" spans="1:9" s="235" customFormat="1" ht="32.25" customHeight="1">
      <c r="A59" s="22" t="s">
        <v>46</v>
      </c>
      <c r="B59" s="22" t="s">
        <v>226</v>
      </c>
      <c r="C59" s="22" t="s">
        <v>458</v>
      </c>
      <c r="D59" s="22" t="s">
        <v>223</v>
      </c>
      <c r="E59" s="64" t="s">
        <v>30</v>
      </c>
      <c r="F59" s="33">
        <v>16000</v>
      </c>
      <c r="G59" s="33">
        <v>0</v>
      </c>
      <c r="H59" s="104"/>
      <c r="I59" s="2"/>
    </row>
    <row r="60" spans="1:9" ht="40.5" customHeight="1">
      <c r="A60" s="28" t="s">
        <v>46</v>
      </c>
      <c r="B60" s="28">
        <v>13</v>
      </c>
      <c r="C60" s="28" t="s">
        <v>83</v>
      </c>
      <c r="D60" s="28"/>
      <c r="E60" s="63" t="s">
        <v>187</v>
      </c>
      <c r="F60" s="32">
        <f>F61</f>
        <v>3204605</v>
      </c>
      <c r="G60" s="32">
        <f>G61</f>
        <v>1750368.3800000001</v>
      </c>
      <c r="H60" s="104"/>
    </row>
    <row r="61" spans="1:9" ht="39" customHeight="1">
      <c r="A61" s="28" t="s">
        <v>46</v>
      </c>
      <c r="B61" s="28">
        <v>13</v>
      </c>
      <c r="C61" s="28" t="s">
        <v>82</v>
      </c>
      <c r="D61" s="28"/>
      <c r="E61" s="63" t="s">
        <v>191</v>
      </c>
      <c r="F61" s="32">
        <f>F68+F62</f>
        <v>3204605</v>
      </c>
      <c r="G61" s="32">
        <f>G68+G62</f>
        <v>1750368.3800000001</v>
      </c>
      <c r="H61" s="104"/>
    </row>
    <row r="62" spans="1:9" ht="28.5" customHeight="1">
      <c r="A62" s="28" t="s">
        <v>46</v>
      </c>
      <c r="B62" s="28">
        <v>13</v>
      </c>
      <c r="C62" s="28" t="s">
        <v>110</v>
      </c>
      <c r="D62" s="28"/>
      <c r="E62" s="63" t="s">
        <v>239</v>
      </c>
      <c r="F62" s="32">
        <f>F65+F64+F67</f>
        <v>3201605</v>
      </c>
      <c r="G62" s="32">
        <f>G65+G64+G67</f>
        <v>1750368.3800000001</v>
      </c>
      <c r="H62" s="104"/>
    </row>
    <row r="63" spans="1:9" ht="28.5" customHeight="1">
      <c r="A63" s="22" t="s">
        <v>47</v>
      </c>
      <c r="B63" s="22">
        <v>12</v>
      </c>
      <c r="C63" s="22" t="s">
        <v>110</v>
      </c>
      <c r="D63" s="22" t="s">
        <v>373</v>
      </c>
      <c r="E63" s="139" t="s">
        <v>377</v>
      </c>
      <c r="F63" s="32">
        <f>F64+F65</f>
        <v>2903600</v>
      </c>
      <c r="G63" s="32">
        <f>G64+G65</f>
        <v>1520077.36</v>
      </c>
      <c r="H63" s="104"/>
    </row>
    <row r="64" spans="1:9" ht="24" customHeight="1">
      <c r="A64" s="22" t="s">
        <v>46</v>
      </c>
      <c r="B64" s="22">
        <v>13</v>
      </c>
      <c r="C64" s="22" t="s">
        <v>110</v>
      </c>
      <c r="D64" s="22" t="s">
        <v>220</v>
      </c>
      <c r="E64" s="64" t="s">
        <v>125</v>
      </c>
      <c r="F64" s="33">
        <v>2050100</v>
      </c>
      <c r="G64" s="33">
        <v>1520077.36</v>
      </c>
      <c r="H64" s="104"/>
      <c r="I64" s="97"/>
    </row>
    <row r="65" spans="1:9" s="24" customFormat="1" ht="42.75" customHeight="1">
      <c r="A65" s="22" t="s">
        <v>46</v>
      </c>
      <c r="B65" s="22">
        <v>13</v>
      </c>
      <c r="C65" s="22" t="s">
        <v>110</v>
      </c>
      <c r="D65" s="22" t="s">
        <v>151</v>
      </c>
      <c r="E65" s="64" t="s">
        <v>28</v>
      </c>
      <c r="F65" s="33">
        <v>853500</v>
      </c>
      <c r="G65" s="33">
        <v>0</v>
      </c>
      <c r="H65" s="104"/>
      <c r="I65" s="118"/>
    </row>
    <row r="66" spans="1:9" s="24" customFormat="1" ht="42.75" customHeight="1">
      <c r="A66" s="22" t="s">
        <v>46</v>
      </c>
      <c r="B66" s="22" t="s">
        <v>226</v>
      </c>
      <c r="C66" s="22" t="s">
        <v>110</v>
      </c>
      <c r="D66" s="22" t="s">
        <v>367</v>
      </c>
      <c r="E66" s="139" t="s">
        <v>380</v>
      </c>
      <c r="F66" s="33">
        <f>F67</f>
        <v>298005</v>
      </c>
      <c r="G66" s="33">
        <f>G67</f>
        <v>230291.02</v>
      </c>
      <c r="H66" s="104"/>
      <c r="I66" s="118"/>
    </row>
    <row r="67" spans="1:9" s="24" customFormat="1" ht="42.75" customHeight="1">
      <c r="A67" s="22" t="s">
        <v>46</v>
      </c>
      <c r="B67" s="22" t="s">
        <v>226</v>
      </c>
      <c r="C67" s="22" t="s">
        <v>110</v>
      </c>
      <c r="D67" s="22" t="s">
        <v>223</v>
      </c>
      <c r="E67" s="64" t="s">
        <v>193</v>
      </c>
      <c r="F67" s="33">
        <v>298005</v>
      </c>
      <c r="G67" s="33">
        <v>230291.02</v>
      </c>
      <c r="H67" s="104"/>
      <c r="I67" s="2"/>
    </row>
    <row r="68" spans="1:9" ht="29.25" customHeight="1">
      <c r="A68" s="28" t="s">
        <v>46</v>
      </c>
      <c r="B68" s="28">
        <v>13</v>
      </c>
      <c r="C68" s="28" t="s">
        <v>109</v>
      </c>
      <c r="D68" s="28"/>
      <c r="E68" s="63" t="s">
        <v>64</v>
      </c>
      <c r="F68" s="32">
        <f>F72+F70</f>
        <v>3000</v>
      </c>
      <c r="G68" s="32">
        <f>G72+G70</f>
        <v>0</v>
      </c>
      <c r="H68" s="104"/>
    </row>
    <row r="69" spans="1:9" ht="29.25" customHeight="1">
      <c r="A69" s="22" t="s">
        <v>46</v>
      </c>
      <c r="B69" s="22" t="s">
        <v>226</v>
      </c>
      <c r="C69" s="22" t="s">
        <v>109</v>
      </c>
      <c r="D69" s="22" t="s">
        <v>367</v>
      </c>
      <c r="E69" s="139" t="s">
        <v>380</v>
      </c>
      <c r="F69" s="32">
        <f>F70</f>
        <v>2000</v>
      </c>
      <c r="G69" s="32">
        <f>G70</f>
        <v>0</v>
      </c>
      <c r="H69" s="104"/>
    </row>
    <row r="70" spans="1:9" ht="30.75" customHeight="1">
      <c r="A70" s="22" t="s">
        <v>46</v>
      </c>
      <c r="B70" s="22" t="s">
        <v>226</v>
      </c>
      <c r="C70" s="22" t="s">
        <v>109</v>
      </c>
      <c r="D70" s="22" t="s">
        <v>223</v>
      </c>
      <c r="E70" s="64" t="s">
        <v>193</v>
      </c>
      <c r="F70" s="33">
        <v>2000</v>
      </c>
      <c r="G70" s="33">
        <v>0</v>
      </c>
      <c r="H70" s="104"/>
      <c r="I70" s="97"/>
    </row>
    <row r="71" spans="1:9" ht="21" customHeight="1">
      <c r="A71" s="22" t="s">
        <v>46</v>
      </c>
      <c r="B71" s="22" t="s">
        <v>226</v>
      </c>
      <c r="C71" s="22" t="s">
        <v>109</v>
      </c>
      <c r="D71" s="22" t="s">
        <v>375</v>
      </c>
      <c r="E71" s="64" t="s">
        <v>381</v>
      </c>
      <c r="F71" s="33">
        <f>F72</f>
        <v>1000</v>
      </c>
      <c r="G71" s="33">
        <f>G72</f>
        <v>0</v>
      </c>
      <c r="H71" s="104"/>
      <c r="I71" s="97"/>
    </row>
    <row r="72" spans="1:9" ht="17.25" customHeight="1">
      <c r="A72" s="22" t="s">
        <v>46</v>
      </c>
      <c r="B72" s="22" t="s">
        <v>226</v>
      </c>
      <c r="C72" s="22" t="s">
        <v>109</v>
      </c>
      <c r="D72" s="22" t="s">
        <v>224</v>
      </c>
      <c r="E72" s="64" t="s">
        <v>32</v>
      </c>
      <c r="F72" s="33">
        <v>1000</v>
      </c>
      <c r="G72" s="33">
        <v>0</v>
      </c>
      <c r="H72" s="105"/>
    </row>
    <row r="73" spans="1:9" ht="20.25" customHeight="1">
      <c r="A73" s="249" t="s">
        <v>48</v>
      </c>
      <c r="B73" s="249"/>
      <c r="C73" s="249"/>
      <c r="D73" s="249"/>
      <c r="E73" s="71" t="s">
        <v>12</v>
      </c>
      <c r="F73" s="72">
        <f t="shared" ref="F73:G76" si="3">F74</f>
        <v>116700</v>
      </c>
      <c r="G73" s="72">
        <f t="shared" si="3"/>
        <v>97994.69</v>
      </c>
      <c r="H73" s="112"/>
    </row>
    <row r="74" spans="1:9" ht="18.75" customHeight="1">
      <c r="A74" s="28" t="s">
        <v>48</v>
      </c>
      <c r="B74" s="28" t="s">
        <v>49</v>
      </c>
      <c r="C74" s="28"/>
      <c r="D74" s="28"/>
      <c r="E74" s="63" t="s">
        <v>197</v>
      </c>
      <c r="F74" s="32">
        <f t="shared" si="3"/>
        <v>116700</v>
      </c>
      <c r="G74" s="32">
        <f t="shared" si="3"/>
        <v>97994.69</v>
      </c>
      <c r="H74" s="104"/>
    </row>
    <row r="75" spans="1:9" ht="43.5" customHeight="1">
      <c r="A75" s="28" t="s">
        <v>48</v>
      </c>
      <c r="B75" s="28" t="s">
        <v>49</v>
      </c>
      <c r="C75" s="28" t="s">
        <v>83</v>
      </c>
      <c r="D75" s="28"/>
      <c r="E75" s="63" t="s">
        <v>187</v>
      </c>
      <c r="F75" s="32">
        <f t="shared" si="3"/>
        <v>116700</v>
      </c>
      <c r="G75" s="32">
        <f t="shared" si="3"/>
        <v>97994.69</v>
      </c>
      <c r="H75" s="104"/>
    </row>
    <row r="76" spans="1:9" ht="40.5" customHeight="1">
      <c r="A76" s="28" t="s">
        <v>48</v>
      </c>
      <c r="B76" s="28" t="s">
        <v>49</v>
      </c>
      <c r="C76" s="28" t="s">
        <v>82</v>
      </c>
      <c r="D76" s="28"/>
      <c r="E76" s="63" t="s">
        <v>191</v>
      </c>
      <c r="F76" s="32">
        <f t="shared" si="3"/>
        <v>116700</v>
      </c>
      <c r="G76" s="32">
        <f t="shared" si="3"/>
        <v>97994.69</v>
      </c>
      <c r="H76" s="104"/>
    </row>
    <row r="77" spans="1:9" ht="29.25" customHeight="1">
      <c r="A77" s="28" t="s">
        <v>48</v>
      </c>
      <c r="B77" s="28" t="s">
        <v>49</v>
      </c>
      <c r="C77" s="28" t="s">
        <v>85</v>
      </c>
      <c r="D77" s="28"/>
      <c r="E77" s="63" t="s">
        <v>198</v>
      </c>
      <c r="F77" s="32">
        <f>F79+F80+F82</f>
        <v>116700</v>
      </c>
      <c r="G77" s="32">
        <f>G79+G80+G82</f>
        <v>97994.69</v>
      </c>
      <c r="H77" s="104"/>
    </row>
    <row r="78" spans="1:9" ht="29.25" customHeight="1">
      <c r="A78" s="22" t="s">
        <v>48</v>
      </c>
      <c r="B78" s="22" t="s">
        <v>49</v>
      </c>
      <c r="C78" s="22" t="s">
        <v>85</v>
      </c>
      <c r="D78" s="22" t="s">
        <v>373</v>
      </c>
      <c r="E78" s="139" t="s">
        <v>377</v>
      </c>
      <c r="F78" s="32">
        <f>F79+F80</f>
        <v>110819.79</v>
      </c>
      <c r="G78" s="32">
        <f>G79+G80</f>
        <v>97994.69</v>
      </c>
      <c r="H78" s="104"/>
    </row>
    <row r="79" spans="1:9" ht="21" customHeight="1">
      <c r="A79" s="22" t="s">
        <v>48</v>
      </c>
      <c r="B79" s="22" t="s">
        <v>49</v>
      </c>
      <c r="C79" s="22" t="s">
        <v>85</v>
      </c>
      <c r="D79" s="22" t="s">
        <v>220</v>
      </c>
      <c r="E79" s="64" t="s">
        <v>125</v>
      </c>
      <c r="F79" s="33">
        <v>85309.59</v>
      </c>
      <c r="G79" s="33">
        <v>72851.23</v>
      </c>
      <c r="H79" s="104"/>
    </row>
    <row r="80" spans="1:9" s="24" customFormat="1" ht="30" customHeight="1">
      <c r="A80" s="22" t="s">
        <v>48</v>
      </c>
      <c r="B80" s="22" t="s">
        <v>49</v>
      </c>
      <c r="C80" s="22" t="s">
        <v>85</v>
      </c>
      <c r="D80" s="22" t="s">
        <v>151</v>
      </c>
      <c r="E80" s="64" t="s">
        <v>127</v>
      </c>
      <c r="F80" s="33">
        <v>25510.2</v>
      </c>
      <c r="G80" s="33">
        <v>25143.46</v>
      </c>
      <c r="H80" s="104"/>
      <c r="I80" s="118"/>
    </row>
    <row r="81" spans="1:9" s="24" customFormat="1" ht="30" customHeight="1">
      <c r="A81" s="22" t="s">
        <v>48</v>
      </c>
      <c r="B81" s="22" t="s">
        <v>49</v>
      </c>
      <c r="C81" s="22" t="s">
        <v>85</v>
      </c>
      <c r="D81" s="22" t="s">
        <v>367</v>
      </c>
      <c r="E81" s="139" t="s">
        <v>380</v>
      </c>
      <c r="F81" s="33">
        <f>F82</f>
        <v>5880.21</v>
      </c>
      <c r="G81" s="33">
        <f>G82</f>
        <v>0</v>
      </c>
      <c r="H81" s="104"/>
      <c r="I81" s="118"/>
    </row>
    <row r="82" spans="1:9" ht="30" customHeight="1">
      <c r="A82" s="22" t="s">
        <v>48</v>
      </c>
      <c r="B82" s="22" t="s">
        <v>49</v>
      </c>
      <c r="C82" s="22" t="s">
        <v>85</v>
      </c>
      <c r="D82" s="22" t="s">
        <v>223</v>
      </c>
      <c r="E82" s="64" t="s">
        <v>193</v>
      </c>
      <c r="F82" s="33">
        <v>5880.21</v>
      </c>
      <c r="G82" s="33">
        <v>0</v>
      </c>
      <c r="H82" s="104"/>
    </row>
    <row r="83" spans="1:9" ht="40.5" customHeight="1">
      <c r="A83" s="249" t="s">
        <v>49</v>
      </c>
      <c r="B83" s="249"/>
      <c r="C83" s="249"/>
      <c r="D83" s="249"/>
      <c r="E83" s="71" t="s">
        <v>199</v>
      </c>
      <c r="F83" s="72">
        <f>F84+F91+F112</f>
        <v>2032392.66</v>
      </c>
      <c r="G83" s="72">
        <f>G84+G91+G112</f>
        <v>214919</v>
      </c>
      <c r="H83" s="112"/>
    </row>
    <row r="84" spans="1:9" ht="30.75" customHeight="1">
      <c r="A84" s="28" t="s">
        <v>49</v>
      </c>
      <c r="B84" s="28" t="s">
        <v>54</v>
      </c>
      <c r="C84" s="28"/>
      <c r="D84" s="28"/>
      <c r="E84" s="63" t="s">
        <v>200</v>
      </c>
      <c r="F84" s="32">
        <f t="shared" ref="F84:G86" si="4">F85</f>
        <v>50000</v>
      </c>
      <c r="G84" s="32">
        <f t="shared" si="4"/>
        <v>0</v>
      </c>
      <c r="H84" s="104"/>
    </row>
    <row r="85" spans="1:9" ht="43.5" customHeight="1">
      <c r="A85" s="28" t="s">
        <v>49</v>
      </c>
      <c r="B85" s="28" t="s">
        <v>54</v>
      </c>
      <c r="C85" s="28" t="s">
        <v>83</v>
      </c>
      <c r="D85" s="28"/>
      <c r="E85" s="63" t="s">
        <v>187</v>
      </c>
      <c r="F85" s="32">
        <f t="shared" si="4"/>
        <v>50000</v>
      </c>
      <c r="G85" s="32">
        <f t="shared" si="4"/>
        <v>0</v>
      </c>
      <c r="H85" s="104"/>
    </row>
    <row r="86" spans="1:9" ht="27.75" customHeight="1">
      <c r="A86" s="28" t="s">
        <v>49</v>
      </c>
      <c r="B86" s="28" t="s">
        <v>54</v>
      </c>
      <c r="C86" s="28" t="s">
        <v>82</v>
      </c>
      <c r="D86" s="28"/>
      <c r="E86" s="63" t="s">
        <v>191</v>
      </c>
      <c r="F86" s="32">
        <f t="shared" si="4"/>
        <v>50000</v>
      </c>
      <c r="G86" s="32">
        <f t="shared" si="4"/>
        <v>0</v>
      </c>
      <c r="H86" s="104"/>
    </row>
    <row r="87" spans="1:9" ht="28.5" customHeight="1">
      <c r="A87" s="28" t="s">
        <v>49</v>
      </c>
      <c r="B87" s="28" t="s">
        <v>54</v>
      </c>
      <c r="C87" s="28" t="s">
        <v>93</v>
      </c>
      <c r="D87" s="28"/>
      <c r="E87" s="63" t="s">
        <v>201</v>
      </c>
      <c r="F87" s="32">
        <f>F90</f>
        <v>50000</v>
      </c>
      <c r="G87" s="32">
        <f>G90</f>
        <v>0</v>
      </c>
      <c r="H87" s="104"/>
    </row>
    <row r="88" spans="1:9" s="236" customFormat="1" ht="28.5" customHeight="1">
      <c r="A88" s="22" t="s">
        <v>49</v>
      </c>
      <c r="B88" s="22" t="s">
        <v>54</v>
      </c>
      <c r="C88" s="22" t="s">
        <v>93</v>
      </c>
      <c r="D88" s="22" t="s">
        <v>366</v>
      </c>
      <c r="E88" s="139" t="s">
        <v>363</v>
      </c>
      <c r="F88" s="32"/>
      <c r="G88" s="32"/>
      <c r="H88" s="104"/>
      <c r="I88" s="2"/>
    </row>
    <row r="89" spans="1:9" ht="28.5" customHeight="1">
      <c r="A89" s="22" t="s">
        <v>49</v>
      </c>
      <c r="B89" s="22" t="s">
        <v>54</v>
      </c>
      <c r="C89" s="22" t="s">
        <v>93</v>
      </c>
      <c r="D89" s="22" t="s">
        <v>367</v>
      </c>
      <c r="E89" s="139" t="s">
        <v>380</v>
      </c>
      <c r="F89" s="32">
        <f>F90</f>
        <v>50000</v>
      </c>
      <c r="G89" s="32">
        <f>G90</f>
        <v>0</v>
      </c>
      <c r="H89" s="104"/>
    </row>
    <row r="90" spans="1:9" ht="30" customHeight="1">
      <c r="A90" s="22" t="s">
        <v>49</v>
      </c>
      <c r="B90" s="22" t="s">
        <v>54</v>
      </c>
      <c r="C90" s="22" t="s">
        <v>93</v>
      </c>
      <c r="D90" s="22" t="s">
        <v>223</v>
      </c>
      <c r="E90" s="64" t="s">
        <v>193</v>
      </c>
      <c r="F90" s="33">
        <v>50000</v>
      </c>
      <c r="G90" s="33">
        <v>0</v>
      </c>
      <c r="H90" s="104"/>
    </row>
    <row r="91" spans="1:9" ht="21" customHeight="1">
      <c r="A91" s="28" t="s">
        <v>49</v>
      </c>
      <c r="B91" s="28">
        <v>10</v>
      </c>
      <c r="C91" s="28"/>
      <c r="D91" s="28"/>
      <c r="E91" s="63" t="s">
        <v>14</v>
      </c>
      <c r="F91" s="32">
        <f>F98+F92</f>
        <v>1972392.66</v>
      </c>
      <c r="G91" s="32">
        <f>G98+G92</f>
        <v>214919</v>
      </c>
      <c r="H91" s="104"/>
    </row>
    <row r="92" spans="1:9" ht="42" customHeight="1">
      <c r="A92" s="28" t="s">
        <v>49</v>
      </c>
      <c r="B92" s="28" t="s">
        <v>227</v>
      </c>
      <c r="C92" s="255" t="s">
        <v>391</v>
      </c>
      <c r="D92" s="28"/>
      <c r="E92" s="143" t="s">
        <v>387</v>
      </c>
      <c r="F92" s="32">
        <f>F94</f>
        <v>30000</v>
      </c>
      <c r="G92" s="32">
        <f>G94</f>
        <v>0</v>
      </c>
      <c r="H92" s="104"/>
    </row>
    <row r="93" spans="1:9" s="210" customFormat="1" ht="30" customHeight="1">
      <c r="A93" s="22" t="s">
        <v>49</v>
      </c>
      <c r="B93" s="22" t="s">
        <v>227</v>
      </c>
      <c r="C93" s="256" t="s">
        <v>389</v>
      </c>
      <c r="D93" s="28"/>
      <c r="E93" s="224" t="s">
        <v>449</v>
      </c>
      <c r="F93" s="32">
        <f t="shared" ref="F93:G96" si="5">F94</f>
        <v>30000</v>
      </c>
      <c r="G93" s="32">
        <f t="shared" si="5"/>
        <v>0</v>
      </c>
      <c r="H93" s="104"/>
      <c r="I93" s="2"/>
    </row>
    <row r="94" spans="1:9" ht="29.25" customHeight="1">
      <c r="A94" s="22" t="s">
        <v>49</v>
      </c>
      <c r="B94" s="22" t="s">
        <v>227</v>
      </c>
      <c r="C94" s="256" t="s">
        <v>390</v>
      </c>
      <c r="D94" s="22"/>
      <c r="E94" s="142" t="s">
        <v>388</v>
      </c>
      <c r="F94" s="33">
        <f t="shared" si="5"/>
        <v>30000</v>
      </c>
      <c r="G94" s="33">
        <f t="shared" si="5"/>
        <v>0</v>
      </c>
      <c r="H94" s="104"/>
    </row>
    <row r="95" spans="1:9" ht="26.25" customHeight="1">
      <c r="A95" s="22" t="s">
        <v>49</v>
      </c>
      <c r="B95" s="22" t="s">
        <v>227</v>
      </c>
      <c r="C95" s="256" t="s">
        <v>390</v>
      </c>
      <c r="D95" s="22" t="s">
        <v>366</v>
      </c>
      <c r="E95" s="139" t="s">
        <v>363</v>
      </c>
      <c r="F95" s="33">
        <f t="shared" si="5"/>
        <v>30000</v>
      </c>
      <c r="G95" s="33">
        <f t="shared" si="5"/>
        <v>0</v>
      </c>
      <c r="H95" s="104"/>
    </row>
    <row r="96" spans="1:9" ht="27" customHeight="1">
      <c r="A96" s="22" t="s">
        <v>49</v>
      </c>
      <c r="B96" s="22" t="s">
        <v>227</v>
      </c>
      <c r="C96" s="256" t="s">
        <v>390</v>
      </c>
      <c r="D96" s="22" t="s">
        <v>367</v>
      </c>
      <c r="E96" s="142" t="s">
        <v>10</v>
      </c>
      <c r="F96" s="33">
        <f t="shared" si="5"/>
        <v>30000</v>
      </c>
      <c r="G96" s="33">
        <f t="shared" si="5"/>
        <v>0</v>
      </c>
      <c r="H96" s="104"/>
    </row>
    <row r="97" spans="1:9" s="236" customFormat="1" ht="27" customHeight="1">
      <c r="A97" s="22" t="s">
        <v>49</v>
      </c>
      <c r="B97" s="22" t="s">
        <v>227</v>
      </c>
      <c r="C97" s="256" t="s">
        <v>390</v>
      </c>
      <c r="D97" s="22" t="s">
        <v>223</v>
      </c>
      <c r="E97" s="64" t="s">
        <v>193</v>
      </c>
      <c r="F97" s="33">
        <v>30000</v>
      </c>
      <c r="G97" s="33">
        <v>0</v>
      </c>
      <c r="H97" s="104"/>
      <c r="I97" s="2"/>
    </row>
    <row r="98" spans="1:9" ht="43.5" customHeight="1">
      <c r="A98" s="28" t="s">
        <v>49</v>
      </c>
      <c r="B98" s="28" t="s">
        <v>227</v>
      </c>
      <c r="C98" s="28" t="s">
        <v>83</v>
      </c>
      <c r="D98" s="28"/>
      <c r="E98" s="63" t="s">
        <v>187</v>
      </c>
      <c r="F98" s="32">
        <f>F99</f>
        <v>1942392.66</v>
      </c>
      <c r="G98" s="32">
        <f>G99</f>
        <v>214919</v>
      </c>
      <c r="H98" s="104"/>
    </row>
    <row r="99" spans="1:9" ht="42" customHeight="1">
      <c r="A99" s="28" t="s">
        <v>49</v>
      </c>
      <c r="B99" s="28" t="s">
        <v>227</v>
      </c>
      <c r="C99" s="28" t="s">
        <v>82</v>
      </c>
      <c r="D99" s="28"/>
      <c r="E99" s="63" t="s">
        <v>191</v>
      </c>
      <c r="F99" s="32">
        <f>F100+F109+F105</f>
        <v>1942392.66</v>
      </c>
      <c r="G99" s="32">
        <f>G100+G109+G105</f>
        <v>214919</v>
      </c>
      <c r="H99" s="104"/>
    </row>
    <row r="100" spans="1:9" ht="28.5" customHeight="1">
      <c r="A100" s="28" t="s">
        <v>49</v>
      </c>
      <c r="B100" s="28">
        <v>10</v>
      </c>
      <c r="C100" s="28" t="s">
        <v>94</v>
      </c>
      <c r="D100" s="28"/>
      <c r="E100" s="63" t="s">
        <v>202</v>
      </c>
      <c r="F100" s="32">
        <f>F102+F104</f>
        <v>1740000</v>
      </c>
      <c r="G100" s="32">
        <f>G102+G104</f>
        <v>99919</v>
      </c>
      <c r="H100" s="104"/>
    </row>
    <row r="101" spans="1:9" ht="28.5" customHeight="1">
      <c r="A101" s="22" t="s">
        <v>49</v>
      </c>
      <c r="B101" s="22" t="s">
        <v>227</v>
      </c>
      <c r="C101" s="22" t="s">
        <v>94</v>
      </c>
      <c r="D101" s="22" t="s">
        <v>367</v>
      </c>
      <c r="E101" s="139" t="s">
        <v>380</v>
      </c>
      <c r="F101" s="32">
        <f>F102</f>
        <v>40000</v>
      </c>
      <c r="G101" s="32">
        <f>G102</f>
        <v>0</v>
      </c>
      <c r="H101" s="104"/>
    </row>
    <row r="102" spans="1:9" ht="28.5" customHeight="1">
      <c r="A102" s="22" t="s">
        <v>49</v>
      </c>
      <c r="B102" s="22" t="s">
        <v>227</v>
      </c>
      <c r="C102" s="22" t="s">
        <v>94</v>
      </c>
      <c r="D102" s="22" t="s">
        <v>223</v>
      </c>
      <c r="E102" s="64" t="s">
        <v>193</v>
      </c>
      <c r="F102" s="33">
        <v>40000</v>
      </c>
      <c r="G102" s="33">
        <v>0</v>
      </c>
      <c r="H102" s="104"/>
    </row>
    <row r="103" spans="1:9" ht="21.75" customHeight="1">
      <c r="A103" s="22" t="s">
        <v>49</v>
      </c>
      <c r="B103" s="22" t="s">
        <v>227</v>
      </c>
      <c r="C103" s="22" t="s">
        <v>94</v>
      </c>
      <c r="D103" s="22" t="s">
        <v>376</v>
      </c>
      <c r="E103" s="64" t="s">
        <v>383</v>
      </c>
      <c r="F103" s="33">
        <f>F104</f>
        <v>1700000</v>
      </c>
      <c r="G103" s="33">
        <f>G104</f>
        <v>99919</v>
      </c>
      <c r="H103" s="104"/>
    </row>
    <row r="104" spans="1:9" ht="31.5" customHeight="1">
      <c r="A104" s="22" t="s">
        <v>49</v>
      </c>
      <c r="B104" s="22" t="s">
        <v>227</v>
      </c>
      <c r="C104" s="22" t="s">
        <v>94</v>
      </c>
      <c r="D104" s="22" t="s">
        <v>153</v>
      </c>
      <c r="E104" s="64" t="s">
        <v>157</v>
      </c>
      <c r="F104" s="33">
        <v>1700000</v>
      </c>
      <c r="G104" s="33">
        <v>99919</v>
      </c>
      <c r="H104" s="104"/>
    </row>
    <row r="105" spans="1:9" s="11" customFormat="1" ht="31.5" customHeight="1">
      <c r="A105" s="257" t="s">
        <v>49</v>
      </c>
      <c r="B105" s="257" t="s">
        <v>227</v>
      </c>
      <c r="C105" s="257" t="s">
        <v>460</v>
      </c>
      <c r="D105" s="257"/>
      <c r="E105" s="270" t="s">
        <v>461</v>
      </c>
      <c r="F105" s="247">
        <f t="shared" ref="F105:G107" si="6">F106</f>
        <v>200000</v>
      </c>
      <c r="G105" s="247">
        <f t="shared" si="6"/>
        <v>115000</v>
      </c>
      <c r="H105" s="104"/>
      <c r="I105" s="248"/>
    </row>
    <row r="106" spans="1:9" s="236" customFormat="1" ht="31.5" customHeight="1">
      <c r="A106" s="22" t="s">
        <v>49</v>
      </c>
      <c r="B106" s="22" t="s">
        <v>227</v>
      </c>
      <c r="C106" s="22" t="s">
        <v>460</v>
      </c>
      <c r="D106" s="22" t="s">
        <v>366</v>
      </c>
      <c r="E106" s="139" t="s">
        <v>363</v>
      </c>
      <c r="F106" s="33">
        <f t="shared" si="6"/>
        <v>200000</v>
      </c>
      <c r="G106" s="33">
        <f t="shared" si="6"/>
        <v>115000</v>
      </c>
      <c r="H106" s="104"/>
      <c r="I106" s="2"/>
    </row>
    <row r="107" spans="1:9" s="236" customFormat="1" ht="31.5" customHeight="1">
      <c r="A107" s="22" t="s">
        <v>49</v>
      </c>
      <c r="B107" s="22" t="s">
        <v>227</v>
      </c>
      <c r="C107" s="22" t="s">
        <v>460</v>
      </c>
      <c r="D107" s="22" t="s">
        <v>367</v>
      </c>
      <c r="E107" s="139" t="s">
        <v>380</v>
      </c>
      <c r="F107" s="33">
        <f t="shared" si="6"/>
        <v>200000</v>
      </c>
      <c r="G107" s="33">
        <f t="shared" si="6"/>
        <v>115000</v>
      </c>
      <c r="H107" s="104"/>
      <c r="I107" s="2"/>
    </row>
    <row r="108" spans="1:9" s="236" customFormat="1" ht="31.5" customHeight="1">
      <c r="A108" s="22" t="s">
        <v>49</v>
      </c>
      <c r="B108" s="22" t="s">
        <v>227</v>
      </c>
      <c r="C108" s="22" t="s">
        <v>460</v>
      </c>
      <c r="D108" s="22" t="s">
        <v>223</v>
      </c>
      <c r="E108" s="64" t="s">
        <v>193</v>
      </c>
      <c r="F108" s="33">
        <v>200000</v>
      </c>
      <c r="G108" s="33">
        <v>115000</v>
      </c>
      <c r="H108" s="104"/>
      <c r="I108" s="2"/>
    </row>
    <row r="109" spans="1:9" s="11" customFormat="1" ht="24.75" customHeight="1">
      <c r="A109" s="257" t="s">
        <v>49</v>
      </c>
      <c r="B109" s="257" t="s">
        <v>227</v>
      </c>
      <c r="C109" s="257" t="s">
        <v>359</v>
      </c>
      <c r="D109" s="257"/>
      <c r="E109" s="271" t="s">
        <v>360</v>
      </c>
      <c r="F109" s="247">
        <f>SUM(F111)</f>
        <v>2392.66</v>
      </c>
      <c r="G109" s="247">
        <f>SUM(G111)</f>
        <v>0</v>
      </c>
      <c r="H109" s="104"/>
      <c r="I109" s="248"/>
    </row>
    <row r="110" spans="1:9" ht="25.5" customHeight="1">
      <c r="A110" s="22" t="s">
        <v>49</v>
      </c>
      <c r="B110" s="22" t="s">
        <v>227</v>
      </c>
      <c r="C110" s="22" t="s">
        <v>359</v>
      </c>
      <c r="D110" s="22" t="s">
        <v>367</v>
      </c>
      <c r="E110" s="139" t="s">
        <v>380</v>
      </c>
      <c r="F110" s="32">
        <f>F111</f>
        <v>2392.66</v>
      </c>
      <c r="G110" s="32">
        <f>G111</f>
        <v>0</v>
      </c>
      <c r="H110" s="104"/>
    </row>
    <row r="111" spans="1:9" ht="31.5" customHeight="1">
      <c r="A111" s="22" t="s">
        <v>49</v>
      </c>
      <c r="B111" s="22" t="s">
        <v>227</v>
      </c>
      <c r="C111" s="22" t="s">
        <v>359</v>
      </c>
      <c r="D111" s="22" t="s">
        <v>223</v>
      </c>
      <c r="E111" s="64" t="s">
        <v>193</v>
      </c>
      <c r="F111" s="33">
        <v>2392.66</v>
      </c>
      <c r="G111" s="33">
        <v>0</v>
      </c>
      <c r="H111" s="104"/>
    </row>
    <row r="112" spans="1:9" ht="31.5" customHeight="1">
      <c r="A112" s="28" t="s">
        <v>49</v>
      </c>
      <c r="B112" s="28" t="s">
        <v>339</v>
      </c>
      <c r="C112" s="28"/>
      <c r="D112" s="28"/>
      <c r="E112" s="12" t="s">
        <v>344</v>
      </c>
      <c r="F112" s="32">
        <f t="shared" ref="F112:G114" si="7">F113</f>
        <v>10000</v>
      </c>
      <c r="G112" s="32">
        <f t="shared" si="7"/>
        <v>0</v>
      </c>
      <c r="H112" s="104"/>
    </row>
    <row r="113" spans="1:8" ht="48.75" customHeight="1">
      <c r="A113" s="257" t="s">
        <v>49</v>
      </c>
      <c r="B113" s="257" t="s">
        <v>339</v>
      </c>
      <c r="C113" s="257" t="s">
        <v>92</v>
      </c>
      <c r="D113" s="257"/>
      <c r="E113" s="270" t="s">
        <v>445</v>
      </c>
      <c r="F113" s="247">
        <f t="shared" si="7"/>
        <v>10000</v>
      </c>
      <c r="G113" s="247">
        <f t="shared" si="7"/>
        <v>0</v>
      </c>
      <c r="H113" s="104"/>
    </row>
    <row r="114" spans="1:8" ht="29.25" customHeight="1">
      <c r="A114" s="28" t="s">
        <v>49</v>
      </c>
      <c r="B114" s="28" t="s">
        <v>339</v>
      </c>
      <c r="C114" s="28" t="s">
        <v>91</v>
      </c>
      <c r="D114" s="28"/>
      <c r="E114" s="63" t="s">
        <v>450</v>
      </c>
      <c r="F114" s="32">
        <f t="shared" si="7"/>
        <v>10000</v>
      </c>
      <c r="G114" s="32">
        <f t="shared" si="7"/>
        <v>0</v>
      </c>
      <c r="H114" s="104"/>
    </row>
    <row r="115" spans="1:8" ht="30" customHeight="1">
      <c r="A115" s="28" t="s">
        <v>49</v>
      </c>
      <c r="B115" s="28" t="s">
        <v>339</v>
      </c>
      <c r="C115" s="28" t="s">
        <v>90</v>
      </c>
      <c r="D115" s="28"/>
      <c r="E115" s="63" t="s">
        <v>196</v>
      </c>
      <c r="F115" s="32">
        <f>F117</f>
        <v>10000</v>
      </c>
      <c r="G115" s="32">
        <f>G117</f>
        <v>0</v>
      </c>
      <c r="H115" s="104"/>
    </row>
    <row r="116" spans="1:8" ht="30" customHeight="1">
      <c r="A116" s="22" t="s">
        <v>49</v>
      </c>
      <c r="B116" s="22" t="s">
        <v>339</v>
      </c>
      <c r="C116" s="22" t="s">
        <v>90</v>
      </c>
      <c r="D116" s="22" t="s">
        <v>367</v>
      </c>
      <c r="E116" s="139" t="s">
        <v>380</v>
      </c>
      <c r="F116" s="33">
        <f>F117</f>
        <v>10000</v>
      </c>
      <c r="G116" s="33">
        <f>G117</f>
        <v>0</v>
      </c>
      <c r="H116" s="104"/>
    </row>
    <row r="117" spans="1:8" ht="30.75" customHeight="1">
      <c r="A117" s="22" t="s">
        <v>49</v>
      </c>
      <c r="B117" s="22" t="s">
        <v>339</v>
      </c>
      <c r="C117" s="22" t="s">
        <v>90</v>
      </c>
      <c r="D117" s="22" t="s">
        <v>223</v>
      </c>
      <c r="E117" s="64" t="s">
        <v>193</v>
      </c>
      <c r="F117" s="33">
        <v>10000</v>
      </c>
      <c r="G117" s="33">
        <v>0</v>
      </c>
      <c r="H117" s="104"/>
    </row>
    <row r="118" spans="1:8" ht="30" customHeight="1">
      <c r="A118" s="249" t="s">
        <v>50</v>
      </c>
      <c r="B118" s="249"/>
      <c r="C118" s="249"/>
      <c r="D118" s="249"/>
      <c r="E118" s="71" t="s">
        <v>15</v>
      </c>
      <c r="F118" s="72">
        <f>F119+F140+F125</f>
        <v>859700</v>
      </c>
      <c r="G118" s="72">
        <f>G119+G140+G125</f>
        <v>95850</v>
      </c>
      <c r="H118" s="112"/>
    </row>
    <row r="119" spans="1:8" ht="21" customHeight="1">
      <c r="A119" s="28" t="s">
        <v>50</v>
      </c>
      <c r="B119" s="28" t="s">
        <v>46</v>
      </c>
      <c r="C119" s="28"/>
      <c r="D119" s="28"/>
      <c r="E119" s="63" t="s">
        <v>16</v>
      </c>
      <c r="F119" s="32">
        <f t="shared" ref="F119:G121" si="8">F120</f>
        <v>10000</v>
      </c>
      <c r="G119" s="32">
        <f t="shared" si="8"/>
        <v>0</v>
      </c>
      <c r="H119" s="104"/>
    </row>
    <row r="120" spans="1:8" ht="44.25" customHeight="1">
      <c r="A120" s="28" t="s">
        <v>50</v>
      </c>
      <c r="B120" s="28" t="s">
        <v>46</v>
      </c>
      <c r="C120" s="28" t="s">
        <v>87</v>
      </c>
      <c r="D120" s="28"/>
      <c r="E120" s="123" t="s">
        <v>399</v>
      </c>
      <c r="F120" s="32">
        <f t="shared" si="8"/>
        <v>10000</v>
      </c>
      <c r="G120" s="32">
        <f t="shared" si="8"/>
        <v>0</v>
      </c>
      <c r="H120" s="104"/>
    </row>
    <row r="121" spans="1:8" ht="30" customHeight="1">
      <c r="A121" s="28" t="s">
        <v>50</v>
      </c>
      <c r="B121" s="28" t="s">
        <v>46</v>
      </c>
      <c r="C121" s="28" t="s">
        <v>88</v>
      </c>
      <c r="D121" s="28"/>
      <c r="E121" s="123" t="s">
        <v>89</v>
      </c>
      <c r="F121" s="32">
        <f t="shared" si="8"/>
        <v>10000</v>
      </c>
      <c r="G121" s="32">
        <f t="shared" si="8"/>
        <v>0</v>
      </c>
      <c r="H121" s="104"/>
    </row>
    <row r="122" spans="1:8" ht="30" customHeight="1">
      <c r="A122" s="28" t="s">
        <v>50</v>
      </c>
      <c r="B122" s="28" t="s">
        <v>46</v>
      </c>
      <c r="C122" s="28" t="s">
        <v>86</v>
      </c>
      <c r="D122" s="28"/>
      <c r="E122" s="63" t="s">
        <v>17</v>
      </c>
      <c r="F122" s="32">
        <f>F124</f>
        <v>10000</v>
      </c>
      <c r="G122" s="32">
        <f>G124</f>
        <v>0</v>
      </c>
      <c r="H122" s="104"/>
    </row>
    <row r="123" spans="1:8" ht="30" customHeight="1">
      <c r="A123" s="22" t="s">
        <v>50</v>
      </c>
      <c r="B123" s="22" t="s">
        <v>46</v>
      </c>
      <c r="C123" s="22" t="s">
        <v>86</v>
      </c>
      <c r="D123" s="22" t="s">
        <v>367</v>
      </c>
      <c r="E123" s="139" t="s">
        <v>380</v>
      </c>
      <c r="F123" s="33">
        <f>F124</f>
        <v>10000</v>
      </c>
      <c r="G123" s="33">
        <f>G124</f>
        <v>0</v>
      </c>
      <c r="H123" s="104"/>
    </row>
    <row r="124" spans="1:8" ht="30" customHeight="1">
      <c r="A124" s="22" t="s">
        <v>50</v>
      </c>
      <c r="B124" s="22" t="s">
        <v>46</v>
      </c>
      <c r="C124" s="22" t="s">
        <v>86</v>
      </c>
      <c r="D124" s="22" t="s">
        <v>223</v>
      </c>
      <c r="E124" s="64" t="s">
        <v>193</v>
      </c>
      <c r="F124" s="33">
        <v>10000</v>
      </c>
      <c r="G124" s="33">
        <v>0</v>
      </c>
      <c r="H124" s="104"/>
    </row>
    <row r="125" spans="1:8" ht="19.5" customHeight="1">
      <c r="A125" s="258" t="s">
        <v>50</v>
      </c>
      <c r="B125" s="258" t="s">
        <v>54</v>
      </c>
      <c r="C125" s="28"/>
      <c r="D125" s="28"/>
      <c r="E125" s="63" t="s">
        <v>128</v>
      </c>
      <c r="F125" s="32">
        <f>F131+F126+F133</f>
        <v>824700</v>
      </c>
      <c r="G125" s="32">
        <f>G131+G126+G133</f>
        <v>95850</v>
      </c>
      <c r="H125" s="104"/>
    </row>
    <row r="126" spans="1:8" ht="20.25" hidden="1" customHeight="1">
      <c r="A126" s="259" t="s">
        <v>50</v>
      </c>
      <c r="B126" s="259" t="s">
        <v>54</v>
      </c>
      <c r="C126" s="260" t="s">
        <v>100</v>
      </c>
      <c r="D126" s="260"/>
      <c r="E126" s="68" t="s">
        <v>179</v>
      </c>
      <c r="F126" s="89">
        <f t="shared" ref="F126:G129" si="9">SUM(F127)</f>
        <v>0</v>
      </c>
      <c r="G126" s="89">
        <f t="shared" si="9"/>
        <v>0</v>
      </c>
      <c r="H126" s="115"/>
    </row>
    <row r="127" spans="1:8" ht="0.75" hidden="1" customHeight="1">
      <c r="A127" s="259" t="s">
        <v>50</v>
      </c>
      <c r="B127" s="259" t="s">
        <v>54</v>
      </c>
      <c r="C127" s="260" t="s">
        <v>101</v>
      </c>
      <c r="D127" s="260"/>
      <c r="E127" s="68" t="s">
        <v>180</v>
      </c>
      <c r="F127" s="89">
        <f t="shared" si="9"/>
        <v>0</v>
      </c>
      <c r="G127" s="89">
        <f t="shared" si="9"/>
        <v>0</v>
      </c>
      <c r="H127" s="115"/>
    </row>
    <row r="128" spans="1:8" ht="33.75" hidden="1" customHeight="1">
      <c r="A128" s="259" t="s">
        <v>50</v>
      </c>
      <c r="B128" s="259" t="s">
        <v>54</v>
      </c>
      <c r="C128" s="260" t="s">
        <v>183</v>
      </c>
      <c r="D128" s="260"/>
      <c r="E128" s="68" t="s">
        <v>181</v>
      </c>
      <c r="F128" s="89">
        <f t="shared" si="9"/>
        <v>0</v>
      </c>
      <c r="G128" s="89">
        <f t="shared" si="9"/>
        <v>0</v>
      </c>
      <c r="H128" s="115"/>
    </row>
    <row r="129" spans="1:9" ht="36" hidden="1" customHeight="1">
      <c r="A129" s="259" t="s">
        <v>50</v>
      </c>
      <c r="B129" s="259" t="s">
        <v>54</v>
      </c>
      <c r="C129" s="260" t="s">
        <v>184</v>
      </c>
      <c r="D129" s="260"/>
      <c r="E129" s="68" t="s">
        <v>182</v>
      </c>
      <c r="F129" s="89">
        <f t="shared" si="9"/>
        <v>0</v>
      </c>
      <c r="G129" s="89">
        <f t="shared" si="9"/>
        <v>0</v>
      </c>
      <c r="H129" s="115"/>
    </row>
    <row r="130" spans="1:9" ht="27" hidden="1" customHeight="1">
      <c r="A130" s="261" t="s">
        <v>50</v>
      </c>
      <c r="B130" s="261" t="s">
        <v>54</v>
      </c>
      <c r="C130" s="262" t="s">
        <v>184</v>
      </c>
      <c r="D130" s="262" t="s">
        <v>223</v>
      </c>
      <c r="E130" s="92" t="s">
        <v>193</v>
      </c>
      <c r="F130" s="126"/>
      <c r="G130" s="126"/>
      <c r="H130" s="115"/>
    </row>
    <row r="131" spans="1:9" ht="29.25" hidden="1" customHeight="1">
      <c r="A131" s="258" t="s">
        <v>50</v>
      </c>
      <c r="B131" s="258" t="s">
        <v>54</v>
      </c>
      <c r="C131" s="28" t="s">
        <v>83</v>
      </c>
      <c r="D131" s="28"/>
      <c r="E131" s="63" t="s">
        <v>187</v>
      </c>
      <c r="F131" s="32">
        <f>F132</f>
        <v>124700</v>
      </c>
      <c r="G131" s="32">
        <f>G132</f>
        <v>95850</v>
      </c>
      <c r="H131" s="104"/>
    </row>
    <row r="132" spans="1:9" ht="40.5" hidden="1" customHeight="1">
      <c r="A132" s="258" t="s">
        <v>50</v>
      </c>
      <c r="B132" s="258" t="s">
        <v>54</v>
      </c>
      <c r="C132" s="28" t="s">
        <v>82</v>
      </c>
      <c r="D132" s="28"/>
      <c r="E132" s="63" t="s">
        <v>191</v>
      </c>
      <c r="F132" s="32">
        <f>F137</f>
        <v>124700</v>
      </c>
      <c r="G132" s="32">
        <f>G137</f>
        <v>95850</v>
      </c>
      <c r="H132" s="104"/>
    </row>
    <row r="133" spans="1:9" ht="24" customHeight="1">
      <c r="A133" s="258" t="s">
        <v>50</v>
      </c>
      <c r="B133" s="258" t="s">
        <v>54</v>
      </c>
      <c r="C133" s="28" t="s">
        <v>395</v>
      </c>
      <c r="D133" s="28"/>
      <c r="E133" s="138" t="s">
        <v>392</v>
      </c>
      <c r="F133" s="32">
        <f t="shared" ref="F133:G135" si="10">F134</f>
        <v>700000</v>
      </c>
      <c r="G133" s="32">
        <f t="shared" si="10"/>
        <v>0</v>
      </c>
      <c r="H133" s="104"/>
    </row>
    <row r="134" spans="1:9" ht="18" customHeight="1">
      <c r="A134" s="22" t="s">
        <v>50</v>
      </c>
      <c r="B134" s="22" t="s">
        <v>54</v>
      </c>
      <c r="C134" s="22" t="s">
        <v>394</v>
      </c>
      <c r="D134" s="28"/>
      <c r="E134" s="139" t="s">
        <v>393</v>
      </c>
      <c r="F134" s="33">
        <f t="shared" si="10"/>
        <v>700000</v>
      </c>
      <c r="G134" s="33">
        <f t="shared" si="10"/>
        <v>0</v>
      </c>
      <c r="H134" s="104"/>
    </row>
    <row r="135" spans="1:9" ht="24.75" customHeight="1">
      <c r="A135" s="22" t="s">
        <v>50</v>
      </c>
      <c r="B135" s="22" t="s">
        <v>54</v>
      </c>
      <c r="C135" s="22" t="s">
        <v>394</v>
      </c>
      <c r="D135" s="22" t="s">
        <v>367</v>
      </c>
      <c r="E135" s="139" t="s">
        <v>364</v>
      </c>
      <c r="F135" s="33">
        <f t="shared" si="10"/>
        <v>700000</v>
      </c>
      <c r="G135" s="33">
        <f t="shared" si="10"/>
        <v>0</v>
      </c>
      <c r="H135" s="104"/>
    </row>
    <row r="136" spans="1:9" ht="22.5" customHeight="1">
      <c r="A136" s="22" t="s">
        <v>50</v>
      </c>
      <c r="B136" s="22" t="s">
        <v>54</v>
      </c>
      <c r="C136" s="22" t="s">
        <v>394</v>
      </c>
      <c r="D136" s="22" t="s">
        <v>223</v>
      </c>
      <c r="E136" s="139" t="s">
        <v>193</v>
      </c>
      <c r="F136" s="33">
        <v>700000</v>
      </c>
      <c r="G136" s="33">
        <v>0</v>
      </c>
      <c r="H136" s="104"/>
    </row>
    <row r="137" spans="1:9" ht="24" customHeight="1">
      <c r="A137" s="258" t="s">
        <v>50</v>
      </c>
      <c r="B137" s="258" t="s">
        <v>54</v>
      </c>
      <c r="C137" s="28" t="s">
        <v>298</v>
      </c>
      <c r="D137" s="28"/>
      <c r="E137" s="66" t="s">
        <v>297</v>
      </c>
      <c r="F137" s="32">
        <f>F139</f>
        <v>124700</v>
      </c>
      <c r="G137" s="32">
        <f>G139</f>
        <v>95850</v>
      </c>
      <c r="H137" s="104"/>
    </row>
    <row r="138" spans="1:9" ht="24" customHeight="1">
      <c r="A138" s="263" t="s">
        <v>50</v>
      </c>
      <c r="B138" s="263" t="s">
        <v>54</v>
      </c>
      <c r="C138" s="22" t="s">
        <v>298</v>
      </c>
      <c r="D138" s="22" t="s">
        <v>367</v>
      </c>
      <c r="E138" s="139" t="s">
        <v>380</v>
      </c>
      <c r="F138" s="33">
        <f>F139</f>
        <v>124700</v>
      </c>
      <c r="G138" s="33">
        <f>G139</f>
        <v>95850</v>
      </c>
      <c r="H138" s="104"/>
    </row>
    <row r="139" spans="1:9" ht="29.25" customHeight="1">
      <c r="A139" s="263" t="s">
        <v>50</v>
      </c>
      <c r="B139" s="263" t="s">
        <v>54</v>
      </c>
      <c r="C139" s="22" t="s">
        <v>298</v>
      </c>
      <c r="D139" s="22" t="s">
        <v>223</v>
      </c>
      <c r="E139" s="64" t="s">
        <v>193</v>
      </c>
      <c r="F139" s="33">
        <v>124700</v>
      </c>
      <c r="G139" s="33">
        <v>95850</v>
      </c>
      <c r="H139" s="104"/>
    </row>
    <row r="140" spans="1:9" ht="20.25" customHeight="1" thickBot="1">
      <c r="A140" s="28" t="s">
        <v>50</v>
      </c>
      <c r="B140" s="28" t="s">
        <v>228</v>
      </c>
      <c r="C140" s="28"/>
      <c r="D140" s="28"/>
      <c r="E140" s="63" t="s">
        <v>18</v>
      </c>
      <c r="F140" s="32">
        <f>F147+F141+F152</f>
        <v>25000</v>
      </c>
      <c r="G140" s="32">
        <f>G147+G141+G152</f>
        <v>0</v>
      </c>
      <c r="H140" s="104"/>
    </row>
    <row r="141" spans="1:9" ht="40.5" customHeight="1">
      <c r="A141" s="28" t="s">
        <v>50</v>
      </c>
      <c r="B141" s="28" t="s">
        <v>228</v>
      </c>
      <c r="C141" s="28" t="s">
        <v>432</v>
      </c>
      <c r="D141" s="28"/>
      <c r="E141" s="146" t="s">
        <v>396</v>
      </c>
      <c r="F141" s="32">
        <f>F143</f>
        <v>10000</v>
      </c>
      <c r="G141" s="32">
        <f>G143</f>
        <v>0</v>
      </c>
      <c r="H141" s="104"/>
    </row>
    <row r="142" spans="1:9" s="210" customFormat="1" ht="17.25" customHeight="1">
      <c r="A142" s="28" t="s">
        <v>50</v>
      </c>
      <c r="B142" s="28" t="s">
        <v>228</v>
      </c>
      <c r="C142" s="22" t="s">
        <v>447</v>
      </c>
      <c r="D142" s="28"/>
      <c r="E142" s="232" t="s">
        <v>440</v>
      </c>
      <c r="F142" s="32">
        <f t="shared" ref="F142:G145" si="11">F143</f>
        <v>10000</v>
      </c>
      <c r="G142" s="32">
        <f t="shared" si="11"/>
        <v>0</v>
      </c>
      <c r="H142" s="104"/>
      <c r="I142" s="2"/>
    </row>
    <row r="143" spans="1:9" ht="42" customHeight="1">
      <c r="A143" s="22" t="s">
        <v>50</v>
      </c>
      <c r="B143" s="22" t="s">
        <v>228</v>
      </c>
      <c r="C143" s="22" t="s">
        <v>448</v>
      </c>
      <c r="D143" s="28"/>
      <c r="E143" s="147" t="s">
        <v>397</v>
      </c>
      <c r="F143" s="33">
        <f t="shared" si="11"/>
        <v>10000</v>
      </c>
      <c r="G143" s="33">
        <f t="shared" si="11"/>
        <v>0</v>
      </c>
      <c r="H143" s="104"/>
    </row>
    <row r="144" spans="1:9" ht="27.75" customHeight="1">
      <c r="A144" s="22" t="s">
        <v>50</v>
      </c>
      <c r="B144" s="22" t="s">
        <v>228</v>
      </c>
      <c r="C144" s="22" t="s">
        <v>448</v>
      </c>
      <c r="D144" s="22" t="s">
        <v>366</v>
      </c>
      <c r="E144" s="139" t="s">
        <v>363</v>
      </c>
      <c r="F144" s="33">
        <f t="shared" si="11"/>
        <v>10000</v>
      </c>
      <c r="G144" s="33">
        <f t="shared" si="11"/>
        <v>0</v>
      </c>
      <c r="H144" s="104"/>
    </row>
    <row r="145" spans="1:8" ht="31.5" customHeight="1">
      <c r="A145" s="22" t="s">
        <v>50</v>
      </c>
      <c r="B145" s="22" t="s">
        <v>228</v>
      </c>
      <c r="C145" s="22" t="s">
        <v>448</v>
      </c>
      <c r="D145" s="22" t="s">
        <v>367</v>
      </c>
      <c r="E145" s="142" t="s">
        <v>10</v>
      </c>
      <c r="F145" s="33">
        <f t="shared" si="11"/>
        <v>10000</v>
      </c>
      <c r="G145" s="33">
        <f t="shared" si="11"/>
        <v>0</v>
      </c>
      <c r="H145" s="104"/>
    </row>
    <row r="146" spans="1:8" ht="25.5" customHeight="1">
      <c r="A146" s="22" t="s">
        <v>50</v>
      </c>
      <c r="B146" s="22" t="s">
        <v>228</v>
      </c>
      <c r="C146" s="22" t="s">
        <v>448</v>
      </c>
      <c r="D146" s="22" t="s">
        <v>223</v>
      </c>
      <c r="E146" s="139" t="s">
        <v>193</v>
      </c>
      <c r="F146" s="33">
        <v>10000</v>
      </c>
      <c r="G146" s="33">
        <v>0</v>
      </c>
      <c r="H146" s="104"/>
    </row>
    <row r="147" spans="1:8" ht="45" customHeight="1">
      <c r="A147" s="28" t="s">
        <v>50</v>
      </c>
      <c r="B147" s="28" t="s">
        <v>228</v>
      </c>
      <c r="C147" s="28" t="s">
        <v>99</v>
      </c>
      <c r="D147" s="28"/>
      <c r="E147" s="123" t="s">
        <v>19</v>
      </c>
      <c r="F147" s="32">
        <f>F148</f>
        <v>10000</v>
      </c>
      <c r="G147" s="32">
        <f>G148</f>
        <v>0</v>
      </c>
      <c r="H147" s="104"/>
    </row>
    <row r="148" spans="1:8" ht="28.5" customHeight="1">
      <c r="A148" s="28" t="s">
        <v>96</v>
      </c>
      <c r="B148" s="28" t="s">
        <v>228</v>
      </c>
      <c r="C148" s="28" t="s">
        <v>97</v>
      </c>
      <c r="D148" s="28"/>
      <c r="E148" s="123" t="s">
        <v>98</v>
      </c>
      <c r="F148" s="32">
        <f>F149</f>
        <v>10000</v>
      </c>
      <c r="G148" s="32">
        <f>G149</f>
        <v>0</v>
      </c>
      <c r="H148" s="104"/>
    </row>
    <row r="149" spans="1:8" ht="30.75" customHeight="1">
      <c r="A149" s="28" t="s">
        <v>50</v>
      </c>
      <c r="B149" s="28" t="s">
        <v>228</v>
      </c>
      <c r="C149" s="28" t="s">
        <v>95</v>
      </c>
      <c r="D149" s="28"/>
      <c r="E149" s="63" t="s">
        <v>65</v>
      </c>
      <c r="F149" s="32">
        <f>F151</f>
        <v>10000</v>
      </c>
      <c r="G149" s="32">
        <f>G151</f>
        <v>0</v>
      </c>
      <c r="H149" s="104"/>
    </row>
    <row r="150" spans="1:8" ht="30.75" customHeight="1">
      <c r="A150" s="22" t="s">
        <v>50</v>
      </c>
      <c r="B150" s="22" t="s">
        <v>228</v>
      </c>
      <c r="C150" s="22" t="s">
        <v>95</v>
      </c>
      <c r="D150" s="22" t="s">
        <v>367</v>
      </c>
      <c r="E150" s="139" t="s">
        <v>380</v>
      </c>
      <c r="F150" s="33">
        <f>F151</f>
        <v>10000</v>
      </c>
      <c r="G150" s="33">
        <f>G151</f>
        <v>0</v>
      </c>
      <c r="H150" s="104"/>
    </row>
    <row r="151" spans="1:8" ht="28.5" customHeight="1">
      <c r="A151" s="22" t="s">
        <v>50</v>
      </c>
      <c r="B151" s="22" t="s">
        <v>228</v>
      </c>
      <c r="C151" s="22" t="s">
        <v>95</v>
      </c>
      <c r="D151" s="22" t="s">
        <v>223</v>
      </c>
      <c r="E151" s="64" t="s">
        <v>193</v>
      </c>
      <c r="F151" s="33">
        <v>10000</v>
      </c>
      <c r="G151" s="33">
        <v>0</v>
      </c>
      <c r="H151" s="104"/>
    </row>
    <row r="152" spans="1:8" ht="28.5" customHeight="1">
      <c r="A152" s="28" t="s">
        <v>50</v>
      </c>
      <c r="B152" s="28" t="s">
        <v>228</v>
      </c>
      <c r="C152" s="28" t="s">
        <v>420</v>
      </c>
      <c r="D152" s="28"/>
      <c r="E152" s="63" t="s">
        <v>421</v>
      </c>
      <c r="F152" s="32">
        <f t="shared" ref="F152:G154" si="12">F153</f>
        <v>5000</v>
      </c>
      <c r="G152" s="32">
        <f t="shared" si="12"/>
        <v>0</v>
      </c>
      <c r="H152" s="104"/>
    </row>
    <row r="153" spans="1:8" ht="28.5" customHeight="1">
      <c r="A153" s="22" t="s">
        <v>50</v>
      </c>
      <c r="B153" s="22" t="s">
        <v>228</v>
      </c>
      <c r="C153" s="22" t="s">
        <v>420</v>
      </c>
      <c r="D153" s="22" t="s">
        <v>366</v>
      </c>
      <c r="E153" s="139" t="s">
        <v>363</v>
      </c>
      <c r="F153" s="33">
        <f t="shared" si="12"/>
        <v>5000</v>
      </c>
      <c r="G153" s="33">
        <f t="shared" si="12"/>
        <v>0</v>
      </c>
      <c r="H153" s="104"/>
    </row>
    <row r="154" spans="1:8" ht="28.5" customHeight="1">
      <c r="A154" s="22" t="s">
        <v>50</v>
      </c>
      <c r="B154" s="22" t="s">
        <v>228</v>
      </c>
      <c r="C154" s="22" t="s">
        <v>420</v>
      </c>
      <c r="D154" s="22" t="s">
        <v>367</v>
      </c>
      <c r="E154" s="142" t="s">
        <v>10</v>
      </c>
      <c r="F154" s="33">
        <f t="shared" si="12"/>
        <v>5000</v>
      </c>
      <c r="G154" s="33">
        <f t="shared" si="12"/>
        <v>0</v>
      </c>
      <c r="H154" s="104"/>
    </row>
    <row r="155" spans="1:8" ht="28.5" customHeight="1">
      <c r="A155" s="22" t="s">
        <v>50</v>
      </c>
      <c r="B155" s="22" t="s">
        <v>228</v>
      </c>
      <c r="C155" s="22" t="s">
        <v>420</v>
      </c>
      <c r="D155" s="22" t="s">
        <v>223</v>
      </c>
      <c r="E155" s="139" t="s">
        <v>193</v>
      </c>
      <c r="F155" s="33">
        <v>5000</v>
      </c>
      <c r="G155" s="33">
        <v>0</v>
      </c>
      <c r="H155" s="104"/>
    </row>
    <row r="156" spans="1:8" ht="31.5" customHeight="1">
      <c r="A156" s="249" t="s">
        <v>51</v>
      </c>
      <c r="B156" s="249"/>
      <c r="C156" s="249"/>
      <c r="D156" s="249"/>
      <c r="E156" s="71" t="s">
        <v>203</v>
      </c>
      <c r="F156" s="72">
        <f>F161+F178+F214</f>
        <v>6807187.5999999996</v>
      </c>
      <c r="G156" s="72">
        <f>G161+G178+G214</f>
        <v>5616247</v>
      </c>
      <c r="H156" s="112"/>
    </row>
    <row r="157" spans="1:8" ht="19.5" hidden="1" customHeight="1">
      <c r="A157" s="28" t="s">
        <v>51</v>
      </c>
      <c r="B157" s="28" t="s">
        <v>46</v>
      </c>
      <c r="C157" s="28" t="s">
        <v>163</v>
      </c>
      <c r="D157" s="28"/>
      <c r="E157" s="63" t="s">
        <v>161</v>
      </c>
      <c r="F157" s="57">
        <f t="shared" ref="F157:G159" si="13">F158</f>
        <v>0</v>
      </c>
      <c r="G157" s="57">
        <f t="shared" si="13"/>
        <v>0</v>
      </c>
      <c r="H157" s="106"/>
    </row>
    <row r="158" spans="1:8" ht="19.5" hidden="1" customHeight="1">
      <c r="A158" s="28" t="s">
        <v>51</v>
      </c>
      <c r="B158" s="28" t="s">
        <v>46</v>
      </c>
      <c r="C158" s="28" t="s">
        <v>163</v>
      </c>
      <c r="D158" s="28"/>
      <c r="E158" s="63" t="s">
        <v>21</v>
      </c>
      <c r="F158" s="57">
        <f t="shared" si="13"/>
        <v>0</v>
      </c>
      <c r="G158" s="57">
        <f t="shared" si="13"/>
        <v>0</v>
      </c>
      <c r="H158" s="106"/>
    </row>
    <row r="159" spans="1:8" ht="28.5" hidden="1" customHeight="1">
      <c r="A159" s="28" t="s">
        <v>51</v>
      </c>
      <c r="B159" s="28" t="s">
        <v>46</v>
      </c>
      <c r="C159" s="28" t="s">
        <v>163</v>
      </c>
      <c r="D159" s="28"/>
      <c r="E159" s="123" t="s">
        <v>162</v>
      </c>
      <c r="F159" s="57">
        <f t="shared" si="13"/>
        <v>0</v>
      </c>
      <c r="G159" s="57">
        <f t="shared" si="13"/>
        <v>0</v>
      </c>
      <c r="H159" s="106"/>
    </row>
    <row r="160" spans="1:8" ht="32.25" hidden="1" customHeight="1">
      <c r="A160" s="22" t="s">
        <v>51</v>
      </c>
      <c r="B160" s="22" t="s">
        <v>46</v>
      </c>
      <c r="C160" s="22" t="s">
        <v>163</v>
      </c>
      <c r="D160" s="22" t="s">
        <v>153</v>
      </c>
      <c r="E160" s="64" t="s">
        <v>157</v>
      </c>
      <c r="F160" s="58">
        <v>0</v>
      </c>
      <c r="G160" s="58">
        <v>0</v>
      </c>
      <c r="H160" s="106"/>
    </row>
    <row r="161" spans="1:18" ht="23.25" customHeight="1">
      <c r="A161" s="28" t="s">
        <v>51</v>
      </c>
      <c r="B161" s="28" t="s">
        <v>46</v>
      </c>
      <c r="C161" s="28"/>
      <c r="D161" s="28"/>
      <c r="E161" s="63" t="s">
        <v>20</v>
      </c>
      <c r="F161" s="32">
        <f>F162</f>
        <v>289100</v>
      </c>
      <c r="G161" s="32">
        <f>G162</f>
        <v>0</v>
      </c>
      <c r="H161" s="104"/>
    </row>
    <row r="162" spans="1:18" ht="42" customHeight="1">
      <c r="A162" s="28" t="s">
        <v>51</v>
      </c>
      <c r="B162" s="28" t="s">
        <v>46</v>
      </c>
      <c r="C162" s="28" t="s">
        <v>83</v>
      </c>
      <c r="D162" s="28"/>
      <c r="E162" s="63" t="s">
        <v>187</v>
      </c>
      <c r="F162" s="32">
        <f>F163</f>
        <v>289100</v>
      </c>
      <c r="G162" s="32">
        <f>G163</f>
        <v>0</v>
      </c>
      <c r="H162" s="104"/>
    </row>
    <row r="163" spans="1:18" ht="23.25" customHeight="1">
      <c r="A163" s="28" t="s">
        <v>51</v>
      </c>
      <c r="B163" s="28" t="s">
        <v>46</v>
      </c>
      <c r="C163" s="28" t="s">
        <v>106</v>
      </c>
      <c r="D163" s="28"/>
      <c r="E163" s="63" t="s">
        <v>21</v>
      </c>
      <c r="F163" s="32">
        <f>F164+F173</f>
        <v>289100</v>
      </c>
      <c r="G163" s="32">
        <f>G164+G173</f>
        <v>0</v>
      </c>
      <c r="H163" s="104"/>
    </row>
    <row r="164" spans="1:18" ht="18" customHeight="1">
      <c r="A164" s="28" t="s">
        <v>51</v>
      </c>
      <c r="B164" s="28" t="s">
        <v>46</v>
      </c>
      <c r="C164" s="28" t="s">
        <v>114</v>
      </c>
      <c r="D164" s="28"/>
      <c r="E164" s="63" t="s">
        <v>20</v>
      </c>
      <c r="F164" s="32">
        <f>F165+F168</f>
        <v>289100</v>
      </c>
      <c r="G164" s="32">
        <f>G165+G168</f>
        <v>0</v>
      </c>
      <c r="H164" s="104"/>
    </row>
    <row r="165" spans="1:18" ht="30" customHeight="1">
      <c r="A165" s="28" t="s">
        <v>51</v>
      </c>
      <c r="B165" s="28" t="s">
        <v>46</v>
      </c>
      <c r="C165" s="28" t="s">
        <v>113</v>
      </c>
      <c r="D165" s="28"/>
      <c r="E165" s="63" t="s">
        <v>204</v>
      </c>
      <c r="F165" s="32">
        <f>F167</f>
        <v>1000</v>
      </c>
      <c r="G165" s="32">
        <f>G167</f>
        <v>0</v>
      </c>
      <c r="H165" s="104"/>
    </row>
    <row r="166" spans="1:18" ht="30" customHeight="1">
      <c r="A166" s="22" t="s">
        <v>51</v>
      </c>
      <c r="B166" s="22" t="s">
        <v>46</v>
      </c>
      <c r="C166" s="22" t="s">
        <v>113</v>
      </c>
      <c r="D166" s="22" t="s">
        <v>352</v>
      </c>
      <c r="E166" s="64" t="s">
        <v>351</v>
      </c>
      <c r="F166" s="33">
        <f>F167</f>
        <v>1000</v>
      </c>
      <c r="G166" s="33">
        <f>G167</f>
        <v>0</v>
      </c>
      <c r="H166" s="104"/>
    </row>
    <row r="167" spans="1:18" ht="29.25" customHeight="1">
      <c r="A167" s="22" t="s">
        <v>51</v>
      </c>
      <c r="B167" s="22" t="s">
        <v>46</v>
      </c>
      <c r="C167" s="22" t="s">
        <v>113</v>
      </c>
      <c r="D167" s="22" t="s">
        <v>341</v>
      </c>
      <c r="E167" s="95" t="s">
        <v>340</v>
      </c>
      <c r="F167" s="33">
        <v>1000</v>
      </c>
      <c r="G167" s="33">
        <v>0</v>
      </c>
      <c r="H167" s="104"/>
    </row>
    <row r="168" spans="1:18" ht="23.25" customHeight="1">
      <c r="A168" s="28" t="s">
        <v>51</v>
      </c>
      <c r="B168" s="28" t="s">
        <v>46</v>
      </c>
      <c r="C168" s="28" t="s">
        <v>112</v>
      </c>
      <c r="D168" s="28"/>
      <c r="E168" s="63" t="s">
        <v>22</v>
      </c>
      <c r="F168" s="32">
        <f>F172+F170</f>
        <v>288100</v>
      </c>
      <c r="G168" s="32">
        <f>G172+G170</f>
        <v>0</v>
      </c>
      <c r="H168" s="104"/>
    </row>
    <row r="169" spans="1:18" ht="28.5" customHeight="1">
      <c r="A169" s="22" t="s">
        <v>51</v>
      </c>
      <c r="B169" s="22" t="s">
        <v>46</v>
      </c>
      <c r="C169" s="22" t="s">
        <v>112</v>
      </c>
      <c r="D169" s="22" t="s">
        <v>367</v>
      </c>
      <c r="E169" s="139" t="s">
        <v>380</v>
      </c>
      <c r="F169" s="33">
        <f>F170</f>
        <v>288100</v>
      </c>
      <c r="G169" s="33">
        <f>G170</f>
        <v>0</v>
      </c>
      <c r="H169" s="104"/>
    </row>
    <row r="170" spans="1:18" ht="15.75" customHeight="1">
      <c r="A170" s="22" t="s">
        <v>51</v>
      </c>
      <c r="B170" s="22" t="s">
        <v>46</v>
      </c>
      <c r="C170" s="22" t="s">
        <v>112</v>
      </c>
      <c r="D170" s="22" t="s">
        <v>223</v>
      </c>
      <c r="E170" s="64" t="s">
        <v>193</v>
      </c>
      <c r="F170" s="33">
        <v>288100</v>
      </c>
      <c r="G170" s="33">
        <v>0</v>
      </c>
      <c r="H170" s="104"/>
    </row>
    <row r="171" spans="1:18" ht="21" customHeight="1">
      <c r="A171" s="22" t="s">
        <v>51</v>
      </c>
      <c r="B171" s="22" t="s">
        <v>46</v>
      </c>
      <c r="C171" s="22" t="s">
        <v>112</v>
      </c>
      <c r="D171" s="22" t="s">
        <v>352</v>
      </c>
      <c r="E171" s="64" t="s">
        <v>351</v>
      </c>
      <c r="F171" s="33">
        <f>F172</f>
        <v>0</v>
      </c>
      <c r="G171" s="33">
        <f>G172</f>
        <v>0</v>
      </c>
      <c r="H171" s="104"/>
    </row>
    <row r="172" spans="1:18" ht="24" customHeight="1">
      <c r="A172" s="22" t="s">
        <v>51</v>
      </c>
      <c r="B172" s="22" t="s">
        <v>46</v>
      </c>
      <c r="C172" s="22" t="s">
        <v>112</v>
      </c>
      <c r="D172" s="22" t="s">
        <v>342</v>
      </c>
      <c r="E172" s="96" t="s">
        <v>343</v>
      </c>
      <c r="F172" s="33">
        <v>0</v>
      </c>
      <c r="G172" s="33">
        <v>0</v>
      </c>
      <c r="H172" s="104"/>
    </row>
    <row r="173" spans="1:18" ht="2.25" hidden="1" customHeight="1">
      <c r="A173" s="28" t="s">
        <v>51</v>
      </c>
      <c r="B173" s="28" t="s">
        <v>46</v>
      </c>
      <c r="C173" s="28" t="s">
        <v>155</v>
      </c>
      <c r="D173" s="28"/>
      <c r="E173" s="63" t="s">
        <v>21</v>
      </c>
      <c r="F173" s="32">
        <f>F174+F176</f>
        <v>0</v>
      </c>
      <c r="G173" s="32">
        <f>G174+G176</f>
        <v>0</v>
      </c>
      <c r="H173" s="104"/>
    </row>
    <row r="174" spans="1:18" ht="17.25" hidden="1" customHeight="1">
      <c r="A174" s="28" t="s">
        <v>51</v>
      </c>
      <c r="B174" s="28" t="s">
        <v>46</v>
      </c>
      <c r="C174" s="28" t="s">
        <v>154</v>
      </c>
      <c r="D174" s="28"/>
      <c r="E174" s="63" t="s">
        <v>149</v>
      </c>
      <c r="F174" s="32">
        <f>F175</f>
        <v>0</v>
      </c>
      <c r="G174" s="32">
        <f>G175</f>
        <v>0</v>
      </c>
      <c r="H174" s="104"/>
      <c r="L174" s="50"/>
      <c r="M174" s="48"/>
      <c r="N174" s="48"/>
      <c r="O174" s="48"/>
      <c r="P174" s="51"/>
      <c r="Q174" s="49"/>
      <c r="R174" s="47"/>
    </row>
    <row r="175" spans="1:18" ht="60" hidden="1" customHeight="1">
      <c r="A175" s="22" t="s">
        <v>51</v>
      </c>
      <c r="B175" s="22" t="s">
        <v>46</v>
      </c>
      <c r="C175" s="22" t="s">
        <v>154</v>
      </c>
      <c r="D175" s="22" t="s">
        <v>153</v>
      </c>
      <c r="E175" s="64" t="s">
        <v>157</v>
      </c>
      <c r="F175" s="33">
        <v>0</v>
      </c>
      <c r="G175" s="33">
        <v>0</v>
      </c>
      <c r="H175" s="104"/>
      <c r="L175" s="50"/>
      <c r="M175" s="48"/>
      <c r="N175" s="48"/>
      <c r="O175" s="48"/>
      <c r="P175" s="51"/>
      <c r="Q175" s="49"/>
      <c r="R175" s="47"/>
    </row>
    <row r="176" spans="1:18" ht="30.75" hidden="1" customHeight="1">
      <c r="A176" s="28" t="s">
        <v>51</v>
      </c>
      <c r="B176" s="28" t="s">
        <v>46</v>
      </c>
      <c r="C176" s="28" t="s">
        <v>156</v>
      </c>
      <c r="D176" s="28"/>
      <c r="E176" s="63" t="s">
        <v>150</v>
      </c>
      <c r="F176" s="32">
        <f>F177</f>
        <v>0</v>
      </c>
      <c r="G176" s="32">
        <f>G177</f>
        <v>0</v>
      </c>
      <c r="H176" s="104"/>
    </row>
    <row r="177" spans="1:9" ht="28.5" hidden="1" customHeight="1">
      <c r="A177" s="22" t="s">
        <v>51</v>
      </c>
      <c r="B177" s="22" t="s">
        <v>46</v>
      </c>
      <c r="C177" s="22" t="s">
        <v>156</v>
      </c>
      <c r="D177" s="22" t="s">
        <v>153</v>
      </c>
      <c r="E177" s="64" t="s">
        <v>157</v>
      </c>
      <c r="F177" s="33">
        <v>0</v>
      </c>
      <c r="G177" s="33">
        <v>0</v>
      </c>
      <c r="H177" s="104"/>
      <c r="I177" s="120"/>
    </row>
    <row r="178" spans="1:9" ht="21.75" customHeight="1">
      <c r="A178" s="28" t="s">
        <v>51</v>
      </c>
      <c r="B178" s="28" t="s">
        <v>48</v>
      </c>
      <c r="C178" s="28"/>
      <c r="D178" s="28"/>
      <c r="E178" s="63" t="s">
        <v>205</v>
      </c>
      <c r="F178" s="32">
        <f>F179+F185+F191</f>
        <v>3397725</v>
      </c>
      <c r="G178" s="32">
        <f>G179+G185+G191</f>
        <v>3070965.71</v>
      </c>
      <c r="H178" s="104"/>
    </row>
    <row r="179" spans="1:9" ht="42" customHeight="1">
      <c r="A179" s="28" t="s">
        <v>51</v>
      </c>
      <c r="B179" s="28" t="s">
        <v>48</v>
      </c>
      <c r="C179" s="29" t="s">
        <v>426</v>
      </c>
      <c r="D179" s="28"/>
      <c r="E179" s="233" t="s">
        <v>434</v>
      </c>
      <c r="F179" s="32">
        <f>F181</f>
        <v>3132324</v>
      </c>
      <c r="G179" s="32">
        <f>G181</f>
        <v>2807136.02</v>
      </c>
      <c r="H179" s="116"/>
    </row>
    <row r="180" spans="1:9" s="210" customFormat="1" ht="21.75" customHeight="1">
      <c r="A180" s="22" t="s">
        <v>51</v>
      </c>
      <c r="B180" s="22" t="s">
        <v>48</v>
      </c>
      <c r="C180" s="31" t="s">
        <v>427</v>
      </c>
      <c r="D180" s="28"/>
      <c r="E180" s="233" t="s">
        <v>452</v>
      </c>
      <c r="F180" s="32">
        <f>F181</f>
        <v>3132324</v>
      </c>
      <c r="G180" s="32">
        <f>G181</f>
        <v>2807136.02</v>
      </c>
      <c r="H180" s="116"/>
      <c r="I180" s="2"/>
    </row>
    <row r="181" spans="1:9" ht="23.25" customHeight="1">
      <c r="A181" s="22" t="s">
        <v>51</v>
      </c>
      <c r="B181" s="22" t="s">
        <v>48</v>
      </c>
      <c r="C181" s="31" t="s">
        <v>428</v>
      </c>
      <c r="D181" s="22"/>
      <c r="E181" s="194" t="s">
        <v>435</v>
      </c>
      <c r="F181" s="33">
        <f>F183</f>
        <v>3132324</v>
      </c>
      <c r="G181" s="33">
        <f>G183</f>
        <v>2807136.02</v>
      </c>
      <c r="H181" s="106"/>
    </row>
    <row r="182" spans="1:9" ht="30" customHeight="1">
      <c r="A182" s="22" t="s">
        <v>51</v>
      </c>
      <c r="B182" s="22" t="s">
        <v>48</v>
      </c>
      <c r="C182" s="31" t="s">
        <v>428</v>
      </c>
      <c r="D182" s="22" t="s">
        <v>367</v>
      </c>
      <c r="E182" s="21" t="s">
        <v>364</v>
      </c>
      <c r="F182" s="33">
        <f>F183</f>
        <v>3132324</v>
      </c>
      <c r="G182" s="33">
        <f>G183</f>
        <v>2807136.02</v>
      </c>
      <c r="H182" s="106"/>
    </row>
    <row r="183" spans="1:9" ht="30" customHeight="1">
      <c r="A183" s="22" t="s">
        <v>51</v>
      </c>
      <c r="B183" s="22" t="s">
        <v>48</v>
      </c>
      <c r="C183" s="31" t="s">
        <v>428</v>
      </c>
      <c r="D183" s="22" t="s">
        <v>356</v>
      </c>
      <c r="E183" s="21" t="s">
        <v>430</v>
      </c>
      <c r="F183" s="33">
        <f>F184</f>
        <v>3132324</v>
      </c>
      <c r="G183" s="33">
        <f>G184</f>
        <v>2807136.02</v>
      </c>
      <c r="H183" s="104"/>
    </row>
    <row r="184" spans="1:9" ht="21" customHeight="1">
      <c r="A184" s="22" t="s">
        <v>51</v>
      </c>
      <c r="B184" s="22" t="s">
        <v>48</v>
      </c>
      <c r="C184" s="29" t="s">
        <v>428</v>
      </c>
      <c r="D184" s="22" t="s">
        <v>356</v>
      </c>
      <c r="E184" s="21" t="s">
        <v>429</v>
      </c>
      <c r="F184" s="33">
        <v>3132324</v>
      </c>
      <c r="G184" s="33">
        <v>2807136.02</v>
      </c>
      <c r="H184" s="104"/>
    </row>
    <row r="185" spans="1:9" s="197" customFormat="1" ht="45.75" hidden="1" customHeight="1">
      <c r="A185" s="28" t="s">
        <v>51</v>
      </c>
      <c r="B185" s="28" t="s">
        <v>48</v>
      </c>
      <c r="C185" s="29" t="s">
        <v>99</v>
      </c>
      <c r="D185" s="28"/>
      <c r="E185" s="208" t="s">
        <v>433</v>
      </c>
      <c r="F185" s="32">
        <f>F187</f>
        <v>0</v>
      </c>
      <c r="G185" s="32">
        <f>G187</f>
        <v>0</v>
      </c>
      <c r="H185" s="104"/>
      <c r="I185" s="2"/>
    </row>
    <row r="186" spans="1:9" s="210" customFormat="1" ht="27" hidden="1" customHeight="1">
      <c r="A186" s="28" t="s">
        <v>51</v>
      </c>
      <c r="B186" s="28" t="s">
        <v>48</v>
      </c>
      <c r="C186" s="29" t="s">
        <v>97</v>
      </c>
      <c r="D186" s="28"/>
      <c r="E186" s="234" t="s">
        <v>98</v>
      </c>
      <c r="F186" s="32">
        <f t="shared" ref="F186:G189" si="14">F187</f>
        <v>0</v>
      </c>
      <c r="G186" s="32">
        <f t="shared" si="14"/>
        <v>0</v>
      </c>
      <c r="H186" s="104"/>
      <c r="I186" s="2"/>
    </row>
    <row r="187" spans="1:9" s="197" customFormat="1" ht="33.75" hidden="1" customHeight="1">
      <c r="A187" s="22" t="s">
        <v>51</v>
      </c>
      <c r="B187" s="22" t="s">
        <v>48</v>
      </c>
      <c r="C187" s="31" t="s">
        <v>436</v>
      </c>
      <c r="D187" s="22"/>
      <c r="E187" s="21" t="s">
        <v>431</v>
      </c>
      <c r="F187" s="33">
        <f t="shared" si="14"/>
        <v>0</v>
      </c>
      <c r="G187" s="33">
        <f t="shared" si="14"/>
        <v>0</v>
      </c>
      <c r="H187" s="104"/>
      <c r="I187" s="2"/>
    </row>
    <row r="188" spans="1:9" s="197" customFormat="1" ht="22.5" hidden="1" customHeight="1">
      <c r="A188" s="22" t="s">
        <v>51</v>
      </c>
      <c r="B188" s="22" t="s">
        <v>48</v>
      </c>
      <c r="C188" s="31" t="s">
        <v>436</v>
      </c>
      <c r="D188" s="22" t="s">
        <v>366</v>
      </c>
      <c r="E188" s="139" t="s">
        <v>363</v>
      </c>
      <c r="F188" s="33">
        <f t="shared" si="14"/>
        <v>0</v>
      </c>
      <c r="G188" s="33">
        <f t="shared" si="14"/>
        <v>0</v>
      </c>
      <c r="H188" s="104"/>
      <c r="I188" s="2"/>
    </row>
    <row r="189" spans="1:9" s="197" customFormat="1" ht="36.75" hidden="1" customHeight="1">
      <c r="A189" s="22" t="s">
        <v>51</v>
      </c>
      <c r="B189" s="22" t="s">
        <v>48</v>
      </c>
      <c r="C189" s="31" t="s">
        <v>436</v>
      </c>
      <c r="D189" s="22" t="s">
        <v>367</v>
      </c>
      <c r="E189" s="139" t="s">
        <v>380</v>
      </c>
      <c r="F189" s="33">
        <f t="shared" si="14"/>
        <v>0</v>
      </c>
      <c r="G189" s="33">
        <f t="shared" si="14"/>
        <v>0</v>
      </c>
      <c r="H189" s="104"/>
      <c r="I189" s="2"/>
    </row>
    <row r="190" spans="1:9" s="197" customFormat="1" ht="30.75" hidden="1" customHeight="1">
      <c r="A190" s="22" t="s">
        <v>51</v>
      </c>
      <c r="B190" s="22" t="s">
        <v>48</v>
      </c>
      <c r="C190" s="29" t="s">
        <v>436</v>
      </c>
      <c r="D190" s="22" t="s">
        <v>223</v>
      </c>
      <c r="E190" s="139" t="s">
        <v>193</v>
      </c>
      <c r="F190" s="33">
        <v>0</v>
      </c>
      <c r="G190" s="33">
        <v>0</v>
      </c>
      <c r="H190" s="104"/>
      <c r="I190" s="2"/>
    </row>
    <row r="191" spans="1:9" ht="28.5" customHeight="1">
      <c r="A191" s="28" t="s">
        <v>51</v>
      </c>
      <c r="B191" s="28" t="s">
        <v>48</v>
      </c>
      <c r="C191" s="28" t="s">
        <v>83</v>
      </c>
      <c r="D191" s="264"/>
      <c r="E191" s="63" t="s">
        <v>187</v>
      </c>
      <c r="F191" s="32">
        <f>F192</f>
        <v>265401</v>
      </c>
      <c r="G191" s="32">
        <f>G192</f>
        <v>263829.69</v>
      </c>
      <c r="H191" s="104"/>
    </row>
    <row r="192" spans="1:9" ht="23.25" customHeight="1">
      <c r="A192" s="28" t="s">
        <v>51</v>
      </c>
      <c r="B192" s="28" t="s">
        <v>48</v>
      </c>
      <c r="C192" s="28" t="s">
        <v>106</v>
      </c>
      <c r="D192" s="28"/>
      <c r="E192" s="63" t="s">
        <v>24</v>
      </c>
      <c r="F192" s="32">
        <f>F197+F193+F211</f>
        <v>265401</v>
      </c>
      <c r="G192" s="32">
        <f>G197+G193+G211</f>
        <v>263829.69</v>
      </c>
      <c r="H192" s="104"/>
    </row>
    <row r="193" spans="1:8" ht="31.5" customHeight="1">
      <c r="A193" s="29" t="s">
        <v>51</v>
      </c>
      <c r="B193" s="29" t="s">
        <v>48</v>
      </c>
      <c r="C193" s="265" t="s">
        <v>365</v>
      </c>
      <c r="D193" s="28"/>
      <c r="E193" s="138" t="s">
        <v>201</v>
      </c>
      <c r="F193" s="32">
        <f t="shared" ref="F193:G195" si="15">F194</f>
        <v>1071</v>
      </c>
      <c r="G193" s="32">
        <f t="shared" si="15"/>
        <v>0</v>
      </c>
      <c r="H193" s="104"/>
    </row>
    <row r="194" spans="1:8" ht="28.5" customHeight="1">
      <c r="A194" s="31" t="s">
        <v>51</v>
      </c>
      <c r="B194" s="31" t="s">
        <v>48</v>
      </c>
      <c r="C194" s="266" t="s">
        <v>365</v>
      </c>
      <c r="D194" s="22" t="s">
        <v>366</v>
      </c>
      <c r="E194" s="139" t="s">
        <v>363</v>
      </c>
      <c r="F194" s="33">
        <f t="shared" si="15"/>
        <v>1071</v>
      </c>
      <c r="G194" s="33">
        <f t="shared" si="15"/>
        <v>0</v>
      </c>
      <c r="H194" s="104"/>
    </row>
    <row r="195" spans="1:8" ht="28.5" customHeight="1">
      <c r="A195" s="31" t="s">
        <v>51</v>
      </c>
      <c r="B195" s="31" t="s">
        <v>48</v>
      </c>
      <c r="C195" s="266" t="s">
        <v>365</v>
      </c>
      <c r="D195" s="22" t="s">
        <v>367</v>
      </c>
      <c r="E195" s="139" t="s">
        <v>364</v>
      </c>
      <c r="F195" s="33">
        <f t="shared" si="15"/>
        <v>1071</v>
      </c>
      <c r="G195" s="33">
        <f t="shared" si="15"/>
        <v>0</v>
      </c>
      <c r="H195" s="104"/>
    </row>
    <row r="196" spans="1:8" ht="29.25" customHeight="1">
      <c r="A196" s="31" t="s">
        <v>51</v>
      </c>
      <c r="B196" s="31" t="s">
        <v>48</v>
      </c>
      <c r="C196" s="266" t="s">
        <v>365</v>
      </c>
      <c r="D196" s="22" t="s">
        <v>223</v>
      </c>
      <c r="E196" s="139" t="s">
        <v>193</v>
      </c>
      <c r="F196" s="33">
        <v>1071</v>
      </c>
      <c r="G196" s="33">
        <v>0</v>
      </c>
      <c r="H196" s="104"/>
    </row>
    <row r="197" spans="1:8" ht="22.5" customHeight="1">
      <c r="A197" s="28" t="s">
        <v>51</v>
      </c>
      <c r="B197" s="28" t="s">
        <v>48</v>
      </c>
      <c r="C197" s="28" t="s">
        <v>105</v>
      </c>
      <c r="D197" s="28"/>
      <c r="E197" s="63" t="s">
        <v>205</v>
      </c>
      <c r="F197" s="32">
        <f>F198+F201+F204</f>
        <v>264330</v>
      </c>
      <c r="G197" s="32">
        <f>G198+G201+G204</f>
        <v>263829.69</v>
      </c>
      <c r="H197" s="104"/>
    </row>
    <row r="198" spans="1:8" ht="30.75" customHeight="1">
      <c r="A198" s="28" t="s">
        <v>51</v>
      </c>
      <c r="B198" s="28" t="s">
        <v>48</v>
      </c>
      <c r="C198" s="28" t="s">
        <v>104</v>
      </c>
      <c r="D198" s="28"/>
      <c r="E198" s="63" t="s">
        <v>206</v>
      </c>
      <c r="F198" s="32">
        <f>F200</f>
        <v>0</v>
      </c>
      <c r="G198" s="32">
        <f>G200</f>
        <v>0</v>
      </c>
      <c r="H198" s="104"/>
    </row>
    <row r="199" spans="1:8" ht="21.75" customHeight="1">
      <c r="A199" s="22" t="s">
        <v>51</v>
      </c>
      <c r="B199" s="22" t="s">
        <v>48</v>
      </c>
      <c r="C199" s="22" t="s">
        <v>104</v>
      </c>
      <c r="D199" s="22" t="s">
        <v>352</v>
      </c>
      <c r="E199" s="64" t="s">
        <v>351</v>
      </c>
      <c r="F199" s="33">
        <f>F200</f>
        <v>0</v>
      </c>
      <c r="G199" s="33">
        <f>G200</f>
        <v>0</v>
      </c>
      <c r="H199" s="104"/>
    </row>
    <row r="200" spans="1:8" ht="40.5" customHeight="1">
      <c r="A200" s="22" t="s">
        <v>51</v>
      </c>
      <c r="B200" s="22" t="s">
        <v>48</v>
      </c>
      <c r="C200" s="22" t="s">
        <v>104</v>
      </c>
      <c r="D200" s="22" t="s">
        <v>341</v>
      </c>
      <c r="E200" s="95" t="s">
        <v>340</v>
      </c>
      <c r="F200" s="33">
        <v>0</v>
      </c>
      <c r="G200" s="33">
        <v>0</v>
      </c>
      <c r="H200" s="104"/>
    </row>
    <row r="201" spans="1:8" ht="38.25">
      <c r="A201" s="28" t="s">
        <v>51</v>
      </c>
      <c r="B201" s="28" t="s">
        <v>48</v>
      </c>
      <c r="C201" s="28" t="s">
        <v>116</v>
      </c>
      <c r="D201" s="28"/>
      <c r="E201" s="63" t="s">
        <v>207</v>
      </c>
      <c r="F201" s="32">
        <f>F203</f>
        <v>0</v>
      </c>
      <c r="G201" s="32">
        <f>G203</f>
        <v>0</v>
      </c>
      <c r="H201" s="104"/>
    </row>
    <row r="202" spans="1:8">
      <c r="A202" s="22" t="s">
        <v>51</v>
      </c>
      <c r="B202" s="22" t="s">
        <v>48</v>
      </c>
      <c r="C202" s="22" t="s">
        <v>116</v>
      </c>
      <c r="D202" s="22" t="s">
        <v>229</v>
      </c>
      <c r="E202" s="64" t="s">
        <v>351</v>
      </c>
      <c r="F202" s="33">
        <f>F203</f>
        <v>0</v>
      </c>
      <c r="G202" s="33">
        <f>G203</f>
        <v>0</v>
      </c>
      <c r="H202" s="104"/>
    </row>
    <row r="203" spans="1:8" ht="41.25" customHeight="1">
      <c r="A203" s="22" t="s">
        <v>51</v>
      </c>
      <c r="B203" s="22" t="s">
        <v>48</v>
      </c>
      <c r="C203" s="22" t="s">
        <v>116</v>
      </c>
      <c r="D203" s="22" t="s">
        <v>341</v>
      </c>
      <c r="E203" s="95" t="s">
        <v>340</v>
      </c>
      <c r="F203" s="33">
        <v>0</v>
      </c>
      <c r="G203" s="33">
        <v>0</v>
      </c>
      <c r="H203" s="104"/>
    </row>
    <row r="204" spans="1:8" ht="0.75" customHeight="1">
      <c r="A204" s="28" t="s">
        <v>51</v>
      </c>
      <c r="B204" s="28" t="s">
        <v>48</v>
      </c>
      <c r="C204" s="28" t="s">
        <v>115</v>
      </c>
      <c r="D204" s="28"/>
      <c r="E204" s="63" t="s">
        <v>24</v>
      </c>
      <c r="F204" s="32">
        <f>F209+F207+F206+F210</f>
        <v>264330</v>
      </c>
      <c r="G204" s="32">
        <f>G209+G207+G206+G210</f>
        <v>263829.69</v>
      </c>
      <c r="H204" s="104"/>
    </row>
    <row r="205" spans="1:8" ht="28.5" customHeight="1">
      <c r="A205" s="22" t="s">
        <v>51</v>
      </c>
      <c r="B205" s="22" t="s">
        <v>48</v>
      </c>
      <c r="C205" s="22" t="s">
        <v>115</v>
      </c>
      <c r="D205" s="22" t="s">
        <v>367</v>
      </c>
      <c r="E205" s="139" t="s">
        <v>380</v>
      </c>
      <c r="F205" s="33">
        <f>F206+F207</f>
        <v>257000</v>
      </c>
      <c r="G205" s="33">
        <f>G206+G207</f>
        <v>256499.69</v>
      </c>
      <c r="H205" s="104"/>
    </row>
    <row r="206" spans="1:8" ht="18.75" customHeight="1">
      <c r="A206" s="22" t="s">
        <v>51</v>
      </c>
      <c r="B206" s="22" t="s">
        <v>48</v>
      </c>
      <c r="C206" s="22" t="s">
        <v>115</v>
      </c>
      <c r="D206" s="22" t="s">
        <v>356</v>
      </c>
      <c r="E206" s="64" t="s">
        <v>357</v>
      </c>
      <c r="F206" s="33"/>
      <c r="G206" s="33"/>
      <c r="H206" s="104"/>
    </row>
    <row r="207" spans="1:8" ht="29.25" customHeight="1">
      <c r="A207" s="22" t="s">
        <v>51</v>
      </c>
      <c r="B207" s="22" t="s">
        <v>48</v>
      </c>
      <c r="C207" s="22" t="s">
        <v>115</v>
      </c>
      <c r="D207" s="22" t="s">
        <v>223</v>
      </c>
      <c r="E207" s="64" t="s">
        <v>193</v>
      </c>
      <c r="F207" s="33">
        <v>257000</v>
      </c>
      <c r="G207" s="33">
        <v>256499.69</v>
      </c>
      <c r="H207" s="104"/>
    </row>
    <row r="208" spans="1:8" ht="29.25" customHeight="1">
      <c r="A208" s="22" t="s">
        <v>51</v>
      </c>
      <c r="B208" s="22" t="s">
        <v>48</v>
      </c>
      <c r="C208" s="22" t="s">
        <v>115</v>
      </c>
      <c r="D208" s="22" t="s">
        <v>352</v>
      </c>
      <c r="E208" s="64" t="s">
        <v>351</v>
      </c>
      <c r="F208" s="33">
        <f>F209+F210</f>
        <v>7330</v>
      </c>
      <c r="G208" s="33">
        <f>G209+G210</f>
        <v>7330</v>
      </c>
      <c r="H208" s="104"/>
    </row>
    <row r="209" spans="1:10" ht="39.75" customHeight="1">
      <c r="A209" s="22" t="s">
        <v>51</v>
      </c>
      <c r="B209" s="22" t="s">
        <v>48</v>
      </c>
      <c r="C209" s="22" t="s">
        <v>115</v>
      </c>
      <c r="D209" s="22" t="s">
        <v>342</v>
      </c>
      <c r="E209" s="96" t="s">
        <v>343</v>
      </c>
      <c r="F209" s="33">
        <v>0</v>
      </c>
      <c r="G209" s="33">
        <v>0</v>
      </c>
      <c r="H209" s="104"/>
    </row>
    <row r="210" spans="1:10" ht="24" customHeight="1">
      <c r="A210" s="22" t="s">
        <v>51</v>
      </c>
      <c r="B210" s="22" t="s">
        <v>48</v>
      </c>
      <c r="C210" s="22" t="s">
        <v>115</v>
      </c>
      <c r="D210" s="22" t="s">
        <v>164</v>
      </c>
      <c r="E210" s="64" t="s">
        <v>424</v>
      </c>
      <c r="F210" s="33">
        <v>7330</v>
      </c>
      <c r="G210" s="33">
        <v>7330</v>
      </c>
      <c r="H210" s="104"/>
    </row>
    <row r="211" spans="1:10" ht="0.75" hidden="1" customHeight="1">
      <c r="A211" s="28" t="s">
        <v>51</v>
      </c>
      <c r="B211" s="28" t="s">
        <v>48</v>
      </c>
      <c r="C211" s="28" t="s">
        <v>129</v>
      </c>
      <c r="D211" s="28"/>
      <c r="E211" s="63" t="s">
        <v>130</v>
      </c>
      <c r="F211" s="32">
        <f>SUM(F213)</f>
        <v>0</v>
      </c>
      <c r="G211" s="32">
        <f>SUM(G213)</f>
        <v>0</v>
      </c>
      <c r="H211" s="104"/>
    </row>
    <row r="212" spans="1:10" ht="31.5" hidden="1" customHeight="1">
      <c r="A212" s="22" t="s">
        <v>51</v>
      </c>
      <c r="B212" s="22" t="s">
        <v>48</v>
      </c>
      <c r="C212" s="22" t="s">
        <v>129</v>
      </c>
      <c r="D212" s="22" t="s">
        <v>367</v>
      </c>
      <c r="E212" s="139" t="s">
        <v>380</v>
      </c>
      <c r="F212" s="33">
        <f>F213</f>
        <v>0</v>
      </c>
      <c r="G212" s="33">
        <f>G213</f>
        <v>0</v>
      </c>
      <c r="H212" s="104"/>
    </row>
    <row r="213" spans="1:10" ht="29.25" hidden="1" customHeight="1">
      <c r="A213" s="22" t="s">
        <v>51</v>
      </c>
      <c r="B213" s="22" t="s">
        <v>48</v>
      </c>
      <c r="C213" s="22" t="s">
        <v>129</v>
      </c>
      <c r="D213" s="22" t="s">
        <v>356</v>
      </c>
      <c r="E213" s="64" t="s">
        <v>357</v>
      </c>
      <c r="F213" s="33">
        <v>0</v>
      </c>
      <c r="G213" s="33">
        <v>0</v>
      </c>
      <c r="H213" s="104"/>
    </row>
    <row r="214" spans="1:10" ht="19.5" customHeight="1" thickBot="1">
      <c r="A214" s="28" t="s">
        <v>51</v>
      </c>
      <c r="B214" s="28" t="s">
        <v>49</v>
      </c>
      <c r="C214" s="28"/>
      <c r="D214" s="28"/>
      <c r="E214" s="63" t="s">
        <v>208</v>
      </c>
      <c r="F214" s="32">
        <f>F215+F219+F225+F230</f>
        <v>3120362.6</v>
      </c>
      <c r="G214" s="32">
        <f>G215+G219+G225+G230</f>
        <v>2545281.29</v>
      </c>
      <c r="H214" s="104"/>
      <c r="I214" s="97"/>
      <c r="J214" s="47"/>
    </row>
    <row r="215" spans="1:10" ht="55.5" customHeight="1">
      <c r="A215" s="28" t="s">
        <v>51</v>
      </c>
      <c r="B215" s="28" t="s">
        <v>49</v>
      </c>
      <c r="C215" s="28" t="s">
        <v>92</v>
      </c>
      <c r="D215" s="28"/>
      <c r="E215" s="219" t="s">
        <v>445</v>
      </c>
      <c r="F215" s="32">
        <f>F216</f>
        <v>10000</v>
      </c>
      <c r="G215" s="32">
        <f>G216</f>
        <v>0</v>
      </c>
      <c r="H215" s="104"/>
    </row>
    <row r="216" spans="1:10">
      <c r="A216" s="28" t="s">
        <v>103</v>
      </c>
      <c r="B216" s="28" t="s">
        <v>49</v>
      </c>
      <c r="C216" s="28" t="s">
        <v>91</v>
      </c>
      <c r="D216" s="28"/>
      <c r="E216" s="63" t="s">
        <v>450</v>
      </c>
      <c r="F216" s="32">
        <f>F218</f>
        <v>10000</v>
      </c>
      <c r="G216" s="32">
        <f>G218</f>
        <v>0</v>
      </c>
      <c r="H216" s="104"/>
    </row>
    <row r="217" spans="1:10" ht="25.5">
      <c r="A217" s="22" t="s">
        <v>51</v>
      </c>
      <c r="B217" s="22" t="s">
        <v>49</v>
      </c>
      <c r="C217" s="22" t="s">
        <v>90</v>
      </c>
      <c r="D217" s="22" t="s">
        <v>367</v>
      </c>
      <c r="E217" s="139" t="s">
        <v>380</v>
      </c>
      <c r="F217" s="33">
        <f>F218</f>
        <v>10000</v>
      </c>
      <c r="G217" s="33">
        <f>G218</f>
        <v>0</v>
      </c>
      <c r="H217" s="104"/>
    </row>
    <row r="218" spans="1:10" ht="30.75" customHeight="1">
      <c r="A218" s="22" t="s">
        <v>51</v>
      </c>
      <c r="B218" s="22" t="s">
        <v>49</v>
      </c>
      <c r="C218" s="22" t="s">
        <v>90</v>
      </c>
      <c r="D218" s="22" t="s">
        <v>223</v>
      </c>
      <c r="E218" s="64" t="s">
        <v>193</v>
      </c>
      <c r="F218" s="33">
        <v>10000</v>
      </c>
      <c r="G218" s="33">
        <v>0</v>
      </c>
      <c r="H218" s="104"/>
    </row>
    <row r="219" spans="1:10" s="274" customFormat="1" ht="39" customHeight="1">
      <c r="A219" s="28" t="s">
        <v>51</v>
      </c>
      <c r="B219" s="28" t="s">
        <v>49</v>
      </c>
      <c r="C219" s="29" t="s">
        <v>99</v>
      </c>
      <c r="D219" s="28"/>
      <c r="E219" s="234" t="s">
        <v>433</v>
      </c>
      <c r="F219" s="32">
        <f>F221</f>
        <v>190616.16</v>
      </c>
      <c r="G219" s="32">
        <f>G221</f>
        <v>163974</v>
      </c>
      <c r="H219" s="104"/>
      <c r="I219" s="2"/>
    </row>
    <row r="220" spans="1:10" s="274" customFormat="1" ht="30.75" customHeight="1">
      <c r="A220" s="28" t="s">
        <v>51</v>
      </c>
      <c r="B220" s="28" t="s">
        <v>49</v>
      </c>
      <c r="C220" s="29" t="s">
        <v>97</v>
      </c>
      <c r="D220" s="28"/>
      <c r="E220" s="234" t="s">
        <v>98</v>
      </c>
      <c r="F220" s="32">
        <f t="shared" ref="F220:G223" si="16">F221</f>
        <v>190616.16</v>
      </c>
      <c r="G220" s="32">
        <f t="shared" si="16"/>
        <v>163974</v>
      </c>
      <c r="H220" s="104"/>
      <c r="I220" s="2"/>
    </row>
    <row r="221" spans="1:10" s="274" customFormat="1" ht="30.75" customHeight="1">
      <c r="A221" s="22" t="s">
        <v>51</v>
      </c>
      <c r="B221" s="22" t="s">
        <v>49</v>
      </c>
      <c r="C221" s="31" t="s">
        <v>436</v>
      </c>
      <c r="D221" s="22"/>
      <c r="E221" s="21" t="s">
        <v>431</v>
      </c>
      <c r="F221" s="33">
        <f t="shared" si="16"/>
        <v>190616.16</v>
      </c>
      <c r="G221" s="33">
        <f t="shared" si="16"/>
        <v>163974</v>
      </c>
      <c r="H221" s="104"/>
      <c r="I221" s="2"/>
    </row>
    <row r="222" spans="1:10" s="274" customFormat="1" ht="30.75" customHeight="1">
      <c r="A222" s="22" t="s">
        <v>51</v>
      </c>
      <c r="B222" s="22" t="s">
        <v>49</v>
      </c>
      <c r="C222" s="31" t="s">
        <v>436</v>
      </c>
      <c r="D222" s="22" t="s">
        <v>366</v>
      </c>
      <c r="E222" s="139" t="s">
        <v>363</v>
      </c>
      <c r="F222" s="33">
        <f t="shared" si="16"/>
        <v>190616.16</v>
      </c>
      <c r="G222" s="33">
        <f t="shared" si="16"/>
        <v>163974</v>
      </c>
      <c r="H222" s="104"/>
      <c r="I222" s="2"/>
    </row>
    <row r="223" spans="1:10" s="274" customFormat="1" ht="30.75" customHeight="1">
      <c r="A223" s="22" t="s">
        <v>51</v>
      </c>
      <c r="B223" s="22" t="s">
        <v>49</v>
      </c>
      <c r="C223" s="31" t="s">
        <v>436</v>
      </c>
      <c r="D223" s="22" t="s">
        <v>367</v>
      </c>
      <c r="E223" s="139" t="s">
        <v>380</v>
      </c>
      <c r="F223" s="33">
        <f t="shared" si="16"/>
        <v>190616.16</v>
      </c>
      <c r="G223" s="33">
        <f t="shared" si="16"/>
        <v>163974</v>
      </c>
      <c r="H223" s="104"/>
      <c r="I223" s="2"/>
    </row>
    <row r="224" spans="1:10" s="274" customFormat="1" ht="30.75" customHeight="1">
      <c r="A224" s="22" t="s">
        <v>51</v>
      </c>
      <c r="B224" s="22" t="s">
        <v>49</v>
      </c>
      <c r="C224" s="31" t="s">
        <v>436</v>
      </c>
      <c r="D224" s="22" t="s">
        <v>223</v>
      </c>
      <c r="E224" s="139" t="s">
        <v>193</v>
      </c>
      <c r="F224" s="33">
        <v>190616.16</v>
      </c>
      <c r="G224" s="33">
        <v>163974</v>
      </c>
      <c r="H224" s="104"/>
      <c r="I224" s="2"/>
    </row>
    <row r="225" spans="1:9" ht="40.5" customHeight="1">
      <c r="A225" s="28" t="s">
        <v>51</v>
      </c>
      <c r="B225" s="28" t="s">
        <v>49</v>
      </c>
      <c r="C225" s="28" t="s">
        <v>100</v>
      </c>
      <c r="D225" s="28"/>
      <c r="E225" s="123" t="s">
        <v>398</v>
      </c>
      <c r="F225" s="32">
        <f>F226</f>
        <v>20000</v>
      </c>
      <c r="G225" s="32">
        <f>G226</f>
        <v>0</v>
      </c>
      <c r="H225" s="104"/>
    </row>
    <row r="226" spans="1:9" ht="30" customHeight="1">
      <c r="A226" s="28" t="s">
        <v>51</v>
      </c>
      <c r="B226" s="28" t="s">
        <v>49</v>
      </c>
      <c r="C226" s="28" t="s">
        <v>101</v>
      </c>
      <c r="D226" s="28"/>
      <c r="E226" s="123" t="s">
        <v>102</v>
      </c>
      <c r="F226" s="32">
        <f>F227</f>
        <v>20000</v>
      </c>
      <c r="G226" s="32">
        <f>G227</f>
        <v>0</v>
      </c>
      <c r="H226" s="104"/>
    </row>
    <row r="227" spans="1:9" ht="24" customHeight="1">
      <c r="A227" s="28" t="s">
        <v>51</v>
      </c>
      <c r="B227" s="28" t="s">
        <v>49</v>
      </c>
      <c r="C227" s="28" t="s">
        <v>453</v>
      </c>
      <c r="D227" s="28"/>
      <c r="E227" s="63" t="s">
        <v>209</v>
      </c>
      <c r="F227" s="32">
        <f>F229</f>
        <v>20000</v>
      </c>
      <c r="G227" s="32">
        <f>G229</f>
        <v>0</v>
      </c>
      <c r="H227" s="104"/>
    </row>
    <row r="228" spans="1:9" ht="30" customHeight="1">
      <c r="A228" s="22" t="s">
        <v>51</v>
      </c>
      <c r="B228" s="22" t="s">
        <v>49</v>
      </c>
      <c r="C228" s="22" t="s">
        <v>453</v>
      </c>
      <c r="D228" s="22" t="s">
        <v>367</v>
      </c>
      <c r="E228" s="139" t="s">
        <v>380</v>
      </c>
      <c r="F228" s="33">
        <f>F229</f>
        <v>20000</v>
      </c>
      <c r="G228" s="33">
        <f>G229</f>
        <v>0</v>
      </c>
      <c r="H228" s="104"/>
    </row>
    <row r="229" spans="1:9" ht="30" customHeight="1">
      <c r="A229" s="22" t="s">
        <v>51</v>
      </c>
      <c r="B229" s="22" t="s">
        <v>49</v>
      </c>
      <c r="C229" s="22" t="s">
        <v>453</v>
      </c>
      <c r="D229" s="22" t="s">
        <v>223</v>
      </c>
      <c r="E229" s="64" t="s">
        <v>193</v>
      </c>
      <c r="F229" s="33">
        <v>20000</v>
      </c>
      <c r="G229" s="33">
        <v>0</v>
      </c>
      <c r="H229" s="104"/>
    </row>
    <row r="230" spans="1:9" ht="42.75" customHeight="1">
      <c r="A230" s="28" t="s">
        <v>51</v>
      </c>
      <c r="B230" s="28" t="s">
        <v>49</v>
      </c>
      <c r="C230" s="28" t="s">
        <v>83</v>
      </c>
      <c r="D230" s="28"/>
      <c r="E230" s="63" t="s">
        <v>187</v>
      </c>
      <c r="F230" s="32">
        <f>F231</f>
        <v>2899746.44</v>
      </c>
      <c r="G230" s="32">
        <f>G231</f>
        <v>2381307.29</v>
      </c>
      <c r="H230" s="104"/>
    </row>
    <row r="231" spans="1:9" ht="18.75" customHeight="1">
      <c r="A231" s="28" t="s">
        <v>51</v>
      </c>
      <c r="B231" s="28" t="s">
        <v>49</v>
      </c>
      <c r="C231" s="28" t="s">
        <v>106</v>
      </c>
      <c r="D231" s="28"/>
      <c r="E231" s="63" t="s">
        <v>24</v>
      </c>
      <c r="F231" s="32">
        <f>F232+F238</f>
        <v>2899746.44</v>
      </c>
      <c r="G231" s="32">
        <f>G232+G238</f>
        <v>2381307.29</v>
      </c>
      <c r="H231" s="104"/>
    </row>
    <row r="232" spans="1:9" ht="22.5" customHeight="1">
      <c r="A232" s="28" t="s">
        <v>51</v>
      </c>
      <c r="B232" s="28" t="s">
        <v>49</v>
      </c>
      <c r="C232" s="28" t="s">
        <v>122</v>
      </c>
      <c r="D232" s="28"/>
      <c r="E232" s="63" t="s">
        <v>208</v>
      </c>
      <c r="F232" s="32">
        <f>F233+F243+F246+F249+F252</f>
        <v>2069245</v>
      </c>
      <c r="G232" s="32">
        <f>G233+G243+G246+G249+G252</f>
        <v>1550805.85</v>
      </c>
      <c r="H232" s="104"/>
    </row>
    <row r="233" spans="1:9" ht="21.75" customHeight="1">
      <c r="A233" s="28" t="s">
        <v>51</v>
      </c>
      <c r="B233" s="28" t="s">
        <v>49</v>
      </c>
      <c r="C233" s="28" t="s">
        <v>120</v>
      </c>
      <c r="D233" s="28"/>
      <c r="E233" s="63" t="s">
        <v>210</v>
      </c>
      <c r="F233" s="32">
        <f>F235+F236</f>
        <v>1727705</v>
      </c>
      <c r="G233" s="32">
        <f>G235+G236</f>
        <v>1534377.85</v>
      </c>
      <c r="H233" s="104"/>
    </row>
    <row r="234" spans="1:9" ht="30.75" customHeight="1">
      <c r="A234" s="267" t="s">
        <v>51</v>
      </c>
      <c r="B234" s="267" t="s">
        <v>49</v>
      </c>
      <c r="C234" s="267" t="s">
        <v>120</v>
      </c>
      <c r="D234" s="267" t="s">
        <v>367</v>
      </c>
      <c r="E234" s="139" t="s">
        <v>380</v>
      </c>
      <c r="F234" s="33">
        <f>F235</f>
        <v>1428200</v>
      </c>
      <c r="G234" s="33">
        <f>G235</f>
        <v>1234894.82</v>
      </c>
      <c r="H234" s="104"/>
    </row>
    <row r="235" spans="1:9" ht="24.75" customHeight="1">
      <c r="A235" s="267" t="s">
        <v>51</v>
      </c>
      <c r="B235" s="267" t="s">
        <v>49</v>
      </c>
      <c r="C235" s="267" t="s">
        <v>120</v>
      </c>
      <c r="D235" s="267" t="s">
        <v>223</v>
      </c>
      <c r="E235" s="67" t="s">
        <v>193</v>
      </c>
      <c r="F235" s="33">
        <v>1428200</v>
      </c>
      <c r="G235" s="33">
        <v>1234894.82</v>
      </c>
      <c r="H235" s="104"/>
    </row>
    <row r="236" spans="1:9" s="186" customFormat="1" ht="24.75" customHeight="1">
      <c r="A236" s="267" t="s">
        <v>51</v>
      </c>
      <c r="B236" s="267" t="s">
        <v>49</v>
      </c>
      <c r="C236" s="267" t="s">
        <v>120</v>
      </c>
      <c r="D236" s="267" t="s">
        <v>374</v>
      </c>
      <c r="E236" s="64" t="s">
        <v>382</v>
      </c>
      <c r="F236" s="33">
        <f>F237</f>
        <v>299505</v>
      </c>
      <c r="G236" s="33">
        <f>G237</f>
        <v>299483.03000000003</v>
      </c>
      <c r="H236" s="104"/>
      <c r="I236" s="2"/>
    </row>
    <row r="237" spans="1:9" s="186" customFormat="1" ht="24.75" customHeight="1">
      <c r="A237" s="267" t="s">
        <v>51</v>
      </c>
      <c r="B237" s="267" t="s">
        <v>49</v>
      </c>
      <c r="C237" s="267" t="s">
        <v>120</v>
      </c>
      <c r="D237" s="267" t="s">
        <v>164</v>
      </c>
      <c r="E237" s="64" t="s">
        <v>424</v>
      </c>
      <c r="F237" s="33">
        <v>299505</v>
      </c>
      <c r="G237" s="33">
        <v>299483.03000000003</v>
      </c>
      <c r="H237" s="104"/>
      <c r="I237" s="2"/>
    </row>
    <row r="238" spans="1:9" s="245" customFormat="1" ht="24.75" customHeight="1">
      <c r="A238" s="28" t="s">
        <v>51</v>
      </c>
      <c r="B238" s="28" t="s">
        <v>49</v>
      </c>
      <c r="C238" s="28" t="s">
        <v>462</v>
      </c>
      <c r="D238" s="28"/>
      <c r="E238" s="63" t="s">
        <v>463</v>
      </c>
      <c r="F238" s="32">
        <f>SUM(F241+F239)</f>
        <v>830501.44</v>
      </c>
      <c r="G238" s="32">
        <f>SUM(G241+G239)</f>
        <v>830501.44</v>
      </c>
      <c r="H238" s="116"/>
      <c r="I238" s="244"/>
    </row>
    <row r="239" spans="1:9" s="245" customFormat="1" ht="24.75" customHeight="1">
      <c r="A239" s="22" t="s">
        <v>51</v>
      </c>
      <c r="B239" s="22" t="s">
        <v>49</v>
      </c>
      <c r="C239" s="22" t="s">
        <v>462</v>
      </c>
      <c r="D239" s="22" t="s">
        <v>367</v>
      </c>
      <c r="E239" s="139" t="s">
        <v>380</v>
      </c>
      <c r="F239" s="33">
        <f>F240</f>
        <v>808334.44</v>
      </c>
      <c r="G239" s="33">
        <f>G240</f>
        <v>808334.44</v>
      </c>
      <c r="H239" s="116"/>
      <c r="I239" s="244"/>
    </row>
    <row r="240" spans="1:9" s="245" customFormat="1" ht="24.75" customHeight="1">
      <c r="A240" s="22" t="s">
        <v>51</v>
      </c>
      <c r="B240" s="22" t="s">
        <v>49</v>
      </c>
      <c r="C240" s="22" t="s">
        <v>462</v>
      </c>
      <c r="D240" s="22" t="s">
        <v>223</v>
      </c>
      <c r="E240" s="64" t="s">
        <v>193</v>
      </c>
      <c r="F240" s="33">
        <v>808334.44</v>
      </c>
      <c r="G240" s="33">
        <v>808334.44</v>
      </c>
      <c r="H240" s="116"/>
      <c r="I240" s="244"/>
    </row>
    <row r="241" spans="1:9" s="245" customFormat="1" ht="24.75" customHeight="1">
      <c r="A241" s="22" t="s">
        <v>51</v>
      </c>
      <c r="B241" s="22" t="s">
        <v>49</v>
      </c>
      <c r="C241" s="22" t="s">
        <v>462</v>
      </c>
      <c r="D241" s="22" t="s">
        <v>374</v>
      </c>
      <c r="E241" s="64" t="s">
        <v>382</v>
      </c>
      <c r="F241" s="33">
        <f>F242</f>
        <v>22167</v>
      </c>
      <c r="G241" s="33">
        <f>G242</f>
        <v>22167</v>
      </c>
      <c r="H241" s="116"/>
      <c r="I241" s="244"/>
    </row>
    <row r="242" spans="1:9" s="245" customFormat="1" ht="24.75" customHeight="1">
      <c r="A242" s="22" t="s">
        <v>51</v>
      </c>
      <c r="B242" s="22" t="s">
        <v>49</v>
      </c>
      <c r="C242" s="22" t="s">
        <v>462</v>
      </c>
      <c r="D242" s="22" t="s">
        <v>164</v>
      </c>
      <c r="E242" s="64" t="s">
        <v>424</v>
      </c>
      <c r="F242" s="33">
        <v>22167</v>
      </c>
      <c r="G242" s="33">
        <v>22167</v>
      </c>
      <c r="H242" s="116"/>
      <c r="I242" s="244"/>
    </row>
    <row r="243" spans="1:9" ht="45" customHeight="1">
      <c r="A243" s="28" t="s">
        <v>51</v>
      </c>
      <c r="B243" s="28" t="s">
        <v>49</v>
      </c>
      <c r="C243" s="28" t="s">
        <v>121</v>
      </c>
      <c r="D243" s="28"/>
      <c r="E243" s="63" t="s">
        <v>211</v>
      </c>
      <c r="F243" s="32">
        <f>F245</f>
        <v>130000</v>
      </c>
      <c r="G243" s="32">
        <f>G245</f>
        <v>0</v>
      </c>
      <c r="H243" s="104"/>
    </row>
    <row r="244" spans="1:9" ht="30" customHeight="1">
      <c r="A244" s="22" t="s">
        <v>51</v>
      </c>
      <c r="B244" s="22" t="s">
        <v>49</v>
      </c>
      <c r="C244" s="22" t="s">
        <v>121</v>
      </c>
      <c r="D244" s="22" t="s">
        <v>367</v>
      </c>
      <c r="E244" s="139" t="s">
        <v>380</v>
      </c>
      <c r="F244" s="33">
        <f>F245</f>
        <v>130000</v>
      </c>
      <c r="G244" s="33">
        <f>G245</f>
        <v>0</v>
      </c>
      <c r="H244" s="104"/>
    </row>
    <row r="245" spans="1:9" ht="30" customHeight="1">
      <c r="A245" s="22" t="s">
        <v>51</v>
      </c>
      <c r="B245" s="22" t="s">
        <v>49</v>
      </c>
      <c r="C245" s="22" t="s">
        <v>121</v>
      </c>
      <c r="D245" s="22" t="s">
        <v>223</v>
      </c>
      <c r="E245" s="64" t="s">
        <v>193</v>
      </c>
      <c r="F245" s="33">
        <v>130000</v>
      </c>
      <c r="G245" s="33">
        <v>0</v>
      </c>
      <c r="H245" s="104"/>
    </row>
    <row r="246" spans="1:9" ht="19.5" customHeight="1">
      <c r="A246" s="28" t="s">
        <v>51</v>
      </c>
      <c r="B246" s="28" t="s">
        <v>49</v>
      </c>
      <c r="C246" s="28" t="s">
        <v>119</v>
      </c>
      <c r="D246" s="28"/>
      <c r="E246" s="63" t="s">
        <v>26</v>
      </c>
      <c r="F246" s="32">
        <f>F248</f>
        <v>1000</v>
      </c>
      <c r="G246" s="32">
        <f>G248</f>
        <v>0</v>
      </c>
      <c r="H246" s="104"/>
    </row>
    <row r="247" spans="1:9" ht="19.5" customHeight="1">
      <c r="A247" s="22" t="s">
        <v>51</v>
      </c>
      <c r="B247" s="22" t="s">
        <v>49</v>
      </c>
      <c r="C247" s="22" t="s">
        <v>119</v>
      </c>
      <c r="D247" s="22" t="s">
        <v>367</v>
      </c>
      <c r="E247" s="139" t="s">
        <v>380</v>
      </c>
      <c r="F247" s="33">
        <f>F248</f>
        <v>1000</v>
      </c>
      <c r="G247" s="33">
        <f>G248</f>
        <v>0</v>
      </c>
      <c r="H247" s="104"/>
    </row>
    <row r="248" spans="1:9" ht="24" customHeight="1">
      <c r="A248" s="22" t="s">
        <v>51</v>
      </c>
      <c r="B248" s="22" t="s">
        <v>49</v>
      </c>
      <c r="C248" s="22" t="s">
        <v>119</v>
      </c>
      <c r="D248" s="22" t="s">
        <v>223</v>
      </c>
      <c r="E248" s="64" t="s">
        <v>193</v>
      </c>
      <c r="F248" s="33">
        <v>1000</v>
      </c>
      <c r="G248" s="33">
        <v>0</v>
      </c>
      <c r="H248" s="104"/>
    </row>
    <row r="249" spans="1:9" ht="18.75" customHeight="1">
      <c r="A249" s="28" t="s">
        <v>51</v>
      </c>
      <c r="B249" s="28" t="s">
        <v>49</v>
      </c>
      <c r="C249" s="28" t="s">
        <v>118</v>
      </c>
      <c r="D249" s="28"/>
      <c r="E249" s="63" t="s">
        <v>35</v>
      </c>
      <c r="F249" s="32">
        <f>F251</f>
        <v>1000</v>
      </c>
      <c r="G249" s="32">
        <f>G251</f>
        <v>0</v>
      </c>
      <c r="H249" s="104"/>
    </row>
    <row r="250" spans="1:9" ht="18.75" customHeight="1">
      <c r="A250" s="22" t="s">
        <v>51</v>
      </c>
      <c r="B250" s="22" t="s">
        <v>49</v>
      </c>
      <c r="C250" s="22" t="s">
        <v>118</v>
      </c>
      <c r="D250" s="22" t="s">
        <v>367</v>
      </c>
      <c r="E250" s="139" t="s">
        <v>380</v>
      </c>
      <c r="F250" s="33">
        <f>F251</f>
        <v>1000</v>
      </c>
      <c r="G250" s="33">
        <f>G251</f>
        <v>0</v>
      </c>
      <c r="H250" s="104"/>
    </row>
    <row r="251" spans="1:9" ht="28.5" customHeight="1">
      <c r="A251" s="22" t="s">
        <v>51</v>
      </c>
      <c r="B251" s="22" t="s">
        <v>49</v>
      </c>
      <c r="C251" s="22" t="s">
        <v>118</v>
      </c>
      <c r="D251" s="22" t="s">
        <v>223</v>
      </c>
      <c r="E251" s="64" t="s">
        <v>193</v>
      </c>
      <c r="F251" s="33">
        <v>1000</v>
      </c>
      <c r="G251" s="33">
        <v>0</v>
      </c>
      <c r="H251" s="104"/>
      <c r="I251" s="127"/>
    </row>
    <row r="252" spans="1:9" ht="31.5" customHeight="1">
      <c r="A252" s="28" t="s">
        <v>51</v>
      </c>
      <c r="B252" s="28" t="s">
        <v>49</v>
      </c>
      <c r="C252" s="28" t="s">
        <v>117</v>
      </c>
      <c r="D252" s="28"/>
      <c r="E252" s="63" t="s">
        <v>36</v>
      </c>
      <c r="F252" s="32">
        <f>F254+F255</f>
        <v>209540</v>
      </c>
      <c r="G252" s="32">
        <f>G254+G255</f>
        <v>16428</v>
      </c>
      <c r="H252" s="104"/>
    </row>
    <row r="253" spans="1:9" ht="31.5" customHeight="1">
      <c r="A253" s="22" t="s">
        <v>51</v>
      </c>
      <c r="B253" s="22" t="s">
        <v>49</v>
      </c>
      <c r="C253" s="22" t="s">
        <v>117</v>
      </c>
      <c r="D253" s="22" t="s">
        <v>367</v>
      </c>
      <c r="E253" s="139" t="s">
        <v>380</v>
      </c>
      <c r="F253" s="33">
        <f>F254</f>
        <v>209540</v>
      </c>
      <c r="G253" s="33">
        <f>G254</f>
        <v>16428</v>
      </c>
      <c r="H253" s="104"/>
    </row>
    <row r="254" spans="1:9" ht="30.75" customHeight="1">
      <c r="A254" s="22" t="s">
        <v>51</v>
      </c>
      <c r="B254" s="22" t="s">
        <v>49</v>
      </c>
      <c r="C254" s="22" t="s">
        <v>117</v>
      </c>
      <c r="D254" s="22" t="s">
        <v>223</v>
      </c>
      <c r="E254" s="64" t="s">
        <v>193</v>
      </c>
      <c r="F254" s="33">
        <v>209540</v>
      </c>
      <c r="G254" s="33">
        <v>16428</v>
      </c>
      <c r="H254" s="104"/>
    </row>
    <row r="255" spans="1:9" ht="30.75" customHeight="1">
      <c r="A255" s="22" t="s">
        <v>51</v>
      </c>
      <c r="B255" s="22" t="s">
        <v>49</v>
      </c>
      <c r="C255" s="22" t="s">
        <v>117</v>
      </c>
      <c r="D255" s="22" t="s">
        <v>376</v>
      </c>
      <c r="E255" s="64" t="s">
        <v>383</v>
      </c>
      <c r="F255" s="33">
        <f>F256</f>
        <v>0</v>
      </c>
      <c r="G255" s="33">
        <f>G256</f>
        <v>0</v>
      </c>
      <c r="H255" s="104"/>
    </row>
    <row r="256" spans="1:9" ht="30.75" customHeight="1">
      <c r="A256" s="22" t="s">
        <v>51</v>
      </c>
      <c r="B256" s="22" t="s">
        <v>49</v>
      </c>
      <c r="C256" s="22" t="s">
        <v>117</v>
      </c>
      <c r="D256" s="22" t="s">
        <v>153</v>
      </c>
      <c r="E256" s="64" t="s">
        <v>157</v>
      </c>
      <c r="F256" s="33">
        <v>0</v>
      </c>
      <c r="G256" s="33">
        <v>0</v>
      </c>
      <c r="H256" s="104"/>
    </row>
    <row r="257" spans="1:9" ht="19.5" customHeight="1">
      <c r="A257" s="249" t="s">
        <v>52</v>
      </c>
      <c r="B257" s="249"/>
      <c r="C257" s="249"/>
      <c r="D257" s="249"/>
      <c r="E257" s="71" t="s">
        <v>37</v>
      </c>
      <c r="F257" s="72">
        <f>F258</f>
        <v>50000</v>
      </c>
      <c r="G257" s="72">
        <f>G258</f>
        <v>0</v>
      </c>
      <c r="H257" s="112"/>
    </row>
    <row r="258" spans="1:9" ht="19.5" customHeight="1">
      <c r="A258" s="28" t="s">
        <v>52</v>
      </c>
      <c r="B258" s="28" t="s">
        <v>52</v>
      </c>
      <c r="C258" s="28"/>
      <c r="D258" s="28"/>
      <c r="E258" s="63" t="s">
        <v>38</v>
      </c>
      <c r="F258" s="32">
        <f>F259+F264</f>
        <v>50000</v>
      </c>
      <c r="G258" s="32">
        <f>G259+G264</f>
        <v>0</v>
      </c>
      <c r="H258" s="104"/>
    </row>
    <row r="259" spans="1:9" ht="39.75" customHeight="1">
      <c r="A259" s="28" t="s">
        <v>52</v>
      </c>
      <c r="B259" s="28" t="s">
        <v>52</v>
      </c>
      <c r="C259" s="28" t="s">
        <v>87</v>
      </c>
      <c r="D259" s="28"/>
      <c r="E259" s="123" t="s">
        <v>399</v>
      </c>
      <c r="F259" s="32">
        <f>F260</f>
        <v>10000</v>
      </c>
      <c r="G259" s="32">
        <f>G260</f>
        <v>0</v>
      </c>
      <c r="H259" s="104"/>
    </row>
    <row r="260" spans="1:9" ht="30" customHeight="1">
      <c r="A260" s="28" t="s">
        <v>52</v>
      </c>
      <c r="B260" s="28" t="s">
        <v>52</v>
      </c>
      <c r="C260" s="28" t="s">
        <v>88</v>
      </c>
      <c r="D260" s="28"/>
      <c r="E260" s="123" t="s">
        <v>89</v>
      </c>
      <c r="F260" s="32">
        <f>F261</f>
        <v>10000</v>
      </c>
      <c r="G260" s="32">
        <f>G261</f>
        <v>0</v>
      </c>
      <c r="H260" s="104"/>
    </row>
    <row r="261" spans="1:9" ht="33.75" customHeight="1">
      <c r="A261" s="28" t="s">
        <v>52</v>
      </c>
      <c r="B261" s="28" t="s">
        <v>52</v>
      </c>
      <c r="C261" s="28" t="s">
        <v>86</v>
      </c>
      <c r="D261" s="28"/>
      <c r="E261" s="63" t="s">
        <v>17</v>
      </c>
      <c r="F261" s="32">
        <f>F263</f>
        <v>10000</v>
      </c>
      <c r="G261" s="32">
        <f>G263</f>
        <v>0</v>
      </c>
      <c r="H261" s="104"/>
    </row>
    <row r="262" spans="1:9" ht="33.75" customHeight="1">
      <c r="A262" s="22" t="s">
        <v>52</v>
      </c>
      <c r="B262" s="22" t="s">
        <v>52</v>
      </c>
      <c r="C262" s="22" t="s">
        <v>86</v>
      </c>
      <c r="D262" s="22" t="s">
        <v>367</v>
      </c>
      <c r="E262" s="139" t="s">
        <v>380</v>
      </c>
      <c r="F262" s="33">
        <f>F263</f>
        <v>10000</v>
      </c>
      <c r="G262" s="33">
        <f>G263</f>
        <v>0</v>
      </c>
      <c r="H262" s="104"/>
    </row>
    <row r="263" spans="1:9" ht="29.25" customHeight="1" thickBot="1">
      <c r="A263" s="22" t="s">
        <v>52</v>
      </c>
      <c r="B263" s="22" t="s">
        <v>52</v>
      </c>
      <c r="C263" s="22" t="s">
        <v>86</v>
      </c>
      <c r="D263" s="22" t="s">
        <v>223</v>
      </c>
      <c r="E263" s="64" t="s">
        <v>193</v>
      </c>
      <c r="F263" s="33">
        <v>10000</v>
      </c>
      <c r="G263" s="33">
        <v>0</v>
      </c>
      <c r="H263" s="104"/>
      <c r="I263" s="121"/>
    </row>
    <row r="264" spans="1:9" ht="54.75" customHeight="1">
      <c r="A264" s="28" t="s">
        <v>52</v>
      </c>
      <c r="B264" s="28" t="s">
        <v>52</v>
      </c>
      <c r="C264" s="28" t="s">
        <v>92</v>
      </c>
      <c r="D264" s="28"/>
      <c r="E264" s="219" t="s">
        <v>445</v>
      </c>
      <c r="F264" s="32">
        <f>F265</f>
        <v>40000</v>
      </c>
      <c r="G264" s="32">
        <f>G265</f>
        <v>0</v>
      </c>
      <c r="H264" s="104"/>
    </row>
    <row r="265" spans="1:9" ht="18" customHeight="1">
      <c r="A265" s="28" t="s">
        <v>52</v>
      </c>
      <c r="B265" s="28" t="s">
        <v>52</v>
      </c>
      <c r="C265" s="28" t="s">
        <v>91</v>
      </c>
      <c r="D265" s="28"/>
      <c r="E265" s="63" t="s">
        <v>450</v>
      </c>
      <c r="F265" s="32">
        <f>F266</f>
        <v>40000</v>
      </c>
      <c r="G265" s="32">
        <f>G266</f>
        <v>0</v>
      </c>
      <c r="H265" s="104"/>
    </row>
    <row r="266" spans="1:9" ht="31.5" customHeight="1">
      <c r="A266" s="28" t="s">
        <v>52</v>
      </c>
      <c r="B266" s="28" t="s">
        <v>52</v>
      </c>
      <c r="C266" s="28" t="s">
        <v>90</v>
      </c>
      <c r="D266" s="28"/>
      <c r="E266" s="63" t="s">
        <v>196</v>
      </c>
      <c r="F266" s="32">
        <f>F268</f>
        <v>40000</v>
      </c>
      <c r="G266" s="32">
        <f>G268</f>
        <v>0</v>
      </c>
      <c r="H266" s="104"/>
    </row>
    <row r="267" spans="1:9" ht="31.5" customHeight="1">
      <c r="A267" s="22" t="s">
        <v>52</v>
      </c>
      <c r="B267" s="22" t="s">
        <v>52</v>
      </c>
      <c r="C267" s="22" t="s">
        <v>90</v>
      </c>
      <c r="D267" s="22" t="s">
        <v>367</v>
      </c>
      <c r="E267" s="139" t="s">
        <v>380</v>
      </c>
      <c r="F267" s="32">
        <f>F268</f>
        <v>40000</v>
      </c>
      <c r="G267" s="32">
        <f>G268</f>
        <v>0</v>
      </c>
      <c r="H267" s="104"/>
    </row>
    <row r="268" spans="1:9" ht="33.75" customHeight="1">
      <c r="A268" s="22" t="s">
        <v>52</v>
      </c>
      <c r="B268" s="22" t="s">
        <v>52</v>
      </c>
      <c r="C268" s="22" t="s">
        <v>90</v>
      </c>
      <c r="D268" s="22" t="s">
        <v>223</v>
      </c>
      <c r="E268" s="64" t="s">
        <v>193</v>
      </c>
      <c r="F268" s="33">
        <v>40000</v>
      </c>
      <c r="G268" s="33">
        <v>0</v>
      </c>
      <c r="H268" s="104"/>
    </row>
    <row r="269" spans="1:9" ht="32.25" customHeight="1">
      <c r="A269" s="249" t="s">
        <v>53</v>
      </c>
      <c r="B269" s="249"/>
      <c r="C269" s="249"/>
      <c r="D269" s="249"/>
      <c r="E269" s="71" t="s">
        <v>39</v>
      </c>
      <c r="F269" s="72">
        <f>F270+F293</f>
        <v>2482329.84</v>
      </c>
      <c r="G269" s="72">
        <f>G270+G293</f>
        <v>854202.9</v>
      </c>
      <c r="H269" s="112"/>
    </row>
    <row r="270" spans="1:9" ht="20.25" customHeight="1">
      <c r="A270" s="28" t="s">
        <v>53</v>
      </c>
      <c r="B270" s="28" t="s">
        <v>46</v>
      </c>
      <c r="C270" s="28"/>
      <c r="D270" s="28"/>
      <c r="E270" s="63" t="s">
        <v>40</v>
      </c>
      <c r="F270" s="32">
        <f>F271+F289</f>
        <v>974200</v>
      </c>
      <c r="G270" s="32">
        <f>G271+G289</f>
        <v>294210</v>
      </c>
      <c r="H270" s="104"/>
    </row>
    <row r="271" spans="1:9" ht="39" customHeight="1">
      <c r="A271" s="28" t="s">
        <v>53</v>
      </c>
      <c r="B271" s="28" t="s">
        <v>46</v>
      </c>
      <c r="C271" s="28" t="s">
        <v>83</v>
      </c>
      <c r="D271" s="28"/>
      <c r="E271" s="63" t="s">
        <v>187</v>
      </c>
      <c r="F271" s="32">
        <f>F272</f>
        <v>837200</v>
      </c>
      <c r="G271" s="32">
        <f>G272</f>
        <v>294210</v>
      </c>
      <c r="H271" s="104"/>
    </row>
    <row r="272" spans="1:9" ht="37.5" customHeight="1">
      <c r="A272" s="28" t="s">
        <v>53</v>
      </c>
      <c r="B272" s="28" t="s">
        <v>46</v>
      </c>
      <c r="C272" s="28" t="s">
        <v>82</v>
      </c>
      <c r="D272" s="28"/>
      <c r="E272" s="63" t="s">
        <v>191</v>
      </c>
      <c r="F272" s="32">
        <f>F276+F273</f>
        <v>837200</v>
      </c>
      <c r="G272" s="32">
        <f>G276+G273</f>
        <v>294210</v>
      </c>
      <c r="H272" s="104"/>
    </row>
    <row r="273" spans="1:9" s="243" customFormat="1" ht="19.5" hidden="1" customHeight="1">
      <c r="A273" s="268" t="s">
        <v>53</v>
      </c>
      <c r="B273" s="268" t="s">
        <v>46</v>
      </c>
      <c r="C273" s="268" t="s">
        <v>464</v>
      </c>
      <c r="D273" s="268"/>
      <c r="E273" s="241" t="s">
        <v>463</v>
      </c>
      <c r="F273" s="32">
        <f>F274</f>
        <v>0</v>
      </c>
      <c r="G273" s="32">
        <f>G274</f>
        <v>0</v>
      </c>
      <c r="H273" s="104"/>
      <c r="I273" s="2"/>
    </row>
    <row r="274" spans="1:9" s="243" customFormat="1" ht="19.5" hidden="1" customHeight="1">
      <c r="A274" s="252" t="s">
        <v>53</v>
      </c>
      <c r="B274" s="252" t="s">
        <v>46</v>
      </c>
      <c r="C274" s="252" t="s">
        <v>464</v>
      </c>
      <c r="D274" s="268" t="s">
        <v>374</v>
      </c>
      <c r="E274" s="242" t="s">
        <v>382</v>
      </c>
      <c r="F274" s="32">
        <f>F275</f>
        <v>0</v>
      </c>
      <c r="G274" s="32">
        <f>G275</f>
        <v>0</v>
      </c>
      <c r="H274" s="104"/>
      <c r="I274" s="2"/>
    </row>
    <row r="275" spans="1:9" s="243" customFormat="1" ht="28.5" hidden="1" customHeight="1">
      <c r="A275" s="252" t="s">
        <v>53</v>
      </c>
      <c r="B275" s="252" t="s">
        <v>46</v>
      </c>
      <c r="C275" s="252" t="s">
        <v>464</v>
      </c>
      <c r="D275" s="268" t="s">
        <v>164</v>
      </c>
      <c r="E275" s="242" t="s">
        <v>424</v>
      </c>
      <c r="F275" s="32">
        <v>0</v>
      </c>
      <c r="G275" s="32">
        <v>0</v>
      </c>
      <c r="H275" s="104"/>
      <c r="I275" s="2"/>
    </row>
    <row r="276" spans="1:9" ht="29.25" customHeight="1">
      <c r="A276" s="28" t="s">
        <v>53</v>
      </c>
      <c r="B276" s="28" t="s">
        <v>46</v>
      </c>
      <c r="C276" s="28" t="s">
        <v>84</v>
      </c>
      <c r="D276" s="28"/>
      <c r="E276" s="63" t="s">
        <v>212</v>
      </c>
      <c r="F276" s="32">
        <f>F278+F279+F283+F287+F288+F282+F280+F285</f>
        <v>837200</v>
      </c>
      <c r="G276" s="32">
        <f>G278+G279+G283+G287+G288+G282+G280+G285</f>
        <v>294210</v>
      </c>
      <c r="H276" s="104"/>
    </row>
    <row r="277" spans="1:9" ht="29.25" customHeight="1">
      <c r="A277" s="22" t="s">
        <v>53</v>
      </c>
      <c r="B277" s="22" t="s">
        <v>46</v>
      </c>
      <c r="C277" s="22" t="s">
        <v>84</v>
      </c>
      <c r="D277" s="22" t="s">
        <v>379</v>
      </c>
      <c r="E277" s="64" t="s">
        <v>386</v>
      </c>
      <c r="F277" s="32">
        <f>F278+F279+F280</f>
        <v>722200</v>
      </c>
      <c r="G277" s="32">
        <f>G278+G279+G280</f>
        <v>184958</v>
      </c>
      <c r="H277" s="104"/>
    </row>
    <row r="278" spans="1:9" ht="21" customHeight="1">
      <c r="A278" s="22" t="s">
        <v>53</v>
      </c>
      <c r="B278" s="22" t="s">
        <v>46</v>
      </c>
      <c r="C278" s="22" t="s">
        <v>84</v>
      </c>
      <c r="D278" s="22" t="s">
        <v>230</v>
      </c>
      <c r="E278" s="21" t="s">
        <v>309</v>
      </c>
      <c r="F278" s="33">
        <v>418300</v>
      </c>
      <c r="G278" s="33">
        <v>184958</v>
      </c>
      <c r="H278" s="104"/>
    </row>
    <row r="279" spans="1:9" ht="24" customHeight="1">
      <c r="A279" s="22" t="s">
        <v>53</v>
      </c>
      <c r="B279" s="22" t="s">
        <v>46</v>
      </c>
      <c r="C279" s="22" t="s">
        <v>84</v>
      </c>
      <c r="D279" s="22" t="s">
        <v>231</v>
      </c>
      <c r="E279" s="64" t="s">
        <v>213</v>
      </c>
      <c r="F279" s="33">
        <v>0</v>
      </c>
      <c r="G279" s="33">
        <v>0</v>
      </c>
      <c r="H279" s="104"/>
    </row>
    <row r="280" spans="1:9" ht="29.25" customHeight="1">
      <c r="A280" s="22" t="s">
        <v>53</v>
      </c>
      <c r="B280" s="22" t="s">
        <v>46</v>
      </c>
      <c r="C280" s="22" t="s">
        <v>84</v>
      </c>
      <c r="D280" s="22" t="s">
        <v>152</v>
      </c>
      <c r="E280" s="64" t="s">
        <v>127</v>
      </c>
      <c r="F280" s="33">
        <v>303900</v>
      </c>
      <c r="G280" s="33">
        <v>0</v>
      </c>
      <c r="H280" s="104"/>
    </row>
    <row r="281" spans="1:9" ht="29.25" customHeight="1">
      <c r="A281" s="22" t="s">
        <v>53</v>
      </c>
      <c r="B281" s="22" t="s">
        <v>46</v>
      </c>
      <c r="C281" s="22" t="s">
        <v>84</v>
      </c>
      <c r="D281" s="22" t="s">
        <v>367</v>
      </c>
      <c r="E281" s="139" t="s">
        <v>380</v>
      </c>
      <c r="F281" s="33">
        <f>F282+F283</f>
        <v>114000</v>
      </c>
      <c r="G281" s="33">
        <f>G282+G283</f>
        <v>108252</v>
      </c>
      <c r="H281" s="104"/>
    </row>
    <row r="282" spans="1:9" ht="30" customHeight="1">
      <c r="A282" s="22" t="s">
        <v>53</v>
      </c>
      <c r="B282" s="22" t="s">
        <v>46</v>
      </c>
      <c r="C282" s="22" t="s">
        <v>84</v>
      </c>
      <c r="D282" s="22" t="s">
        <v>222</v>
      </c>
      <c r="E282" s="64" t="s">
        <v>289</v>
      </c>
      <c r="F282" s="33">
        <v>4000</v>
      </c>
      <c r="G282" s="33">
        <v>0</v>
      </c>
      <c r="H282" s="104"/>
    </row>
    <row r="283" spans="1:9" ht="30.75" customHeight="1">
      <c r="A283" s="22" t="s">
        <v>53</v>
      </c>
      <c r="B283" s="22" t="s">
        <v>46</v>
      </c>
      <c r="C283" s="22" t="s">
        <v>84</v>
      </c>
      <c r="D283" s="22" t="s">
        <v>223</v>
      </c>
      <c r="E283" s="64" t="s">
        <v>214</v>
      </c>
      <c r="F283" s="33">
        <v>110000</v>
      </c>
      <c r="G283" s="33">
        <v>108252</v>
      </c>
      <c r="H283" s="104"/>
    </row>
    <row r="284" spans="1:9" ht="30.75" customHeight="1">
      <c r="A284" s="22" t="s">
        <v>53</v>
      </c>
      <c r="B284" s="22" t="s">
        <v>46</v>
      </c>
      <c r="C284" s="22" t="s">
        <v>84</v>
      </c>
      <c r="D284" s="22" t="s">
        <v>374</v>
      </c>
      <c r="E284" s="64" t="s">
        <v>382</v>
      </c>
      <c r="F284" s="33">
        <f>F285</f>
        <v>0</v>
      </c>
      <c r="G284" s="33">
        <f>G285</f>
        <v>0</v>
      </c>
      <c r="H284" s="104"/>
    </row>
    <row r="285" spans="1:9" ht="28.5" customHeight="1">
      <c r="A285" s="22" t="s">
        <v>53</v>
      </c>
      <c r="B285" s="22" t="s">
        <v>46</v>
      </c>
      <c r="C285" s="22" t="s">
        <v>84</v>
      </c>
      <c r="D285" s="22" t="s">
        <v>164</v>
      </c>
      <c r="E285" s="64" t="s">
        <v>424</v>
      </c>
      <c r="F285" s="33">
        <v>0</v>
      </c>
      <c r="G285" s="33">
        <v>0</v>
      </c>
      <c r="H285" s="104"/>
    </row>
    <row r="286" spans="1:9" ht="28.5" customHeight="1">
      <c r="A286" s="22" t="s">
        <v>53</v>
      </c>
      <c r="B286" s="22" t="s">
        <v>46</v>
      </c>
      <c r="C286" s="22" t="s">
        <v>84</v>
      </c>
      <c r="D286" s="22" t="s">
        <v>375</v>
      </c>
      <c r="E286" s="64" t="s">
        <v>381</v>
      </c>
      <c r="F286" s="33">
        <f>F287+F288</f>
        <v>1000</v>
      </c>
      <c r="G286" s="33">
        <f>G287+G288</f>
        <v>1000</v>
      </c>
      <c r="H286" s="104"/>
    </row>
    <row r="287" spans="1:9" ht="18" customHeight="1">
      <c r="A287" s="22" t="s">
        <v>53</v>
      </c>
      <c r="B287" s="22" t="s">
        <v>46</v>
      </c>
      <c r="C287" s="22" t="s">
        <v>84</v>
      </c>
      <c r="D287" s="22" t="s">
        <v>224</v>
      </c>
      <c r="E287" s="64" t="s">
        <v>194</v>
      </c>
      <c r="F287" s="33">
        <v>1000</v>
      </c>
      <c r="G287" s="33">
        <v>1000</v>
      </c>
      <c r="H287" s="104"/>
      <c r="I287" s="97"/>
    </row>
    <row r="288" spans="1:9" s="24" customFormat="1" ht="21.75" customHeight="1">
      <c r="A288" s="22" t="s">
        <v>53</v>
      </c>
      <c r="B288" s="22" t="s">
        <v>46</v>
      </c>
      <c r="C288" s="22" t="s">
        <v>84</v>
      </c>
      <c r="D288" s="22" t="s">
        <v>225</v>
      </c>
      <c r="E288" s="64" t="s">
        <v>195</v>
      </c>
      <c r="F288" s="33">
        <v>0</v>
      </c>
      <c r="G288" s="33">
        <v>0</v>
      </c>
      <c r="H288" s="104"/>
      <c r="I288" s="118"/>
    </row>
    <row r="289" spans="1:9" s="24" customFormat="1" ht="30.75" customHeight="1">
      <c r="A289" s="28" t="s">
        <v>53</v>
      </c>
      <c r="B289" s="28" t="s">
        <v>46</v>
      </c>
      <c r="C289" s="28" t="s">
        <v>423</v>
      </c>
      <c r="D289" s="28"/>
      <c r="E289" s="63" t="s">
        <v>422</v>
      </c>
      <c r="F289" s="32">
        <f>F290</f>
        <v>137000</v>
      </c>
      <c r="G289" s="32">
        <f>G290</f>
        <v>0</v>
      </c>
      <c r="H289" s="104"/>
      <c r="I289" s="118"/>
    </row>
    <row r="290" spans="1:9" s="24" customFormat="1" ht="21.75" customHeight="1">
      <c r="A290" s="22" t="s">
        <v>53</v>
      </c>
      <c r="B290" s="22" t="s">
        <v>46</v>
      </c>
      <c r="C290" s="22" t="s">
        <v>423</v>
      </c>
      <c r="D290" s="22" t="s">
        <v>379</v>
      </c>
      <c r="E290" s="64" t="s">
        <v>386</v>
      </c>
      <c r="F290" s="33">
        <f>SUM(F291:F292)</f>
        <v>137000</v>
      </c>
      <c r="G290" s="33">
        <f>SUM(G291:G292)</f>
        <v>0</v>
      </c>
      <c r="H290" s="104"/>
      <c r="I290" s="118"/>
    </row>
    <row r="291" spans="1:9" s="24" customFormat="1" ht="21.75" customHeight="1">
      <c r="A291" s="22" t="s">
        <v>53</v>
      </c>
      <c r="B291" s="22" t="s">
        <v>46</v>
      </c>
      <c r="C291" s="22" t="s">
        <v>423</v>
      </c>
      <c r="D291" s="22" t="s">
        <v>230</v>
      </c>
      <c r="E291" s="21" t="s">
        <v>309</v>
      </c>
      <c r="F291" s="33">
        <v>105223</v>
      </c>
      <c r="G291" s="33">
        <v>0</v>
      </c>
      <c r="H291" s="104"/>
      <c r="I291" s="118"/>
    </row>
    <row r="292" spans="1:9" s="24" customFormat="1" ht="35.25" customHeight="1">
      <c r="A292" s="22" t="s">
        <v>53</v>
      </c>
      <c r="B292" s="22" t="s">
        <v>46</v>
      </c>
      <c r="C292" s="22" t="s">
        <v>423</v>
      </c>
      <c r="D292" s="22" t="s">
        <v>152</v>
      </c>
      <c r="E292" s="64" t="s">
        <v>127</v>
      </c>
      <c r="F292" s="33">
        <v>31777</v>
      </c>
      <c r="G292" s="33">
        <v>0</v>
      </c>
      <c r="H292" s="104"/>
      <c r="I292" s="118"/>
    </row>
    <row r="293" spans="1:9" s="24" customFormat="1" ht="24.75" customHeight="1">
      <c r="A293" s="28" t="s">
        <v>53</v>
      </c>
      <c r="B293" s="28" t="s">
        <v>50</v>
      </c>
      <c r="C293" s="28"/>
      <c r="D293" s="28"/>
      <c r="E293" s="63" t="s">
        <v>41</v>
      </c>
      <c r="F293" s="32">
        <f>F294</f>
        <v>1508129.84</v>
      </c>
      <c r="G293" s="32">
        <f>G294</f>
        <v>559992.9</v>
      </c>
      <c r="H293" s="104"/>
      <c r="I293" s="118"/>
    </row>
    <row r="294" spans="1:9" s="24" customFormat="1" ht="40.5" customHeight="1">
      <c r="A294" s="28" t="s">
        <v>53</v>
      </c>
      <c r="B294" s="28" t="s">
        <v>50</v>
      </c>
      <c r="C294" s="28" t="s">
        <v>83</v>
      </c>
      <c r="D294" s="28"/>
      <c r="E294" s="63" t="s">
        <v>187</v>
      </c>
      <c r="F294" s="32">
        <f>F295</f>
        <v>1508129.84</v>
      </c>
      <c r="G294" s="32">
        <f>G295</f>
        <v>559992.9</v>
      </c>
      <c r="H294" s="104"/>
      <c r="I294" s="118"/>
    </row>
    <row r="295" spans="1:9" ht="42.75" customHeight="1">
      <c r="A295" s="28" t="s">
        <v>53</v>
      </c>
      <c r="B295" s="28" t="s">
        <v>50</v>
      </c>
      <c r="C295" s="28" t="s">
        <v>82</v>
      </c>
      <c r="D295" s="28"/>
      <c r="E295" s="63" t="s">
        <v>191</v>
      </c>
      <c r="F295" s="32">
        <f>F296+F304</f>
        <v>1508129.84</v>
      </c>
      <c r="G295" s="32">
        <f>G296+G304</f>
        <v>559992.9</v>
      </c>
      <c r="H295" s="104"/>
      <c r="I295" s="120"/>
    </row>
    <row r="296" spans="1:9" ht="28.5" customHeight="1">
      <c r="A296" s="28" t="s">
        <v>53</v>
      </c>
      <c r="B296" s="28" t="s">
        <v>50</v>
      </c>
      <c r="C296" s="28" t="s">
        <v>81</v>
      </c>
      <c r="D296" s="28"/>
      <c r="E296" s="63" t="s">
        <v>239</v>
      </c>
      <c r="F296" s="32">
        <f>F298+F299+F303+F301</f>
        <v>526147</v>
      </c>
      <c r="G296" s="32">
        <f>G298+G299+G303+G301</f>
        <v>0</v>
      </c>
      <c r="H296" s="104"/>
    </row>
    <row r="297" spans="1:9" ht="28.5" customHeight="1">
      <c r="A297" s="22" t="s">
        <v>53</v>
      </c>
      <c r="B297" s="22" t="s">
        <v>50</v>
      </c>
      <c r="C297" s="22" t="s">
        <v>81</v>
      </c>
      <c r="D297" s="22" t="s">
        <v>379</v>
      </c>
      <c r="E297" s="64" t="s">
        <v>386</v>
      </c>
      <c r="F297" s="33">
        <f>F298+F299</f>
        <v>526147</v>
      </c>
      <c r="G297" s="33">
        <f>G298+G299</f>
        <v>0</v>
      </c>
      <c r="H297" s="104"/>
    </row>
    <row r="298" spans="1:9" ht="20.25" customHeight="1">
      <c r="A298" s="22" t="s">
        <v>53</v>
      </c>
      <c r="B298" s="22" t="s">
        <v>50</v>
      </c>
      <c r="C298" s="22" t="s">
        <v>81</v>
      </c>
      <c r="D298" s="22" t="s">
        <v>230</v>
      </c>
      <c r="E298" s="21" t="s">
        <v>309</v>
      </c>
      <c r="F298" s="33">
        <v>184292</v>
      </c>
      <c r="G298" s="33">
        <v>0</v>
      </c>
      <c r="H298" s="104"/>
    </row>
    <row r="299" spans="1:9" s="24" customFormat="1" ht="27.75" customHeight="1">
      <c r="A299" s="22" t="s">
        <v>53</v>
      </c>
      <c r="B299" s="22" t="s">
        <v>50</v>
      </c>
      <c r="C299" s="22" t="s">
        <v>81</v>
      </c>
      <c r="D299" s="22" t="s">
        <v>152</v>
      </c>
      <c r="E299" s="64" t="s">
        <v>127</v>
      </c>
      <c r="F299" s="33">
        <v>341855</v>
      </c>
      <c r="G299" s="33">
        <v>0</v>
      </c>
      <c r="H299" s="104"/>
      <c r="I299" s="118"/>
    </row>
    <row r="300" spans="1:9" s="24" customFormat="1" ht="27.75" customHeight="1">
      <c r="A300" s="22" t="s">
        <v>53</v>
      </c>
      <c r="B300" s="22" t="s">
        <v>50</v>
      </c>
      <c r="C300" s="22" t="s">
        <v>81</v>
      </c>
      <c r="D300" s="22" t="s">
        <v>367</v>
      </c>
      <c r="E300" s="139" t="s">
        <v>380</v>
      </c>
      <c r="F300" s="33">
        <f>F301</f>
        <v>0</v>
      </c>
      <c r="G300" s="33">
        <f>G301</f>
        <v>0</v>
      </c>
      <c r="H300" s="104"/>
      <c r="I300" s="118"/>
    </row>
    <row r="301" spans="1:9" ht="27.75" customHeight="1">
      <c r="A301" s="22" t="s">
        <v>53</v>
      </c>
      <c r="B301" s="22" t="s">
        <v>50</v>
      </c>
      <c r="C301" s="22" t="s">
        <v>81</v>
      </c>
      <c r="D301" s="22" t="s">
        <v>223</v>
      </c>
      <c r="E301" s="64" t="s">
        <v>215</v>
      </c>
      <c r="F301" s="33">
        <v>0</v>
      </c>
      <c r="G301" s="33">
        <v>0</v>
      </c>
      <c r="H301" s="116"/>
    </row>
    <row r="302" spans="1:9" ht="27.75" customHeight="1">
      <c r="A302" s="22" t="s">
        <v>53</v>
      </c>
      <c r="B302" s="22" t="s">
        <v>50</v>
      </c>
      <c r="C302" s="22" t="s">
        <v>81</v>
      </c>
      <c r="D302" s="22" t="s">
        <v>374</v>
      </c>
      <c r="E302" s="64" t="s">
        <v>382</v>
      </c>
      <c r="F302" s="33">
        <f>F303</f>
        <v>0</v>
      </c>
      <c r="G302" s="33">
        <f>G303</f>
        <v>0</v>
      </c>
      <c r="H302" s="116"/>
    </row>
    <row r="303" spans="1:9" ht="28.5" customHeight="1">
      <c r="A303" s="22" t="s">
        <v>53</v>
      </c>
      <c r="B303" s="22" t="s">
        <v>50</v>
      </c>
      <c r="C303" s="22" t="s">
        <v>81</v>
      </c>
      <c r="D303" s="22" t="s">
        <v>164</v>
      </c>
      <c r="E303" s="64" t="s">
        <v>424</v>
      </c>
      <c r="F303" s="33">
        <v>0</v>
      </c>
      <c r="G303" s="33">
        <v>0</v>
      </c>
      <c r="H303" s="104"/>
    </row>
    <row r="304" spans="1:9" ht="54" customHeight="1">
      <c r="A304" s="28" t="s">
        <v>53</v>
      </c>
      <c r="B304" s="28" t="s">
        <v>50</v>
      </c>
      <c r="C304" s="28" t="s">
        <v>80</v>
      </c>
      <c r="D304" s="28"/>
      <c r="E304" s="63" t="s">
        <v>79</v>
      </c>
      <c r="F304" s="32">
        <f>F306+F307+F310+F311+F308</f>
        <v>981982.84000000008</v>
      </c>
      <c r="G304" s="32">
        <f>G306+G307+G310+G311+G308</f>
        <v>559992.9</v>
      </c>
      <c r="H304" s="104"/>
    </row>
    <row r="305" spans="1:9" ht="27" customHeight="1">
      <c r="A305" s="22" t="s">
        <v>53</v>
      </c>
      <c r="B305" s="22" t="s">
        <v>50</v>
      </c>
      <c r="C305" s="22" t="s">
        <v>80</v>
      </c>
      <c r="D305" s="22" t="s">
        <v>373</v>
      </c>
      <c r="E305" s="139" t="s">
        <v>377</v>
      </c>
      <c r="F305" s="32">
        <f>F306+F307+F308</f>
        <v>376600.84</v>
      </c>
      <c r="G305" s="32">
        <f>G306+G307+G308</f>
        <v>146986.9</v>
      </c>
      <c r="H305" s="104"/>
    </row>
    <row r="306" spans="1:9" ht="21.75" customHeight="1">
      <c r="A306" s="22" t="s">
        <v>53</v>
      </c>
      <c r="B306" s="22" t="s">
        <v>50</v>
      </c>
      <c r="C306" s="22" t="s">
        <v>80</v>
      </c>
      <c r="D306" s="22" t="s">
        <v>220</v>
      </c>
      <c r="E306" s="64" t="s">
        <v>125</v>
      </c>
      <c r="F306" s="33">
        <v>274050.84000000003</v>
      </c>
      <c r="G306" s="33">
        <v>146986.9</v>
      </c>
      <c r="H306" s="104"/>
    </row>
    <row r="307" spans="1:9" ht="27.75" customHeight="1">
      <c r="A307" s="22" t="s">
        <v>53</v>
      </c>
      <c r="B307" s="22" t="s">
        <v>50</v>
      </c>
      <c r="C307" s="22" t="s">
        <v>80</v>
      </c>
      <c r="D307" s="22" t="s">
        <v>221</v>
      </c>
      <c r="E307" s="64" t="s">
        <v>189</v>
      </c>
      <c r="F307" s="33">
        <v>0</v>
      </c>
      <c r="G307" s="33">
        <v>0</v>
      </c>
      <c r="H307" s="104"/>
      <c r="I307" s="97"/>
    </row>
    <row r="308" spans="1:9" ht="45.75" customHeight="1">
      <c r="A308" s="22" t="s">
        <v>53</v>
      </c>
      <c r="B308" s="22" t="s">
        <v>50</v>
      </c>
      <c r="C308" s="22" t="s">
        <v>80</v>
      </c>
      <c r="D308" s="22" t="s">
        <v>151</v>
      </c>
      <c r="E308" s="64" t="s">
        <v>28</v>
      </c>
      <c r="F308" s="33">
        <v>102550</v>
      </c>
      <c r="G308" s="33">
        <v>0</v>
      </c>
      <c r="H308" s="104"/>
    </row>
    <row r="309" spans="1:9" ht="45.75" customHeight="1">
      <c r="A309" s="22" t="s">
        <v>53</v>
      </c>
      <c r="B309" s="22" t="s">
        <v>50</v>
      </c>
      <c r="C309" s="22" t="s">
        <v>80</v>
      </c>
      <c r="D309" s="22" t="s">
        <v>367</v>
      </c>
      <c r="E309" s="139" t="s">
        <v>380</v>
      </c>
      <c r="F309" s="33">
        <f>F310+F311</f>
        <v>605382</v>
      </c>
      <c r="G309" s="33">
        <f>G310+G311</f>
        <v>413006</v>
      </c>
      <c r="H309" s="104"/>
    </row>
    <row r="310" spans="1:9" ht="27" customHeight="1">
      <c r="A310" s="22" t="s">
        <v>53</v>
      </c>
      <c r="B310" s="22" t="s">
        <v>50</v>
      </c>
      <c r="C310" s="22" t="s">
        <v>80</v>
      </c>
      <c r="D310" s="22" t="s">
        <v>222</v>
      </c>
      <c r="E310" s="64" t="s">
        <v>289</v>
      </c>
      <c r="F310" s="33">
        <v>0</v>
      </c>
      <c r="G310" s="33">
        <v>0</v>
      </c>
      <c r="H310" s="104"/>
      <c r="I310" s="120"/>
    </row>
    <row r="311" spans="1:9" ht="33.75" customHeight="1">
      <c r="A311" s="22" t="s">
        <v>53</v>
      </c>
      <c r="B311" s="22" t="s">
        <v>50</v>
      </c>
      <c r="C311" s="22" t="s">
        <v>80</v>
      </c>
      <c r="D311" s="22" t="s">
        <v>223</v>
      </c>
      <c r="E311" s="64" t="s">
        <v>33</v>
      </c>
      <c r="F311" s="33">
        <v>605382</v>
      </c>
      <c r="G311" s="33">
        <v>413006</v>
      </c>
      <c r="H311" s="104"/>
    </row>
    <row r="312" spans="1:9" ht="27" customHeight="1">
      <c r="A312" s="249">
        <v>10</v>
      </c>
      <c r="B312" s="249"/>
      <c r="C312" s="249"/>
      <c r="D312" s="249"/>
      <c r="E312" s="71" t="s">
        <v>216</v>
      </c>
      <c r="F312" s="72">
        <f>F313+F320</f>
        <v>341150</v>
      </c>
      <c r="G312" s="72">
        <f>G313+G320</f>
        <v>312997.74</v>
      </c>
      <c r="H312" s="112"/>
    </row>
    <row r="313" spans="1:9" ht="17.25" customHeight="1">
      <c r="A313" s="28">
        <v>10</v>
      </c>
      <c r="B313" s="28" t="s">
        <v>46</v>
      </c>
      <c r="C313" s="28"/>
      <c r="D313" s="28"/>
      <c r="E313" s="63" t="s">
        <v>42</v>
      </c>
      <c r="F313" s="32">
        <f t="shared" ref="F313:G316" si="17">F314</f>
        <v>315000</v>
      </c>
      <c r="G313" s="32">
        <f t="shared" si="17"/>
        <v>312997.74</v>
      </c>
      <c r="H313" s="104"/>
      <c r="I313" s="97"/>
    </row>
    <row r="314" spans="1:9" s="24" customFormat="1" ht="46.5" customHeight="1">
      <c r="A314" s="28">
        <v>10</v>
      </c>
      <c r="B314" s="28" t="s">
        <v>46</v>
      </c>
      <c r="C314" s="28" t="s">
        <v>73</v>
      </c>
      <c r="D314" s="28"/>
      <c r="E314" s="123" t="s">
        <v>400</v>
      </c>
      <c r="F314" s="32">
        <f t="shared" si="17"/>
        <v>315000</v>
      </c>
      <c r="G314" s="32">
        <f t="shared" si="17"/>
        <v>312997.74</v>
      </c>
      <c r="H314" s="104"/>
      <c r="I314" s="118"/>
    </row>
    <row r="315" spans="1:9" s="24" customFormat="1" ht="27.75" customHeight="1">
      <c r="A315" s="28" t="s">
        <v>227</v>
      </c>
      <c r="B315" s="28" t="s">
        <v>46</v>
      </c>
      <c r="C315" s="28" t="s">
        <v>77</v>
      </c>
      <c r="D315" s="28"/>
      <c r="E315" s="123" t="s">
        <v>78</v>
      </c>
      <c r="F315" s="57">
        <f t="shared" si="17"/>
        <v>315000</v>
      </c>
      <c r="G315" s="57">
        <f t="shared" si="17"/>
        <v>312997.74</v>
      </c>
      <c r="H315" s="106"/>
      <c r="I315" s="118"/>
    </row>
    <row r="316" spans="1:9" s="24" customFormat="1" ht="33" customHeight="1">
      <c r="A316" s="28" t="s">
        <v>227</v>
      </c>
      <c r="B316" s="28" t="s">
        <v>46</v>
      </c>
      <c r="C316" s="28" t="s">
        <v>75</v>
      </c>
      <c r="D316" s="28"/>
      <c r="E316" s="63" t="s">
        <v>43</v>
      </c>
      <c r="F316" s="32">
        <f t="shared" si="17"/>
        <v>315000</v>
      </c>
      <c r="G316" s="32">
        <f t="shared" si="17"/>
        <v>312997.74</v>
      </c>
      <c r="H316" s="104"/>
      <c r="I316" s="120"/>
    </row>
    <row r="317" spans="1:9" ht="29.25" customHeight="1">
      <c r="A317" s="28">
        <v>10</v>
      </c>
      <c r="B317" s="28" t="s">
        <v>46</v>
      </c>
      <c r="C317" s="28" t="s">
        <v>76</v>
      </c>
      <c r="D317" s="28"/>
      <c r="E317" s="63" t="s">
        <v>66</v>
      </c>
      <c r="F317" s="32">
        <f>F319</f>
        <v>315000</v>
      </c>
      <c r="G317" s="32">
        <f>G319</f>
        <v>312997.74</v>
      </c>
      <c r="H317" s="104"/>
      <c r="I317" s="120"/>
    </row>
    <row r="318" spans="1:9" ht="29.25" customHeight="1">
      <c r="A318" s="22" t="s">
        <v>227</v>
      </c>
      <c r="B318" s="22" t="s">
        <v>46</v>
      </c>
      <c r="C318" s="22" t="s">
        <v>76</v>
      </c>
      <c r="D318" s="22" t="s">
        <v>378</v>
      </c>
      <c r="E318" s="64" t="s">
        <v>384</v>
      </c>
      <c r="F318" s="32">
        <f>F319</f>
        <v>315000</v>
      </c>
      <c r="G318" s="32">
        <f>G319</f>
        <v>312997.74</v>
      </c>
      <c r="H318" s="104"/>
      <c r="I318" s="120"/>
    </row>
    <row r="319" spans="1:9" ht="24.75" customHeight="1">
      <c r="A319" s="22">
        <v>10</v>
      </c>
      <c r="B319" s="22" t="s">
        <v>46</v>
      </c>
      <c r="C319" s="22" t="s">
        <v>76</v>
      </c>
      <c r="D319" s="22" t="s">
        <v>232</v>
      </c>
      <c r="E319" s="64" t="s">
        <v>145</v>
      </c>
      <c r="F319" s="33">
        <v>315000</v>
      </c>
      <c r="G319" s="33">
        <v>312997.74</v>
      </c>
      <c r="H319" s="104"/>
    </row>
    <row r="320" spans="1:9" ht="16.5" customHeight="1">
      <c r="A320" s="28">
        <v>10</v>
      </c>
      <c r="B320" s="28" t="s">
        <v>49</v>
      </c>
      <c r="C320" s="28"/>
      <c r="D320" s="28"/>
      <c r="E320" s="63" t="s">
        <v>241</v>
      </c>
      <c r="F320" s="32">
        <f>F321+F327</f>
        <v>26150</v>
      </c>
      <c r="G320" s="32">
        <f>G321+G327</f>
        <v>0</v>
      </c>
      <c r="H320" s="104"/>
    </row>
    <row r="321" spans="1:9" ht="29.25" customHeight="1">
      <c r="A321" s="28">
        <v>10</v>
      </c>
      <c r="B321" s="28" t="s">
        <v>49</v>
      </c>
      <c r="C321" s="28" t="s">
        <v>73</v>
      </c>
      <c r="D321" s="28"/>
      <c r="E321" s="123" t="s">
        <v>400</v>
      </c>
      <c r="F321" s="32">
        <f t="shared" ref="F321:G323" si="18">F322</f>
        <v>12850</v>
      </c>
      <c r="G321" s="32">
        <f t="shared" si="18"/>
        <v>0</v>
      </c>
      <c r="H321" s="104"/>
    </row>
    <row r="322" spans="1:9" ht="27.75" customHeight="1">
      <c r="A322" s="28" t="s">
        <v>227</v>
      </c>
      <c r="B322" s="28" t="s">
        <v>49</v>
      </c>
      <c r="C322" s="28" t="s">
        <v>77</v>
      </c>
      <c r="D322" s="28"/>
      <c r="E322" s="123" t="s">
        <v>78</v>
      </c>
      <c r="F322" s="57">
        <f t="shared" si="18"/>
        <v>12850</v>
      </c>
      <c r="G322" s="57">
        <f t="shared" si="18"/>
        <v>0</v>
      </c>
      <c r="H322" s="106"/>
    </row>
    <row r="323" spans="1:9" ht="27" customHeight="1">
      <c r="A323" s="28" t="s">
        <v>227</v>
      </c>
      <c r="B323" s="28" t="s">
        <v>49</v>
      </c>
      <c r="C323" s="28" t="s">
        <v>75</v>
      </c>
      <c r="D323" s="28"/>
      <c r="E323" s="63" t="s">
        <v>43</v>
      </c>
      <c r="F323" s="32">
        <f t="shared" si="18"/>
        <v>12850</v>
      </c>
      <c r="G323" s="32">
        <f t="shared" si="18"/>
        <v>0</v>
      </c>
      <c r="H323" s="104"/>
    </row>
    <row r="324" spans="1:9" ht="30" customHeight="1">
      <c r="A324" s="28">
        <v>10</v>
      </c>
      <c r="B324" s="28" t="s">
        <v>49</v>
      </c>
      <c r="C324" s="28" t="s">
        <v>74</v>
      </c>
      <c r="D324" s="28"/>
      <c r="E324" s="63" t="s">
        <v>217</v>
      </c>
      <c r="F324" s="32">
        <f>F326</f>
        <v>12850</v>
      </c>
      <c r="G324" s="32">
        <f>G326</f>
        <v>0</v>
      </c>
      <c r="H324" s="104"/>
    </row>
    <row r="325" spans="1:9" ht="30" customHeight="1">
      <c r="A325" s="22" t="s">
        <v>227</v>
      </c>
      <c r="B325" s="22" t="s">
        <v>49</v>
      </c>
      <c r="C325" s="22" t="s">
        <v>74</v>
      </c>
      <c r="D325" s="22" t="s">
        <v>378</v>
      </c>
      <c r="E325" s="64" t="s">
        <v>384</v>
      </c>
      <c r="F325" s="32">
        <f>F326</f>
        <v>12850</v>
      </c>
      <c r="G325" s="32">
        <f>G326</f>
        <v>0</v>
      </c>
      <c r="H325" s="104"/>
    </row>
    <row r="326" spans="1:9" ht="25.5" customHeight="1">
      <c r="A326" s="22" t="s">
        <v>227</v>
      </c>
      <c r="B326" s="22" t="s">
        <v>49</v>
      </c>
      <c r="C326" s="22" t="s">
        <v>74</v>
      </c>
      <c r="D326" s="22" t="s">
        <v>233</v>
      </c>
      <c r="E326" s="64" t="s">
        <v>218</v>
      </c>
      <c r="F326" s="33">
        <v>12850</v>
      </c>
      <c r="G326" s="33">
        <v>0</v>
      </c>
      <c r="H326" s="104"/>
      <c r="I326" s="97"/>
    </row>
    <row r="327" spans="1:9" ht="39.75" customHeight="1">
      <c r="A327" s="28" t="s">
        <v>227</v>
      </c>
      <c r="B327" s="28" t="s">
        <v>49</v>
      </c>
      <c r="C327" s="28" t="s">
        <v>83</v>
      </c>
      <c r="D327" s="28"/>
      <c r="E327" s="138" t="s">
        <v>187</v>
      </c>
      <c r="F327" s="32">
        <f>F328</f>
        <v>13300</v>
      </c>
      <c r="G327" s="32">
        <f>G328</f>
        <v>0</v>
      </c>
      <c r="H327" s="104"/>
      <c r="I327" s="97"/>
    </row>
    <row r="328" spans="1:9" ht="45.75" customHeight="1">
      <c r="A328" s="28" t="s">
        <v>227</v>
      </c>
      <c r="B328" s="28" t="s">
        <v>49</v>
      </c>
      <c r="C328" s="28" t="s">
        <v>82</v>
      </c>
      <c r="D328" s="28"/>
      <c r="E328" s="138" t="s">
        <v>191</v>
      </c>
      <c r="F328" s="32">
        <f>F329</f>
        <v>13300</v>
      </c>
      <c r="G328" s="32">
        <f>G329</f>
        <v>0</v>
      </c>
      <c r="H328" s="104"/>
      <c r="I328" s="97"/>
    </row>
    <row r="329" spans="1:9" ht="55.5" customHeight="1">
      <c r="A329" s="28" t="s">
        <v>227</v>
      </c>
      <c r="B329" s="28" t="s">
        <v>49</v>
      </c>
      <c r="C329" s="28" t="s">
        <v>369</v>
      </c>
      <c r="D329" s="28"/>
      <c r="E329" s="140" t="s">
        <v>401</v>
      </c>
      <c r="F329" s="32">
        <f>F331</f>
        <v>13300</v>
      </c>
      <c r="G329" s="32">
        <f>G331</f>
        <v>0</v>
      </c>
      <c r="H329" s="104"/>
      <c r="I329" s="97"/>
    </row>
    <row r="330" spans="1:9" ht="27.75" customHeight="1">
      <c r="A330" s="22" t="s">
        <v>227</v>
      </c>
      <c r="B330" s="22" t="s">
        <v>49</v>
      </c>
      <c r="C330" s="22" t="s">
        <v>369</v>
      </c>
      <c r="D330" s="22" t="s">
        <v>379</v>
      </c>
      <c r="E330" s="93" t="s">
        <v>385</v>
      </c>
      <c r="F330" s="32">
        <f>F331</f>
        <v>13300</v>
      </c>
      <c r="G330" s="32">
        <f>G331</f>
        <v>0</v>
      </c>
      <c r="H330" s="104"/>
      <c r="I330" s="97"/>
    </row>
    <row r="331" spans="1:9" ht="31.5" customHeight="1">
      <c r="A331" s="22" t="s">
        <v>227</v>
      </c>
      <c r="B331" s="22" t="s">
        <v>49</v>
      </c>
      <c r="C331" s="22" t="s">
        <v>369</v>
      </c>
      <c r="D331" s="22" t="s">
        <v>231</v>
      </c>
      <c r="E331" s="139" t="s">
        <v>368</v>
      </c>
      <c r="F331" s="33">
        <v>13300</v>
      </c>
      <c r="G331" s="33">
        <v>0</v>
      </c>
      <c r="H331" s="104"/>
      <c r="I331" s="97"/>
    </row>
    <row r="332" spans="1:9" ht="21" customHeight="1">
      <c r="A332" s="249">
        <v>11</v>
      </c>
      <c r="B332" s="249"/>
      <c r="C332" s="249"/>
      <c r="D332" s="249"/>
      <c r="E332" s="71" t="s">
        <v>56</v>
      </c>
      <c r="F332" s="72">
        <f t="shared" ref="F332:G335" si="19">F333</f>
        <v>10000</v>
      </c>
      <c r="G332" s="72">
        <f t="shared" si="19"/>
        <v>0</v>
      </c>
      <c r="H332" s="112"/>
    </row>
    <row r="333" spans="1:9" ht="20.25" customHeight="1">
      <c r="A333" s="28">
        <v>11</v>
      </c>
      <c r="B333" s="28" t="s">
        <v>46</v>
      </c>
      <c r="C333" s="28"/>
      <c r="D333" s="28"/>
      <c r="E333" s="63" t="s">
        <v>219</v>
      </c>
      <c r="F333" s="32">
        <f t="shared" si="19"/>
        <v>10000</v>
      </c>
      <c r="G333" s="32">
        <f t="shared" si="19"/>
        <v>0</v>
      </c>
      <c r="H333" s="104"/>
    </row>
    <row r="334" spans="1:9" ht="31.5" customHeight="1">
      <c r="A334" s="28">
        <v>11</v>
      </c>
      <c r="B334" s="28" t="s">
        <v>46</v>
      </c>
      <c r="C334" s="28" t="s">
        <v>70</v>
      </c>
      <c r="D334" s="28"/>
      <c r="E334" s="63" t="s">
        <v>402</v>
      </c>
      <c r="F334" s="32">
        <f t="shared" si="19"/>
        <v>10000</v>
      </c>
      <c r="G334" s="32">
        <f t="shared" si="19"/>
        <v>0</v>
      </c>
      <c r="H334" s="104"/>
    </row>
    <row r="335" spans="1:9" ht="27.75" customHeight="1">
      <c r="A335" s="28" t="s">
        <v>234</v>
      </c>
      <c r="B335" s="28" t="s">
        <v>46</v>
      </c>
      <c r="C335" s="28" t="s">
        <v>71</v>
      </c>
      <c r="D335" s="28"/>
      <c r="E335" s="63" t="s">
        <v>72</v>
      </c>
      <c r="F335" s="57">
        <f t="shared" si="19"/>
        <v>10000</v>
      </c>
      <c r="G335" s="57">
        <f t="shared" si="19"/>
        <v>0</v>
      </c>
      <c r="H335" s="106"/>
    </row>
    <row r="336" spans="1:9" ht="20.25" customHeight="1">
      <c r="A336" s="28">
        <v>11</v>
      </c>
      <c r="B336" s="28" t="s">
        <v>46</v>
      </c>
      <c r="C336" s="28" t="s">
        <v>69</v>
      </c>
      <c r="D336" s="28"/>
      <c r="E336" s="63" t="s">
        <v>57</v>
      </c>
      <c r="F336" s="32">
        <f>F338</f>
        <v>10000</v>
      </c>
      <c r="G336" s="32">
        <f>G338</f>
        <v>0</v>
      </c>
      <c r="H336" s="104"/>
    </row>
    <row r="337" spans="1:9" ht="28.5" customHeight="1">
      <c r="A337" s="22" t="s">
        <v>234</v>
      </c>
      <c r="B337" s="22" t="s">
        <v>46</v>
      </c>
      <c r="C337" s="22" t="s">
        <v>69</v>
      </c>
      <c r="D337" s="22" t="s">
        <v>367</v>
      </c>
      <c r="E337" s="139" t="s">
        <v>380</v>
      </c>
      <c r="F337" s="32">
        <f>F338</f>
        <v>10000</v>
      </c>
      <c r="G337" s="32">
        <f>G338</f>
        <v>0</v>
      </c>
      <c r="H337" s="104"/>
    </row>
    <row r="338" spans="1:9" ht="33" customHeight="1">
      <c r="A338" s="22" t="s">
        <v>234</v>
      </c>
      <c r="B338" s="22" t="s">
        <v>46</v>
      </c>
      <c r="C338" s="22" t="s">
        <v>69</v>
      </c>
      <c r="D338" s="22" t="s">
        <v>223</v>
      </c>
      <c r="E338" s="64" t="s">
        <v>34</v>
      </c>
      <c r="F338" s="33">
        <v>10000</v>
      </c>
      <c r="G338" s="33">
        <v>0</v>
      </c>
      <c r="H338" s="104"/>
    </row>
    <row r="339" spans="1:9" ht="31.5" customHeight="1">
      <c r="A339" s="269"/>
      <c r="B339" s="269"/>
      <c r="C339" s="269"/>
      <c r="D339" s="269"/>
      <c r="E339" s="68" t="s">
        <v>242</v>
      </c>
      <c r="F339" s="54">
        <f>F7+F73+F83+F118+F156+F257+F269+F312+F332</f>
        <v>18589207.66</v>
      </c>
      <c r="G339" s="54">
        <f>G7+G73+G83+G118+G156+G257+G269+G312+G332</f>
        <v>10256446.360000001</v>
      </c>
      <c r="H339" s="113"/>
    </row>
    <row r="340" spans="1:9" ht="18.75" customHeight="1">
      <c r="H340" s="113"/>
    </row>
    <row r="341" spans="1:9" ht="33.75" customHeight="1"/>
    <row r="342" spans="1:9" ht="33.75" customHeight="1"/>
    <row r="343" spans="1:9" ht="21.75" customHeight="1"/>
    <row r="344" spans="1:9" ht="33" customHeight="1"/>
    <row r="345" spans="1:9">
      <c r="I345" s="122"/>
    </row>
  </sheetData>
  <mergeCells count="5">
    <mergeCell ref="A1:G1"/>
    <mergeCell ref="A2:G2"/>
    <mergeCell ref="C4:C6"/>
    <mergeCell ref="D4:D6"/>
    <mergeCell ref="E4:E6"/>
  </mergeCells>
  <phoneticPr fontId="0" type="noConversion"/>
  <pageMargins left="0.42" right="0.32" top="0.4" bottom="0.39" header="0.26" footer="0.3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34"/>
  <sheetViews>
    <sheetView view="pageBreakPreview" zoomScaleSheetLayoutView="100" workbookViewId="0">
      <selection sqref="A1:H1"/>
    </sheetView>
  </sheetViews>
  <sheetFormatPr defaultColWidth="9.140625" defaultRowHeight="15"/>
  <cols>
    <col min="1" max="1" width="45.7109375" style="128" customWidth="1"/>
    <col min="2" max="2" width="8.7109375" style="14" customWidth="1"/>
    <col min="3" max="3" width="5.85546875" style="14" customWidth="1"/>
    <col min="4" max="4" width="5.5703125" style="14" customWidth="1"/>
    <col min="5" max="5" width="16.7109375" style="14" customWidth="1"/>
    <col min="6" max="6" width="5.28515625" style="14" customWidth="1"/>
    <col min="7" max="7" width="17.140625" style="17" customWidth="1"/>
    <col min="8" max="8" width="16.42578125" style="279" customWidth="1"/>
    <col min="9" max="16384" width="9.140625" style="279"/>
  </cols>
  <sheetData>
    <row r="1" spans="1:8" ht="65.25" customHeight="1">
      <c r="A1" s="305" t="s">
        <v>509</v>
      </c>
      <c r="B1" s="305"/>
      <c r="C1" s="305"/>
      <c r="D1" s="305"/>
      <c r="E1" s="305"/>
      <c r="F1" s="305"/>
      <c r="G1" s="305"/>
      <c r="H1" s="305"/>
    </row>
    <row r="2" spans="1:8" ht="32.25" customHeight="1">
      <c r="A2" s="303" t="s">
        <v>404</v>
      </c>
      <c r="B2" s="304"/>
      <c r="C2" s="304"/>
      <c r="D2" s="304"/>
      <c r="E2" s="304"/>
      <c r="F2" s="304"/>
      <c r="G2" s="304"/>
    </row>
    <row r="3" spans="1:8">
      <c r="G3" s="15" t="s">
        <v>123</v>
      </c>
    </row>
    <row r="4" spans="1:8" ht="15.75">
      <c r="A4" s="129" t="s">
        <v>58</v>
      </c>
      <c r="B4" s="278" t="s">
        <v>59</v>
      </c>
      <c r="C4" s="278"/>
      <c r="D4" s="278"/>
      <c r="E4" s="278"/>
      <c r="F4" s="278"/>
      <c r="G4" s="16" t="s">
        <v>7</v>
      </c>
      <c r="H4" s="282" t="s">
        <v>7</v>
      </c>
    </row>
    <row r="5" spans="1:8" ht="30" customHeight="1">
      <c r="A5" s="129"/>
      <c r="B5" s="278" t="s">
        <v>60</v>
      </c>
      <c r="C5" s="278" t="s">
        <v>61</v>
      </c>
      <c r="D5" s="278" t="s">
        <v>62</v>
      </c>
      <c r="E5" s="278" t="s">
        <v>63</v>
      </c>
      <c r="F5" s="278" t="s">
        <v>5</v>
      </c>
      <c r="G5" s="16" t="s">
        <v>406</v>
      </c>
      <c r="H5" s="282" t="s">
        <v>502</v>
      </c>
    </row>
    <row r="6" spans="1:8" ht="21.75" customHeight="1">
      <c r="A6" s="71" t="s">
        <v>185</v>
      </c>
      <c r="B6" s="59" t="s">
        <v>310</v>
      </c>
      <c r="C6" s="70" t="s">
        <v>46</v>
      </c>
      <c r="D6" s="70"/>
      <c r="E6" s="70"/>
      <c r="F6" s="70"/>
      <c r="G6" s="72">
        <f>SUM(G7+G18+G46+G34+G40)</f>
        <v>5889747.5600000005</v>
      </c>
      <c r="H6" s="72">
        <f>SUM(H7+H18+H46+H34+H40)</f>
        <v>3064235.0300000003</v>
      </c>
    </row>
    <row r="7" spans="1:8" ht="38.25">
      <c r="A7" s="63" t="s">
        <v>186</v>
      </c>
      <c r="B7" s="148" t="s">
        <v>310</v>
      </c>
      <c r="C7" s="13" t="s">
        <v>46</v>
      </c>
      <c r="D7" s="13" t="s">
        <v>48</v>
      </c>
      <c r="E7" s="13"/>
      <c r="F7" s="13"/>
      <c r="G7" s="32">
        <f>G8</f>
        <v>879792.56</v>
      </c>
      <c r="H7" s="32">
        <f>H8</f>
        <v>392520.91</v>
      </c>
    </row>
    <row r="8" spans="1:8" ht="51">
      <c r="A8" s="63" t="s">
        <v>187</v>
      </c>
      <c r="B8" s="148" t="s">
        <v>310</v>
      </c>
      <c r="C8" s="13" t="s">
        <v>46</v>
      </c>
      <c r="D8" s="13" t="s">
        <v>48</v>
      </c>
      <c r="E8" s="13" t="s">
        <v>83</v>
      </c>
      <c r="F8" s="13"/>
      <c r="G8" s="32">
        <f>G9</f>
        <v>879792.56</v>
      </c>
      <c r="H8" s="32">
        <f>H9</f>
        <v>392520.91</v>
      </c>
    </row>
    <row r="9" spans="1:8" ht="38.25">
      <c r="A9" s="63" t="s">
        <v>345</v>
      </c>
      <c r="B9" s="148" t="s">
        <v>310</v>
      </c>
      <c r="C9" s="13" t="s">
        <v>46</v>
      </c>
      <c r="D9" s="13" t="s">
        <v>48</v>
      </c>
      <c r="E9" s="13" t="s">
        <v>82</v>
      </c>
      <c r="F9" s="13"/>
      <c r="G9" s="32">
        <f>G10+G14</f>
        <v>879792.56</v>
      </c>
      <c r="H9" s="32">
        <f>H10+H14</f>
        <v>392520.91</v>
      </c>
    </row>
    <row r="10" spans="1:8" ht="25.5">
      <c r="A10" s="63" t="s">
        <v>188</v>
      </c>
      <c r="B10" s="148" t="s">
        <v>310</v>
      </c>
      <c r="C10" s="13" t="s">
        <v>46</v>
      </c>
      <c r="D10" s="13" t="s">
        <v>48</v>
      </c>
      <c r="E10" s="28" t="s">
        <v>107</v>
      </c>
      <c r="F10" s="13"/>
      <c r="G10" s="32">
        <f>G12+G13</f>
        <v>870900</v>
      </c>
      <c r="H10" s="32">
        <f>H12+H13</f>
        <v>383628.35</v>
      </c>
    </row>
    <row r="11" spans="1:8" ht="25.5">
      <c r="A11" s="139" t="s">
        <v>377</v>
      </c>
      <c r="B11" s="148" t="s">
        <v>310</v>
      </c>
      <c r="C11" s="20" t="s">
        <v>46</v>
      </c>
      <c r="D11" s="20" t="s">
        <v>48</v>
      </c>
      <c r="E11" s="22" t="s">
        <v>107</v>
      </c>
      <c r="F11" s="20" t="s">
        <v>373</v>
      </c>
      <c r="G11" s="32">
        <f>G12+G13</f>
        <v>870900</v>
      </c>
      <c r="H11" s="32">
        <f>H12+H13</f>
        <v>383628.35</v>
      </c>
    </row>
    <row r="12" spans="1:8" ht="25.5">
      <c r="A12" s="64" t="s">
        <v>125</v>
      </c>
      <c r="B12" s="148" t="s">
        <v>310</v>
      </c>
      <c r="C12" s="20" t="s">
        <v>46</v>
      </c>
      <c r="D12" s="20" t="s">
        <v>48</v>
      </c>
      <c r="E12" s="22" t="s">
        <v>107</v>
      </c>
      <c r="F12" s="20" t="s">
        <v>220</v>
      </c>
      <c r="G12" s="33">
        <v>583000</v>
      </c>
      <c r="H12" s="33">
        <v>383628.35</v>
      </c>
    </row>
    <row r="13" spans="1:8" ht="51">
      <c r="A13" s="64" t="s">
        <v>27</v>
      </c>
      <c r="B13" s="148" t="s">
        <v>310</v>
      </c>
      <c r="C13" s="22" t="s">
        <v>46</v>
      </c>
      <c r="D13" s="22" t="s">
        <v>48</v>
      </c>
      <c r="E13" s="22" t="s">
        <v>107</v>
      </c>
      <c r="F13" s="20" t="s">
        <v>151</v>
      </c>
      <c r="G13" s="33">
        <v>287900</v>
      </c>
      <c r="H13" s="33">
        <v>0</v>
      </c>
    </row>
    <row r="14" spans="1:8" ht="28.5">
      <c r="A14" s="61" t="s">
        <v>463</v>
      </c>
      <c r="B14" s="148" t="s">
        <v>469</v>
      </c>
      <c r="C14" s="28" t="s">
        <v>46</v>
      </c>
      <c r="D14" s="28" t="s">
        <v>48</v>
      </c>
      <c r="E14" s="28" t="s">
        <v>464</v>
      </c>
      <c r="F14" s="28"/>
      <c r="G14" s="32">
        <f t="shared" ref="G14:H16" si="0">G15</f>
        <v>8892.56</v>
      </c>
      <c r="H14" s="32">
        <f t="shared" si="0"/>
        <v>8892.56</v>
      </c>
    </row>
    <row r="15" spans="1:8" ht="90">
      <c r="A15" s="21" t="s">
        <v>466</v>
      </c>
      <c r="B15" s="148" t="s">
        <v>310</v>
      </c>
      <c r="C15" s="22" t="s">
        <v>46</v>
      </c>
      <c r="D15" s="22" t="s">
        <v>48</v>
      </c>
      <c r="E15" s="31" t="s">
        <v>464</v>
      </c>
      <c r="F15" s="22" t="s">
        <v>465</v>
      </c>
      <c r="G15" s="33">
        <f t="shared" si="0"/>
        <v>8892.56</v>
      </c>
      <c r="H15" s="33">
        <f t="shared" si="0"/>
        <v>8892.56</v>
      </c>
    </row>
    <row r="16" spans="1:8" ht="30">
      <c r="A16" s="21" t="s">
        <v>467</v>
      </c>
      <c r="B16" s="148" t="s">
        <v>310</v>
      </c>
      <c r="C16" s="22" t="s">
        <v>46</v>
      </c>
      <c r="D16" s="22" t="s">
        <v>48</v>
      </c>
      <c r="E16" s="31" t="s">
        <v>464</v>
      </c>
      <c r="F16" s="22" t="s">
        <v>373</v>
      </c>
      <c r="G16" s="33">
        <f t="shared" si="0"/>
        <v>8892.56</v>
      </c>
      <c r="H16" s="33">
        <f t="shared" si="0"/>
        <v>8892.56</v>
      </c>
    </row>
    <row r="17" spans="1:8" ht="30">
      <c r="A17" s="21" t="s">
        <v>468</v>
      </c>
      <c r="B17" s="148" t="s">
        <v>310</v>
      </c>
      <c r="C17" s="22" t="s">
        <v>46</v>
      </c>
      <c r="D17" s="22" t="s">
        <v>48</v>
      </c>
      <c r="E17" s="31" t="s">
        <v>464</v>
      </c>
      <c r="F17" s="22" t="s">
        <v>220</v>
      </c>
      <c r="G17" s="33">
        <v>8892.56</v>
      </c>
      <c r="H17" s="33">
        <v>8892.56</v>
      </c>
    </row>
    <row r="18" spans="1:8" ht="51">
      <c r="A18" s="63" t="s">
        <v>190</v>
      </c>
      <c r="B18" s="148" t="s">
        <v>310</v>
      </c>
      <c r="C18" s="13" t="s">
        <v>46</v>
      </c>
      <c r="D18" s="13" t="s">
        <v>50</v>
      </c>
      <c r="E18" s="13"/>
      <c r="F18" s="13"/>
      <c r="G18" s="32">
        <f t="shared" ref="G18:H20" si="1">G19</f>
        <v>1729350</v>
      </c>
      <c r="H18" s="32">
        <f t="shared" si="1"/>
        <v>921345.74</v>
      </c>
    </row>
    <row r="19" spans="1:8" ht="51">
      <c r="A19" s="63" t="s">
        <v>187</v>
      </c>
      <c r="B19" s="148" t="s">
        <v>310</v>
      </c>
      <c r="C19" s="13" t="s">
        <v>46</v>
      </c>
      <c r="D19" s="13" t="s">
        <v>50</v>
      </c>
      <c r="E19" s="13" t="s">
        <v>83</v>
      </c>
      <c r="F19" s="13"/>
      <c r="G19" s="32">
        <f t="shared" si="1"/>
        <v>1729350</v>
      </c>
      <c r="H19" s="32">
        <f t="shared" si="1"/>
        <v>921345.74</v>
      </c>
    </row>
    <row r="20" spans="1:8" ht="38.25">
      <c r="A20" s="63" t="s">
        <v>191</v>
      </c>
      <c r="B20" s="148" t="s">
        <v>310</v>
      </c>
      <c r="C20" s="13" t="s">
        <v>46</v>
      </c>
      <c r="D20" s="13" t="s">
        <v>50</v>
      </c>
      <c r="E20" s="13" t="s">
        <v>82</v>
      </c>
      <c r="F20" s="13"/>
      <c r="G20" s="32">
        <f t="shared" si="1"/>
        <v>1729350</v>
      </c>
      <c r="H20" s="32">
        <f t="shared" si="1"/>
        <v>921345.74</v>
      </c>
    </row>
    <row r="21" spans="1:8" ht="15.75">
      <c r="A21" s="63" t="s">
        <v>192</v>
      </c>
      <c r="B21" s="148" t="s">
        <v>310</v>
      </c>
      <c r="C21" s="13" t="s">
        <v>46</v>
      </c>
      <c r="D21" s="13" t="s">
        <v>50</v>
      </c>
      <c r="E21" s="13" t="s">
        <v>108</v>
      </c>
      <c r="F21" s="13"/>
      <c r="G21" s="32">
        <f>G23+G24+G27+G28+G32+G33+G25+G30</f>
        <v>1729350</v>
      </c>
      <c r="H21" s="32">
        <f>H23+H24+H27+H28+H32+H33+H25+H30</f>
        <v>921345.74</v>
      </c>
    </row>
    <row r="22" spans="1:8" ht="25.5">
      <c r="A22" s="139" t="s">
        <v>377</v>
      </c>
      <c r="B22" s="148" t="s">
        <v>310</v>
      </c>
      <c r="C22" s="20" t="s">
        <v>46</v>
      </c>
      <c r="D22" s="20" t="s">
        <v>50</v>
      </c>
      <c r="E22" s="20" t="s">
        <v>108</v>
      </c>
      <c r="F22" s="20" t="s">
        <v>373</v>
      </c>
      <c r="G22" s="33">
        <f>SUM(G23:G25)</f>
        <v>495000</v>
      </c>
      <c r="H22" s="33">
        <f>SUM(H23:H25)</f>
        <v>219987.22</v>
      </c>
    </row>
    <row r="23" spans="1:8" ht="25.5">
      <c r="A23" s="64" t="s">
        <v>126</v>
      </c>
      <c r="B23" s="148" t="s">
        <v>310</v>
      </c>
      <c r="C23" s="20" t="s">
        <v>46</v>
      </c>
      <c r="D23" s="20" t="s">
        <v>50</v>
      </c>
      <c r="E23" s="20" t="s">
        <v>108</v>
      </c>
      <c r="F23" s="20" t="s">
        <v>220</v>
      </c>
      <c r="G23" s="33">
        <v>336200</v>
      </c>
      <c r="H23" s="33">
        <v>219987.22</v>
      </c>
    </row>
    <row r="24" spans="1:8" ht="38.25">
      <c r="A24" s="64" t="s">
        <v>189</v>
      </c>
      <c r="B24" s="148" t="s">
        <v>310</v>
      </c>
      <c r="C24" s="20" t="s">
        <v>46</v>
      </c>
      <c r="D24" s="20" t="s">
        <v>50</v>
      </c>
      <c r="E24" s="20" t="s">
        <v>108</v>
      </c>
      <c r="F24" s="20" t="s">
        <v>221</v>
      </c>
      <c r="G24" s="33">
        <v>0</v>
      </c>
      <c r="H24" s="33">
        <v>0</v>
      </c>
    </row>
    <row r="25" spans="1:8" ht="51">
      <c r="A25" s="64" t="s">
        <v>28</v>
      </c>
      <c r="B25" s="148" t="s">
        <v>310</v>
      </c>
      <c r="C25" s="20" t="s">
        <v>46</v>
      </c>
      <c r="D25" s="20" t="s">
        <v>50</v>
      </c>
      <c r="E25" s="20" t="s">
        <v>108</v>
      </c>
      <c r="F25" s="20" t="s">
        <v>151</v>
      </c>
      <c r="G25" s="33">
        <v>158800</v>
      </c>
      <c r="H25" s="33">
        <v>0</v>
      </c>
    </row>
    <row r="26" spans="1:8" ht="25.5">
      <c r="A26" s="139" t="s">
        <v>380</v>
      </c>
      <c r="B26" s="148" t="s">
        <v>310</v>
      </c>
      <c r="C26" s="20" t="s">
        <v>46</v>
      </c>
      <c r="D26" s="20" t="s">
        <v>50</v>
      </c>
      <c r="E26" s="20" t="s">
        <v>108</v>
      </c>
      <c r="F26" s="20" t="s">
        <v>367</v>
      </c>
      <c r="G26" s="33">
        <f>SUM(G27:G28)</f>
        <v>1224350</v>
      </c>
      <c r="H26" s="33">
        <f>SUM(H27:H28)</f>
        <v>694144.52</v>
      </c>
    </row>
    <row r="27" spans="1:8" ht="25.5">
      <c r="A27" s="64" t="s">
        <v>29</v>
      </c>
      <c r="B27" s="148" t="s">
        <v>310</v>
      </c>
      <c r="C27" s="20" t="s">
        <v>46</v>
      </c>
      <c r="D27" s="20" t="s">
        <v>50</v>
      </c>
      <c r="E27" s="20" t="s">
        <v>108</v>
      </c>
      <c r="F27" s="20" t="s">
        <v>222</v>
      </c>
      <c r="G27" s="33">
        <v>64650</v>
      </c>
      <c r="H27" s="33">
        <v>29700</v>
      </c>
    </row>
    <row r="28" spans="1:8" ht="25.5">
      <c r="A28" s="64" t="s">
        <v>30</v>
      </c>
      <c r="B28" s="148" t="s">
        <v>310</v>
      </c>
      <c r="C28" s="20" t="s">
        <v>46</v>
      </c>
      <c r="D28" s="20" t="s">
        <v>50</v>
      </c>
      <c r="E28" s="20" t="s">
        <v>108</v>
      </c>
      <c r="F28" s="20" t="s">
        <v>223</v>
      </c>
      <c r="G28" s="33">
        <v>1159700</v>
      </c>
      <c r="H28" s="33">
        <v>664444.52</v>
      </c>
    </row>
    <row r="29" spans="1:8" ht="15.75">
      <c r="A29" s="64" t="s">
        <v>409</v>
      </c>
      <c r="B29" s="148" t="s">
        <v>310</v>
      </c>
      <c r="C29" s="20" t="s">
        <v>46</v>
      </c>
      <c r="D29" s="20" t="s">
        <v>50</v>
      </c>
      <c r="E29" s="20" t="s">
        <v>108</v>
      </c>
      <c r="F29" s="20" t="s">
        <v>374</v>
      </c>
      <c r="G29" s="33">
        <f>G30</f>
        <v>10000</v>
      </c>
      <c r="H29" s="33">
        <f>H30</f>
        <v>7214</v>
      </c>
    </row>
    <row r="30" spans="1:8" ht="38.25">
      <c r="A30" s="64" t="s">
        <v>424</v>
      </c>
      <c r="B30" s="148" t="s">
        <v>310</v>
      </c>
      <c r="C30" s="20" t="s">
        <v>46</v>
      </c>
      <c r="D30" s="20" t="s">
        <v>50</v>
      </c>
      <c r="E30" s="20" t="s">
        <v>108</v>
      </c>
      <c r="F30" s="20" t="s">
        <v>164</v>
      </c>
      <c r="G30" s="33">
        <v>10000</v>
      </c>
      <c r="H30" s="33">
        <v>7214</v>
      </c>
    </row>
    <row r="31" spans="1:8" ht="15.75">
      <c r="A31" s="64" t="s">
        <v>381</v>
      </c>
      <c r="B31" s="148" t="s">
        <v>310</v>
      </c>
      <c r="C31" s="20" t="s">
        <v>46</v>
      </c>
      <c r="D31" s="20" t="s">
        <v>50</v>
      </c>
      <c r="E31" s="20" t="s">
        <v>108</v>
      </c>
      <c r="F31" s="20" t="s">
        <v>375</v>
      </c>
      <c r="G31" s="33">
        <f>G32+G33</f>
        <v>0</v>
      </c>
      <c r="H31" s="33">
        <f>H32+H33</f>
        <v>0</v>
      </c>
    </row>
    <row r="32" spans="1:8" ht="15.75">
      <c r="A32" s="64" t="s">
        <v>31</v>
      </c>
      <c r="B32" s="148" t="s">
        <v>310</v>
      </c>
      <c r="C32" s="20" t="s">
        <v>46</v>
      </c>
      <c r="D32" s="20" t="s">
        <v>50</v>
      </c>
      <c r="E32" s="20" t="s">
        <v>108</v>
      </c>
      <c r="F32" s="20" t="s">
        <v>224</v>
      </c>
      <c r="G32" s="33">
        <v>0</v>
      </c>
      <c r="H32" s="33">
        <v>0</v>
      </c>
    </row>
    <row r="33" spans="1:8" ht="15.75">
      <c r="A33" s="64" t="s">
        <v>195</v>
      </c>
      <c r="B33" s="148" t="s">
        <v>310</v>
      </c>
      <c r="C33" s="20" t="s">
        <v>46</v>
      </c>
      <c r="D33" s="20" t="s">
        <v>50</v>
      </c>
      <c r="E33" s="20" t="s">
        <v>108</v>
      </c>
      <c r="F33" s="20" t="s">
        <v>225</v>
      </c>
      <c r="G33" s="33">
        <v>0</v>
      </c>
      <c r="H33" s="33">
        <v>0</v>
      </c>
    </row>
    <row r="34" spans="1:8" ht="15.75" hidden="1">
      <c r="A34" s="63" t="s">
        <v>146</v>
      </c>
      <c r="B34" s="148" t="s">
        <v>310</v>
      </c>
      <c r="C34" s="13" t="s">
        <v>46</v>
      </c>
      <c r="D34" s="13" t="s">
        <v>52</v>
      </c>
      <c r="E34" s="13"/>
      <c r="F34" s="13"/>
      <c r="G34" s="32">
        <f>SUM(G35)</f>
        <v>0</v>
      </c>
      <c r="H34" s="32">
        <f>SUM(H35)</f>
        <v>0</v>
      </c>
    </row>
    <row r="35" spans="1:8" ht="51" hidden="1">
      <c r="A35" s="63" t="s">
        <v>187</v>
      </c>
      <c r="B35" s="148" t="s">
        <v>310</v>
      </c>
      <c r="C35" s="13" t="s">
        <v>46</v>
      </c>
      <c r="D35" s="13" t="s">
        <v>52</v>
      </c>
      <c r="E35" s="13" t="s">
        <v>83</v>
      </c>
      <c r="F35" s="13"/>
      <c r="G35" s="32">
        <f>SUM(G36)</f>
        <v>0</v>
      </c>
      <c r="H35" s="32">
        <f>SUM(H36)</f>
        <v>0</v>
      </c>
    </row>
    <row r="36" spans="1:8" ht="38.25" hidden="1">
      <c r="A36" s="63" t="s">
        <v>191</v>
      </c>
      <c r="B36" s="148" t="s">
        <v>310</v>
      </c>
      <c r="C36" s="13" t="s">
        <v>46</v>
      </c>
      <c r="D36" s="13" t="s">
        <v>52</v>
      </c>
      <c r="E36" s="13" t="s">
        <v>82</v>
      </c>
      <c r="F36" s="13"/>
      <c r="G36" s="32">
        <f>SUM(G38+G39)</f>
        <v>0</v>
      </c>
      <c r="H36" s="32">
        <f>SUM(H38+H39)</f>
        <v>0</v>
      </c>
    </row>
    <row r="37" spans="1:8" ht="25.5" hidden="1">
      <c r="A37" s="139" t="s">
        <v>380</v>
      </c>
      <c r="B37" s="148" t="s">
        <v>310</v>
      </c>
      <c r="C37" s="20" t="s">
        <v>46</v>
      </c>
      <c r="D37" s="20" t="s">
        <v>52</v>
      </c>
      <c r="E37" s="20" t="s">
        <v>358</v>
      </c>
      <c r="F37" s="20" t="s">
        <v>367</v>
      </c>
      <c r="G37" s="32">
        <f>G38+G39</f>
        <v>0</v>
      </c>
      <c r="H37" s="32">
        <f>H38+H39</f>
        <v>0</v>
      </c>
    </row>
    <row r="38" spans="1:8" ht="25.5" hidden="1">
      <c r="A38" s="64" t="s">
        <v>193</v>
      </c>
      <c r="B38" s="148" t="s">
        <v>310</v>
      </c>
      <c r="C38" s="20" t="s">
        <v>46</v>
      </c>
      <c r="D38" s="20" t="s">
        <v>52</v>
      </c>
      <c r="E38" s="20" t="s">
        <v>358</v>
      </c>
      <c r="F38" s="20" t="s">
        <v>223</v>
      </c>
      <c r="G38" s="33">
        <v>0</v>
      </c>
      <c r="H38" s="33">
        <v>0</v>
      </c>
    </row>
    <row r="39" spans="1:8" ht="25.5" hidden="1">
      <c r="A39" s="64" t="s">
        <v>193</v>
      </c>
      <c r="B39" s="148" t="s">
        <v>310</v>
      </c>
      <c r="C39" s="20" t="s">
        <v>46</v>
      </c>
      <c r="D39" s="20" t="s">
        <v>52</v>
      </c>
      <c r="E39" s="20" t="s">
        <v>147</v>
      </c>
      <c r="F39" s="20" t="s">
        <v>223</v>
      </c>
      <c r="G39" s="33">
        <v>0</v>
      </c>
      <c r="H39" s="33">
        <v>0</v>
      </c>
    </row>
    <row r="40" spans="1:8" ht="15.75">
      <c r="A40" s="99" t="s">
        <v>346</v>
      </c>
      <c r="B40" s="148" t="s">
        <v>310</v>
      </c>
      <c r="C40" s="100" t="s">
        <v>46</v>
      </c>
      <c r="D40" s="100" t="s">
        <v>234</v>
      </c>
      <c r="E40" s="101"/>
      <c r="F40" s="101"/>
      <c r="G40" s="32">
        <f t="shared" ref="G40:H44" si="2">G41</f>
        <v>50000</v>
      </c>
      <c r="H40" s="32">
        <f t="shared" si="2"/>
        <v>0</v>
      </c>
    </row>
    <row r="41" spans="1:8" ht="38.25">
      <c r="A41" s="141" t="s">
        <v>347</v>
      </c>
      <c r="B41" s="148" t="s">
        <v>310</v>
      </c>
      <c r="C41" s="98" t="s">
        <v>46</v>
      </c>
      <c r="D41" s="98" t="s">
        <v>234</v>
      </c>
      <c r="E41" s="98" t="s">
        <v>83</v>
      </c>
      <c r="F41" s="98"/>
      <c r="G41" s="32">
        <f t="shared" si="2"/>
        <v>50000</v>
      </c>
      <c r="H41" s="32">
        <f t="shared" si="2"/>
        <v>0</v>
      </c>
    </row>
    <row r="42" spans="1:8" ht="38.25">
      <c r="A42" s="141" t="s">
        <v>348</v>
      </c>
      <c r="B42" s="148" t="s">
        <v>310</v>
      </c>
      <c r="C42" s="98" t="s">
        <v>46</v>
      </c>
      <c r="D42" s="98" t="s">
        <v>234</v>
      </c>
      <c r="E42" s="98" t="s">
        <v>82</v>
      </c>
      <c r="F42" s="98"/>
      <c r="G42" s="32">
        <f t="shared" si="2"/>
        <v>50000</v>
      </c>
      <c r="H42" s="32">
        <f t="shared" si="2"/>
        <v>0</v>
      </c>
    </row>
    <row r="43" spans="1:8" ht="15.75">
      <c r="A43" s="141" t="s">
        <v>349</v>
      </c>
      <c r="B43" s="148" t="s">
        <v>310</v>
      </c>
      <c r="C43" s="98" t="s">
        <v>46</v>
      </c>
      <c r="D43" s="98" t="s">
        <v>234</v>
      </c>
      <c r="E43" s="98" t="s">
        <v>350</v>
      </c>
      <c r="F43" s="98"/>
      <c r="G43" s="32">
        <f t="shared" si="2"/>
        <v>50000</v>
      </c>
      <c r="H43" s="32">
        <f t="shared" si="2"/>
        <v>0</v>
      </c>
    </row>
    <row r="44" spans="1:8" ht="15.75">
      <c r="A44" s="141" t="s">
        <v>351</v>
      </c>
      <c r="B44" s="148" t="s">
        <v>310</v>
      </c>
      <c r="C44" s="98" t="s">
        <v>46</v>
      </c>
      <c r="D44" s="98" t="s">
        <v>234</v>
      </c>
      <c r="E44" s="98" t="s">
        <v>350</v>
      </c>
      <c r="F44" s="98" t="s">
        <v>352</v>
      </c>
      <c r="G44" s="32">
        <f t="shared" si="2"/>
        <v>50000</v>
      </c>
      <c r="H44" s="32">
        <f t="shared" si="2"/>
        <v>0</v>
      </c>
    </row>
    <row r="45" spans="1:8" ht="15.75">
      <c r="A45" s="141" t="s">
        <v>353</v>
      </c>
      <c r="B45" s="148" t="s">
        <v>310</v>
      </c>
      <c r="C45" s="98" t="s">
        <v>46</v>
      </c>
      <c r="D45" s="98" t="s">
        <v>234</v>
      </c>
      <c r="E45" s="98" t="s">
        <v>350</v>
      </c>
      <c r="F45" s="98" t="s">
        <v>354</v>
      </c>
      <c r="G45" s="33">
        <v>50000</v>
      </c>
      <c r="H45" s="33">
        <v>0</v>
      </c>
    </row>
    <row r="46" spans="1:8" ht="16.5" thickBot="1">
      <c r="A46" s="65" t="s">
        <v>11</v>
      </c>
      <c r="B46" s="148" t="s">
        <v>310</v>
      </c>
      <c r="C46" s="55" t="s">
        <v>46</v>
      </c>
      <c r="D46" s="55">
        <v>13</v>
      </c>
      <c r="E46" s="56"/>
      <c r="F46" s="56"/>
      <c r="G46" s="57">
        <f>G47+G57+G52</f>
        <v>3230605</v>
      </c>
      <c r="H46" s="57">
        <f>H47+H57+H52</f>
        <v>1750368.3800000001</v>
      </c>
    </row>
    <row r="47" spans="1:8" ht="64.5">
      <c r="A47" s="219" t="s">
        <v>445</v>
      </c>
      <c r="B47" s="148" t="s">
        <v>310</v>
      </c>
      <c r="C47" s="13" t="s">
        <v>46</v>
      </c>
      <c r="D47" s="13">
        <v>13</v>
      </c>
      <c r="E47" s="13" t="s">
        <v>92</v>
      </c>
      <c r="F47" s="13"/>
      <c r="G47" s="32">
        <f>G48</f>
        <v>10000</v>
      </c>
      <c r="H47" s="32">
        <f>H48</f>
        <v>0</v>
      </c>
    </row>
    <row r="48" spans="1:8" ht="25.5">
      <c r="A48" s="216" t="s">
        <v>446</v>
      </c>
      <c r="B48" s="148" t="s">
        <v>310</v>
      </c>
      <c r="C48" s="13" t="s">
        <v>46</v>
      </c>
      <c r="D48" s="13" t="s">
        <v>111</v>
      </c>
      <c r="E48" s="13" t="s">
        <v>91</v>
      </c>
      <c r="F48" s="13"/>
      <c r="G48" s="32">
        <f>G49</f>
        <v>10000</v>
      </c>
      <c r="H48" s="32">
        <f>H49</f>
        <v>0</v>
      </c>
    </row>
    <row r="49" spans="1:8" ht="38.25">
      <c r="A49" s="63" t="s">
        <v>196</v>
      </c>
      <c r="B49" s="148" t="s">
        <v>310</v>
      </c>
      <c r="C49" s="13" t="s">
        <v>46</v>
      </c>
      <c r="D49" s="13">
        <v>13</v>
      </c>
      <c r="E49" s="13" t="s">
        <v>90</v>
      </c>
      <c r="F49" s="13"/>
      <c r="G49" s="32">
        <f>G51</f>
        <v>10000</v>
      </c>
      <c r="H49" s="32">
        <f>H51</f>
        <v>0</v>
      </c>
    </row>
    <row r="50" spans="1:8" ht="25.5">
      <c r="A50" s="139" t="s">
        <v>380</v>
      </c>
      <c r="B50" s="148" t="s">
        <v>310</v>
      </c>
      <c r="C50" s="20" t="s">
        <v>46</v>
      </c>
      <c r="D50" s="20" t="s">
        <v>226</v>
      </c>
      <c r="E50" s="20" t="s">
        <v>90</v>
      </c>
      <c r="F50" s="20" t="s">
        <v>367</v>
      </c>
      <c r="G50" s="33">
        <f>G51</f>
        <v>10000</v>
      </c>
      <c r="H50" s="33">
        <f>H51</f>
        <v>0</v>
      </c>
    </row>
    <row r="51" spans="1:8" ht="25.5">
      <c r="A51" s="64" t="s">
        <v>193</v>
      </c>
      <c r="B51" s="148" t="s">
        <v>310</v>
      </c>
      <c r="C51" s="20" t="s">
        <v>46</v>
      </c>
      <c r="D51" s="20" t="s">
        <v>226</v>
      </c>
      <c r="E51" s="20" t="s">
        <v>90</v>
      </c>
      <c r="F51" s="20" t="s">
        <v>223</v>
      </c>
      <c r="G51" s="33">
        <v>10000</v>
      </c>
      <c r="H51" s="33">
        <v>0</v>
      </c>
    </row>
    <row r="52" spans="1:8" ht="51">
      <c r="A52" s="275" t="s">
        <v>454</v>
      </c>
      <c r="B52" s="276" t="s">
        <v>310</v>
      </c>
      <c r="C52" s="13" t="s">
        <v>46</v>
      </c>
      <c r="D52" s="13" t="s">
        <v>226</v>
      </c>
      <c r="E52" s="13" t="s">
        <v>455</v>
      </c>
      <c r="F52" s="13"/>
      <c r="G52" s="32">
        <f t="shared" ref="G52:H55" si="3">G53</f>
        <v>16000</v>
      </c>
      <c r="H52" s="32">
        <f t="shared" si="3"/>
        <v>0</v>
      </c>
    </row>
    <row r="53" spans="1:8" ht="26.25" customHeight="1">
      <c r="A53" s="172" t="s">
        <v>459</v>
      </c>
      <c r="B53" s="148" t="s">
        <v>310</v>
      </c>
      <c r="C53" s="20" t="s">
        <v>46</v>
      </c>
      <c r="D53" s="20" t="s">
        <v>226</v>
      </c>
      <c r="E53" s="20" t="s">
        <v>457</v>
      </c>
      <c r="F53" s="20"/>
      <c r="G53" s="33">
        <f t="shared" si="3"/>
        <v>16000</v>
      </c>
      <c r="H53" s="33">
        <f t="shared" si="3"/>
        <v>0</v>
      </c>
    </row>
    <row r="54" spans="1:8" ht="15.75">
      <c r="A54" s="147" t="s">
        <v>11</v>
      </c>
      <c r="B54" s="148" t="s">
        <v>310</v>
      </c>
      <c r="C54" s="20" t="s">
        <v>46</v>
      </c>
      <c r="D54" s="20" t="s">
        <v>226</v>
      </c>
      <c r="E54" s="20" t="s">
        <v>458</v>
      </c>
      <c r="F54" s="20"/>
      <c r="G54" s="33">
        <f t="shared" si="3"/>
        <v>16000</v>
      </c>
      <c r="H54" s="33">
        <f t="shared" si="3"/>
        <v>0</v>
      </c>
    </row>
    <row r="55" spans="1:8" ht="25.5">
      <c r="A55" s="147" t="s">
        <v>10</v>
      </c>
      <c r="B55" s="148" t="s">
        <v>310</v>
      </c>
      <c r="C55" s="20" t="s">
        <v>46</v>
      </c>
      <c r="D55" s="20" t="s">
        <v>226</v>
      </c>
      <c r="E55" s="20" t="s">
        <v>458</v>
      </c>
      <c r="F55" s="20" t="s">
        <v>367</v>
      </c>
      <c r="G55" s="33">
        <f t="shared" si="3"/>
        <v>16000</v>
      </c>
      <c r="H55" s="33">
        <f t="shared" si="3"/>
        <v>0</v>
      </c>
    </row>
    <row r="56" spans="1:8" ht="25.5">
      <c r="A56" s="64" t="s">
        <v>30</v>
      </c>
      <c r="B56" s="148" t="s">
        <v>310</v>
      </c>
      <c r="C56" s="20" t="s">
        <v>46</v>
      </c>
      <c r="D56" s="20" t="s">
        <v>226</v>
      </c>
      <c r="E56" s="20" t="s">
        <v>458</v>
      </c>
      <c r="F56" s="20" t="s">
        <v>223</v>
      </c>
      <c r="G56" s="33">
        <v>16000</v>
      </c>
      <c r="H56" s="33">
        <v>0</v>
      </c>
    </row>
    <row r="57" spans="1:8" ht="51">
      <c r="A57" s="63" t="s">
        <v>187</v>
      </c>
      <c r="B57" s="148" t="s">
        <v>310</v>
      </c>
      <c r="C57" s="13" t="s">
        <v>46</v>
      </c>
      <c r="D57" s="13">
        <v>13</v>
      </c>
      <c r="E57" s="13" t="s">
        <v>83</v>
      </c>
      <c r="F57" s="13"/>
      <c r="G57" s="32">
        <f>G58</f>
        <v>3204605</v>
      </c>
      <c r="H57" s="32">
        <f>H58</f>
        <v>1750368.3800000001</v>
      </c>
    </row>
    <row r="58" spans="1:8" ht="38.25">
      <c r="A58" s="63" t="s">
        <v>191</v>
      </c>
      <c r="B58" s="148" t="s">
        <v>310</v>
      </c>
      <c r="C58" s="13" t="s">
        <v>46</v>
      </c>
      <c r="D58" s="13">
        <v>13</v>
      </c>
      <c r="E58" s="13" t="s">
        <v>82</v>
      </c>
      <c r="F58" s="13"/>
      <c r="G58" s="32">
        <f>G65+G59</f>
        <v>3204605</v>
      </c>
      <c r="H58" s="32">
        <f>H65+H59</f>
        <v>1750368.3800000001</v>
      </c>
    </row>
    <row r="59" spans="1:8" ht="25.5">
      <c r="A59" s="63" t="s">
        <v>239</v>
      </c>
      <c r="B59" s="148" t="s">
        <v>310</v>
      </c>
      <c r="C59" s="13" t="s">
        <v>46</v>
      </c>
      <c r="D59" s="13">
        <v>13</v>
      </c>
      <c r="E59" s="13" t="s">
        <v>110</v>
      </c>
      <c r="F59" s="13"/>
      <c r="G59" s="32">
        <f>G62+G61+G64</f>
        <v>3201605</v>
      </c>
      <c r="H59" s="32">
        <f>H62+H61+H64</f>
        <v>1750368.3800000001</v>
      </c>
    </row>
    <row r="60" spans="1:8" ht="25.5">
      <c r="A60" s="139" t="s">
        <v>377</v>
      </c>
      <c r="B60" s="148" t="s">
        <v>310</v>
      </c>
      <c r="C60" s="20" t="s">
        <v>47</v>
      </c>
      <c r="D60" s="20">
        <v>12</v>
      </c>
      <c r="E60" s="20" t="s">
        <v>110</v>
      </c>
      <c r="F60" s="20" t="s">
        <v>373</v>
      </c>
      <c r="G60" s="32">
        <f>G61+G62</f>
        <v>2903600</v>
      </c>
      <c r="H60" s="32">
        <f>H61+H62</f>
        <v>1520077.36</v>
      </c>
    </row>
    <row r="61" spans="1:8" ht="25.5">
      <c r="A61" s="64" t="s">
        <v>125</v>
      </c>
      <c r="B61" s="148" t="s">
        <v>310</v>
      </c>
      <c r="C61" s="20" t="s">
        <v>46</v>
      </c>
      <c r="D61" s="20">
        <v>13</v>
      </c>
      <c r="E61" s="20" t="s">
        <v>110</v>
      </c>
      <c r="F61" s="20" t="s">
        <v>220</v>
      </c>
      <c r="G61" s="33">
        <v>2050100</v>
      </c>
      <c r="H61" s="33">
        <v>1520077.36</v>
      </c>
    </row>
    <row r="62" spans="1:8" ht="51">
      <c r="A62" s="64" t="s">
        <v>28</v>
      </c>
      <c r="B62" s="148" t="s">
        <v>310</v>
      </c>
      <c r="C62" s="20" t="s">
        <v>46</v>
      </c>
      <c r="D62" s="20">
        <v>13</v>
      </c>
      <c r="E62" s="20" t="s">
        <v>110</v>
      </c>
      <c r="F62" s="20" t="s">
        <v>151</v>
      </c>
      <c r="G62" s="33">
        <v>853500</v>
      </c>
      <c r="H62" s="33">
        <v>0</v>
      </c>
    </row>
    <row r="63" spans="1:8" ht="25.5">
      <c r="A63" s="139" t="s">
        <v>380</v>
      </c>
      <c r="B63" s="148" t="s">
        <v>310</v>
      </c>
      <c r="C63" s="20" t="s">
        <v>46</v>
      </c>
      <c r="D63" s="20" t="s">
        <v>226</v>
      </c>
      <c r="E63" s="20" t="s">
        <v>110</v>
      </c>
      <c r="F63" s="20" t="s">
        <v>367</v>
      </c>
      <c r="G63" s="33">
        <f>G64</f>
        <v>298005</v>
      </c>
      <c r="H63" s="33">
        <f>H64</f>
        <v>230291.02</v>
      </c>
    </row>
    <row r="64" spans="1:8" ht="25.5">
      <c r="A64" s="64" t="s">
        <v>193</v>
      </c>
      <c r="B64" s="148" t="s">
        <v>310</v>
      </c>
      <c r="C64" s="20" t="s">
        <v>46</v>
      </c>
      <c r="D64" s="20" t="s">
        <v>226</v>
      </c>
      <c r="E64" s="20" t="s">
        <v>110</v>
      </c>
      <c r="F64" s="20" t="s">
        <v>223</v>
      </c>
      <c r="G64" s="33">
        <v>298005</v>
      </c>
      <c r="H64" s="33">
        <v>230291.02</v>
      </c>
    </row>
    <row r="65" spans="1:8" ht="38.25">
      <c r="A65" s="63" t="s">
        <v>64</v>
      </c>
      <c r="B65" s="148" t="s">
        <v>310</v>
      </c>
      <c r="C65" s="13" t="s">
        <v>46</v>
      </c>
      <c r="D65" s="13">
        <v>13</v>
      </c>
      <c r="E65" s="13" t="s">
        <v>109</v>
      </c>
      <c r="F65" s="13"/>
      <c r="G65" s="32">
        <f>G69+G67</f>
        <v>3000</v>
      </c>
      <c r="H65" s="32">
        <f>H69+H67</f>
        <v>0</v>
      </c>
    </row>
    <row r="66" spans="1:8" ht="25.5">
      <c r="A66" s="139" t="s">
        <v>380</v>
      </c>
      <c r="B66" s="148" t="s">
        <v>310</v>
      </c>
      <c r="C66" s="20" t="s">
        <v>46</v>
      </c>
      <c r="D66" s="20" t="s">
        <v>226</v>
      </c>
      <c r="E66" s="20" t="s">
        <v>109</v>
      </c>
      <c r="F66" s="20" t="s">
        <v>367</v>
      </c>
      <c r="G66" s="32">
        <f>G67</f>
        <v>2000</v>
      </c>
      <c r="H66" s="32">
        <f>H67</f>
        <v>0</v>
      </c>
    </row>
    <row r="67" spans="1:8" ht="25.5">
      <c r="A67" s="64" t="s">
        <v>193</v>
      </c>
      <c r="B67" s="148" t="s">
        <v>310</v>
      </c>
      <c r="C67" s="20" t="s">
        <v>46</v>
      </c>
      <c r="D67" s="20" t="s">
        <v>226</v>
      </c>
      <c r="E67" s="20" t="s">
        <v>109</v>
      </c>
      <c r="F67" s="20" t="s">
        <v>223</v>
      </c>
      <c r="G67" s="33">
        <v>2000</v>
      </c>
      <c r="H67" s="33">
        <v>0</v>
      </c>
    </row>
    <row r="68" spans="1:8" ht="15.75">
      <c r="A68" s="64" t="s">
        <v>381</v>
      </c>
      <c r="B68" s="148" t="s">
        <v>310</v>
      </c>
      <c r="C68" s="20" t="s">
        <v>46</v>
      </c>
      <c r="D68" s="20" t="s">
        <v>226</v>
      </c>
      <c r="E68" s="20" t="s">
        <v>109</v>
      </c>
      <c r="F68" s="20" t="s">
        <v>375</v>
      </c>
      <c r="G68" s="33">
        <f>G69</f>
        <v>1000</v>
      </c>
      <c r="H68" s="33">
        <f>H69</f>
        <v>0</v>
      </c>
    </row>
    <row r="69" spans="1:8" ht="15.75">
      <c r="A69" s="64" t="s">
        <v>32</v>
      </c>
      <c r="B69" s="148" t="s">
        <v>310</v>
      </c>
      <c r="C69" s="20" t="s">
        <v>46</v>
      </c>
      <c r="D69" s="20" t="s">
        <v>226</v>
      </c>
      <c r="E69" s="20" t="s">
        <v>109</v>
      </c>
      <c r="F69" s="20" t="s">
        <v>224</v>
      </c>
      <c r="G69" s="33">
        <v>1000</v>
      </c>
      <c r="H69" s="33">
        <v>0</v>
      </c>
    </row>
    <row r="70" spans="1:8" ht="16.5">
      <c r="A70" s="71" t="s">
        <v>12</v>
      </c>
      <c r="B70" s="149" t="s">
        <v>310</v>
      </c>
      <c r="C70" s="70" t="s">
        <v>48</v>
      </c>
      <c r="D70" s="70"/>
      <c r="E70" s="70"/>
      <c r="F70" s="70"/>
      <c r="G70" s="72">
        <f t="shared" ref="G70:H73" si="4">G71</f>
        <v>116700</v>
      </c>
      <c r="H70" s="72">
        <f t="shared" si="4"/>
        <v>97994.69</v>
      </c>
    </row>
    <row r="71" spans="1:8" ht="15.75">
      <c r="A71" s="63" t="s">
        <v>197</v>
      </c>
      <c r="B71" s="148" t="s">
        <v>310</v>
      </c>
      <c r="C71" s="13" t="s">
        <v>48</v>
      </c>
      <c r="D71" s="13" t="s">
        <v>49</v>
      </c>
      <c r="E71" s="13"/>
      <c r="F71" s="13"/>
      <c r="G71" s="32">
        <f t="shared" si="4"/>
        <v>116700</v>
      </c>
      <c r="H71" s="32">
        <f t="shared" si="4"/>
        <v>97994.69</v>
      </c>
    </row>
    <row r="72" spans="1:8" ht="51">
      <c r="A72" s="63" t="s">
        <v>187</v>
      </c>
      <c r="B72" s="148" t="s">
        <v>310</v>
      </c>
      <c r="C72" s="13" t="s">
        <v>48</v>
      </c>
      <c r="D72" s="13" t="s">
        <v>49</v>
      </c>
      <c r="E72" s="13" t="s">
        <v>83</v>
      </c>
      <c r="F72" s="13"/>
      <c r="G72" s="32">
        <f t="shared" si="4"/>
        <v>116700</v>
      </c>
      <c r="H72" s="32">
        <f t="shared" si="4"/>
        <v>97994.69</v>
      </c>
    </row>
    <row r="73" spans="1:8" ht="38.25">
      <c r="A73" s="63" t="s">
        <v>191</v>
      </c>
      <c r="B73" s="148" t="s">
        <v>310</v>
      </c>
      <c r="C73" s="13" t="s">
        <v>48</v>
      </c>
      <c r="D73" s="13" t="s">
        <v>49</v>
      </c>
      <c r="E73" s="13" t="s">
        <v>82</v>
      </c>
      <c r="F73" s="13"/>
      <c r="G73" s="32">
        <f t="shared" si="4"/>
        <v>116700</v>
      </c>
      <c r="H73" s="32">
        <f t="shared" si="4"/>
        <v>97994.69</v>
      </c>
    </row>
    <row r="74" spans="1:8" ht="25.5">
      <c r="A74" s="63" t="s">
        <v>198</v>
      </c>
      <c r="B74" s="148" t="s">
        <v>310</v>
      </c>
      <c r="C74" s="13" t="s">
        <v>48</v>
      </c>
      <c r="D74" s="13" t="s">
        <v>49</v>
      </c>
      <c r="E74" s="13" t="s">
        <v>85</v>
      </c>
      <c r="F74" s="13"/>
      <c r="G74" s="32">
        <f>G76+G77+G79</f>
        <v>116700</v>
      </c>
      <c r="H74" s="32">
        <f>H76+H77+H79</f>
        <v>97994.69</v>
      </c>
    </row>
    <row r="75" spans="1:8" ht="25.5">
      <c r="A75" s="139" t="s">
        <v>377</v>
      </c>
      <c r="B75" s="148" t="s">
        <v>310</v>
      </c>
      <c r="C75" s="20" t="s">
        <v>48</v>
      </c>
      <c r="D75" s="20" t="s">
        <v>49</v>
      </c>
      <c r="E75" s="20" t="s">
        <v>85</v>
      </c>
      <c r="F75" s="20" t="s">
        <v>373</v>
      </c>
      <c r="G75" s="32">
        <f>G76+G77</f>
        <v>110819.79</v>
      </c>
      <c r="H75" s="32">
        <f>H76+H77</f>
        <v>97994.69</v>
      </c>
    </row>
    <row r="76" spans="1:8" ht="25.5">
      <c r="A76" s="64" t="s">
        <v>125</v>
      </c>
      <c r="B76" s="148" t="s">
        <v>310</v>
      </c>
      <c r="C76" s="20" t="s">
        <v>48</v>
      </c>
      <c r="D76" s="20" t="s">
        <v>49</v>
      </c>
      <c r="E76" s="20" t="s">
        <v>85</v>
      </c>
      <c r="F76" s="20" t="s">
        <v>220</v>
      </c>
      <c r="G76" s="33">
        <v>85309.59</v>
      </c>
      <c r="H76" s="33">
        <v>72851.23</v>
      </c>
    </row>
    <row r="77" spans="1:8" ht="38.25">
      <c r="A77" s="64" t="s">
        <v>127</v>
      </c>
      <c r="B77" s="148" t="s">
        <v>310</v>
      </c>
      <c r="C77" s="20" t="s">
        <v>48</v>
      </c>
      <c r="D77" s="20" t="s">
        <v>49</v>
      </c>
      <c r="E77" s="20" t="s">
        <v>85</v>
      </c>
      <c r="F77" s="20" t="s">
        <v>151</v>
      </c>
      <c r="G77" s="33">
        <v>25510.2</v>
      </c>
      <c r="H77" s="33">
        <v>25143.46</v>
      </c>
    </row>
    <row r="78" spans="1:8" ht="25.5">
      <c r="A78" s="139" t="s">
        <v>380</v>
      </c>
      <c r="B78" s="148" t="s">
        <v>310</v>
      </c>
      <c r="C78" s="20" t="s">
        <v>48</v>
      </c>
      <c r="D78" s="20" t="s">
        <v>49</v>
      </c>
      <c r="E78" s="20" t="s">
        <v>85</v>
      </c>
      <c r="F78" s="20" t="s">
        <v>367</v>
      </c>
      <c r="G78" s="33">
        <f>G79</f>
        <v>5880.21</v>
      </c>
      <c r="H78" s="33">
        <f>H79</f>
        <v>0</v>
      </c>
    </row>
    <row r="79" spans="1:8" ht="25.5">
      <c r="A79" s="64" t="s">
        <v>193</v>
      </c>
      <c r="B79" s="148" t="s">
        <v>310</v>
      </c>
      <c r="C79" s="20" t="s">
        <v>48</v>
      </c>
      <c r="D79" s="20" t="s">
        <v>49</v>
      </c>
      <c r="E79" s="20" t="s">
        <v>85</v>
      </c>
      <c r="F79" s="20" t="s">
        <v>223</v>
      </c>
      <c r="G79" s="33">
        <v>5880.21</v>
      </c>
      <c r="H79" s="33">
        <v>0</v>
      </c>
    </row>
    <row r="80" spans="1:8" ht="33">
      <c r="A80" s="71" t="s">
        <v>199</v>
      </c>
      <c r="B80" s="149" t="s">
        <v>310</v>
      </c>
      <c r="C80" s="70" t="s">
        <v>49</v>
      </c>
      <c r="D80" s="70"/>
      <c r="E80" s="70"/>
      <c r="F80" s="70"/>
      <c r="G80" s="72">
        <f>G81+G87+G107</f>
        <v>2032392.66</v>
      </c>
      <c r="H80" s="72">
        <f>H81+H87+H107</f>
        <v>214919</v>
      </c>
    </row>
    <row r="81" spans="1:8" ht="38.25">
      <c r="A81" s="63" t="s">
        <v>200</v>
      </c>
      <c r="B81" s="148" t="s">
        <v>310</v>
      </c>
      <c r="C81" s="13" t="s">
        <v>49</v>
      </c>
      <c r="D81" s="13" t="s">
        <v>54</v>
      </c>
      <c r="E81" s="13"/>
      <c r="F81" s="13"/>
      <c r="G81" s="32">
        <f t="shared" ref="G81:H83" si="5">G82</f>
        <v>50000</v>
      </c>
      <c r="H81" s="32">
        <f t="shared" si="5"/>
        <v>0</v>
      </c>
    </row>
    <row r="82" spans="1:8" ht="51">
      <c r="A82" s="63" t="s">
        <v>187</v>
      </c>
      <c r="B82" s="148" t="s">
        <v>310</v>
      </c>
      <c r="C82" s="13" t="s">
        <v>49</v>
      </c>
      <c r="D82" s="13" t="s">
        <v>54</v>
      </c>
      <c r="E82" s="13" t="s">
        <v>83</v>
      </c>
      <c r="F82" s="13"/>
      <c r="G82" s="32">
        <f t="shared" si="5"/>
        <v>50000</v>
      </c>
      <c r="H82" s="32">
        <f t="shared" si="5"/>
        <v>0</v>
      </c>
    </row>
    <row r="83" spans="1:8" ht="38.25">
      <c r="A83" s="63" t="s">
        <v>191</v>
      </c>
      <c r="B83" s="148" t="s">
        <v>310</v>
      </c>
      <c r="C83" s="13" t="s">
        <v>49</v>
      </c>
      <c r="D83" s="13" t="s">
        <v>54</v>
      </c>
      <c r="E83" s="13" t="s">
        <v>82</v>
      </c>
      <c r="F83" s="13"/>
      <c r="G83" s="32">
        <f t="shared" si="5"/>
        <v>50000</v>
      </c>
      <c r="H83" s="32">
        <f t="shared" si="5"/>
        <v>0</v>
      </c>
    </row>
    <row r="84" spans="1:8" ht="38.25">
      <c r="A84" s="63" t="s">
        <v>201</v>
      </c>
      <c r="B84" s="148" t="s">
        <v>310</v>
      </c>
      <c r="C84" s="13" t="s">
        <v>49</v>
      </c>
      <c r="D84" s="13" t="s">
        <v>54</v>
      </c>
      <c r="E84" s="13" t="s">
        <v>93</v>
      </c>
      <c r="F84" s="13"/>
      <c r="G84" s="32">
        <f>G86</f>
        <v>50000</v>
      </c>
      <c r="H84" s="32">
        <f>H86</f>
        <v>0</v>
      </c>
    </row>
    <row r="85" spans="1:8" ht="25.5">
      <c r="A85" s="139" t="s">
        <v>380</v>
      </c>
      <c r="B85" s="148" t="s">
        <v>310</v>
      </c>
      <c r="C85" s="20" t="s">
        <v>49</v>
      </c>
      <c r="D85" s="20" t="s">
        <v>54</v>
      </c>
      <c r="E85" s="20" t="s">
        <v>93</v>
      </c>
      <c r="F85" s="20" t="s">
        <v>367</v>
      </c>
      <c r="G85" s="32">
        <f>G86</f>
        <v>50000</v>
      </c>
      <c r="H85" s="32">
        <f>H86</f>
        <v>0</v>
      </c>
    </row>
    <row r="86" spans="1:8" ht="25.5">
      <c r="A86" s="64" t="s">
        <v>193</v>
      </c>
      <c r="B86" s="148" t="s">
        <v>310</v>
      </c>
      <c r="C86" s="20" t="s">
        <v>49</v>
      </c>
      <c r="D86" s="20" t="s">
        <v>54</v>
      </c>
      <c r="E86" s="20" t="s">
        <v>93</v>
      </c>
      <c r="F86" s="20" t="s">
        <v>223</v>
      </c>
      <c r="G86" s="33">
        <v>50000</v>
      </c>
      <c r="H86" s="33">
        <v>0</v>
      </c>
    </row>
    <row r="87" spans="1:8" ht="15.75">
      <c r="A87" s="63" t="s">
        <v>14</v>
      </c>
      <c r="B87" s="148" t="s">
        <v>310</v>
      </c>
      <c r="C87" s="13" t="s">
        <v>49</v>
      </c>
      <c r="D87" s="13">
        <v>10</v>
      </c>
      <c r="E87" s="13"/>
      <c r="F87" s="13"/>
      <c r="G87" s="32">
        <f>G93+G88</f>
        <v>1972392.66</v>
      </c>
      <c r="H87" s="32">
        <f>H93+H88</f>
        <v>214919</v>
      </c>
    </row>
    <row r="88" spans="1:8" ht="51.75">
      <c r="A88" s="143" t="s">
        <v>387</v>
      </c>
      <c r="B88" s="148" t="s">
        <v>310</v>
      </c>
      <c r="C88" s="13" t="s">
        <v>49</v>
      </c>
      <c r="D88" s="13" t="s">
        <v>227</v>
      </c>
      <c r="E88" s="145" t="s">
        <v>391</v>
      </c>
      <c r="F88" s="13"/>
      <c r="G88" s="32">
        <f>G90</f>
        <v>30000</v>
      </c>
      <c r="H88" s="32">
        <f>H90</f>
        <v>0</v>
      </c>
    </row>
    <row r="89" spans="1:8" ht="26.25">
      <c r="A89" s="224" t="s">
        <v>449</v>
      </c>
      <c r="B89" s="148" t="s">
        <v>310</v>
      </c>
      <c r="C89" s="20" t="s">
        <v>49</v>
      </c>
      <c r="D89" s="20" t="s">
        <v>227</v>
      </c>
      <c r="E89" s="144" t="s">
        <v>389</v>
      </c>
      <c r="F89" s="13"/>
      <c r="G89" s="33">
        <f t="shared" ref="G89:H91" si="6">G90</f>
        <v>30000</v>
      </c>
      <c r="H89" s="33">
        <f t="shared" si="6"/>
        <v>0</v>
      </c>
    </row>
    <row r="90" spans="1:8" ht="38.25">
      <c r="A90" s="142" t="s">
        <v>388</v>
      </c>
      <c r="B90" s="148" t="s">
        <v>310</v>
      </c>
      <c r="C90" s="20" t="s">
        <v>49</v>
      </c>
      <c r="D90" s="20" t="s">
        <v>227</v>
      </c>
      <c r="E90" s="144" t="s">
        <v>390</v>
      </c>
      <c r="F90" s="20"/>
      <c r="G90" s="33">
        <f t="shared" si="6"/>
        <v>30000</v>
      </c>
      <c r="H90" s="33">
        <f t="shared" si="6"/>
        <v>0</v>
      </c>
    </row>
    <row r="91" spans="1:8" ht="25.5">
      <c r="A91" s="139" t="s">
        <v>363</v>
      </c>
      <c r="B91" s="148" t="s">
        <v>310</v>
      </c>
      <c r="C91" s="20" t="s">
        <v>49</v>
      </c>
      <c r="D91" s="20" t="s">
        <v>227</v>
      </c>
      <c r="E91" s="144" t="s">
        <v>390</v>
      </c>
      <c r="F91" s="20" t="s">
        <v>366</v>
      </c>
      <c r="G91" s="33">
        <f t="shared" si="6"/>
        <v>30000</v>
      </c>
      <c r="H91" s="33">
        <f t="shared" si="6"/>
        <v>0</v>
      </c>
    </row>
    <row r="92" spans="1:8" ht="25.5">
      <c r="A92" s="142" t="s">
        <v>10</v>
      </c>
      <c r="B92" s="148" t="s">
        <v>310</v>
      </c>
      <c r="C92" s="20" t="s">
        <v>49</v>
      </c>
      <c r="D92" s="20" t="s">
        <v>227</v>
      </c>
      <c r="E92" s="144" t="s">
        <v>390</v>
      </c>
      <c r="F92" s="20" t="s">
        <v>367</v>
      </c>
      <c r="G92" s="33">
        <v>30000</v>
      </c>
      <c r="H92" s="33">
        <v>0</v>
      </c>
    </row>
    <row r="93" spans="1:8" ht="51">
      <c r="A93" s="63" t="s">
        <v>187</v>
      </c>
      <c r="B93" s="148" t="s">
        <v>310</v>
      </c>
      <c r="C93" s="13" t="s">
        <v>49</v>
      </c>
      <c r="D93" s="13" t="s">
        <v>227</v>
      </c>
      <c r="E93" s="13" t="s">
        <v>83</v>
      </c>
      <c r="F93" s="13"/>
      <c r="G93" s="32">
        <f>G94</f>
        <v>1942392.66</v>
      </c>
      <c r="H93" s="32">
        <f>H94</f>
        <v>214919</v>
      </c>
    </row>
    <row r="94" spans="1:8" ht="38.25">
      <c r="A94" s="63" t="s">
        <v>191</v>
      </c>
      <c r="B94" s="148" t="s">
        <v>310</v>
      </c>
      <c r="C94" s="13" t="s">
        <v>49</v>
      </c>
      <c r="D94" s="13" t="s">
        <v>227</v>
      </c>
      <c r="E94" s="13" t="s">
        <v>82</v>
      </c>
      <c r="F94" s="13"/>
      <c r="G94" s="32">
        <f>G95+G104+G100</f>
        <v>1942392.66</v>
      </c>
      <c r="H94" s="32">
        <f>H95+H104+H100</f>
        <v>214919</v>
      </c>
    </row>
    <row r="95" spans="1:8" ht="38.25">
      <c r="A95" s="63" t="s">
        <v>202</v>
      </c>
      <c r="B95" s="148" t="s">
        <v>310</v>
      </c>
      <c r="C95" s="13" t="s">
        <v>49</v>
      </c>
      <c r="D95" s="13">
        <v>10</v>
      </c>
      <c r="E95" s="13" t="s">
        <v>94</v>
      </c>
      <c r="F95" s="13"/>
      <c r="G95" s="32">
        <f>G97+G99</f>
        <v>1740000</v>
      </c>
      <c r="H95" s="32">
        <f>H97+H99</f>
        <v>99919</v>
      </c>
    </row>
    <row r="96" spans="1:8" ht="25.5">
      <c r="A96" s="139" t="s">
        <v>380</v>
      </c>
      <c r="B96" s="148" t="s">
        <v>310</v>
      </c>
      <c r="C96" s="20" t="s">
        <v>49</v>
      </c>
      <c r="D96" s="20" t="s">
        <v>227</v>
      </c>
      <c r="E96" s="20" t="s">
        <v>94</v>
      </c>
      <c r="F96" s="20" t="s">
        <v>367</v>
      </c>
      <c r="G96" s="32">
        <f>G97</f>
        <v>40000</v>
      </c>
      <c r="H96" s="32">
        <f>H97</f>
        <v>0</v>
      </c>
    </row>
    <row r="97" spans="1:8" ht="24" customHeight="1">
      <c r="A97" s="64" t="s">
        <v>193</v>
      </c>
      <c r="B97" s="148" t="s">
        <v>310</v>
      </c>
      <c r="C97" s="20" t="s">
        <v>49</v>
      </c>
      <c r="D97" s="20" t="s">
        <v>227</v>
      </c>
      <c r="E97" s="20" t="s">
        <v>94</v>
      </c>
      <c r="F97" s="20" t="s">
        <v>223</v>
      </c>
      <c r="G97" s="33">
        <v>40000</v>
      </c>
      <c r="H97" s="33">
        <v>0</v>
      </c>
    </row>
    <row r="98" spans="1:8" ht="15.75">
      <c r="A98" s="64" t="s">
        <v>383</v>
      </c>
      <c r="B98" s="148" t="s">
        <v>310</v>
      </c>
      <c r="C98" s="20" t="s">
        <v>49</v>
      </c>
      <c r="D98" s="20" t="s">
        <v>227</v>
      </c>
      <c r="E98" s="20" t="s">
        <v>94</v>
      </c>
      <c r="F98" s="20" t="s">
        <v>376</v>
      </c>
      <c r="G98" s="33">
        <f>G99</f>
        <v>1700000</v>
      </c>
      <c r="H98" s="33">
        <f>H99</f>
        <v>99919</v>
      </c>
    </row>
    <row r="99" spans="1:8" ht="24.75" customHeight="1">
      <c r="A99" s="64" t="s">
        <v>157</v>
      </c>
      <c r="B99" s="148" t="s">
        <v>310</v>
      </c>
      <c r="C99" s="20" t="s">
        <v>49</v>
      </c>
      <c r="D99" s="20" t="s">
        <v>227</v>
      </c>
      <c r="E99" s="20" t="s">
        <v>94</v>
      </c>
      <c r="F99" s="20" t="s">
        <v>153</v>
      </c>
      <c r="G99" s="33">
        <v>1700000</v>
      </c>
      <c r="H99" s="33">
        <v>99919</v>
      </c>
    </row>
    <row r="100" spans="1:8" ht="30.75" customHeight="1">
      <c r="A100" s="63" t="s">
        <v>461</v>
      </c>
      <c r="B100" s="277" t="s">
        <v>310</v>
      </c>
      <c r="C100" s="13" t="s">
        <v>49</v>
      </c>
      <c r="D100" s="13" t="s">
        <v>227</v>
      </c>
      <c r="E100" s="13" t="s">
        <v>460</v>
      </c>
      <c r="F100" s="13"/>
      <c r="G100" s="32">
        <f t="shared" ref="G100:H102" si="7">G101</f>
        <v>200000</v>
      </c>
      <c r="H100" s="32">
        <f t="shared" si="7"/>
        <v>115000</v>
      </c>
    </row>
    <row r="101" spans="1:8" ht="24.75" customHeight="1">
      <c r="A101" s="139" t="s">
        <v>363</v>
      </c>
      <c r="B101" s="277" t="s">
        <v>310</v>
      </c>
      <c r="C101" s="20" t="s">
        <v>49</v>
      </c>
      <c r="D101" s="20" t="s">
        <v>227</v>
      </c>
      <c r="E101" s="20" t="s">
        <v>460</v>
      </c>
      <c r="F101" s="20" t="s">
        <v>366</v>
      </c>
      <c r="G101" s="33">
        <f t="shared" si="7"/>
        <v>200000</v>
      </c>
      <c r="H101" s="33">
        <f t="shared" si="7"/>
        <v>115000</v>
      </c>
    </row>
    <row r="102" spans="1:8" ht="24.75" customHeight="1">
      <c r="A102" s="139" t="s">
        <v>380</v>
      </c>
      <c r="B102" s="277" t="s">
        <v>310</v>
      </c>
      <c r="C102" s="20" t="s">
        <v>49</v>
      </c>
      <c r="D102" s="20" t="s">
        <v>227</v>
      </c>
      <c r="E102" s="20" t="s">
        <v>460</v>
      </c>
      <c r="F102" s="20" t="s">
        <v>367</v>
      </c>
      <c r="G102" s="33">
        <f t="shared" si="7"/>
        <v>200000</v>
      </c>
      <c r="H102" s="33">
        <f t="shared" si="7"/>
        <v>115000</v>
      </c>
    </row>
    <row r="103" spans="1:8" ht="24.75" customHeight="1">
      <c r="A103" s="64" t="s">
        <v>193</v>
      </c>
      <c r="B103" s="277" t="s">
        <v>310</v>
      </c>
      <c r="C103" s="20" t="s">
        <v>49</v>
      </c>
      <c r="D103" s="20" t="s">
        <v>227</v>
      </c>
      <c r="E103" s="20" t="s">
        <v>460</v>
      </c>
      <c r="F103" s="20" t="s">
        <v>223</v>
      </c>
      <c r="G103" s="33">
        <v>200000</v>
      </c>
      <c r="H103" s="33">
        <v>115000</v>
      </c>
    </row>
    <row r="104" spans="1:8" ht="15.75">
      <c r="A104" s="63" t="s">
        <v>360</v>
      </c>
      <c r="B104" s="148" t="s">
        <v>310</v>
      </c>
      <c r="C104" s="13" t="s">
        <v>49</v>
      </c>
      <c r="D104" s="13" t="s">
        <v>227</v>
      </c>
      <c r="E104" s="13" t="s">
        <v>359</v>
      </c>
      <c r="F104" s="13"/>
      <c r="G104" s="32">
        <f>SUM(G106)</f>
        <v>2392.66</v>
      </c>
      <c r="H104" s="32">
        <f>SUM(H106)</f>
        <v>0</v>
      </c>
    </row>
    <row r="105" spans="1:8" ht="25.5">
      <c r="A105" s="139" t="s">
        <v>380</v>
      </c>
      <c r="B105" s="148" t="s">
        <v>310</v>
      </c>
      <c r="C105" s="20" t="s">
        <v>49</v>
      </c>
      <c r="D105" s="20" t="s">
        <v>227</v>
      </c>
      <c r="E105" s="20" t="s">
        <v>359</v>
      </c>
      <c r="F105" s="20" t="s">
        <v>367</v>
      </c>
      <c r="G105" s="32">
        <f>G106</f>
        <v>2392.66</v>
      </c>
      <c r="H105" s="32">
        <f>H106</f>
        <v>0</v>
      </c>
    </row>
    <row r="106" spans="1:8" ht="25.5">
      <c r="A106" s="64" t="s">
        <v>193</v>
      </c>
      <c r="B106" s="148" t="s">
        <v>310</v>
      </c>
      <c r="C106" s="20" t="s">
        <v>49</v>
      </c>
      <c r="D106" s="20" t="s">
        <v>227</v>
      </c>
      <c r="E106" s="20" t="s">
        <v>359</v>
      </c>
      <c r="F106" s="20" t="s">
        <v>223</v>
      </c>
      <c r="G106" s="33">
        <v>2392.66</v>
      </c>
      <c r="H106" s="33">
        <v>0</v>
      </c>
    </row>
    <row r="107" spans="1:8" ht="43.5" thickBot="1">
      <c r="A107" s="12" t="s">
        <v>344</v>
      </c>
      <c r="B107" s="148" t="s">
        <v>310</v>
      </c>
      <c r="C107" s="13" t="s">
        <v>49</v>
      </c>
      <c r="D107" s="13" t="s">
        <v>339</v>
      </c>
      <c r="E107" s="13"/>
      <c r="F107" s="13"/>
      <c r="G107" s="32">
        <f t="shared" ref="G107:H109" si="8">G108</f>
        <v>10000</v>
      </c>
      <c r="H107" s="32">
        <f t="shared" si="8"/>
        <v>0</v>
      </c>
    </row>
    <row r="108" spans="1:8" ht="64.5">
      <c r="A108" s="219" t="s">
        <v>445</v>
      </c>
      <c r="B108" s="148" t="s">
        <v>310</v>
      </c>
      <c r="C108" s="13" t="s">
        <v>49</v>
      </c>
      <c r="D108" s="13" t="s">
        <v>339</v>
      </c>
      <c r="E108" s="13" t="s">
        <v>92</v>
      </c>
      <c r="F108" s="13"/>
      <c r="G108" s="32">
        <f t="shared" si="8"/>
        <v>10000</v>
      </c>
      <c r="H108" s="32">
        <f t="shared" si="8"/>
        <v>0</v>
      </c>
    </row>
    <row r="109" spans="1:8" ht="25.5">
      <c r="A109" s="63" t="s">
        <v>450</v>
      </c>
      <c r="B109" s="148" t="s">
        <v>310</v>
      </c>
      <c r="C109" s="13" t="s">
        <v>49</v>
      </c>
      <c r="D109" s="13" t="s">
        <v>339</v>
      </c>
      <c r="E109" s="13" t="s">
        <v>91</v>
      </c>
      <c r="F109" s="13"/>
      <c r="G109" s="32">
        <f t="shared" si="8"/>
        <v>10000</v>
      </c>
      <c r="H109" s="32">
        <f t="shared" si="8"/>
        <v>0</v>
      </c>
    </row>
    <row r="110" spans="1:8" ht="38.25">
      <c r="A110" s="63" t="s">
        <v>196</v>
      </c>
      <c r="B110" s="148" t="s">
        <v>310</v>
      </c>
      <c r="C110" s="13" t="s">
        <v>49</v>
      </c>
      <c r="D110" s="13" t="s">
        <v>339</v>
      </c>
      <c r="E110" s="13" t="s">
        <v>90</v>
      </c>
      <c r="F110" s="13"/>
      <c r="G110" s="32">
        <f>G112</f>
        <v>10000</v>
      </c>
      <c r="H110" s="32">
        <f>H112</f>
        <v>0</v>
      </c>
    </row>
    <row r="111" spans="1:8" ht="25.5">
      <c r="A111" s="139" t="s">
        <v>380</v>
      </c>
      <c r="B111" s="148" t="s">
        <v>310</v>
      </c>
      <c r="C111" s="20" t="s">
        <v>49</v>
      </c>
      <c r="D111" s="20" t="s">
        <v>339</v>
      </c>
      <c r="E111" s="20" t="s">
        <v>90</v>
      </c>
      <c r="F111" s="20" t="s">
        <v>367</v>
      </c>
      <c r="G111" s="33">
        <f>G112</f>
        <v>10000</v>
      </c>
      <c r="H111" s="33">
        <f>H112</f>
        <v>0</v>
      </c>
    </row>
    <row r="112" spans="1:8" ht="25.5">
      <c r="A112" s="64" t="s">
        <v>193</v>
      </c>
      <c r="B112" s="148" t="s">
        <v>310</v>
      </c>
      <c r="C112" s="20" t="s">
        <v>49</v>
      </c>
      <c r="D112" s="20" t="s">
        <v>339</v>
      </c>
      <c r="E112" s="20" t="s">
        <v>90</v>
      </c>
      <c r="F112" s="20" t="s">
        <v>223</v>
      </c>
      <c r="G112" s="33">
        <v>10000</v>
      </c>
      <c r="H112" s="33">
        <v>0</v>
      </c>
    </row>
    <row r="113" spans="1:8" ht="16.5">
      <c r="A113" s="71" t="s">
        <v>15</v>
      </c>
      <c r="B113" s="149" t="s">
        <v>310</v>
      </c>
      <c r="C113" s="70" t="s">
        <v>50</v>
      </c>
      <c r="D113" s="70"/>
      <c r="E113" s="70"/>
      <c r="F113" s="70"/>
      <c r="G113" s="72">
        <f>G114+G135+G120</f>
        <v>859700</v>
      </c>
      <c r="H113" s="72">
        <f>H114+H135+H120</f>
        <v>95850</v>
      </c>
    </row>
    <row r="114" spans="1:8" ht="15.75">
      <c r="A114" s="63" t="s">
        <v>16</v>
      </c>
      <c r="B114" s="148" t="s">
        <v>310</v>
      </c>
      <c r="C114" s="13" t="s">
        <v>50</v>
      </c>
      <c r="D114" s="13" t="s">
        <v>46</v>
      </c>
      <c r="E114" s="13"/>
      <c r="F114" s="13"/>
      <c r="G114" s="32">
        <f t="shared" ref="G114:H116" si="9">G115</f>
        <v>10000</v>
      </c>
      <c r="H114" s="32">
        <f t="shared" si="9"/>
        <v>0</v>
      </c>
    </row>
    <row r="115" spans="1:8" ht="51">
      <c r="A115" s="123" t="s">
        <v>399</v>
      </c>
      <c r="B115" s="148" t="s">
        <v>310</v>
      </c>
      <c r="C115" s="13" t="s">
        <v>50</v>
      </c>
      <c r="D115" s="13" t="s">
        <v>46</v>
      </c>
      <c r="E115" s="13" t="s">
        <v>87</v>
      </c>
      <c r="F115" s="13"/>
      <c r="G115" s="32">
        <f t="shared" si="9"/>
        <v>10000</v>
      </c>
      <c r="H115" s="32">
        <f t="shared" si="9"/>
        <v>0</v>
      </c>
    </row>
    <row r="116" spans="1:8" ht="25.5">
      <c r="A116" s="123" t="s">
        <v>89</v>
      </c>
      <c r="B116" s="148" t="s">
        <v>310</v>
      </c>
      <c r="C116" s="13" t="s">
        <v>50</v>
      </c>
      <c r="D116" s="13" t="s">
        <v>46</v>
      </c>
      <c r="E116" s="13" t="s">
        <v>88</v>
      </c>
      <c r="F116" s="13"/>
      <c r="G116" s="32">
        <f t="shared" si="9"/>
        <v>10000</v>
      </c>
      <c r="H116" s="32">
        <f t="shared" si="9"/>
        <v>0</v>
      </c>
    </row>
    <row r="117" spans="1:8" ht="25.5">
      <c r="A117" s="63" t="s">
        <v>17</v>
      </c>
      <c r="B117" s="148" t="s">
        <v>310</v>
      </c>
      <c r="C117" s="13" t="s">
        <v>50</v>
      </c>
      <c r="D117" s="13" t="s">
        <v>46</v>
      </c>
      <c r="E117" s="13" t="s">
        <v>86</v>
      </c>
      <c r="F117" s="13"/>
      <c r="G117" s="32">
        <f>G119</f>
        <v>10000</v>
      </c>
      <c r="H117" s="32">
        <f>H119</f>
        <v>0</v>
      </c>
    </row>
    <row r="118" spans="1:8" ht="25.5">
      <c r="A118" s="139" t="s">
        <v>380</v>
      </c>
      <c r="B118" s="148" t="s">
        <v>310</v>
      </c>
      <c r="C118" s="20" t="s">
        <v>50</v>
      </c>
      <c r="D118" s="20" t="s">
        <v>46</v>
      </c>
      <c r="E118" s="20" t="s">
        <v>86</v>
      </c>
      <c r="F118" s="20" t="s">
        <v>367</v>
      </c>
      <c r="G118" s="33">
        <f>G119</f>
        <v>10000</v>
      </c>
      <c r="H118" s="33">
        <f>H119</f>
        <v>0</v>
      </c>
    </row>
    <row r="119" spans="1:8" ht="25.5">
      <c r="A119" s="64" t="s">
        <v>193</v>
      </c>
      <c r="B119" s="148" t="s">
        <v>310</v>
      </c>
      <c r="C119" s="20" t="s">
        <v>50</v>
      </c>
      <c r="D119" s="20" t="s">
        <v>46</v>
      </c>
      <c r="E119" s="20" t="s">
        <v>86</v>
      </c>
      <c r="F119" s="20" t="s">
        <v>223</v>
      </c>
      <c r="G119" s="33">
        <v>10000</v>
      </c>
      <c r="H119" s="33">
        <v>0</v>
      </c>
    </row>
    <row r="120" spans="1:8" ht="13.5" customHeight="1">
      <c r="A120" s="63" t="s">
        <v>128</v>
      </c>
      <c r="B120" s="148" t="s">
        <v>310</v>
      </c>
      <c r="C120" s="130" t="s">
        <v>50</v>
      </c>
      <c r="D120" s="130" t="s">
        <v>54</v>
      </c>
      <c r="E120" s="13"/>
      <c r="F120" s="61"/>
      <c r="G120" s="32">
        <f>G121+G126+G130</f>
        <v>824700</v>
      </c>
      <c r="H120" s="32">
        <f>H121+H126+H130</f>
        <v>95850</v>
      </c>
    </row>
    <row r="121" spans="1:8" ht="51" hidden="1">
      <c r="A121" s="68" t="s">
        <v>179</v>
      </c>
      <c r="B121" s="148" t="s">
        <v>310</v>
      </c>
      <c r="C121" s="131" t="s">
        <v>50</v>
      </c>
      <c r="D121" s="131" t="s">
        <v>54</v>
      </c>
      <c r="E121" s="124" t="s">
        <v>100</v>
      </c>
      <c r="F121" s="90"/>
      <c r="G121" s="89">
        <f t="shared" ref="G121:H124" si="10">SUM(G122)</f>
        <v>0</v>
      </c>
      <c r="H121" s="89">
        <f t="shared" si="10"/>
        <v>0</v>
      </c>
    </row>
    <row r="122" spans="1:8" ht="25.5" hidden="1">
      <c r="A122" s="68" t="s">
        <v>180</v>
      </c>
      <c r="B122" s="148" t="s">
        <v>310</v>
      </c>
      <c r="C122" s="131" t="s">
        <v>50</v>
      </c>
      <c r="D122" s="131" t="s">
        <v>54</v>
      </c>
      <c r="E122" s="124" t="s">
        <v>101</v>
      </c>
      <c r="F122" s="90"/>
      <c r="G122" s="89">
        <f t="shared" si="10"/>
        <v>0</v>
      </c>
      <c r="H122" s="89">
        <f t="shared" si="10"/>
        <v>0</v>
      </c>
    </row>
    <row r="123" spans="1:8" ht="25.5" hidden="1">
      <c r="A123" s="68" t="s">
        <v>181</v>
      </c>
      <c r="B123" s="148" t="s">
        <v>310</v>
      </c>
      <c r="C123" s="131" t="s">
        <v>50</v>
      </c>
      <c r="D123" s="131" t="s">
        <v>54</v>
      </c>
      <c r="E123" s="124" t="s">
        <v>183</v>
      </c>
      <c r="F123" s="90"/>
      <c r="G123" s="89">
        <f t="shared" si="10"/>
        <v>0</v>
      </c>
      <c r="H123" s="89">
        <f t="shared" si="10"/>
        <v>0</v>
      </c>
    </row>
    <row r="124" spans="1:8" ht="38.25" hidden="1">
      <c r="A124" s="68" t="s">
        <v>182</v>
      </c>
      <c r="B124" s="148" t="s">
        <v>310</v>
      </c>
      <c r="C124" s="131" t="s">
        <v>50</v>
      </c>
      <c r="D124" s="131" t="s">
        <v>54</v>
      </c>
      <c r="E124" s="124" t="s">
        <v>184</v>
      </c>
      <c r="F124" s="90"/>
      <c r="G124" s="89">
        <f t="shared" si="10"/>
        <v>0</v>
      </c>
      <c r="H124" s="89">
        <f t="shared" si="10"/>
        <v>0</v>
      </c>
    </row>
    <row r="125" spans="1:8" ht="25.5" hidden="1">
      <c r="A125" s="92" t="s">
        <v>193</v>
      </c>
      <c r="B125" s="148" t="s">
        <v>310</v>
      </c>
      <c r="C125" s="132" t="s">
        <v>50</v>
      </c>
      <c r="D125" s="132" t="s">
        <v>54</v>
      </c>
      <c r="E125" s="125" t="s">
        <v>184</v>
      </c>
      <c r="F125" s="91" t="s">
        <v>223</v>
      </c>
      <c r="G125" s="126"/>
      <c r="H125" s="126"/>
    </row>
    <row r="126" spans="1:8" ht="25.5">
      <c r="A126" s="138" t="s">
        <v>392</v>
      </c>
      <c r="B126" s="148" t="s">
        <v>310</v>
      </c>
      <c r="C126" s="130" t="s">
        <v>50</v>
      </c>
      <c r="D126" s="130" t="s">
        <v>54</v>
      </c>
      <c r="E126" s="13" t="s">
        <v>395</v>
      </c>
      <c r="F126" s="61"/>
      <c r="G126" s="32">
        <f t="shared" ref="G126:H128" si="11">G127</f>
        <v>700000</v>
      </c>
      <c r="H126" s="32">
        <f t="shared" si="11"/>
        <v>0</v>
      </c>
    </row>
    <row r="127" spans="1:8" ht="25.5">
      <c r="A127" s="139" t="s">
        <v>393</v>
      </c>
      <c r="B127" s="148" t="s">
        <v>310</v>
      </c>
      <c r="C127" s="20" t="s">
        <v>50</v>
      </c>
      <c r="D127" s="20" t="s">
        <v>54</v>
      </c>
      <c r="E127" s="20" t="s">
        <v>394</v>
      </c>
      <c r="F127" s="61"/>
      <c r="G127" s="33">
        <f t="shared" si="11"/>
        <v>700000</v>
      </c>
      <c r="H127" s="33">
        <f t="shared" si="11"/>
        <v>0</v>
      </c>
    </row>
    <row r="128" spans="1:8" ht="25.5">
      <c r="A128" s="139" t="s">
        <v>364</v>
      </c>
      <c r="B128" s="148" t="s">
        <v>310</v>
      </c>
      <c r="C128" s="20" t="s">
        <v>50</v>
      </c>
      <c r="D128" s="20" t="s">
        <v>54</v>
      </c>
      <c r="E128" s="20" t="s">
        <v>394</v>
      </c>
      <c r="F128" s="62" t="s">
        <v>367</v>
      </c>
      <c r="G128" s="33">
        <f t="shared" si="11"/>
        <v>700000</v>
      </c>
      <c r="H128" s="33">
        <f t="shared" si="11"/>
        <v>0</v>
      </c>
    </row>
    <row r="129" spans="1:8" ht="25.5">
      <c r="A129" s="139" t="s">
        <v>193</v>
      </c>
      <c r="B129" s="148" t="s">
        <v>310</v>
      </c>
      <c r="C129" s="20" t="s">
        <v>50</v>
      </c>
      <c r="D129" s="20" t="s">
        <v>54</v>
      </c>
      <c r="E129" s="20" t="s">
        <v>394</v>
      </c>
      <c r="F129" s="62" t="s">
        <v>223</v>
      </c>
      <c r="G129" s="33">
        <v>700000</v>
      </c>
      <c r="H129" s="33">
        <v>0</v>
      </c>
    </row>
    <row r="130" spans="1:8" ht="51">
      <c r="A130" s="63" t="s">
        <v>187</v>
      </c>
      <c r="B130" s="148" t="s">
        <v>310</v>
      </c>
      <c r="C130" s="130" t="s">
        <v>50</v>
      </c>
      <c r="D130" s="130" t="s">
        <v>54</v>
      </c>
      <c r="E130" s="13" t="s">
        <v>83</v>
      </c>
      <c r="F130" s="61"/>
      <c r="G130" s="32">
        <f>G131</f>
        <v>124700</v>
      </c>
      <c r="H130" s="32">
        <f>H131</f>
        <v>95850</v>
      </c>
    </row>
    <row r="131" spans="1:8" ht="38.25">
      <c r="A131" s="63" t="s">
        <v>191</v>
      </c>
      <c r="B131" s="148" t="s">
        <v>310</v>
      </c>
      <c r="C131" s="130" t="s">
        <v>50</v>
      </c>
      <c r="D131" s="130" t="s">
        <v>54</v>
      </c>
      <c r="E131" s="13" t="s">
        <v>82</v>
      </c>
      <c r="F131" s="61"/>
      <c r="G131" s="32">
        <f>G132</f>
        <v>124700</v>
      </c>
      <c r="H131" s="32">
        <f>H132</f>
        <v>95850</v>
      </c>
    </row>
    <row r="132" spans="1:8" ht="38.25">
      <c r="A132" s="66" t="s">
        <v>297</v>
      </c>
      <c r="B132" s="148" t="s">
        <v>310</v>
      </c>
      <c r="C132" s="130" t="s">
        <v>50</v>
      </c>
      <c r="D132" s="130" t="s">
        <v>54</v>
      </c>
      <c r="E132" s="13" t="s">
        <v>298</v>
      </c>
      <c r="F132" s="61"/>
      <c r="G132" s="32">
        <f>G134</f>
        <v>124700</v>
      </c>
      <c r="H132" s="32">
        <f>H134</f>
        <v>95850</v>
      </c>
    </row>
    <row r="133" spans="1:8" ht="25.5">
      <c r="A133" s="139" t="s">
        <v>380</v>
      </c>
      <c r="B133" s="148" t="s">
        <v>310</v>
      </c>
      <c r="C133" s="133" t="s">
        <v>50</v>
      </c>
      <c r="D133" s="133" t="s">
        <v>54</v>
      </c>
      <c r="E133" s="20" t="s">
        <v>298</v>
      </c>
      <c r="F133" s="62" t="s">
        <v>367</v>
      </c>
      <c r="G133" s="33">
        <f>G134</f>
        <v>124700</v>
      </c>
      <c r="H133" s="33">
        <f>H134</f>
        <v>95850</v>
      </c>
    </row>
    <row r="134" spans="1:8" ht="25.5">
      <c r="A134" s="64" t="s">
        <v>193</v>
      </c>
      <c r="B134" s="148" t="s">
        <v>310</v>
      </c>
      <c r="C134" s="133" t="s">
        <v>50</v>
      </c>
      <c r="D134" s="133" t="s">
        <v>54</v>
      </c>
      <c r="E134" s="20" t="s">
        <v>298</v>
      </c>
      <c r="F134" s="62" t="s">
        <v>223</v>
      </c>
      <c r="G134" s="33">
        <v>124700</v>
      </c>
      <c r="H134" s="33">
        <v>95850</v>
      </c>
    </row>
    <row r="135" spans="1:8" ht="16.5" thickBot="1">
      <c r="A135" s="63" t="s">
        <v>18</v>
      </c>
      <c r="B135" s="148" t="s">
        <v>310</v>
      </c>
      <c r="C135" s="28" t="s">
        <v>50</v>
      </c>
      <c r="D135" s="28" t="s">
        <v>228</v>
      </c>
      <c r="E135" s="28"/>
      <c r="F135" s="28"/>
      <c r="G135" s="32">
        <f>G142+G136+G147</f>
        <v>25000</v>
      </c>
      <c r="H135" s="32">
        <f>H142+H136+H147</f>
        <v>0</v>
      </c>
    </row>
    <row r="136" spans="1:8" ht="51.75">
      <c r="A136" s="146" t="s">
        <v>396</v>
      </c>
      <c r="B136" s="148" t="s">
        <v>310</v>
      </c>
      <c r="C136" s="28" t="s">
        <v>50</v>
      </c>
      <c r="D136" s="28" t="s">
        <v>228</v>
      </c>
      <c r="E136" s="28" t="s">
        <v>432</v>
      </c>
      <c r="F136" s="28"/>
      <c r="G136" s="32">
        <f>G138</f>
        <v>10000</v>
      </c>
      <c r="H136" s="32">
        <f>H138</f>
        <v>0</v>
      </c>
    </row>
    <row r="137" spans="1:8" ht="15.75">
      <c r="A137" s="232" t="s">
        <v>440</v>
      </c>
      <c r="B137" s="148" t="s">
        <v>310</v>
      </c>
      <c r="C137" s="28" t="s">
        <v>50</v>
      </c>
      <c r="D137" s="28" t="s">
        <v>228</v>
      </c>
      <c r="E137" s="28" t="s">
        <v>447</v>
      </c>
      <c r="F137" s="28"/>
      <c r="G137" s="32">
        <f t="shared" ref="G137:H140" si="12">G138</f>
        <v>10000</v>
      </c>
      <c r="H137" s="32">
        <f t="shared" si="12"/>
        <v>0</v>
      </c>
    </row>
    <row r="138" spans="1:8" ht="51">
      <c r="A138" s="147" t="s">
        <v>397</v>
      </c>
      <c r="B138" s="148" t="s">
        <v>310</v>
      </c>
      <c r="C138" s="22" t="s">
        <v>50</v>
      </c>
      <c r="D138" s="22" t="s">
        <v>228</v>
      </c>
      <c r="E138" s="22" t="s">
        <v>448</v>
      </c>
      <c r="F138" s="28"/>
      <c r="G138" s="33">
        <f t="shared" si="12"/>
        <v>10000</v>
      </c>
      <c r="H138" s="33">
        <f t="shared" si="12"/>
        <v>0</v>
      </c>
    </row>
    <row r="139" spans="1:8" ht="15.75">
      <c r="A139" s="142" t="s">
        <v>18</v>
      </c>
      <c r="B139" s="148" t="s">
        <v>310</v>
      </c>
      <c r="C139" s="22" t="s">
        <v>50</v>
      </c>
      <c r="D139" s="22" t="s">
        <v>228</v>
      </c>
      <c r="E139" s="22" t="s">
        <v>448</v>
      </c>
      <c r="F139" s="22" t="s">
        <v>366</v>
      </c>
      <c r="G139" s="33">
        <f t="shared" si="12"/>
        <v>10000</v>
      </c>
      <c r="H139" s="33">
        <f t="shared" si="12"/>
        <v>0</v>
      </c>
    </row>
    <row r="140" spans="1:8" ht="25.5">
      <c r="A140" s="142" t="s">
        <v>10</v>
      </c>
      <c r="B140" s="148" t="s">
        <v>310</v>
      </c>
      <c r="C140" s="22" t="s">
        <v>50</v>
      </c>
      <c r="D140" s="22" t="s">
        <v>228</v>
      </c>
      <c r="E140" s="22" t="s">
        <v>448</v>
      </c>
      <c r="F140" s="22" t="s">
        <v>367</v>
      </c>
      <c r="G140" s="33">
        <f t="shared" si="12"/>
        <v>10000</v>
      </c>
      <c r="H140" s="33">
        <f t="shared" si="12"/>
        <v>0</v>
      </c>
    </row>
    <row r="141" spans="1:8" ht="25.5">
      <c r="A141" s="139" t="s">
        <v>193</v>
      </c>
      <c r="B141" s="148" t="s">
        <v>310</v>
      </c>
      <c r="C141" s="22" t="s">
        <v>50</v>
      </c>
      <c r="D141" s="22" t="s">
        <v>228</v>
      </c>
      <c r="E141" s="22" t="s">
        <v>448</v>
      </c>
      <c r="F141" s="22" t="s">
        <v>223</v>
      </c>
      <c r="G141" s="33">
        <v>10000</v>
      </c>
      <c r="H141" s="33">
        <v>0</v>
      </c>
    </row>
    <row r="142" spans="1:8" ht="51">
      <c r="A142" s="123" t="s">
        <v>19</v>
      </c>
      <c r="B142" s="148" t="s">
        <v>310</v>
      </c>
      <c r="C142" s="28" t="s">
        <v>50</v>
      </c>
      <c r="D142" s="28" t="s">
        <v>228</v>
      </c>
      <c r="E142" s="28" t="s">
        <v>99</v>
      </c>
      <c r="F142" s="28"/>
      <c r="G142" s="32">
        <f>G143</f>
        <v>10000</v>
      </c>
      <c r="H142" s="32">
        <f>H143</f>
        <v>0</v>
      </c>
    </row>
    <row r="143" spans="1:8" ht="38.25">
      <c r="A143" s="123" t="s">
        <v>98</v>
      </c>
      <c r="B143" s="148" t="s">
        <v>310</v>
      </c>
      <c r="C143" s="28" t="s">
        <v>96</v>
      </c>
      <c r="D143" s="28" t="s">
        <v>228</v>
      </c>
      <c r="E143" s="28" t="s">
        <v>97</v>
      </c>
      <c r="F143" s="28"/>
      <c r="G143" s="32">
        <f>G144</f>
        <v>10000</v>
      </c>
      <c r="H143" s="32">
        <f>H144</f>
        <v>0</v>
      </c>
    </row>
    <row r="144" spans="1:8" ht="25.5">
      <c r="A144" s="63" t="s">
        <v>65</v>
      </c>
      <c r="B144" s="148" t="s">
        <v>310</v>
      </c>
      <c r="C144" s="28" t="s">
        <v>50</v>
      </c>
      <c r="D144" s="28" t="s">
        <v>228</v>
      </c>
      <c r="E144" s="28" t="s">
        <v>95</v>
      </c>
      <c r="F144" s="28"/>
      <c r="G144" s="32">
        <f>G146</f>
        <v>10000</v>
      </c>
      <c r="H144" s="32">
        <f>H146</f>
        <v>0</v>
      </c>
    </row>
    <row r="145" spans="1:8" ht="25.5">
      <c r="A145" s="139" t="s">
        <v>380</v>
      </c>
      <c r="B145" s="148" t="s">
        <v>310</v>
      </c>
      <c r="C145" s="22" t="s">
        <v>50</v>
      </c>
      <c r="D145" s="22" t="s">
        <v>228</v>
      </c>
      <c r="E145" s="22" t="s">
        <v>95</v>
      </c>
      <c r="F145" s="22" t="s">
        <v>367</v>
      </c>
      <c r="G145" s="33">
        <f>G146</f>
        <v>10000</v>
      </c>
      <c r="H145" s="33">
        <f>H146</f>
        <v>0</v>
      </c>
    </row>
    <row r="146" spans="1:8" ht="25.5">
      <c r="A146" s="64" t="s">
        <v>193</v>
      </c>
      <c r="B146" s="148" t="s">
        <v>310</v>
      </c>
      <c r="C146" s="22" t="s">
        <v>50</v>
      </c>
      <c r="D146" s="22" t="s">
        <v>228</v>
      </c>
      <c r="E146" s="22" t="s">
        <v>95</v>
      </c>
      <c r="F146" s="22" t="s">
        <v>223</v>
      </c>
      <c r="G146" s="33">
        <v>10000</v>
      </c>
      <c r="H146" s="33">
        <v>0</v>
      </c>
    </row>
    <row r="147" spans="1:8" ht="38.25">
      <c r="A147" s="63" t="s">
        <v>421</v>
      </c>
      <c r="B147" s="148" t="s">
        <v>310</v>
      </c>
      <c r="C147" s="28" t="s">
        <v>50</v>
      </c>
      <c r="D147" s="28" t="s">
        <v>228</v>
      </c>
      <c r="E147" s="28" t="s">
        <v>420</v>
      </c>
      <c r="F147" s="28"/>
      <c r="G147" s="32">
        <f t="shared" ref="G147:H149" si="13">G148</f>
        <v>5000</v>
      </c>
      <c r="H147" s="32">
        <f t="shared" si="13"/>
        <v>0</v>
      </c>
    </row>
    <row r="148" spans="1:8" ht="15.75">
      <c r="A148" s="142" t="s">
        <v>18</v>
      </c>
      <c r="B148" s="148" t="s">
        <v>310</v>
      </c>
      <c r="C148" s="22" t="s">
        <v>50</v>
      </c>
      <c r="D148" s="22" t="s">
        <v>228</v>
      </c>
      <c r="E148" s="22" t="s">
        <v>420</v>
      </c>
      <c r="F148" s="22" t="s">
        <v>366</v>
      </c>
      <c r="G148" s="33">
        <f t="shared" si="13"/>
        <v>5000</v>
      </c>
      <c r="H148" s="33">
        <f t="shared" si="13"/>
        <v>0</v>
      </c>
    </row>
    <row r="149" spans="1:8" ht="25.5">
      <c r="A149" s="142" t="s">
        <v>10</v>
      </c>
      <c r="B149" s="148" t="s">
        <v>310</v>
      </c>
      <c r="C149" s="22" t="s">
        <v>50</v>
      </c>
      <c r="D149" s="22" t="s">
        <v>228</v>
      </c>
      <c r="E149" s="22" t="s">
        <v>420</v>
      </c>
      <c r="F149" s="22" t="s">
        <v>367</v>
      </c>
      <c r="G149" s="33">
        <f t="shared" si="13"/>
        <v>5000</v>
      </c>
      <c r="H149" s="33">
        <f t="shared" si="13"/>
        <v>0</v>
      </c>
    </row>
    <row r="150" spans="1:8" ht="25.5">
      <c r="A150" s="139" t="s">
        <v>193</v>
      </c>
      <c r="B150" s="148" t="s">
        <v>310</v>
      </c>
      <c r="C150" s="22" t="s">
        <v>50</v>
      </c>
      <c r="D150" s="22" t="s">
        <v>228</v>
      </c>
      <c r="E150" s="22" t="s">
        <v>420</v>
      </c>
      <c r="F150" s="22" t="s">
        <v>223</v>
      </c>
      <c r="G150" s="33">
        <v>5000</v>
      </c>
      <c r="H150" s="33">
        <v>0</v>
      </c>
    </row>
    <row r="151" spans="1:8" ht="16.5">
      <c r="A151" s="71" t="s">
        <v>203</v>
      </c>
      <c r="B151" s="149" t="s">
        <v>310</v>
      </c>
      <c r="C151" s="94" t="s">
        <v>51</v>
      </c>
      <c r="D151" s="94"/>
      <c r="E151" s="94"/>
      <c r="F151" s="94"/>
      <c r="G151" s="72">
        <f>G156+G173+G209</f>
        <v>6807187.5999999996</v>
      </c>
      <c r="H151" s="72">
        <f>H156+H173+H209</f>
        <v>5616247</v>
      </c>
    </row>
    <row r="152" spans="1:8" ht="15.75" hidden="1">
      <c r="A152" s="63" t="s">
        <v>161</v>
      </c>
      <c r="B152" s="148" t="s">
        <v>310</v>
      </c>
      <c r="C152" s="28" t="s">
        <v>51</v>
      </c>
      <c r="D152" s="13" t="s">
        <v>46</v>
      </c>
      <c r="E152" s="13" t="s">
        <v>163</v>
      </c>
      <c r="F152" s="13"/>
      <c r="G152" s="57">
        <f t="shared" ref="G152:H154" si="14">G153</f>
        <v>0</v>
      </c>
      <c r="H152" s="57">
        <f t="shared" si="14"/>
        <v>0</v>
      </c>
    </row>
    <row r="153" spans="1:8" ht="25.5" hidden="1">
      <c r="A153" s="63" t="s">
        <v>21</v>
      </c>
      <c r="B153" s="148" t="s">
        <v>310</v>
      </c>
      <c r="C153" s="28" t="s">
        <v>51</v>
      </c>
      <c r="D153" s="13" t="s">
        <v>46</v>
      </c>
      <c r="E153" s="13" t="s">
        <v>163</v>
      </c>
      <c r="F153" s="13"/>
      <c r="G153" s="57">
        <f t="shared" si="14"/>
        <v>0</v>
      </c>
      <c r="H153" s="57">
        <f t="shared" si="14"/>
        <v>0</v>
      </c>
    </row>
    <row r="154" spans="1:8" ht="38.25" hidden="1">
      <c r="A154" s="123" t="s">
        <v>162</v>
      </c>
      <c r="B154" s="148" t="s">
        <v>310</v>
      </c>
      <c r="C154" s="28" t="s">
        <v>51</v>
      </c>
      <c r="D154" s="13" t="s">
        <v>46</v>
      </c>
      <c r="E154" s="13" t="s">
        <v>163</v>
      </c>
      <c r="F154" s="13"/>
      <c r="G154" s="57">
        <f t="shared" si="14"/>
        <v>0</v>
      </c>
      <c r="H154" s="57">
        <f t="shared" si="14"/>
        <v>0</v>
      </c>
    </row>
    <row r="155" spans="1:8" ht="38.25" hidden="1">
      <c r="A155" s="64" t="s">
        <v>157</v>
      </c>
      <c r="B155" s="148" t="s">
        <v>310</v>
      </c>
      <c r="C155" s="22" t="s">
        <v>51</v>
      </c>
      <c r="D155" s="20" t="s">
        <v>46</v>
      </c>
      <c r="E155" s="20" t="s">
        <v>163</v>
      </c>
      <c r="F155" s="20" t="s">
        <v>153</v>
      </c>
      <c r="G155" s="58">
        <v>0</v>
      </c>
      <c r="H155" s="58">
        <v>0</v>
      </c>
    </row>
    <row r="156" spans="1:8" ht="15.75">
      <c r="A156" s="63" t="s">
        <v>20</v>
      </c>
      <c r="B156" s="148" t="s">
        <v>310</v>
      </c>
      <c r="C156" s="13" t="s">
        <v>51</v>
      </c>
      <c r="D156" s="13" t="s">
        <v>46</v>
      </c>
      <c r="E156" s="13"/>
      <c r="F156" s="13"/>
      <c r="G156" s="32">
        <f>G157</f>
        <v>289100</v>
      </c>
      <c r="H156" s="32">
        <f>H157</f>
        <v>0</v>
      </c>
    </row>
    <row r="157" spans="1:8" ht="51">
      <c r="A157" s="63" t="s">
        <v>187</v>
      </c>
      <c r="B157" s="148" t="s">
        <v>310</v>
      </c>
      <c r="C157" s="13" t="s">
        <v>51</v>
      </c>
      <c r="D157" s="13" t="s">
        <v>46</v>
      </c>
      <c r="E157" s="13" t="s">
        <v>83</v>
      </c>
      <c r="F157" s="13"/>
      <c r="G157" s="32">
        <f>G158</f>
        <v>289100</v>
      </c>
      <c r="H157" s="32">
        <f>H158</f>
        <v>0</v>
      </c>
    </row>
    <row r="158" spans="1:8" ht="25.5">
      <c r="A158" s="63" t="s">
        <v>21</v>
      </c>
      <c r="B158" s="148" t="s">
        <v>310</v>
      </c>
      <c r="C158" s="13" t="s">
        <v>51</v>
      </c>
      <c r="D158" s="13" t="s">
        <v>46</v>
      </c>
      <c r="E158" s="13" t="s">
        <v>106</v>
      </c>
      <c r="F158" s="13"/>
      <c r="G158" s="32">
        <f>G159+G168</f>
        <v>289100</v>
      </c>
      <c r="H158" s="32">
        <f>H159+H168</f>
        <v>0</v>
      </c>
    </row>
    <row r="159" spans="1:8" ht="15.75">
      <c r="A159" s="63" t="s">
        <v>20</v>
      </c>
      <c r="B159" s="148" t="s">
        <v>310</v>
      </c>
      <c r="C159" s="13" t="s">
        <v>51</v>
      </c>
      <c r="D159" s="13" t="s">
        <v>46</v>
      </c>
      <c r="E159" s="13" t="s">
        <v>114</v>
      </c>
      <c r="F159" s="13"/>
      <c r="G159" s="32">
        <f>G160+G163</f>
        <v>289100</v>
      </c>
      <c r="H159" s="32">
        <f>H160+H163</f>
        <v>0</v>
      </c>
    </row>
    <row r="160" spans="1:8" ht="38.25">
      <c r="A160" s="63" t="s">
        <v>204</v>
      </c>
      <c r="B160" s="148" t="s">
        <v>310</v>
      </c>
      <c r="C160" s="13" t="s">
        <v>51</v>
      </c>
      <c r="D160" s="13" t="s">
        <v>46</v>
      </c>
      <c r="E160" s="13" t="s">
        <v>113</v>
      </c>
      <c r="F160" s="13"/>
      <c r="G160" s="32">
        <f>G162</f>
        <v>1000</v>
      </c>
      <c r="H160" s="32">
        <f>H162</f>
        <v>0</v>
      </c>
    </row>
    <row r="161" spans="1:8" ht="15.75">
      <c r="A161" s="64" t="s">
        <v>351</v>
      </c>
      <c r="B161" s="148" t="s">
        <v>310</v>
      </c>
      <c r="C161" s="20" t="s">
        <v>51</v>
      </c>
      <c r="D161" s="20" t="s">
        <v>46</v>
      </c>
      <c r="E161" s="20" t="s">
        <v>113</v>
      </c>
      <c r="F161" s="20" t="s">
        <v>352</v>
      </c>
      <c r="G161" s="33">
        <f>G162</f>
        <v>1000</v>
      </c>
      <c r="H161" s="33">
        <f>H162</f>
        <v>0</v>
      </c>
    </row>
    <row r="162" spans="1:8" ht="51">
      <c r="A162" s="95" t="s">
        <v>340</v>
      </c>
      <c r="B162" s="148" t="s">
        <v>310</v>
      </c>
      <c r="C162" s="20" t="s">
        <v>51</v>
      </c>
      <c r="D162" s="20" t="s">
        <v>46</v>
      </c>
      <c r="E162" s="20" t="s">
        <v>113</v>
      </c>
      <c r="F162" s="20" t="s">
        <v>341</v>
      </c>
      <c r="G162" s="33">
        <v>1000</v>
      </c>
      <c r="H162" s="33">
        <v>0</v>
      </c>
    </row>
    <row r="163" spans="1:8" ht="15.75">
      <c r="A163" s="63" t="s">
        <v>22</v>
      </c>
      <c r="B163" s="148" t="s">
        <v>310</v>
      </c>
      <c r="C163" s="13" t="s">
        <v>51</v>
      </c>
      <c r="D163" s="13" t="s">
        <v>46</v>
      </c>
      <c r="E163" s="13" t="s">
        <v>112</v>
      </c>
      <c r="F163" s="13"/>
      <c r="G163" s="32">
        <f>G167+G165</f>
        <v>288100</v>
      </c>
      <c r="H163" s="32">
        <f>H167+H165</f>
        <v>0</v>
      </c>
    </row>
    <row r="164" spans="1:8" ht="25.5">
      <c r="A164" s="139" t="s">
        <v>380</v>
      </c>
      <c r="B164" s="148" t="s">
        <v>310</v>
      </c>
      <c r="C164" s="20" t="s">
        <v>51</v>
      </c>
      <c r="D164" s="20" t="s">
        <v>46</v>
      </c>
      <c r="E164" s="20" t="s">
        <v>112</v>
      </c>
      <c r="F164" s="20" t="s">
        <v>367</v>
      </c>
      <c r="G164" s="33">
        <f>G165</f>
        <v>288100</v>
      </c>
      <c r="H164" s="33">
        <f>H165</f>
        <v>0</v>
      </c>
    </row>
    <row r="165" spans="1:8" ht="25.5">
      <c r="A165" s="64" t="s">
        <v>193</v>
      </c>
      <c r="B165" s="148" t="s">
        <v>310</v>
      </c>
      <c r="C165" s="20" t="s">
        <v>51</v>
      </c>
      <c r="D165" s="20" t="s">
        <v>46</v>
      </c>
      <c r="E165" s="20" t="s">
        <v>112</v>
      </c>
      <c r="F165" s="20" t="s">
        <v>223</v>
      </c>
      <c r="G165" s="33">
        <v>288100</v>
      </c>
      <c r="H165" s="33">
        <v>0</v>
      </c>
    </row>
    <row r="166" spans="1:8" ht="15.75">
      <c r="A166" s="64" t="s">
        <v>351</v>
      </c>
      <c r="B166" s="148" t="s">
        <v>310</v>
      </c>
      <c r="C166" s="20" t="s">
        <v>51</v>
      </c>
      <c r="D166" s="20" t="s">
        <v>46</v>
      </c>
      <c r="E166" s="20" t="s">
        <v>112</v>
      </c>
      <c r="F166" s="20" t="s">
        <v>352</v>
      </c>
      <c r="G166" s="33">
        <f>G167</f>
        <v>0</v>
      </c>
      <c r="H166" s="33">
        <f>H167</f>
        <v>0</v>
      </c>
    </row>
    <row r="167" spans="1:8" ht="37.5" customHeight="1">
      <c r="A167" s="96" t="s">
        <v>343</v>
      </c>
      <c r="B167" s="148" t="s">
        <v>310</v>
      </c>
      <c r="C167" s="20" t="s">
        <v>51</v>
      </c>
      <c r="D167" s="20" t="s">
        <v>46</v>
      </c>
      <c r="E167" s="20" t="s">
        <v>112</v>
      </c>
      <c r="F167" s="20" t="s">
        <v>342</v>
      </c>
      <c r="G167" s="33">
        <v>0</v>
      </c>
      <c r="H167" s="33">
        <v>0</v>
      </c>
    </row>
    <row r="168" spans="1:8" ht="25.5" hidden="1">
      <c r="A168" s="63" t="s">
        <v>21</v>
      </c>
      <c r="B168" s="148" t="s">
        <v>310</v>
      </c>
      <c r="C168" s="13" t="s">
        <v>51</v>
      </c>
      <c r="D168" s="13" t="s">
        <v>46</v>
      </c>
      <c r="E168" s="13" t="s">
        <v>155</v>
      </c>
      <c r="F168" s="13"/>
      <c r="G168" s="32">
        <f>G169+G171</f>
        <v>0</v>
      </c>
      <c r="H168" s="32">
        <f>H169+H171</f>
        <v>0</v>
      </c>
    </row>
    <row r="169" spans="1:8" ht="63.75" hidden="1">
      <c r="A169" s="63" t="s">
        <v>149</v>
      </c>
      <c r="B169" s="148" t="s">
        <v>310</v>
      </c>
      <c r="C169" s="13" t="s">
        <v>51</v>
      </c>
      <c r="D169" s="13" t="s">
        <v>46</v>
      </c>
      <c r="E169" s="13" t="s">
        <v>154</v>
      </c>
      <c r="F169" s="13"/>
      <c r="G169" s="32">
        <f>G170</f>
        <v>0</v>
      </c>
      <c r="H169" s="32">
        <f>H170</f>
        <v>0</v>
      </c>
    </row>
    <row r="170" spans="1:8" ht="38.25" hidden="1">
      <c r="A170" s="64" t="s">
        <v>157</v>
      </c>
      <c r="B170" s="148" t="s">
        <v>310</v>
      </c>
      <c r="C170" s="20" t="s">
        <v>51</v>
      </c>
      <c r="D170" s="20" t="s">
        <v>46</v>
      </c>
      <c r="E170" s="20" t="s">
        <v>154</v>
      </c>
      <c r="F170" s="20" t="s">
        <v>153</v>
      </c>
      <c r="G170" s="33">
        <v>0</v>
      </c>
      <c r="H170" s="33">
        <v>0</v>
      </c>
    </row>
    <row r="171" spans="1:8" ht="38.25" hidden="1">
      <c r="A171" s="63" t="s">
        <v>150</v>
      </c>
      <c r="B171" s="148" t="s">
        <v>310</v>
      </c>
      <c r="C171" s="13" t="s">
        <v>51</v>
      </c>
      <c r="D171" s="13" t="s">
        <v>46</v>
      </c>
      <c r="E171" s="13" t="s">
        <v>156</v>
      </c>
      <c r="F171" s="13"/>
      <c r="G171" s="32">
        <f>G172</f>
        <v>0</v>
      </c>
      <c r="H171" s="32">
        <f>H172</f>
        <v>0</v>
      </c>
    </row>
    <row r="172" spans="1:8" ht="38.25" hidden="1">
      <c r="A172" s="64" t="s">
        <v>157</v>
      </c>
      <c r="B172" s="148" t="s">
        <v>310</v>
      </c>
      <c r="C172" s="20" t="s">
        <v>51</v>
      </c>
      <c r="D172" s="20" t="s">
        <v>46</v>
      </c>
      <c r="E172" s="20" t="s">
        <v>156</v>
      </c>
      <c r="F172" s="20" t="s">
        <v>153</v>
      </c>
      <c r="G172" s="33">
        <v>0</v>
      </c>
      <c r="H172" s="33">
        <v>0</v>
      </c>
    </row>
    <row r="173" spans="1:8" ht="15.75">
      <c r="A173" s="63" t="s">
        <v>205</v>
      </c>
      <c r="B173" s="148" t="s">
        <v>310</v>
      </c>
      <c r="C173" s="13" t="s">
        <v>51</v>
      </c>
      <c r="D173" s="13" t="s">
        <v>48</v>
      </c>
      <c r="E173" s="13"/>
      <c r="F173" s="13"/>
      <c r="G173" s="32">
        <f>G174+G180+G186</f>
        <v>3397725</v>
      </c>
      <c r="H173" s="32">
        <f>H174+H180+H186</f>
        <v>3070965.71</v>
      </c>
    </row>
    <row r="174" spans="1:8" ht="60" customHeight="1">
      <c r="A174" s="209" t="s">
        <v>434</v>
      </c>
      <c r="B174" s="148" t="s">
        <v>310</v>
      </c>
      <c r="C174" s="13" t="s">
        <v>51</v>
      </c>
      <c r="D174" s="13" t="s">
        <v>48</v>
      </c>
      <c r="E174" s="192" t="s">
        <v>426</v>
      </c>
      <c r="F174" s="13"/>
      <c r="G174" s="32">
        <f>G176</f>
        <v>3132324</v>
      </c>
      <c r="H174" s="32">
        <f>H176</f>
        <v>2807136.02</v>
      </c>
    </row>
    <row r="175" spans="1:8" ht="15.75" customHeight="1">
      <c r="A175" s="233" t="s">
        <v>451</v>
      </c>
      <c r="B175" s="148" t="s">
        <v>310</v>
      </c>
      <c r="C175" s="13" t="s">
        <v>51</v>
      </c>
      <c r="D175" s="13" t="s">
        <v>48</v>
      </c>
      <c r="E175" s="192" t="s">
        <v>427</v>
      </c>
      <c r="F175" s="13"/>
      <c r="G175" s="32">
        <f>G176</f>
        <v>3132324</v>
      </c>
      <c r="H175" s="32">
        <f>H176</f>
        <v>2807136.02</v>
      </c>
    </row>
    <row r="176" spans="1:8" ht="19.5" customHeight="1">
      <c r="A176" s="194" t="s">
        <v>435</v>
      </c>
      <c r="B176" s="148" t="s">
        <v>310</v>
      </c>
      <c r="C176" s="20" t="s">
        <v>51</v>
      </c>
      <c r="D176" s="20" t="s">
        <v>48</v>
      </c>
      <c r="E176" s="193" t="s">
        <v>428</v>
      </c>
      <c r="F176" s="20"/>
      <c r="G176" s="58">
        <f>G178</f>
        <v>3132324</v>
      </c>
      <c r="H176" s="58">
        <f>H178</f>
        <v>2807136.02</v>
      </c>
    </row>
    <row r="177" spans="1:8" ht="30.75" customHeight="1">
      <c r="A177" s="21" t="s">
        <v>364</v>
      </c>
      <c r="B177" s="148" t="s">
        <v>310</v>
      </c>
      <c r="C177" s="20" t="s">
        <v>51</v>
      </c>
      <c r="D177" s="20" t="s">
        <v>48</v>
      </c>
      <c r="E177" s="193" t="s">
        <v>428</v>
      </c>
      <c r="F177" s="20" t="s">
        <v>367</v>
      </c>
      <c r="G177" s="58">
        <f>G178</f>
        <v>3132324</v>
      </c>
      <c r="H177" s="58">
        <f>H178</f>
        <v>2807136.02</v>
      </c>
    </row>
    <row r="178" spans="1:8" ht="45">
      <c r="A178" s="21" t="s">
        <v>430</v>
      </c>
      <c r="B178" s="148" t="s">
        <v>310</v>
      </c>
      <c r="C178" s="20" t="s">
        <v>51</v>
      </c>
      <c r="D178" s="20" t="s">
        <v>48</v>
      </c>
      <c r="E178" s="193" t="s">
        <v>428</v>
      </c>
      <c r="F178" s="20" t="s">
        <v>356</v>
      </c>
      <c r="G178" s="33">
        <f>G179</f>
        <v>3132324</v>
      </c>
      <c r="H178" s="33">
        <f>H179</f>
        <v>2807136.02</v>
      </c>
    </row>
    <row r="179" spans="1:8" ht="15.75">
      <c r="A179" s="21" t="s">
        <v>429</v>
      </c>
      <c r="B179" s="148" t="s">
        <v>310</v>
      </c>
      <c r="C179" s="20" t="s">
        <v>51</v>
      </c>
      <c r="D179" s="20" t="s">
        <v>48</v>
      </c>
      <c r="E179" s="193" t="s">
        <v>428</v>
      </c>
      <c r="F179" s="20" t="s">
        <v>356</v>
      </c>
      <c r="G179" s="33">
        <v>3132324</v>
      </c>
      <c r="H179" s="33">
        <v>2807136.02</v>
      </c>
    </row>
    <row r="180" spans="1:8" ht="0.75" customHeight="1">
      <c r="A180" s="208" t="s">
        <v>433</v>
      </c>
      <c r="B180" s="206" t="s">
        <v>310</v>
      </c>
      <c r="C180" s="13" t="s">
        <v>51</v>
      </c>
      <c r="D180" s="13" t="s">
        <v>48</v>
      </c>
      <c r="E180" s="192" t="s">
        <v>99</v>
      </c>
      <c r="F180" s="13"/>
      <c r="G180" s="32">
        <f>G182</f>
        <v>0</v>
      </c>
      <c r="H180" s="32">
        <f>H182</f>
        <v>0</v>
      </c>
    </row>
    <row r="181" spans="1:8" ht="38.25" hidden="1">
      <c r="A181" s="234" t="s">
        <v>98</v>
      </c>
      <c r="B181" s="206" t="s">
        <v>310</v>
      </c>
      <c r="C181" s="13" t="s">
        <v>51</v>
      </c>
      <c r="D181" s="13" t="s">
        <v>48</v>
      </c>
      <c r="E181" s="192" t="s">
        <v>97</v>
      </c>
      <c r="F181" s="13"/>
      <c r="G181" s="32">
        <f t="shared" ref="G181:H184" si="15">G182</f>
        <v>0</v>
      </c>
      <c r="H181" s="32">
        <f t="shared" si="15"/>
        <v>0</v>
      </c>
    </row>
    <row r="182" spans="1:8" ht="30" hidden="1">
      <c r="A182" s="21" t="s">
        <v>431</v>
      </c>
      <c r="B182" s="148" t="s">
        <v>310</v>
      </c>
      <c r="C182" s="20" t="s">
        <v>51</v>
      </c>
      <c r="D182" s="20" t="s">
        <v>48</v>
      </c>
      <c r="E182" s="192" t="s">
        <v>436</v>
      </c>
      <c r="F182" s="20"/>
      <c r="G182" s="33">
        <f t="shared" si="15"/>
        <v>0</v>
      </c>
      <c r="H182" s="33">
        <f t="shared" si="15"/>
        <v>0</v>
      </c>
    </row>
    <row r="183" spans="1:8" ht="25.5" hidden="1">
      <c r="A183" s="139" t="s">
        <v>363</v>
      </c>
      <c r="B183" s="148" t="s">
        <v>310</v>
      </c>
      <c r="C183" s="20" t="s">
        <v>51</v>
      </c>
      <c r="D183" s="20" t="s">
        <v>48</v>
      </c>
      <c r="E183" s="192" t="s">
        <v>437</v>
      </c>
      <c r="F183" s="20" t="s">
        <v>366</v>
      </c>
      <c r="G183" s="33">
        <f t="shared" si="15"/>
        <v>0</v>
      </c>
      <c r="H183" s="33">
        <f t="shared" si="15"/>
        <v>0</v>
      </c>
    </row>
    <row r="184" spans="1:8" ht="25.5" hidden="1">
      <c r="A184" s="139" t="s">
        <v>380</v>
      </c>
      <c r="B184" s="148" t="s">
        <v>310</v>
      </c>
      <c r="C184" s="20" t="s">
        <v>51</v>
      </c>
      <c r="D184" s="20" t="s">
        <v>48</v>
      </c>
      <c r="E184" s="192" t="s">
        <v>437</v>
      </c>
      <c r="F184" s="20" t="s">
        <v>367</v>
      </c>
      <c r="G184" s="33">
        <f t="shared" si="15"/>
        <v>0</v>
      </c>
      <c r="H184" s="33">
        <f t="shared" si="15"/>
        <v>0</v>
      </c>
    </row>
    <row r="185" spans="1:8" ht="25.5" hidden="1">
      <c r="A185" s="139" t="s">
        <v>193</v>
      </c>
      <c r="B185" s="148" t="s">
        <v>310</v>
      </c>
      <c r="C185" s="20" t="s">
        <v>51</v>
      </c>
      <c r="D185" s="20" t="s">
        <v>48</v>
      </c>
      <c r="E185" s="192" t="s">
        <v>436</v>
      </c>
      <c r="F185" s="20" t="s">
        <v>223</v>
      </c>
      <c r="G185" s="33">
        <v>0</v>
      </c>
      <c r="H185" s="33">
        <v>0</v>
      </c>
    </row>
    <row r="186" spans="1:8" ht="51">
      <c r="A186" s="63" t="s">
        <v>187</v>
      </c>
      <c r="B186" s="148" t="s">
        <v>310</v>
      </c>
      <c r="C186" s="28" t="s">
        <v>51</v>
      </c>
      <c r="D186" s="28" t="s">
        <v>48</v>
      </c>
      <c r="E186" s="13" t="s">
        <v>83</v>
      </c>
      <c r="F186" s="102"/>
      <c r="G186" s="32">
        <f>G187</f>
        <v>265401</v>
      </c>
      <c r="H186" s="32">
        <f>H187</f>
        <v>263829.69</v>
      </c>
    </row>
    <row r="187" spans="1:8" ht="15.75">
      <c r="A187" s="63" t="s">
        <v>24</v>
      </c>
      <c r="B187" s="148" t="s">
        <v>310</v>
      </c>
      <c r="C187" s="28" t="s">
        <v>51</v>
      </c>
      <c r="D187" s="28" t="s">
        <v>48</v>
      </c>
      <c r="E187" s="13" t="s">
        <v>106</v>
      </c>
      <c r="F187" s="13"/>
      <c r="G187" s="32">
        <f>G192+G188+G206</f>
        <v>265401</v>
      </c>
      <c r="H187" s="32">
        <f>H192+H188+H206</f>
        <v>263829.69</v>
      </c>
    </row>
    <row r="188" spans="1:8" ht="38.25">
      <c r="A188" s="138" t="s">
        <v>201</v>
      </c>
      <c r="B188" s="148" t="s">
        <v>310</v>
      </c>
      <c r="C188" s="29" t="s">
        <v>51</v>
      </c>
      <c r="D188" s="29" t="s">
        <v>48</v>
      </c>
      <c r="E188" s="27" t="s">
        <v>365</v>
      </c>
      <c r="F188" s="13"/>
      <c r="G188" s="32">
        <f t="shared" ref="G188:H190" si="16">G189</f>
        <v>1071</v>
      </c>
      <c r="H188" s="32">
        <f t="shared" si="16"/>
        <v>0</v>
      </c>
    </row>
    <row r="189" spans="1:8" ht="25.5">
      <c r="A189" s="139" t="s">
        <v>363</v>
      </c>
      <c r="B189" s="148" t="s">
        <v>310</v>
      </c>
      <c r="C189" s="31" t="s">
        <v>51</v>
      </c>
      <c r="D189" s="31" t="s">
        <v>48</v>
      </c>
      <c r="E189" s="30" t="s">
        <v>365</v>
      </c>
      <c r="F189" s="20" t="s">
        <v>366</v>
      </c>
      <c r="G189" s="33">
        <f t="shared" si="16"/>
        <v>1071</v>
      </c>
      <c r="H189" s="33">
        <f t="shared" si="16"/>
        <v>0</v>
      </c>
    </row>
    <row r="190" spans="1:8" ht="25.5">
      <c r="A190" s="139" t="s">
        <v>364</v>
      </c>
      <c r="B190" s="148" t="s">
        <v>310</v>
      </c>
      <c r="C190" s="31" t="s">
        <v>51</v>
      </c>
      <c r="D190" s="31" t="s">
        <v>48</v>
      </c>
      <c r="E190" s="30" t="s">
        <v>365</v>
      </c>
      <c r="F190" s="20" t="s">
        <v>367</v>
      </c>
      <c r="G190" s="33">
        <f t="shared" si="16"/>
        <v>1071</v>
      </c>
      <c r="H190" s="33">
        <f t="shared" si="16"/>
        <v>0</v>
      </c>
    </row>
    <row r="191" spans="1:8" ht="25.5">
      <c r="A191" s="139" t="s">
        <v>193</v>
      </c>
      <c r="B191" s="148" t="s">
        <v>310</v>
      </c>
      <c r="C191" s="31" t="s">
        <v>51</v>
      </c>
      <c r="D191" s="31" t="s">
        <v>48</v>
      </c>
      <c r="E191" s="30" t="s">
        <v>365</v>
      </c>
      <c r="F191" s="20" t="s">
        <v>223</v>
      </c>
      <c r="G191" s="33">
        <v>1071</v>
      </c>
      <c r="H191" s="33">
        <v>0</v>
      </c>
    </row>
    <row r="192" spans="1:8" ht="15.75">
      <c r="A192" s="63" t="s">
        <v>205</v>
      </c>
      <c r="B192" s="148" t="s">
        <v>310</v>
      </c>
      <c r="C192" s="28" t="s">
        <v>51</v>
      </c>
      <c r="D192" s="28" t="s">
        <v>48</v>
      </c>
      <c r="E192" s="13"/>
      <c r="F192" s="13"/>
      <c r="G192" s="32">
        <f>G193+G196+G199</f>
        <v>264330</v>
      </c>
      <c r="H192" s="32">
        <f>H193+H196+H199</f>
        <v>263829.69</v>
      </c>
    </row>
    <row r="193" spans="1:8" ht="51">
      <c r="A193" s="63" t="s">
        <v>206</v>
      </c>
      <c r="B193" s="148" t="s">
        <v>310</v>
      </c>
      <c r="C193" s="28" t="s">
        <v>51</v>
      </c>
      <c r="D193" s="28" t="s">
        <v>48</v>
      </c>
      <c r="E193" s="13" t="s">
        <v>104</v>
      </c>
      <c r="F193" s="13"/>
      <c r="G193" s="32">
        <f>G195</f>
        <v>0</v>
      </c>
      <c r="H193" s="32">
        <f>H195</f>
        <v>0</v>
      </c>
    </row>
    <row r="194" spans="1:8" ht="15.75">
      <c r="A194" s="64" t="s">
        <v>351</v>
      </c>
      <c r="B194" s="148" t="s">
        <v>310</v>
      </c>
      <c r="C194" s="22" t="s">
        <v>51</v>
      </c>
      <c r="D194" s="22" t="s">
        <v>48</v>
      </c>
      <c r="E194" s="20" t="s">
        <v>104</v>
      </c>
      <c r="F194" s="20" t="s">
        <v>352</v>
      </c>
      <c r="G194" s="33">
        <f>G195</f>
        <v>0</v>
      </c>
      <c r="H194" s="33">
        <f>H195</f>
        <v>0</v>
      </c>
    </row>
    <row r="195" spans="1:8" ht="51">
      <c r="A195" s="95" t="s">
        <v>340</v>
      </c>
      <c r="B195" s="148" t="s">
        <v>310</v>
      </c>
      <c r="C195" s="22" t="s">
        <v>51</v>
      </c>
      <c r="D195" s="22" t="s">
        <v>48</v>
      </c>
      <c r="E195" s="20" t="s">
        <v>104</v>
      </c>
      <c r="F195" s="20" t="s">
        <v>341</v>
      </c>
      <c r="G195" s="33"/>
      <c r="H195" s="33"/>
    </row>
    <row r="196" spans="1:8" ht="51">
      <c r="A196" s="63" t="s">
        <v>207</v>
      </c>
      <c r="B196" s="148" t="s">
        <v>310</v>
      </c>
      <c r="C196" s="28" t="s">
        <v>51</v>
      </c>
      <c r="D196" s="13" t="s">
        <v>48</v>
      </c>
      <c r="E196" s="13" t="s">
        <v>116</v>
      </c>
      <c r="F196" s="13"/>
      <c r="G196" s="32">
        <f>G198</f>
        <v>0</v>
      </c>
      <c r="H196" s="32">
        <f>H198</f>
        <v>0</v>
      </c>
    </row>
    <row r="197" spans="1:8" ht="15.75">
      <c r="A197" s="64" t="s">
        <v>351</v>
      </c>
      <c r="B197" s="148" t="s">
        <v>310</v>
      </c>
      <c r="C197" s="22" t="s">
        <v>51</v>
      </c>
      <c r="D197" s="20" t="s">
        <v>48</v>
      </c>
      <c r="E197" s="20" t="s">
        <v>116</v>
      </c>
      <c r="F197" s="20" t="s">
        <v>229</v>
      </c>
      <c r="G197" s="33">
        <f>G198</f>
        <v>0</v>
      </c>
      <c r="H197" s="33">
        <f>H198</f>
        <v>0</v>
      </c>
    </row>
    <row r="198" spans="1:8" ht="48" customHeight="1">
      <c r="A198" s="95" t="s">
        <v>340</v>
      </c>
      <c r="B198" s="148" t="s">
        <v>310</v>
      </c>
      <c r="C198" s="22" t="s">
        <v>51</v>
      </c>
      <c r="D198" s="20" t="s">
        <v>48</v>
      </c>
      <c r="E198" s="20" t="s">
        <v>116</v>
      </c>
      <c r="F198" s="20" t="s">
        <v>341</v>
      </c>
      <c r="G198" s="33"/>
      <c r="H198" s="33"/>
    </row>
    <row r="199" spans="1:8" ht="15.75">
      <c r="A199" s="63" t="s">
        <v>24</v>
      </c>
      <c r="B199" s="148" t="s">
        <v>310</v>
      </c>
      <c r="C199" s="13" t="s">
        <v>51</v>
      </c>
      <c r="D199" s="13" t="s">
        <v>48</v>
      </c>
      <c r="E199" s="28" t="s">
        <v>115</v>
      </c>
      <c r="F199" s="13"/>
      <c r="G199" s="32">
        <f>G204+G202+G201+G205</f>
        <v>264330</v>
      </c>
      <c r="H199" s="32">
        <f>H204+H202+H201+H205</f>
        <v>263829.69</v>
      </c>
    </row>
    <row r="200" spans="1:8" ht="25.5">
      <c r="A200" s="139" t="s">
        <v>380</v>
      </c>
      <c r="B200" s="148" t="s">
        <v>310</v>
      </c>
      <c r="C200" s="20" t="s">
        <v>51</v>
      </c>
      <c r="D200" s="20" t="s">
        <v>48</v>
      </c>
      <c r="E200" s="22" t="s">
        <v>115</v>
      </c>
      <c r="F200" s="20" t="s">
        <v>367</v>
      </c>
      <c r="G200" s="33">
        <f>G201+G202</f>
        <v>257000</v>
      </c>
      <c r="H200" s="33">
        <f>H201+H202</f>
        <v>256499.69</v>
      </c>
    </row>
    <row r="201" spans="1:8" ht="38.25">
      <c r="A201" s="64" t="s">
        <v>357</v>
      </c>
      <c r="B201" s="148" t="s">
        <v>310</v>
      </c>
      <c r="C201" s="20" t="s">
        <v>51</v>
      </c>
      <c r="D201" s="20" t="s">
        <v>48</v>
      </c>
      <c r="E201" s="22" t="s">
        <v>115</v>
      </c>
      <c r="F201" s="20" t="s">
        <v>356</v>
      </c>
      <c r="G201" s="33"/>
      <c r="H201" s="33"/>
    </row>
    <row r="202" spans="1:8" ht="25.5">
      <c r="A202" s="64" t="s">
        <v>193</v>
      </c>
      <c r="B202" s="148" t="s">
        <v>310</v>
      </c>
      <c r="C202" s="20" t="s">
        <v>51</v>
      </c>
      <c r="D202" s="20" t="s">
        <v>48</v>
      </c>
      <c r="E202" s="22" t="s">
        <v>115</v>
      </c>
      <c r="F202" s="20" t="s">
        <v>223</v>
      </c>
      <c r="G202" s="33">
        <v>257000</v>
      </c>
      <c r="H202" s="33">
        <v>256499.69</v>
      </c>
    </row>
    <row r="203" spans="1:8" ht="15.75">
      <c r="A203" s="64" t="s">
        <v>351</v>
      </c>
      <c r="B203" s="148" t="s">
        <v>310</v>
      </c>
      <c r="C203" s="20" t="s">
        <v>51</v>
      </c>
      <c r="D203" s="20" t="s">
        <v>48</v>
      </c>
      <c r="E203" s="22" t="s">
        <v>115</v>
      </c>
      <c r="F203" s="20" t="s">
        <v>352</v>
      </c>
      <c r="G203" s="33">
        <f>G204+G205</f>
        <v>7330</v>
      </c>
      <c r="H203" s="33">
        <f>H204+H205</f>
        <v>7330</v>
      </c>
    </row>
    <row r="204" spans="1:8" ht="51.75">
      <c r="A204" s="96" t="s">
        <v>343</v>
      </c>
      <c r="B204" s="148" t="s">
        <v>310</v>
      </c>
      <c r="C204" s="20" t="s">
        <v>51</v>
      </c>
      <c r="D204" s="20" t="s">
        <v>48</v>
      </c>
      <c r="E204" s="22" t="s">
        <v>115</v>
      </c>
      <c r="F204" s="20" t="s">
        <v>342</v>
      </c>
      <c r="G204" s="33">
        <v>0</v>
      </c>
      <c r="H204" s="33">
        <v>0</v>
      </c>
    </row>
    <row r="205" spans="1:8" ht="24.75" customHeight="1">
      <c r="A205" s="64" t="s">
        <v>290</v>
      </c>
      <c r="B205" s="148" t="s">
        <v>310</v>
      </c>
      <c r="C205" s="20" t="s">
        <v>51</v>
      </c>
      <c r="D205" s="20" t="s">
        <v>48</v>
      </c>
      <c r="E205" s="22" t="s">
        <v>115</v>
      </c>
      <c r="F205" s="20" t="s">
        <v>164</v>
      </c>
      <c r="G205" s="33">
        <v>7330</v>
      </c>
      <c r="H205" s="33">
        <v>7330</v>
      </c>
    </row>
    <row r="206" spans="1:8" ht="38.25" hidden="1">
      <c r="A206" s="63" t="s">
        <v>130</v>
      </c>
      <c r="B206" s="148" t="s">
        <v>310</v>
      </c>
      <c r="C206" s="13" t="s">
        <v>51</v>
      </c>
      <c r="D206" s="13" t="s">
        <v>48</v>
      </c>
      <c r="E206" s="28" t="s">
        <v>129</v>
      </c>
      <c r="F206" s="13"/>
      <c r="G206" s="32">
        <f>SUM(G208)</f>
        <v>0</v>
      </c>
      <c r="H206" s="32">
        <f>SUM(H208)</f>
        <v>0</v>
      </c>
    </row>
    <row r="207" spans="1:8" ht="25.5" hidden="1">
      <c r="A207" s="139" t="s">
        <v>380</v>
      </c>
      <c r="B207" s="148" t="s">
        <v>310</v>
      </c>
      <c r="C207" s="20" t="s">
        <v>51</v>
      </c>
      <c r="D207" s="20" t="s">
        <v>48</v>
      </c>
      <c r="E207" s="22" t="s">
        <v>129</v>
      </c>
      <c r="F207" s="20" t="s">
        <v>367</v>
      </c>
      <c r="G207" s="33">
        <f>G208</f>
        <v>0</v>
      </c>
      <c r="H207" s="33">
        <f>H208</f>
        <v>0</v>
      </c>
    </row>
    <row r="208" spans="1:8" ht="38.25" hidden="1">
      <c r="A208" s="64" t="s">
        <v>357</v>
      </c>
      <c r="B208" s="148" t="s">
        <v>310</v>
      </c>
      <c r="C208" s="20" t="s">
        <v>51</v>
      </c>
      <c r="D208" s="20" t="s">
        <v>48</v>
      </c>
      <c r="E208" s="22" t="s">
        <v>129</v>
      </c>
      <c r="F208" s="20" t="s">
        <v>356</v>
      </c>
      <c r="G208" s="33">
        <v>0</v>
      </c>
      <c r="H208" s="33">
        <v>0</v>
      </c>
    </row>
    <row r="209" spans="1:8" ht="16.5" thickBot="1">
      <c r="A209" s="63" t="s">
        <v>208</v>
      </c>
      <c r="B209" s="148" t="s">
        <v>310</v>
      </c>
      <c r="C209" s="13" t="s">
        <v>51</v>
      </c>
      <c r="D209" s="13" t="s">
        <v>49</v>
      </c>
      <c r="E209" s="13"/>
      <c r="F209" s="13"/>
      <c r="G209" s="32">
        <f>G210+G214+G220+G225</f>
        <v>3120362.6</v>
      </c>
      <c r="H209" s="32">
        <f>H210+H214+H220+H225</f>
        <v>2545281.29</v>
      </c>
    </row>
    <row r="210" spans="1:8" ht="64.5">
      <c r="A210" s="219" t="s">
        <v>445</v>
      </c>
      <c r="B210" s="148" t="s">
        <v>310</v>
      </c>
      <c r="C210" s="13" t="s">
        <v>51</v>
      </c>
      <c r="D210" s="13" t="s">
        <v>49</v>
      </c>
      <c r="E210" s="13" t="s">
        <v>92</v>
      </c>
      <c r="F210" s="13"/>
      <c r="G210" s="32">
        <f>G211</f>
        <v>10000</v>
      </c>
      <c r="H210" s="32">
        <f>H211</f>
        <v>0</v>
      </c>
    </row>
    <row r="211" spans="1:8" ht="25.5">
      <c r="A211" s="63" t="s">
        <v>450</v>
      </c>
      <c r="B211" s="148" t="s">
        <v>310</v>
      </c>
      <c r="C211" s="13" t="s">
        <v>103</v>
      </c>
      <c r="D211" s="13" t="s">
        <v>49</v>
      </c>
      <c r="E211" s="13" t="s">
        <v>91</v>
      </c>
      <c r="F211" s="13"/>
      <c r="G211" s="32">
        <f>G213</f>
        <v>10000</v>
      </c>
      <c r="H211" s="32">
        <f>H213</f>
        <v>0</v>
      </c>
    </row>
    <row r="212" spans="1:8" ht="25.5">
      <c r="A212" s="139" t="s">
        <v>380</v>
      </c>
      <c r="B212" s="148" t="s">
        <v>310</v>
      </c>
      <c r="C212" s="20" t="s">
        <v>51</v>
      </c>
      <c r="D212" s="20" t="s">
        <v>49</v>
      </c>
      <c r="E212" s="20" t="s">
        <v>90</v>
      </c>
      <c r="F212" s="20" t="s">
        <v>367</v>
      </c>
      <c r="G212" s="33">
        <f>G213</f>
        <v>10000</v>
      </c>
      <c r="H212" s="33">
        <f>H213</f>
        <v>0</v>
      </c>
    </row>
    <row r="213" spans="1:8" ht="25.5">
      <c r="A213" s="64" t="s">
        <v>193</v>
      </c>
      <c r="B213" s="148" t="s">
        <v>310</v>
      </c>
      <c r="C213" s="20" t="s">
        <v>51</v>
      </c>
      <c r="D213" s="20" t="s">
        <v>49</v>
      </c>
      <c r="E213" s="20" t="s">
        <v>90</v>
      </c>
      <c r="F213" s="20" t="s">
        <v>223</v>
      </c>
      <c r="G213" s="33">
        <v>10000</v>
      </c>
      <c r="H213" s="33">
        <v>0</v>
      </c>
    </row>
    <row r="214" spans="1:8" ht="71.25">
      <c r="A214" s="208" t="s">
        <v>433</v>
      </c>
      <c r="B214" s="206" t="s">
        <v>310</v>
      </c>
      <c r="C214" s="13" t="s">
        <v>51</v>
      </c>
      <c r="D214" s="13" t="s">
        <v>49</v>
      </c>
      <c r="E214" s="192" t="s">
        <v>99</v>
      </c>
      <c r="F214" s="13"/>
      <c r="G214" s="32">
        <f>G216</f>
        <v>190616.16</v>
      </c>
      <c r="H214" s="32">
        <f>H216</f>
        <v>163974</v>
      </c>
    </row>
    <row r="215" spans="1:8" ht="38.25">
      <c r="A215" s="234" t="s">
        <v>98</v>
      </c>
      <c r="B215" s="206" t="s">
        <v>310</v>
      </c>
      <c r="C215" s="13" t="s">
        <v>51</v>
      </c>
      <c r="D215" s="13" t="s">
        <v>49</v>
      </c>
      <c r="E215" s="192" t="s">
        <v>97</v>
      </c>
      <c r="F215" s="13"/>
      <c r="G215" s="32">
        <f t="shared" ref="G215:H218" si="17">G216</f>
        <v>190616.16</v>
      </c>
      <c r="H215" s="32">
        <f t="shared" si="17"/>
        <v>163974</v>
      </c>
    </row>
    <row r="216" spans="1:8" ht="30">
      <c r="A216" s="21" t="s">
        <v>431</v>
      </c>
      <c r="B216" s="148" t="s">
        <v>310</v>
      </c>
      <c r="C216" s="20" t="s">
        <v>51</v>
      </c>
      <c r="D216" s="20" t="s">
        <v>49</v>
      </c>
      <c r="E216" s="192" t="s">
        <v>436</v>
      </c>
      <c r="F216" s="20"/>
      <c r="G216" s="33">
        <f t="shared" si="17"/>
        <v>190616.16</v>
      </c>
      <c r="H216" s="33">
        <f t="shared" si="17"/>
        <v>163974</v>
      </c>
    </row>
    <row r="217" spans="1:8" ht="25.5">
      <c r="A217" s="139" t="s">
        <v>363</v>
      </c>
      <c r="B217" s="148" t="s">
        <v>310</v>
      </c>
      <c r="C217" s="20" t="s">
        <v>51</v>
      </c>
      <c r="D217" s="20" t="s">
        <v>49</v>
      </c>
      <c r="E217" s="192" t="s">
        <v>437</v>
      </c>
      <c r="F217" s="20" t="s">
        <v>366</v>
      </c>
      <c r="G217" s="33">
        <f t="shared" si="17"/>
        <v>190616.16</v>
      </c>
      <c r="H217" s="33">
        <f t="shared" si="17"/>
        <v>163974</v>
      </c>
    </row>
    <row r="218" spans="1:8" ht="25.5">
      <c r="A218" s="139" t="s">
        <v>380</v>
      </c>
      <c r="B218" s="148" t="s">
        <v>310</v>
      </c>
      <c r="C218" s="20" t="s">
        <v>51</v>
      </c>
      <c r="D218" s="20" t="s">
        <v>49</v>
      </c>
      <c r="E218" s="192" t="s">
        <v>437</v>
      </c>
      <c r="F218" s="20" t="s">
        <v>367</v>
      </c>
      <c r="G218" s="33">
        <f t="shared" si="17"/>
        <v>190616.16</v>
      </c>
      <c r="H218" s="33">
        <f t="shared" si="17"/>
        <v>163974</v>
      </c>
    </row>
    <row r="219" spans="1:8" ht="25.5">
      <c r="A219" s="139" t="s">
        <v>193</v>
      </c>
      <c r="B219" s="148" t="s">
        <v>310</v>
      </c>
      <c r="C219" s="20" t="s">
        <v>51</v>
      </c>
      <c r="D219" s="20" t="s">
        <v>49</v>
      </c>
      <c r="E219" s="192" t="s">
        <v>436</v>
      </c>
      <c r="F219" s="20" t="s">
        <v>223</v>
      </c>
      <c r="G219" s="33">
        <v>190616.16</v>
      </c>
      <c r="H219" s="33">
        <v>163974</v>
      </c>
    </row>
    <row r="220" spans="1:8" ht="51">
      <c r="A220" s="123" t="s">
        <v>398</v>
      </c>
      <c r="B220" s="148" t="s">
        <v>310</v>
      </c>
      <c r="C220" s="13" t="s">
        <v>51</v>
      </c>
      <c r="D220" s="13" t="s">
        <v>49</v>
      </c>
      <c r="E220" s="13" t="s">
        <v>100</v>
      </c>
      <c r="F220" s="13"/>
      <c r="G220" s="32">
        <f>G221</f>
        <v>20000</v>
      </c>
      <c r="H220" s="32">
        <f>H221</f>
        <v>0</v>
      </c>
    </row>
    <row r="221" spans="1:8" ht="15.75">
      <c r="A221" s="123" t="s">
        <v>102</v>
      </c>
      <c r="B221" s="148" t="s">
        <v>310</v>
      </c>
      <c r="C221" s="13" t="s">
        <v>51</v>
      </c>
      <c r="D221" s="13" t="s">
        <v>49</v>
      </c>
      <c r="E221" s="13" t="s">
        <v>101</v>
      </c>
      <c r="F221" s="13"/>
      <c r="G221" s="32">
        <f>G222</f>
        <v>20000</v>
      </c>
      <c r="H221" s="32">
        <f>H222</f>
        <v>0</v>
      </c>
    </row>
    <row r="222" spans="1:8" ht="25.5">
      <c r="A222" s="63" t="s">
        <v>209</v>
      </c>
      <c r="B222" s="148" t="s">
        <v>310</v>
      </c>
      <c r="C222" s="13" t="s">
        <v>51</v>
      </c>
      <c r="D222" s="13" t="s">
        <v>49</v>
      </c>
      <c r="E222" s="13" t="s">
        <v>453</v>
      </c>
      <c r="F222" s="13"/>
      <c r="G222" s="32">
        <f>G224</f>
        <v>20000</v>
      </c>
      <c r="H222" s="32">
        <f>H224</f>
        <v>0</v>
      </c>
    </row>
    <row r="223" spans="1:8" ht="25.5">
      <c r="A223" s="139" t="s">
        <v>380</v>
      </c>
      <c r="B223" s="148" t="s">
        <v>310</v>
      </c>
      <c r="C223" s="20" t="s">
        <v>51</v>
      </c>
      <c r="D223" s="20" t="s">
        <v>49</v>
      </c>
      <c r="E223" s="20" t="s">
        <v>453</v>
      </c>
      <c r="F223" s="20" t="s">
        <v>367</v>
      </c>
      <c r="G223" s="33">
        <f>G224</f>
        <v>20000</v>
      </c>
      <c r="H223" s="33">
        <f>H224</f>
        <v>0</v>
      </c>
    </row>
    <row r="224" spans="1:8" ht="25.5">
      <c r="A224" s="64" t="s">
        <v>193</v>
      </c>
      <c r="B224" s="148" t="s">
        <v>310</v>
      </c>
      <c r="C224" s="20" t="s">
        <v>51</v>
      </c>
      <c r="D224" s="20" t="s">
        <v>49</v>
      </c>
      <c r="E224" s="20" t="s">
        <v>453</v>
      </c>
      <c r="F224" s="20" t="s">
        <v>223</v>
      </c>
      <c r="G224" s="33">
        <v>20000</v>
      </c>
      <c r="H224" s="33">
        <v>0</v>
      </c>
    </row>
    <row r="225" spans="1:8" ht="51">
      <c r="A225" s="63" t="s">
        <v>187</v>
      </c>
      <c r="B225" s="148" t="s">
        <v>310</v>
      </c>
      <c r="C225" s="13" t="s">
        <v>51</v>
      </c>
      <c r="D225" s="13" t="s">
        <v>49</v>
      </c>
      <c r="E225" s="13" t="s">
        <v>83</v>
      </c>
      <c r="F225" s="13"/>
      <c r="G225" s="32">
        <f>G226</f>
        <v>2899746.44</v>
      </c>
      <c r="H225" s="32">
        <f>H226</f>
        <v>2381307.29</v>
      </c>
    </row>
    <row r="226" spans="1:8" ht="15.75">
      <c r="A226" s="63" t="s">
        <v>24</v>
      </c>
      <c r="B226" s="148" t="s">
        <v>310</v>
      </c>
      <c r="C226" s="13" t="s">
        <v>51</v>
      </c>
      <c r="D226" s="13" t="s">
        <v>49</v>
      </c>
      <c r="E226" s="13" t="s">
        <v>106</v>
      </c>
      <c r="F226" s="13"/>
      <c r="G226" s="32">
        <f>G227+G233</f>
        <v>2899746.44</v>
      </c>
      <c r="H226" s="32">
        <f>H227+H233</f>
        <v>2381307.29</v>
      </c>
    </row>
    <row r="227" spans="1:8" ht="15.75">
      <c r="A227" s="63" t="s">
        <v>208</v>
      </c>
      <c r="B227" s="148" t="s">
        <v>310</v>
      </c>
      <c r="C227" s="13" t="s">
        <v>51</v>
      </c>
      <c r="D227" s="13" t="s">
        <v>49</v>
      </c>
      <c r="E227" s="13" t="s">
        <v>122</v>
      </c>
      <c r="F227" s="13"/>
      <c r="G227" s="32">
        <f>G228+G238+G241+G244+G247</f>
        <v>2069245</v>
      </c>
      <c r="H227" s="32">
        <f>H228+H238+H241+H244+H247</f>
        <v>1550805.85</v>
      </c>
    </row>
    <row r="228" spans="1:8" ht="15.75">
      <c r="A228" s="63" t="s">
        <v>210</v>
      </c>
      <c r="B228" s="148" t="s">
        <v>310</v>
      </c>
      <c r="C228" s="13" t="s">
        <v>51</v>
      </c>
      <c r="D228" s="13" t="s">
        <v>49</v>
      </c>
      <c r="E228" s="13" t="s">
        <v>120</v>
      </c>
      <c r="F228" s="13"/>
      <c r="G228" s="32">
        <f>G230+G231</f>
        <v>1727705</v>
      </c>
      <c r="H228" s="32">
        <f>H230+H231</f>
        <v>1534377.85</v>
      </c>
    </row>
    <row r="229" spans="1:8" ht="25.5">
      <c r="A229" s="139" t="s">
        <v>380</v>
      </c>
      <c r="B229" s="148" t="s">
        <v>310</v>
      </c>
      <c r="C229" s="52" t="s">
        <v>51</v>
      </c>
      <c r="D229" s="52" t="s">
        <v>49</v>
      </c>
      <c r="E229" s="52" t="s">
        <v>120</v>
      </c>
      <c r="F229" s="52" t="s">
        <v>367</v>
      </c>
      <c r="G229" s="33">
        <f>G230</f>
        <v>1428200</v>
      </c>
      <c r="H229" s="33">
        <f>H230</f>
        <v>1234894.82</v>
      </c>
    </row>
    <row r="230" spans="1:8" ht="25.5">
      <c r="A230" s="67" t="s">
        <v>193</v>
      </c>
      <c r="B230" s="148" t="s">
        <v>310</v>
      </c>
      <c r="C230" s="52" t="s">
        <v>51</v>
      </c>
      <c r="D230" s="52" t="s">
        <v>49</v>
      </c>
      <c r="E230" s="52" t="s">
        <v>120</v>
      </c>
      <c r="F230" s="52" t="s">
        <v>223</v>
      </c>
      <c r="G230" s="33">
        <v>1428200</v>
      </c>
      <c r="H230" s="33">
        <v>1234894.82</v>
      </c>
    </row>
    <row r="231" spans="1:8" ht="15.75">
      <c r="A231" s="64" t="s">
        <v>409</v>
      </c>
      <c r="B231" s="148" t="s">
        <v>310</v>
      </c>
      <c r="C231" s="52" t="s">
        <v>51</v>
      </c>
      <c r="D231" s="52" t="s">
        <v>49</v>
      </c>
      <c r="E231" s="52" t="s">
        <v>120</v>
      </c>
      <c r="F231" s="52" t="s">
        <v>374</v>
      </c>
      <c r="G231" s="33">
        <f>G232</f>
        <v>299505</v>
      </c>
      <c r="H231" s="33">
        <v>299483.03000000003</v>
      </c>
    </row>
    <row r="232" spans="1:8" ht="38.25">
      <c r="A232" s="64" t="s">
        <v>424</v>
      </c>
      <c r="B232" s="148" t="s">
        <v>310</v>
      </c>
      <c r="C232" s="52" t="s">
        <v>51</v>
      </c>
      <c r="D232" s="52" t="s">
        <v>49</v>
      </c>
      <c r="E232" s="52" t="s">
        <v>120</v>
      </c>
      <c r="F232" s="52" t="s">
        <v>164</v>
      </c>
      <c r="G232" s="33">
        <v>299505</v>
      </c>
      <c r="H232" s="33">
        <v>299505</v>
      </c>
    </row>
    <row r="233" spans="1:8" ht="25.5">
      <c r="A233" s="63" t="s">
        <v>463</v>
      </c>
      <c r="B233" s="276" t="s">
        <v>310</v>
      </c>
      <c r="C233" s="13" t="s">
        <v>51</v>
      </c>
      <c r="D233" s="13" t="s">
        <v>49</v>
      </c>
      <c r="E233" s="13" t="s">
        <v>462</v>
      </c>
      <c r="F233" s="13"/>
      <c r="G233" s="32">
        <f>G234+G236</f>
        <v>830501.44</v>
      </c>
      <c r="H233" s="32">
        <f>H234+H236</f>
        <v>830501.44</v>
      </c>
    </row>
    <row r="234" spans="1:8" ht="25.5">
      <c r="A234" s="139" t="s">
        <v>380</v>
      </c>
      <c r="B234" s="277" t="s">
        <v>310</v>
      </c>
      <c r="C234" s="20" t="s">
        <v>51</v>
      </c>
      <c r="D234" s="20" t="s">
        <v>49</v>
      </c>
      <c r="E234" s="20" t="s">
        <v>462</v>
      </c>
      <c r="F234" s="20" t="s">
        <v>367</v>
      </c>
      <c r="G234" s="33">
        <f>G235</f>
        <v>808334.44</v>
      </c>
      <c r="H234" s="33">
        <f>H235</f>
        <v>808334.44</v>
      </c>
    </row>
    <row r="235" spans="1:8" ht="25.5">
      <c r="A235" s="64" t="s">
        <v>193</v>
      </c>
      <c r="B235" s="277" t="s">
        <v>310</v>
      </c>
      <c r="C235" s="20" t="s">
        <v>51</v>
      </c>
      <c r="D235" s="20" t="s">
        <v>49</v>
      </c>
      <c r="E235" s="20" t="s">
        <v>462</v>
      </c>
      <c r="F235" s="20" t="s">
        <v>223</v>
      </c>
      <c r="G235" s="33">
        <v>808334.44</v>
      </c>
      <c r="H235" s="33">
        <v>808334.44</v>
      </c>
    </row>
    <row r="236" spans="1:8" ht="15.75">
      <c r="A236" s="64" t="s">
        <v>382</v>
      </c>
      <c r="B236" s="277" t="s">
        <v>310</v>
      </c>
      <c r="C236" s="20" t="s">
        <v>51</v>
      </c>
      <c r="D236" s="20" t="s">
        <v>49</v>
      </c>
      <c r="E236" s="20" t="s">
        <v>462</v>
      </c>
      <c r="F236" s="20" t="s">
        <v>374</v>
      </c>
      <c r="G236" s="33">
        <f>G237</f>
        <v>22167</v>
      </c>
      <c r="H236" s="33">
        <f>H237</f>
        <v>22167</v>
      </c>
    </row>
    <row r="237" spans="1:8" ht="38.25">
      <c r="A237" s="64" t="s">
        <v>424</v>
      </c>
      <c r="B237" s="277" t="s">
        <v>310</v>
      </c>
      <c r="C237" s="20" t="s">
        <v>51</v>
      </c>
      <c r="D237" s="20" t="s">
        <v>49</v>
      </c>
      <c r="E237" s="20" t="s">
        <v>462</v>
      </c>
      <c r="F237" s="20" t="s">
        <v>164</v>
      </c>
      <c r="G237" s="33">
        <v>22167</v>
      </c>
      <c r="H237" s="33">
        <v>22167</v>
      </c>
    </row>
    <row r="238" spans="1:8" ht="38.25">
      <c r="A238" s="63" t="s">
        <v>211</v>
      </c>
      <c r="B238" s="148" t="s">
        <v>310</v>
      </c>
      <c r="C238" s="13" t="s">
        <v>51</v>
      </c>
      <c r="D238" s="13" t="s">
        <v>49</v>
      </c>
      <c r="E238" s="28" t="s">
        <v>121</v>
      </c>
      <c r="F238" s="13"/>
      <c r="G238" s="32">
        <f>G240</f>
        <v>130000</v>
      </c>
      <c r="H238" s="32">
        <f>H240</f>
        <v>0</v>
      </c>
    </row>
    <row r="239" spans="1:8" ht="25.5">
      <c r="A239" s="139" t="s">
        <v>380</v>
      </c>
      <c r="B239" s="148" t="s">
        <v>310</v>
      </c>
      <c r="C239" s="20" t="s">
        <v>51</v>
      </c>
      <c r="D239" s="20" t="s">
        <v>49</v>
      </c>
      <c r="E239" s="22" t="s">
        <v>121</v>
      </c>
      <c r="F239" s="20" t="s">
        <v>367</v>
      </c>
      <c r="G239" s="33">
        <f>G240</f>
        <v>130000</v>
      </c>
      <c r="H239" s="33">
        <f>H240</f>
        <v>0</v>
      </c>
    </row>
    <row r="240" spans="1:8" ht="25.5">
      <c r="A240" s="64" t="s">
        <v>193</v>
      </c>
      <c r="B240" s="148" t="s">
        <v>310</v>
      </c>
      <c r="C240" s="20" t="s">
        <v>51</v>
      </c>
      <c r="D240" s="20" t="s">
        <v>49</v>
      </c>
      <c r="E240" s="22" t="s">
        <v>121</v>
      </c>
      <c r="F240" s="20" t="s">
        <v>223</v>
      </c>
      <c r="G240" s="33">
        <v>130000</v>
      </c>
      <c r="H240" s="33">
        <v>0</v>
      </c>
    </row>
    <row r="241" spans="1:8" ht="15.75">
      <c r="A241" s="63" t="s">
        <v>26</v>
      </c>
      <c r="B241" s="148" t="s">
        <v>310</v>
      </c>
      <c r="C241" s="13" t="s">
        <v>51</v>
      </c>
      <c r="D241" s="13" t="s">
        <v>49</v>
      </c>
      <c r="E241" s="13" t="s">
        <v>119</v>
      </c>
      <c r="F241" s="13"/>
      <c r="G241" s="32">
        <f>G243</f>
        <v>1000</v>
      </c>
      <c r="H241" s="32">
        <f>H243</f>
        <v>0</v>
      </c>
    </row>
    <row r="242" spans="1:8" ht="25.5">
      <c r="A242" s="139" t="s">
        <v>380</v>
      </c>
      <c r="B242" s="148" t="s">
        <v>310</v>
      </c>
      <c r="C242" s="20" t="s">
        <v>51</v>
      </c>
      <c r="D242" s="20" t="s">
        <v>49</v>
      </c>
      <c r="E242" s="20" t="s">
        <v>119</v>
      </c>
      <c r="F242" s="20" t="s">
        <v>367</v>
      </c>
      <c r="G242" s="33">
        <f>G243</f>
        <v>1000</v>
      </c>
      <c r="H242" s="33">
        <f>H243</f>
        <v>0</v>
      </c>
    </row>
    <row r="243" spans="1:8" ht="25.5">
      <c r="A243" s="64" t="s">
        <v>193</v>
      </c>
      <c r="B243" s="148" t="s">
        <v>310</v>
      </c>
      <c r="C243" s="20" t="s">
        <v>51</v>
      </c>
      <c r="D243" s="20" t="s">
        <v>49</v>
      </c>
      <c r="E243" s="20" t="s">
        <v>119</v>
      </c>
      <c r="F243" s="20" t="s">
        <v>223</v>
      </c>
      <c r="G243" s="33">
        <v>1000</v>
      </c>
      <c r="H243" s="33">
        <v>0</v>
      </c>
    </row>
    <row r="244" spans="1:8" ht="15.75">
      <c r="A244" s="63" t="s">
        <v>35</v>
      </c>
      <c r="B244" s="148" t="s">
        <v>310</v>
      </c>
      <c r="C244" s="13" t="s">
        <v>51</v>
      </c>
      <c r="D244" s="13" t="s">
        <v>49</v>
      </c>
      <c r="E244" s="13" t="s">
        <v>118</v>
      </c>
      <c r="F244" s="13"/>
      <c r="G244" s="32">
        <f>G246</f>
        <v>1000</v>
      </c>
      <c r="H244" s="32">
        <f>H246</f>
        <v>0</v>
      </c>
    </row>
    <row r="245" spans="1:8" ht="25.5">
      <c r="A245" s="139" t="s">
        <v>380</v>
      </c>
      <c r="B245" s="148" t="s">
        <v>310</v>
      </c>
      <c r="C245" s="20" t="s">
        <v>51</v>
      </c>
      <c r="D245" s="20" t="s">
        <v>49</v>
      </c>
      <c r="E245" s="20" t="s">
        <v>118</v>
      </c>
      <c r="F245" s="20" t="s">
        <v>367</v>
      </c>
      <c r="G245" s="33">
        <f>G246</f>
        <v>1000</v>
      </c>
      <c r="H245" s="33">
        <f>H246</f>
        <v>0</v>
      </c>
    </row>
    <row r="246" spans="1:8" ht="25.5">
      <c r="A246" s="64" t="s">
        <v>193</v>
      </c>
      <c r="B246" s="148" t="s">
        <v>310</v>
      </c>
      <c r="C246" s="20" t="s">
        <v>51</v>
      </c>
      <c r="D246" s="20" t="s">
        <v>49</v>
      </c>
      <c r="E246" s="20" t="s">
        <v>118</v>
      </c>
      <c r="F246" s="20" t="s">
        <v>223</v>
      </c>
      <c r="G246" s="33">
        <v>1000</v>
      </c>
      <c r="H246" s="33">
        <v>0</v>
      </c>
    </row>
    <row r="247" spans="1:8" ht="25.5">
      <c r="A247" s="63" t="s">
        <v>36</v>
      </c>
      <c r="B247" s="148" t="s">
        <v>310</v>
      </c>
      <c r="C247" s="13" t="s">
        <v>51</v>
      </c>
      <c r="D247" s="13" t="s">
        <v>49</v>
      </c>
      <c r="E247" s="13" t="s">
        <v>117</v>
      </c>
      <c r="F247" s="13"/>
      <c r="G247" s="32">
        <f>G249+G250</f>
        <v>209540</v>
      </c>
      <c r="H247" s="32">
        <f>H249+H250</f>
        <v>16428</v>
      </c>
    </row>
    <row r="248" spans="1:8" ht="25.5">
      <c r="A248" s="139" t="s">
        <v>380</v>
      </c>
      <c r="B248" s="148" t="s">
        <v>310</v>
      </c>
      <c r="C248" s="20" t="s">
        <v>51</v>
      </c>
      <c r="D248" s="20" t="s">
        <v>49</v>
      </c>
      <c r="E248" s="20" t="s">
        <v>117</v>
      </c>
      <c r="F248" s="20" t="s">
        <v>367</v>
      </c>
      <c r="G248" s="33">
        <f>G249</f>
        <v>209540</v>
      </c>
      <c r="H248" s="33">
        <f>H249</f>
        <v>16428</v>
      </c>
    </row>
    <row r="249" spans="1:8" ht="25.5">
      <c r="A249" s="64" t="s">
        <v>193</v>
      </c>
      <c r="B249" s="148" t="s">
        <v>310</v>
      </c>
      <c r="C249" s="20" t="s">
        <v>51</v>
      </c>
      <c r="D249" s="20" t="s">
        <v>49</v>
      </c>
      <c r="E249" s="20" t="s">
        <v>117</v>
      </c>
      <c r="F249" s="20" t="s">
        <v>223</v>
      </c>
      <c r="G249" s="33">
        <v>209540</v>
      </c>
      <c r="H249" s="33">
        <v>16428</v>
      </c>
    </row>
    <row r="250" spans="1:8" ht="15.75">
      <c r="A250" s="64" t="s">
        <v>383</v>
      </c>
      <c r="B250" s="148" t="s">
        <v>310</v>
      </c>
      <c r="C250" s="20" t="s">
        <v>51</v>
      </c>
      <c r="D250" s="20" t="s">
        <v>49</v>
      </c>
      <c r="E250" s="20" t="s">
        <v>117</v>
      </c>
      <c r="F250" s="20" t="s">
        <v>376</v>
      </c>
      <c r="G250" s="33">
        <f>G251</f>
        <v>0</v>
      </c>
      <c r="H250" s="33">
        <f>H251</f>
        <v>0</v>
      </c>
    </row>
    <row r="251" spans="1:8" ht="38.25">
      <c r="A251" s="64" t="s">
        <v>157</v>
      </c>
      <c r="B251" s="148" t="s">
        <v>310</v>
      </c>
      <c r="C251" s="20" t="s">
        <v>51</v>
      </c>
      <c r="D251" s="20" t="s">
        <v>49</v>
      </c>
      <c r="E251" s="20" t="s">
        <v>117</v>
      </c>
      <c r="F251" s="20" t="s">
        <v>153</v>
      </c>
      <c r="G251" s="33">
        <v>0</v>
      </c>
      <c r="H251" s="33">
        <v>0</v>
      </c>
    </row>
    <row r="252" spans="1:8" ht="16.5">
      <c r="A252" s="71" t="s">
        <v>37</v>
      </c>
      <c r="B252" s="149" t="s">
        <v>310</v>
      </c>
      <c r="C252" s="70" t="s">
        <v>52</v>
      </c>
      <c r="D252" s="70"/>
      <c r="E252" s="70"/>
      <c r="F252" s="70"/>
      <c r="G252" s="72">
        <f>G253</f>
        <v>50000</v>
      </c>
      <c r="H252" s="72">
        <f>H253</f>
        <v>0</v>
      </c>
    </row>
    <row r="253" spans="1:8" ht="15.75">
      <c r="A253" s="63" t="s">
        <v>38</v>
      </c>
      <c r="B253" s="148" t="s">
        <v>310</v>
      </c>
      <c r="C253" s="13" t="s">
        <v>52</v>
      </c>
      <c r="D253" s="13" t="s">
        <v>52</v>
      </c>
      <c r="E253" s="13"/>
      <c r="F253" s="13"/>
      <c r="G253" s="32">
        <f>G254+G259</f>
        <v>50000</v>
      </c>
      <c r="H253" s="32">
        <f>H254+H259</f>
        <v>0</v>
      </c>
    </row>
    <row r="254" spans="1:8" ht="51">
      <c r="A254" s="123" t="s">
        <v>399</v>
      </c>
      <c r="B254" s="148" t="s">
        <v>310</v>
      </c>
      <c r="C254" s="13" t="s">
        <v>52</v>
      </c>
      <c r="D254" s="13" t="s">
        <v>52</v>
      </c>
      <c r="E254" s="13" t="s">
        <v>87</v>
      </c>
      <c r="F254" s="13"/>
      <c r="G254" s="32">
        <f>G255</f>
        <v>10000</v>
      </c>
      <c r="H254" s="32">
        <f>H255</f>
        <v>0</v>
      </c>
    </row>
    <row r="255" spans="1:8" ht="25.5">
      <c r="A255" s="123" t="s">
        <v>89</v>
      </c>
      <c r="B255" s="148" t="s">
        <v>310</v>
      </c>
      <c r="C255" s="13" t="s">
        <v>52</v>
      </c>
      <c r="D255" s="13" t="s">
        <v>52</v>
      </c>
      <c r="E255" s="13" t="s">
        <v>88</v>
      </c>
      <c r="F255" s="13"/>
      <c r="G255" s="32">
        <f>G256</f>
        <v>10000</v>
      </c>
      <c r="H255" s="32">
        <f>H256</f>
        <v>0</v>
      </c>
    </row>
    <row r="256" spans="1:8" ht="25.5">
      <c r="A256" s="63" t="s">
        <v>17</v>
      </c>
      <c r="B256" s="148" t="s">
        <v>310</v>
      </c>
      <c r="C256" s="13" t="s">
        <v>52</v>
      </c>
      <c r="D256" s="13" t="s">
        <v>52</v>
      </c>
      <c r="E256" s="13" t="s">
        <v>86</v>
      </c>
      <c r="F256" s="13"/>
      <c r="G256" s="32">
        <f>G258</f>
        <v>10000</v>
      </c>
      <c r="H256" s="32">
        <f>H258</f>
        <v>0</v>
      </c>
    </row>
    <row r="257" spans="1:8" ht="25.5">
      <c r="A257" s="139" t="s">
        <v>380</v>
      </c>
      <c r="B257" s="148" t="s">
        <v>310</v>
      </c>
      <c r="C257" s="20" t="s">
        <v>52</v>
      </c>
      <c r="D257" s="20" t="s">
        <v>52</v>
      </c>
      <c r="E257" s="20" t="s">
        <v>86</v>
      </c>
      <c r="F257" s="20" t="s">
        <v>367</v>
      </c>
      <c r="G257" s="33">
        <f>G258</f>
        <v>10000</v>
      </c>
      <c r="H257" s="33">
        <f>H258</f>
        <v>0</v>
      </c>
    </row>
    <row r="258" spans="1:8" ht="26.25" thickBot="1">
      <c r="A258" s="64" t="s">
        <v>193</v>
      </c>
      <c r="B258" s="148" t="s">
        <v>310</v>
      </c>
      <c r="C258" s="20" t="s">
        <v>52</v>
      </c>
      <c r="D258" s="20" t="s">
        <v>52</v>
      </c>
      <c r="E258" s="20" t="s">
        <v>86</v>
      </c>
      <c r="F258" s="20" t="s">
        <v>223</v>
      </c>
      <c r="G258" s="33">
        <v>10000</v>
      </c>
      <c r="H258" s="33">
        <v>0</v>
      </c>
    </row>
    <row r="259" spans="1:8" ht="64.5">
      <c r="A259" s="219" t="s">
        <v>445</v>
      </c>
      <c r="B259" s="148" t="s">
        <v>310</v>
      </c>
      <c r="C259" s="13" t="s">
        <v>52</v>
      </c>
      <c r="D259" s="13" t="s">
        <v>52</v>
      </c>
      <c r="E259" s="13" t="s">
        <v>92</v>
      </c>
      <c r="F259" s="13"/>
      <c r="G259" s="32">
        <f>G260</f>
        <v>40000</v>
      </c>
      <c r="H259" s="32">
        <f>H260</f>
        <v>0</v>
      </c>
    </row>
    <row r="260" spans="1:8" ht="25.5">
      <c r="A260" s="63" t="s">
        <v>450</v>
      </c>
      <c r="B260" s="148" t="s">
        <v>310</v>
      </c>
      <c r="C260" s="13" t="s">
        <v>52</v>
      </c>
      <c r="D260" s="13" t="s">
        <v>52</v>
      </c>
      <c r="E260" s="13" t="s">
        <v>91</v>
      </c>
      <c r="F260" s="13"/>
      <c r="G260" s="32">
        <f>G261</f>
        <v>40000</v>
      </c>
      <c r="H260" s="32">
        <f>H261</f>
        <v>0</v>
      </c>
    </row>
    <row r="261" spans="1:8" ht="38.25">
      <c r="A261" s="63" t="s">
        <v>196</v>
      </c>
      <c r="B261" s="148" t="s">
        <v>310</v>
      </c>
      <c r="C261" s="13" t="s">
        <v>52</v>
      </c>
      <c r="D261" s="13" t="s">
        <v>52</v>
      </c>
      <c r="E261" s="13" t="s">
        <v>90</v>
      </c>
      <c r="F261" s="13"/>
      <c r="G261" s="32">
        <f>G263</f>
        <v>40000</v>
      </c>
      <c r="H261" s="32">
        <f>H263</f>
        <v>0</v>
      </c>
    </row>
    <row r="262" spans="1:8" ht="25.5">
      <c r="A262" s="139" t="s">
        <v>380</v>
      </c>
      <c r="B262" s="148" t="s">
        <v>310</v>
      </c>
      <c r="C262" s="20" t="s">
        <v>52</v>
      </c>
      <c r="D262" s="20" t="s">
        <v>52</v>
      </c>
      <c r="E262" s="20" t="s">
        <v>90</v>
      </c>
      <c r="F262" s="20" t="s">
        <v>367</v>
      </c>
      <c r="G262" s="32">
        <f>G263</f>
        <v>40000</v>
      </c>
      <c r="H262" s="32">
        <f>H263</f>
        <v>0</v>
      </c>
    </row>
    <row r="263" spans="1:8" ht="25.5">
      <c r="A263" s="64" t="s">
        <v>193</v>
      </c>
      <c r="B263" s="148" t="s">
        <v>310</v>
      </c>
      <c r="C263" s="20" t="s">
        <v>52</v>
      </c>
      <c r="D263" s="20" t="s">
        <v>52</v>
      </c>
      <c r="E263" s="20" t="s">
        <v>90</v>
      </c>
      <c r="F263" s="20" t="s">
        <v>223</v>
      </c>
      <c r="G263" s="33">
        <v>40000</v>
      </c>
      <c r="H263" s="33">
        <v>0</v>
      </c>
    </row>
    <row r="264" spans="1:8" ht="16.5">
      <c r="A264" s="71" t="s">
        <v>39</v>
      </c>
      <c r="B264" s="149" t="s">
        <v>310</v>
      </c>
      <c r="C264" s="70" t="s">
        <v>53</v>
      </c>
      <c r="D264" s="70"/>
      <c r="E264" s="70"/>
      <c r="F264" s="70"/>
      <c r="G264" s="72">
        <f>G265+G288</f>
        <v>2482329.84</v>
      </c>
      <c r="H264" s="72">
        <f>H265+H288</f>
        <v>854202.9</v>
      </c>
    </row>
    <row r="265" spans="1:8" ht="15.75">
      <c r="A265" s="63" t="s">
        <v>40</v>
      </c>
      <c r="B265" s="148" t="s">
        <v>310</v>
      </c>
      <c r="C265" s="13" t="s">
        <v>53</v>
      </c>
      <c r="D265" s="13" t="s">
        <v>46</v>
      </c>
      <c r="E265" s="13"/>
      <c r="F265" s="13"/>
      <c r="G265" s="32">
        <f>G266+G284</f>
        <v>974200</v>
      </c>
      <c r="H265" s="32">
        <f>H266+H284</f>
        <v>294210</v>
      </c>
    </row>
    <row r="266" spans="1:8" ht="51">
      <c r="A266" s="63" t="s">
        <v>187</v>
      </c>
      <c r="B266" s="148" t="s">
        <v>310</v>
      </c>
      <c r="C266" s="13" t="s">
        <v>53</v>
      </c>
      <c r="D266" s="13" t="s">
        <v>46</v>
      </c>
      <c r="E266" s="13" t="s">
        <v>83</v>
      </c>
      <c r="F266" s="13"/>
      <c r="G266" s="32">
        <f>G267</f>
        <v>837200</v>
      </c>
      <c r="H266" s="32">
        <f>H267</f>
        <v>294210</v>
      </c>
    </row>
    <row r="267" spans="1:8" ht="38.25">
      <c r="A267" s="63" t="s">
        <v>191</v>
      </c>
      <c r="B267" s="148" t="s">
        <v>310</v>
      </c>
      <c r="C267" s="13" t="s">
        <v>53</v>
      </c>
      <c r="D267" s="13" t="s">
        <v>46</v>
      </c>
      <c r="E267" s="13" t="s">
        <v>82</v>
      </c>
      <c r="F267" s="13"/>
      <c r="G267" s="32">
        <f>G271+G268</f>
        <v>837200</v>
      </c>
      <c r="H267" s="32">
        <f>H271+H268</f>
        <v>294210</v>
      </c>
    </row>
    <row r="268" spans="1:8" s="245" customFormat="1" ht="25.5">
      <c r="A268" s="63" t="s">
        <v>463</v>
      </c>
      <c r="B268" s="277" t="s">
        <v>310</v>
      </c>
      <c r="C268" s="13" t="s">
        <v>53</v>
      </c>
      <c r="D268" s="13" t="s">
        <v>46</v>
      </c>
      <c r="E268" s="13" t="s">
        <v>464</v>
      </c>
      <c r="F268" s="13"/>
      <c r="G268" s="32">
        <f>G269</f>
        <v>0</v>
      </c>
      <c r="H268" s="32">
        <f>H269</f>
        <v>0</v>
      </c>
    </row>
    <row r="269" spans="1:8" s="245" customFormat="1" ht="15.75">
      <c r="A269" s="64" t="s">
        <v>382</v>
      </c>
      <c r="B269" s="277" t="s">
        <v>310</v>
      </c>
      <c r="C269" s="20" t="s">
        <v>53</v>
      </c>
      <c r="D269" s="20" t="s">
        <v>46</v>
      </c>
      <c r="E269" s="20" t="s">
        <v>464</v>
      </c>
      <c r="F269" s="13" t="s">
        <v>374</v>
      </c>
      <c r="G269" s="32">
        <f>G270</f>
        <v>0</v>
      </c>
      <c r="H269" s="32">
        <f>H270</f>
        <v>0</v>
      </c>
    </row>
    <row r="270" spans="1:8" s="245" customFormat="1" ht="38.25">
      <c r="A270" s="64" t="s">
        <v>424</v>
      </c>
      <c r="B270" s="277" t="s">
        <v>310</v>
      </c>
      <c r="C270" s="20" t="s">
        <v>53</v>
      </c>
      <c r="D270" s="20" t="s">
        <v>46</v>
      </c>
      <c r="E270" s="20" t="s">
        <v>464</v>
      </c>
      <c r="F270" s="13" t="s">
        <v>164</v>
      </c>
      <c r="G270" s="32">
        <v>0</v>
      </c>
      <c r="H270" s="32">
        <v>0</v>
      </c>
    </row>
    <row r="271" spans="1:8" ht="25.5">
      <c r="A271" s="63" t="s">
        <v>212</v>
      </c>
      <c r="B271" s="148" t="s">
        <v>310</v>
      </c>
      <c r="C271" s="13" t="s">
        <v>53</v>
      </c>
      <c r="D271" s="13" t="s">
        <v>46</v>
      </c>
      <c r="E271" s="13" t="s">
        <v>84</v>
      </c>
      <c r="F271" s="13"/>
      <c r="G271" s="32">
        <f>G273+G274+G278+G282+G283+G277+G275+G280</f>
        <v>837200</v>
      </c>
      <c r="H271" s="32">
        <f>H273+H274+H278+H282+H283+H277+H275+H280</f>
        <v>294210</v>
      </c>
    </row>
    <row r="272" spans="1:8" ht="15.75">
      <c r="A272" s="64" t="s">
        <v>386</v>
      </c>
      <c r="B272" s="148" t="s">
        <v>310</v>
      </c>
      <c r="C272" s="20" t="s">
        <v>53</v>
      </c>
      <c r="D272" s="20" t="s">
        <v>46</v>
      </c>
      <c r="E272" s="20" t="s">
        <v>84</v>
      </c>
      <c r="F272" s="20" t="s">
        <v>379</v>
      </c>
      <c r="G272" s="32">
        <f>G273+G274+G275</f>
        <v>722200</v>
      </c>
      <c r="H272" s="32">
        <f>H273+H274+H275</f>
        <v>184958</v>
      </c>
    </row>
    <row r="273" spans="1:8" ht="15.75">
      <c r="A273" s="21" t="s">
        <v>309</v>
      </c>
      <c r="B273" s="148" t="s">
        <v>310</v>
      </c>
      <c r="C273" s="20" t="s">
        <v>53</v>
      </c>
      <c r="D273" s="20" t="s">
        <v>46</v>
      </c>
      <c r="E273" s="20" t="s">
        <v>84</v>
      </c>
      <c r="F273" s="20" t="s">
        <v>230</v>
      </c>
      <c r="G273" s="33">
        <v>418300</v>
      </c>
      <c r="H273" s="33">
        <v>184958</v>
      </c>
    </row>
    <row r="274" spans="1:8" ht="25.5">
      <c r="A274" s="64" t="s">
        <v>213</v>
      </c>
      <c r="B274" s="148" t="s">
        <v>310</v>
      </c>
      <c r="C274" s="20" t="s">
        <v>53</v>
      </c>
      <c r="D274" s="20" t="s">
        <v>46</v>
      </c>
      <c r="E274" s="20" t="s">
        <v>84</v>
      </c>
      <c r="F274" s="20" t="s">
        <v>231</v>
      </c>
      <c r="G274" s="33">
        <v>0</v>
      </c>
      <c r="H274" s="33">
        <v>0</v>
      </c>
    </row>
    <row r="275" spans="1:8" ht="38.25">
      <c r="A275" s="64" t="s">
        <v>127</v>
      </c>
      <c r="B275" s="148" t="s">
        <v>310</v>
      </c>
      <c r="C275" s="20" t="s">
        <v>53</v>
      </c>
      <c r="D275" s="20" t="s">
        <v>46</v>
      </c>
      <c r="E275" s="20" t="s">
        <v>84</v>
      </c>
      <c r="F275" s="20" t="s">
        <v>152</v>
      </c>
      <c r="G275" s="33">
        <v>303900</v>
      </c>
      <c r="H275" s="33">
        <v>0</v>
      </c>
    </row>
    <row r="276" spans="1:8" ht="25.5">
      <c r="A276" s="139" t="s">
        <v>380</v>
      </c>
      <c r="B276" s="148" t="s">
        <v>310</v>
      </c>
      <c r="C276" s="20" t="s">
        <v>53</v>
      </c>
      <c r="D276" s="20" t="s">
        <v>46</v>
      </c>
      <c r="E276" s="20" t="s">
        <v>84</v>
      </c>
      <c r="F276" s="20" t="s">
        <v>367</v>
      </c>
      <c r="G276" s="33">
        <f>G277+G278</f>
        <v>114000</v>
      </c>
      <c r="H276" s="33">
        <f>H277+H278</f>
        <v>108252</v>
      </c>
    </row>
    <row r="277" spans="1:8" ht="25.5">
      <c r="A277" s="64" t="s">
        <v>289</v>
      </c>
      <c r="B277" s="148" t="s">
        <v>310</v>
      </c>
      <c r="C277" s="20" t="s">
        <v>53</v>
      </c>
      <c r="D277" s="20" t="s">
        <v>46</v>
      </c>
      <c r="E277" s="20" t="s">
        <v>84</v>
      </c>
      <c r="F277" s="20" t="s">
        <v>222</v>
      </c>
      <c r="G277" s="33">
        <v>4000</v>
      </c>
      <c r="H277" s="33">
        <v>0</v>
      </c>
    </row>
    <row r="278" spans="1:8" ht="25.5">
      <c r="A278" s="64" t="s">
        <v>214</v>
      </c>
      <c r="B278" s="148" t="s">
        <v>310</v>
      </c>
      <c r="C278" s="20" t="s">
        <v>53</v>
      </c>
      <c r="D278" s="20" t="s">
        <v>46</v>
      </c>
      <c r="E278" s="20" t="s">
        <v>84</v>
      </c>
      <c r="F278" s="20" t="s">
        <v>223</v>
      </c>
      <c r="G278" s="33">
        <v>110000</v>
      </c>
      <c r="H278" s="33">
        <v>108252</v>
      </c>
    </row>
    <row r="279" spans="1:8" ht="15.75">
      <c r="A279" s="64" t="s">
        <v>382</v>
      </c>
      <c r="B279" s="148" t="s">
        <v>310</v>
      </c>
      <c r="C279" s="20" t="s">
        <v>53</v>
      </c>
      <c r="D279" s="20" t="s">
        <v>46</v>
      </c>
      <c r="E279" s="20" t="s">
        <v>84</v>
      </c>
      <c r="F279" s="20" t="s">
        <v>374</v>
      </c>
      <c r="G279" s="33">
        <f>G280</f>
        <v>0</v>
      </c>
      <c r="H279" s="33">
        <f>H280</f>
        <v>0</v>
      </c>
    </row>
    <row r="280" spans="1:8" ht="38.25">
      <c r="A280" s="64" t="s">
        <v>424</v>
      </c>
      <c r="B280" s="148" t="s">
        <v>310</v>
      </c>
      <c r="C280" s="20" t="s">
        <v>53</v>
      </c>
      <c r="D280" s="20" t="s">
        <v>46</v>
      </c>
      <c r="E280" s="20" t="s">
        <v>84</v>
      </c>
      <c r="F280" s="20" t="s">
        <v>164</v>
      </c>
      <c r="G280" s="33">
        <v>0</v>
      </c>
      <c r="H280" s="33">
        <v>0</v>
      </c>
    </row>
    <row r="281" spans="1:8" ht="15.75">
      <c r="A281" s="64" t="s">
        <v>381</v>
      </c>
      <c r="B281" s="148" t="s">
        <v>310</v>
      </c>
      <c r="C281" s="20" t="s">
        <v>53</v>
      </c>
      <c r="D281" s="20" t="s">
        <v>46</v>
      </c>
      <c r="E281" s="20" t="s">
        <v>84</v>
      </c>
      <c r="F281" s="20" t="s">
        <v>375</v>
      </c>
      <c r="G281" s="33">
        <f>G282+G283</f>
        <v>1000</v>
      </c>
      <c r="H281" s="33">
        <f>H282+H283</f>
        <v>1000</v>
      </c>
    </row>
    <row r="282" spans="1:8" ht="15.75">
      <c r="A282" s="64" t="s">
        <v>194</v>
      </c>
      <c r="B282" s="148" t="s">
        <v>310</v>
      </c>
      <c r="C282" s="20" t="s">
        <v>53</v>
      </c>
      <c r="D282" s="20" t="s">
        <v>46</v>
      </c>
      <c r="E282" s="20" t="s">
        <v>84</v>
      </c>
      <c r="F282" s="20" t="s">
        <v>224</v>
      </c>
      <c r="G282" s="33">
        <v>1000</v>
      </c>
      <c r="H282" s="33">
        <v>1000</v>
      </c>
    </row>
    <row r="283" spans="1:8" ht="15.75">
      <c r="A283" s="64" t="s">
        <v>195</v>
      </c>
      <c r="B283" s="148" t="s">
        <v>310</v>
      </c>
      <c r="C283" s="20" t="s">
        <v>53</v>
      </c>
      <c r="D283" s="20" t="s">
        <v>46</v>
      </c>
      <c r="E283" s="20" t="s">
        <v>84</v>
      </c>
      <c r="F283" s="20" t="s">
        <v>225</v>
      </c>
      <c r="G283" s="33">
        <v>0</v>
      </c>
      <c r="H283" s="33">
        <v>0</v>
      </c>
    </row>
    <row r="284" spans="1:8" ht="38.25">
      <c r="A284" s="63" t="s">
        <v>422</v>
      </c>
      <c r="B284" s="148" t="s">
        <v>310</v>
      </c>
      <c r="C284" s="13" t="s">
        <v>53</v>
      </c>
      <c r="D284" s="13" t="s">
        <v>46</v>
      </c>
      <c r="E284" s="13" t="s">
        <v>423</v>
      </c>
      <c r="F284" s="13"/>
      <c r="G284" s="32">
        <f>G285</f>
        <v>137000</v>
      </c>
      <c r="H284" s="32">
        <f>H285</f>
        <v>0</v>
      </c>
    </row>
    <row r="285" spans="1:8" ht="15.75">
      <c r="A285" s="64" t="s">
        <v>386</v>
      </c>
      <c r="B285" s="148" t="s">
        <v>310</v>
      </c>
      <c r="C285" s="20" t="s">
        <v>53</v>
      </c>
      <c r="D285" s="20" t="s">
        <v>46</v>
      </c>
      <c r="E285" s="20" t="s">
        <v>423</v>
      </c>
      <c r="F285" s="20" t="s">
        <v>379</v>
      </c>
      <c r="G285" s="33">
        <f>SUM(G286:G287)</f>
        <v>137000</v>
      </c>
      <c r="H285" s="33">
        <f>SUM(H286:H287)</f>
        <v>0</v>
      </c>
    </row>
    <row r="286" spans="1:8" ht="15.75">
      <c r="A286" s="21" t="s">
        <v>309</v>
      </c>
      <c r="B286" s="148" t="s">
        <v>310</v>
      </c>
      <c r="C286" s="20" t="s">
        <v>53</v>
      </c>
      <c r="D286" s="20" t="s">
        <v>46</v>
      </c>
      <c r="E286" s="20" t="s">
        <v>423</v>
      </c>
      <c r="F286" s="20" t="s">
        <v>230</v>
      </c>
      <c r="G286" s="33">
        <v>105223</v>
      </c>
      <c r="H286" s="33">
        <v>0</v>
      </c>
    </row>
    <row r="287" spans="1:8" ht="38.25">
      <c r="A287" s="64" t="s">
        <v>127</v>
      </c>
      <c r="B287" s="148" t="s">
        <v>310</v>
      </c>
      <c r="C287" s="20" t="s">
        <v>53</v>
      </c>
      <c r="D287" s="20" t="s">
        <v>46</v>
      </c>
      <c r="E287" s="20" t="s">
        <v>423</v>
      </c>
      <c r="F287" s="20" t="s">
        <v>152</v>
      </c>
      <c r="G287" s="33">
        <v>31777</v>
      </c>
      <c r="H287" s="33">
        <v>0</v>
      </c>
    </row>
    <row r="288" spans="1:8" ht="25.5">
      <c r="A288" s="63" t="s">
        <v>41</v>
      </c>
      <c r="B288" s="148" t="s">
        <v>310</v>
      </c>
      <c r="C288" s="13" t="s">
        <v>53</v>
      </c>
      <c r="D288" s="13" t="s">
        <v>50</v>
      </c>
      <c r="E288" s="13"/>
      <c r="F288" s="13"/>
      <c r="G288" s="32">
        <f>G289</f>
        <v>1508129.84</v>
      </c>
      <c r="H288" s="32">
        <f>H289</f>
        <v>559992.9</v>
      </c>
    </row>
    <row r="289" spans="1:8" ht="51">
      <c r="A289" s="63" t="s">
        <v>187</v>
      </c>
      <c r="B289" s="148" t="s">
        <v>310</v>
      </c>
      <c r="C289" s="13" t="s">
        <v>53</v>
      </c>
      <c r="D289" s="13" t="s">
        <v>50</v>
      </c>
      <c r="E289" s="13" t="s">
        <v>83</v>
      </c>
      <c r="F289" s="13"/>
      <c r="G289" s="32">
        <f>G290</f>
        <v>1508129.84</v>
      </c>
      <c r="H289" s="32">
        <f>H290</f>
        <v>559992.9</v>
      </c>
    </row>
    <row r="290" spans="1:8" ht="38.25">
      <c r="A290" s="63" t="s">
        <v>191</v>
      </c>
      <c r="B290" s="148" t="s">
        <v>310</v>
      </c>
      <c r="C290" s="13" t="s">
        <v>53</v>
      </c>
      <c r="D290" s="13" t="s">
        <v>50</v>
      </c>
      <c r="E290" s="13" t="s">
        <v>82</v>
      </c>
      <c r="F290" s="13"/>
      <c r="G290" s="32">
        <f>G291+G299</f>
        <v>1508129.84</v>
      </c>
      <c r="H290" s="32">
        <f>H291+H299</f>
        <v>559992.9</v>
      </c>
    </row>
    <row r="291" spans="1:8" ht="25.5">
      <c r="A291" s="63" t="s">
        <v>239</v>
      </c>
      <c r="B291" s="148" t="s">
        <v>310</v>
      </c>
      <c r="C291" s="13" t="s">
        <v>53</v>
      </c>
      <c r="D291" s="13" t="s">
        <v>50</v>
      </c>
      <c r="E291" s="13" t="s">
        <v>81</v>
      </c>
      <c r="F291" s="13"/>
      <c r="G291" s="32">
        <f>G293+G294+G298+G296</f>
        <v>526147</v>
      </c>
      <c r="H291" s="32">
        <f>H293+H294+H298+H296</f>
        <v>0</v>
      </c>
    </row>
    <row r="292" spans="1:8" ht="15.75">
      <c r="A292" s="64" t="s">
        <v>386</v>
      </c>
      <c r="B292" s="148" t="s">
        <v>310</v>
      </c>
      <c r="C292" s="20" t="s">
        <v>53</v>
      </c>
      <c r="D292" s="20" t="s">
        <v>50</v>
      </c>
      <c r="E292" s="20" t="s">
        <v>81</v>
      </c>
      <c r="F292" s="20" t="s">
        <v>379</v>
      </c>
      <c r="G292" s="33">
        <f>G293+G294</f>
        <v>526147</v>
      </c>
      <c r="H292" s="33">
        <f>H293+H294</f>
        <v>0</v>
      </c>
    </row>
    <row r="293" spans="1:8" ht="15.75">
      <c r="A293" s="21" t="s">
        <v>309</v>
      </c>
      <c r="B293" s="148" t="s">
        <v>310</v>
      </c>
      <c r="C293" s="20" t="s">
        <v>53</v>
      </c>
      <c r="D293" s="20" t="s">
        <v>50</v>
      </c>
      <c r="E293" s="20" t="s">
        <v>81</v>
      </c>
      <c r="F293" s="20" t="s">
        <v>230</v>
      </c>
      <c r="G293" s="33">
        <v>184292</v>
      </c>
      <c r="H293" s="33">
        <v>0</v>
      </c>
    </row>
    <row r="294" spans="1:8" ht="36" customHeight="1">
      <c r="A294" s="64" t="s">
        <v>127</v>
      </c>
      <c r="B294" s="148" t="s">
        <v>310</v>
      </c>
      <c r="C294" s="20" t="s">
        <v>53</v>
      </c>
      <c r="D294" s="20" t="s">
        <v>50</v>
      </c>
      <c r="E294" s="20" t="s">
        <v>81</v>
      </c>
      <c r="F294" s="20" t="s">
        <v>152</v>
      </c>
      <c r="G294" s="33">
        <v>341855</v>
      </c>
      <c r="H294" s="33">
        <v>0</v>
      </c>
    </row>
    <row r="295" spans="1:8" ht="25.5" hidden="1">
      <c r="A295" s="139" t="s">
        <v>380</v>
      </c>
      <c r="B295" s="148" t="s">
        <v>310</v>
      </c>
      <c r="C295" s="20" t="s">
        <v>53</v>
      </c>
      <c r="D295" s="20" t="s">
        <v>50</v>
      </c>
      <c r="E295" s="20" t="s">
        <v>81</v>
      </c>
      <c r="F295" s="20" t="s">
        <v>367</v>
      </c>
      <c r="G295" s="33">
        <f>G296</f>
        <v>0</v>
      </c>
      <c r="H295" s="33">
        <f>H296</f>
        <v>0</v>
      </c>
    </row>
    <row r="296" spans="1:8" ht="25.5" hidden="1">
      <c r="A296" s="64" t="s">
        <v>215</v>
      </c>
      <c r="B296" s="148" t="s">
        <v>310</v>
      </c>
      <c r="C296" s="20" t="s">
        <v>53</v>
      </c>
      <c r="D296" s="20" t="s">
        <v>50</v>
      </c>
      <c r="E296" s="20" t="s">
        <v>81</v>
      </c>
      <c r="F296" s="20" t="s">
        <v>223</v>
      </c>
      <c r="G296" s="33">
        <v>0</v>
      </c>
      <c r="H296" s="33">
        <v>0</v>
      </c>
    </row>
    <row r="297" spans="1:8" ht="15.75" hidden="1">
      <c r="A297" s="64" t="s">
        <v>382</v>
      </c>
      <c r="B297" s="148" t="s">
        <v>310</v>
      </c>
      <c r="C297" s="20" t="s">
        <v>53</v>
      </c>
      <c r="D297" s="20" t="s">
        <v>50</v>
      </c>
      <c r="E297" s="20" t="s">
        <v>81</v>
      </c>
      <c r="F297" s="20" t="s">
        <v>374</v>
      </c>
      <c r="G297" s="33">
        <f>G298</f>
        <v>0</v>
      </c>
      <c r="H297" s="33">
        <f>H298</f>
        <v>0</v>
      </c>
    </row>
    <row r="298" spans="1:8" ht="38.25" hidden="1">
      <c r="A298" s="64" t="s">
        <v>290</v>
      </c>
      <c r="B298" s="148" t="s">
        <v>310</v>
      </c>
      <c r="C298" s="20" t="s">
        <v>53</v>
      </c>
      <c r="D298" s="20" t="s">
        <v>50</v>
      </c>
      <c r="E298" s="20" t="s">
        <v>81</v>
      </c>
      <c r="F298" s="20" t="s">
        <v>164</v>
      </c>
      <c r="G298" s="33">
        <v>0</v>
      </c>
      <c r="H298" s="33">
        <v>0</v>
      </c>
    </row>
    <row r="299" spans="1:8" ht="76.5">
      <c r="A299" s="63" t="s">
        <v>79</v>
      </c>
      <c r="B299" s="148" t="s">
        <v>310</v>
      </c>
      <c r="C299" s="13" t="s">
        <v>53</v>
      </c>
      <c r="D299" s="13" t="s">
        <v>50</v>
      </c>
      <c r="E299" s="13" t="s">
        <v>80</v>
      </c>
      <c r="F299" s="13"/>
      <c r="G299" s="32">
        <f>G301+G302+G305+G306+G303</f>
        <v>981982.84000000008</v>
      </c>
      <c r="H299" s="32">
        <f>H301+H302+H305+H306+H303</f>
        <v>559992.9</v>
      </c>
    </row>
    <row r="300" spans="1:8" ht="25.5">
      <c r="A300" s="139" t="s">
        <v>377</v>
      </c>
      <c r="B300" s="148" t="s">
        <v>310</v>
      </c>
      <c r="C300" s="20" t="s">
        <v>53</v>
      </c>
      <c r="D300" s="20" t="s">
        <v>50</v>
      </c>
      <c r="E300" s="20" t="s">
        <v>80</v>
      </c>
      <c r="F300" s="20" t="s">
        <v>373</v>
      </c>
      <c r="G300" s="32">
        <f>G301+G302+G303</f>
        <v>376600.84</v>
      </c>
      <c r="H300" s="32">
        <f>H301+H302+H303</f>
        <v>146986.9</v>
      </c>
    </row>
    <row r="301" spans="1:8" ht="25.5">
      <c r="A301" s="64" t="s">
        <v>125</v>
      </c>
      <c r="B301" s="148" t="s">
        <v>310</v>
      </c>
      <c r="C301" s="20" t="s">
        <v>53</v>
      </c>
      <c r="D301" s="20" t="s">
        <v>50</v>
      </c>
      <c r="E301" s="20" t="s">
        <v>80</v>
      </c>
      <c r="F301" s="20" t="s">
        <v>220</v>
      </c>
      <c r="G301" s="33">
        <v>274050.84000000003</v>
      </c>
      <c r="H301" s="33">
        <v>146986.9</v>
      </c>
    </row>
    <row r="302" spans="1:8" ht="38.25">
      <c r="A302" s="64" t="s">
        <v>189</v>
      </c>
      <c r="B302" s="148" t="s">
        <v>310</v>
      </c>
      <c r="C302" s="22" t="s">
        <v>53</v>
      </c>
      <c r="D302" s="22" t="s">
        <v>50</v>
      </c>
      <c r="E302" s="20" t="s">
        <v>80</v>
      </c>
      <c r="F302" s="20" t="s">
        <v>221</v>
      </c>
      <c r="G302" s="33">
        <v>0</v>
      </c>
      <c r="H302" s="33">
        <v>0</v>
      </c>
    </row>
    <row r="303" spans="1:8" ht="51">
      <c r="A303" s="64" t="s">
        <v>28</v>
      </c>
      <c r="B303" s="148" t="s">
        <v>310</v>
      </c>
      <c r="C303" s="22" t="s">
        <v>53</v>
      </c>
      <c r="D303" s="22" t="s">
        <v>50</v>
      </c>
      <c r="E303" s="20" t="s">
        <v>80</v>
      </c>
      <c r="F303" s="20" t="s">
        <v>151</v>
      </c>
      <c r="G303" s="33">
        <v>102550</v>
      </c>
      <c r="H303" s="33">
        <v>0</v>
      </c>
    </row>
    <row r="304" spans="1:8" ht="25.5">
      <c r="A304" s="139" t="s">
        <v>380</v>
      </c>
      <c r="B304" s="148" t="s">
        <v>310</v>
      </c>
      <c r="C304" s="22" t="s">
        <v>53</v>
      </c>
      <c r="D304" s="22" t="s">
        <v>50</v>
      </c>
      <c r="E304" s="20" t="s">
        <v>80</v>
      </c>
      <c r="F304" s="20" t="s">
        <v>367</v>
      </c>
      <c r="G304" s="33">
        <f>G305+G306</f>
        <v>605382</v>
      </c>
      <c r="H304" s="33">
        <f>H305+H306</f>
        <v>413006</v>
      </c>
    </row>
    <row r="305" spans="1:8" ht="25.5">
      <c r="A305" s="64" t="s">
        <v>289</v>
      </c>
      <c r="B305" s="148" t="s">
        <v>310</v>
      </c>
      <c r="C305" s="22" t="s">
        <v>53</v>
      </c>
      <c r="D305" s="22" t="s">
        <v>50</v>
      </c>
      <c r="E305" s="20" t="s">
        <v>80</v>
      </c>
      <c r="F305" s="20" t="s">
        <v>222</v>
      </c>
      <c r="G305" s="33">
        <v>0</v>
      </c>
      <c r="H305" s="33">
        <v>0</v>
      </c>
    </row>
    <row r="306" spans="1:8" ht="38.25">
      <c r="A306" s="64" t="s">
        <v>33</v>
      </c>
      <c r="B306" s="148" t="s">
        <v>310</v>
      </c>
      <c r="C306" s="22" t="s">
        <v>53</v>
      </c>
      <c r="D306" s="22" t="s">
        <v>50</v>
      </c>
      <c r="E306" s="20" t="s">
        <v>80</v>
      </c>
      <c r="F306" s="20" t="s">
        <v>223</v>
      </c>
      <c r="G306" s="33">
        <v>605382</v>
      </c>
      <c r="H306" s="33">
        <v>413006</v>
      </c>
    </row>
    <row r="307" spans="1:8" ht="16.5">
      <c r="A307" s="71" t="s">
        <v>216</v>
      </c>
      <c r="B307" s="149" t="s">
        <v>310</v>
      </c>
      <c r="C307" s="70">
        <v>10</v>
      </c>
      <c r="D307" s="70"/>
      <c r="E307" s="70"/>
      <c r="F307" s="70"/>
      <c r="G307" s="72">
        <f>G308+G315</f>
        <v>341150</v>
      </c>
      <c r="H307" s="72">
        <f>H308+H315</f>
        <v>312997.74</v>
      </c>
    </row>
    <row r="308" spans="1:8" ht="15.75">
      <c r="A308" s="63" t="s">
        <v>42</v>
      </c>
      <c r="B308" s="148" t="s">
        <v>310</v>
      </c>
      <c r="C308" s="13">
        <v>10</v>
      </c>
      <c r="D308" s="13" t="s">
        <v>46</v>
      </c>
      <c r="E308" s="13"/>
      <c r="F308" s="13"/>
      <c r="G308" s="32">
        <f t="shared" ref="G308:H311" si="18">G309</f>
        <v>315000</v>
      </c>
      <c r="H308" s="32">
        <f t="shared" si="18"/>
        <v>312997.74</v>
      </c>
    </row>
    <row r="309" spans="1:8" ht="51">
      <c r="A309" s="123" t="s">
        <v>400</v>
      </c>
      <c r="B309" s="148" t="s">
        <v>310</v>
      </c>
      <c r="C309" s="13">
        <v>10</v>
      </c>
      <c r="D309" s="13" t="s">
        <v>46</v>
      </c>
      <c r="E309" s="13" t="s">
        <v>73</v>
      </c>
      <c r="F309" s="13"/>
      <c r="G309" s="32">
        <f t="shared" si="18"/>
        <v>315000</v>
      </c>
      <c r="H309" s="32">
        <f t="shared" si="18"/>
        <v>312997.74</v>
      </c>
    </row>
    <row r="310" spans="1:8" ht="25.5">
      <c r="A310" s="123" t="s">
        <v>78</v>
      </c>
      <c r="B310" s="148" t="s">
        <v>310</v>
      </c>
      <c r="C310" s="13" t="s">
        <v>227</v>
      </c>
      <c r="D310" s="13" t="s">
        <v>46</v>
      </c>
      <c r="E310" s="13" t="s">
        <v>77</v>
      </c>
      <c r="F310" s="13"/>
      <c r="G310" s="57">
        <f t="shared" si="18"/>
        <v>315000</v>
      </c>
      <c r="H310" s="57">
        <f t="shared" si="18"/>
        <v>312997.74</v>
      </c>
    </row>
    <row r="311" spans="1:8" ht="25.5">
      <c r="A311" s="63" t="s">
        <v>43</v>
      </c>
      <c r="B311" s="148" t="s">
        <v>310</v>
      </c>
      <c r="C311" s="13" t="s">
        <v>227</v>
      </c>
      <c r="D311" s="13" t="s">
        <v>46</v>
      </c>
      <c r="E311" s="13" t="s">
        <v>75</v>
      </c>
      <c r="F311" s="13"/>
      <c r="G311" s="32">
        <f t="shared" si="18"/>
        <v>315000</v>
      </c>
      <c r="H311" s="32">
        <f t="shared" si="18"/>
        <v>312997.74</v>
      </c>
    </row>
    <row r="312" spans="1:8" ht="25.5">
      <c r="A312" s="63" t="s">
        <v>66</v>
      </c>
      <c r="B312" s="148" t="s">
        <v>310</v>
      </c>
      <c r="C312" s="13">
        <v>10</v>
      </c>
      <c r="D312" s="13" t="s">
        <v>46</v>
      </c>
      <c r="E312" s="13" t="s">
        <v>76</v>
      </c>
      <c r="F312" s="13"/>
      <c r="G312" s="32">
        <f>G314</f>
        <v>315000</v>
      </c>
      <c r="H312" s="32">
        <f>H314</f>
        <v>312997.74</v>
      </c>
    </row>
    <row r="313" spans="1:8" ht="15.75">
      <c r="A313" s="64" t="s">
        <v>384</v>
      </c>
      <c r="B313" s="148" t="s">
        <v>310</v>
      </c>
      <c r="C313" s="20" t="s">
        <v>227</v>
      </c>
      <c r="D313" s="20" t="s">
        <v>46</v>
      </c>
      <c r="E313" s="20" t="s">
        <v>76</v>
      </c>
      <c r="F313" s="20" t="s">
        <v>378</v>
      </c>
      <c r="G313" s="32">
        <f>G314</f>
        <v>315000</v>
      </c>
      <c r="H313" s="32">
        <f>H314</f>
        <v>312997.74</v>
      </c>
    </row>
    <row r="314" spans="1:8" ht="15.75">
      <c r="A314" s="64" t="s">
        <v>145</v>
      </c>
      <c r="B314" s="148" t="s">
        <v>310</v>
      </c>
      <c r="C314" s="20">
        <v>10</v>
      </c>
      <c r="D314" s="20" t="s">
        <v>46</v>
      </c>
      <c r="E314" s="20" t="s">
        <v>76</v>
      </c>
      <c r="F314" s="20" t="s">
        <v>232</v>
      </c>
      <c r="G314" s="33">
        <v>315000</v>
      </c>
      <c r="H314" s="33">
        <v>312997.74</v>
      </c>
    </row>
    <row r="315" spans="1:8" ht="15" customHeight="1">
      <c r="A315" s="63" t="s">
        <v>241</v>
      </c>
      <c r="B315" s="148" t="s">
        <v>310</v>
      </c>
      <c r="C315" s="13">
        <v>10</v>
      </c>
      <c r="D315" s="13" t="s">
        <v>49</v>
      </c>
      <c r="E315" s="13"/>
      <c r="F315" s="13"/>
      <c r="G315" s="32">
        <f>G316+G322</f>
        <v>26150</v>
      </c>
      <c r="H315" s="32">
        <f>H316+H322</f>
        <v>0</v>
      </c>
    </row>
    <row r="316" spans="1:8" ht="51">
      <c r="A316" s="123" t="s">
        <v>400</v>
      </c>
      <c r="B316" s="148" t="s">
        <v>310</v>
      </c>
      <c r="C316" s="13">
        <v>10</v>
      </c>
      <c r="D316" s="13" t="s">
        <v>49</v>
      </c>
      <c r="E316" s="13" t="s">
        <v>73</v>
      </c>
      <c r="F316" s="13"/>
      <c r="G316" s="32">
        <f t="shared" ref="G316:H318" si="19">G317</f>
        <v>12850</v>
      </c>
      <c r="H316" s="32">
        <f t="shared" si="19"/>
        <v>0</v>
      </c>
    </row>
    <row r="317" spans="1:8" ht="15" customHeight="1">
      <c r="A317" s="123" t="s">
        <v>78</v>
      </c>
      <c r="B317" s="148" t="s">
        <v>310</v>
      </c>
      <c r="C317" s="13" t="s">
        <v>227</v>
      </c>
      <c r="D317" s="13" t="s">
        <v>49</v>
      </c>
      <c r="E317" s="13" t="s">
        <v>77</v>
      </c>
      <c r="F317" s="13"/>
      <c r="G317" s="57">
        <f t="shared" si="19"/>
        <v>12850</v>
      </c>
      <c r="H317" s="57">
        <f t="shared" si="19"/>
        <v>0</v>
      </c>
    </row>
    <row r="318" spans="1:8" ht="25.5">
      <c r="A318" s="63" t="s">
        <v>43</v>
      </c>
      <c r="B318" s="148" t="s">
        <v>310</v>
      </c>
      <c r="C318" s="13" t="s">
        <v>227</v>
      </c>
      <c r="D318" s="13" t="s">
        <v>49</v>
      </c>
      <c r="E318" s="13" t="s">
        <v>75</v>
      </c>
      <c r="F318" s="13"/>
      <c r="G318" s="32">
        <f t="shared" si="19"/>
        <v>12850</v>
      </c>
      <c r="H318" s="32">
        <f t="shared" si="19"/>
        <v>0</v>
      </c>
    </row>
    <row r="319" spans="1:8" ht="25.5">
      <c r="A319" s="63" t="s">
        <v>217</v>
      </c>
      <c r="B319" s="148" t="s">
        <v>310</v>
      </c>
      <c r="C319" s="13">
        <v>10</v>
      </c>
      <c r="D319" s="13" t="s">
        <v>49</v>
      </c>
      <c r="E319" s="13" t="s">
        <v>74</v>
      </c>
      <c r="F319" s="13"/>
      <c r="G319" s="32">
        <f>G321</f>
        <v>12850</v>
      </c>
      <c r="H319" s="32">
        <f>H321</f>
        <v>0</v>
      </c>
    </row>
    <row r="320" spans="1:8" ht="15.75">
      <c r="A320" s="64" t="s">
        <v>384</v>
      </c>
      <c r="B320" s="148" t="s">
        <v>310</v>
      </c>
      <c r="C320" s="20" t="s">
        <v>227</v>
      </c>
      <c r="D320" s="20" t="s">
        <v>49</v>
      </c>
      <c r="E320" s="20" t="s">
        <v>74</v>
      </c>
      <c r="F320" s="20" t="s">
        <v>378</v>
      </c>
      <c r="G320" s="32">
        <f>G321</f>
        <v>12850</v>
      </c>
      <c r="H320" s="32">
        <f>H321</f>
        <v>0</v>
      </c>
    </row>
    <row r="321" spans="1:8" ht="25.5">
      <c r="A321" s="64" t="s">
        <v>218</v>
      </c>
      <c r="B321" s="148" t="s">
        <v>310</v>
      </c>
      <c r="C321" s="20" t="s">
        <v>227</v>
      </c>
      <c r="D321" s="20" t="s">
        <v>49</v>
      </c>
      <c r="E321" s="20" t="s">
        <v>74</v>
      </c>
      <c r="F321" s="20" t="s">
        <v>233</v>
      </c>
      <c r="G321" s="33">
        <v>12850</v>
      </c>
      <c r="H321" s="33">
        <v>0</v>
      </c>
    </row>
    <row r="322" spans="1:8" ht="51">
      <c r="A322" s="138" t="s">
        <v>187</v>
      </c>
      <c r="B322" s="148" t="s">
        <v>310</v>
      </c>
      <c r="C322" s="13" t="s">
        <v>227</v>
      </c>
      <c r="D322" s="13" t="s">
        <v>49</v>
      </c>
      <c r="E322" s="13" t="s">
        <v>83</v>
      </c>
      <c r="F322" s="13"/>
      <c r="G322" s="32">
        <f>G323</f>
        <v>13300</v>
      </c>
      <c r="H322" s="32">
        <f>H323</f>
        <v>0</v>
      </c>
    </row>
    <row r="323" spans="1:8" ht="38.25">
      <c r="A323" s="138" t="s">
        <v>191</v>
      </c>
      <c r="B323" s="148" t="s">
        <v>310</v>
      </c>
      <c r="C323" s="13" t="s">
        <v>227</v>
      </c>
      <c r="D323" s="13" t="s">
        <v>49</v>
      </c>
      <c r="E323" s="13" t="s">
        <v>82</v>
      </c>
      <c r="F323" s="13"/>
      <c r="G323" s="32">
        <f>G324</f>
        <v>13300</v>
      </c>
      <c r="H323" s="32">
        <f>H324</f>
        <v>0</v>
      </c>
    </row>
    <row r="324" spans="1:8" ht="63.75">
      <c r="A324" s="140" t="s">
        <v>401</v>
      </c>
      <c r="B324" s="148" t="s">
        <v>310</v>
      </c>
      <c r="C324" s="13" t="s">
        <v>227</v>
      </c>
      <c r="D324" s="13" t="s">
        <v>49</v>
      </c>
      <c r="E324" s="13" t="s">
        <v>369</v>
      </c>
      <c r="F324" s="13"/>
      <c r="G324" s="32">
        <f>G326</f>
        <v>13300</v>
      </c>
      <c r="H324" s="32">
        <f>H326</f>
        <v>0</v>
      </c>
    </row>
    <row r="325" spans="1:8" ht="15.75">
      <c r="A325" s="93" t="s">
        <v>385</v>
      </c>
      <c r="B325" s="148" t="s">
        <v>310</v>
      </c>
      <c r="C325" s="20" t="s">
        <v>227</v>
      </c>
      <c r="D325" s="20" t="s">
        <v>49</v>
      </c>
      <c r="E325" s="20" t="s">
        <v>369</v>
      </c>
      <c r="F325" s="20" t="s">
        <v>379</v>
      </c>
      <c r="G325" s="32">
        <f>G326</f>
        <v>13300</v>
      </c>
      <c r="H325" s="32">
        <f>H326</f>
        <v>0</v>
      </c>
    </row>
    <row r="326" spans="1:8" ht="25.5">
      <c r="A326" s="139" t="s">
        <v>368</v>
      </c>
      <c r="B326" s="148" t="s">
        <v>310</v>
      </c>
      <c r="C326" s="20" t="s">
        <v>227</v>
      </c>
      <c r="D326" s="20" t="s">
        <v>49</v>
      </c>
      <c r="E326" s="20" t="s">
        <v>369</v>
      </c>
      <c r="F326" s="20" t="s">
        <v>231</v>
      </c>
      <c r="G326" s="33">
        <v>13300</v>
      </c>
      <c r="H326" s="33">
        <v>0</v>
      </c>
    </row>
    <row r="327" spans="1:8" ht="16.5">
      <c r="A327" s="71" t="s">
        <v>56</v>
      </c>
      <c r="B327" s="149" t="s">
        <v>310</v>
      </c>
      <c r="C327" s="70">
        <v>11</v>
      </c>
      <c r="D327" s="70"/>
      <c r="E327" s="70"/>
      <c r="F327" s="70"/>
      <c r="G327" s="72">
        <f t="shared" ref="G327:H330" si="20">G328</f>
        <v>10000</v>
      </c>
      <c r="H327" s="72">
        <f t="shared" si="20"/>
        <v>0</v>
      </c>
    </row>
    <row r="328" spans="1:8" ht="15.75">
      <c r="A328" s="63" t="s">
        <v>219</v>
      </c>
      <c r="B328" s="148" t="s">
        <v>310</v>
      </c>
      <c r="C328" s="13">
        <v>11</v>
      </c>
      <c r="D328" s="13" t="s">
        <v>46</v>
      </c>
      <c r="E328" s="13"/>
      <c r="F328" s="13"/>
      <c r="G328" s="32">
        <f t="shared" si="20"/>
        <v>10000</v>
      </c>
      <c r="H328" s="32">
        <f t="shared" si="20"/>
        <v>0</v>
      </c>
    </row>
    <row r="329" spans="1:8" ht="38.25">
      <c r="A329" s="63" t="s">
        <v>402</v>
      </c>
      <c r="B329" s="148" t="s">
        <v>310</v>
      </c>
      <c r="C329" s="13">
        <v>11</v>
      </c>
      <c r="D329" s="13" t="s">
        <v>46</v>
      </c>
      <c r="E329" s="13" t="s">
        <v>70</v>
      </c>
      <c r="F329" s="13"/>
      <c r="G329" s="32">
        <f t="shared" si="20"/>
        <v>10000</v>
      </c>
      <c r="H329" s="32">
        <f t="shared" si="20"/>
        <v>0</v>
      </c>
    </row>
    <row r="330" spans="1:8" ht="25.5">
      <c r="A330" s="63" t="s">
        <v>72</v>
      </c>
      <c r="B330" s="148" t="s">
        <v>310</v>
      </c>
      <c r="C330" s="13" t="s">
        <v>234</v>
      </c>
      <c r="D330" s="13" t="s">
        <v>46</v>
      </c>
      <c r="E330" s="13" t="s">
        <v>71</v>
      </c>
      <c r="F330" s="13"/>
      <c r="G330" s="57">
        <f t="shared" si="20"/>
        <v>10000</v>
      </c>
      <c r="H330" s="57">
        <f t="shared" si="20"/>
        <v>0</v>
      </c>
    </row>
    <row r="331" spans="1:8" ht="15.75">
      <c r="A331" s="63" t="s">
        <v>57</v>
      </c>
      <c r="B331" s="148" t="s">
        <v>310</v>
      </c>
      <c r="C331" s="13">
        <v>11</v>
      </c>
      <c r="D331" s="13" t="s">
        <v>46</v>
      </c>
      <c r="E331" s="13" t="s">
        <v>69</v>
      </c>
      <c r="F331" s="13"/>
      <c r="G331" s="32">
        <f>G333</f>
        <v>10000</v>
      </c>
      <c r="H331" s="32">
        <f>H333</f>
        <v>0</v>
      </c>
    </row>
    <row r="332" spans="1:8" ht="25.5">
      <c r="A332" s="139" t="s">
        <v>380</v>
      </c>
      <c r="B332" s="148" t="s">
        <v>310</v>
      </c>
      <c r="C332" s="20" t="s">
        <v>234</v>
      </c>
      <c r="D332" s="20" t="s">
        <v>46</v>
      </c>
      <c r="E332" s="20" t="s">
        <v>69</v>
      </c>
      <c r="F332" s="20" t="s">
        <v>367</v>
      </c>
      <c r="G332" s="32">
        <f>G333</f>
        <v>10000</v>
      </c>
      <c r="H332" s="32">
        <f>H333</f>
        <v>0</v>
      </c>
    </row>
    <row r="333" spans="1:8" ht="25.5">
      <c r="A333" s="64" t="s">
        <v>34</v>
      </c>
      <c r="B333" s="148" t="s">
        <v>310</v>
      </c>
      <c r="C333" s="20" t="s">
        <v>234</v>
      </c>
      <c r="D333" s="20" t="s">
        <v>46</v>
      </c>
      <c r="E333" s="20" t="s">
        <v>69</v>
      </c>
      <c r="F333" s="20" t="s">
        <v>223</v>
      </c>
      <c r="G333" s="33">
        <v>10000</v>
      </c>
      <c r="H333" s="33">
        <v>0</v>
      </c>
    </row>
    <row r="334" spans="1:8" ht="15.75">
      <c r="A334" s="68" t="s">
        <v>242</v>
      </c>
      <c r="B334" s="150"/>
      <c r="C334" s="53"/>
      <c r="D334" s="53"/>
      <c r="E334" s="53"/>
      <c r="F334" s="53"/>
      <c r="G334" s="54">
        <f>G6+G70+G80+G113+G151+G252+G264+G307+G327</f>
        <v>18589207.66</v>
      </c>
      <c r="H334" s="54">
        <f>H6+H70+H80+H113+H151+H252+H264+H307+H327</f>
        <v>10256446.360000001</v>
      </c>
    </row>
  </sheetData>
  <mergeCells count="2">
    <mergeCell ref="A2:G2"/>
    <mergeCell ref="A1:H1"/>
  </mergeCells>
  <pageMargins left="0.38" right="0.36" top="0.36" bottom="0.37" header="0.36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22"/>
  <sheetViews>
    <sheetView tabSelected="1" view="pageBreakPreview" zoomScaleSheetLayoutView="100" workbookViewId="0">
      <selection sqref="A1:H1"/>
    </sheetView>
  </sheetViews>
  <sheetFormatPr defaultRowHeight="15"/>
  <cols>
    <col min="1" max="1" width="65.42578125" style="11" customWidth="1"/>
    <col min="2" max="2" width="15" style="39" customWidth="1"/>
    <col min="3" max="3" width="7" style="40" customWidth="1"/>
    <col min="4" max="4" width="6.140625" style="40" customWidth="1"/>
    <col min="5" max="5" width="7.28515625" style="40" customWidth="1"/>
    <col min="6" max="6" width="5.5703125" style="40" customWidth="1"/>
    <col min="7" max="7" width="14.42578125" style="40" customWidth="1"/>
    <col min="8" max="8" width="15.28515625" style="38" customWidth="1"/>
    <col min="9" max="16384" width="9.140625" style="188"/>
  </cols>
  <sheetData>
    <row r="1" spans="1:8" ht="64.5" customHeight="1">
      <c r="A1" s="292" t="s">
        <v>510</v>
      </c>
      <c r="B1" s="308"/>
      <c r="C1" s="308"/>
      <c r="D1" s="308"/>
      <c r="E1" s="308"/>
      <c r="F1" s="308"/>
      <c r="G1" s="308"/>
      <c r="H1" s="308"/>
    </row>
    <row r="2" spans="1:8" ht="63" customHeight="1">
      <c r="A2" s="306" t="s">
        <v>403</v>
      </c>
      <c r="B2" s="307"/>
      <c r="C2" s="307"/>
      <c r="D2" s="307"/>
      <c r="E2" s="307"/>
      <c r="F2" s="307"/>
      <c r="G2" s="307"/>
      <c r="H2" s="307"/>
    </row>
    <row r="3" spans="1:8" ht="15.75" thickBot="1">
      <c r="H3" s="41" t="s">
        <v>288</v>
      </c>
    </row>
    <row r="4" spans="1:8" ht="15.75">
      <c r="A4" s="309" t="s">
        <v>166</v>
      </c>
      <c r="B4" s="311" t="s">
        <v>63</v>
      </c>
      <c r="C4" s="313" t="s">
        <v>167</v>
      </c>
      <c r="D4" s="313" t="s">
        <v>62</v>
      </c>
      <c r="E4" s="313" t="s">
        <v>5</v>
      </c>
      <c r="F4" s="313" t="s">
        <v>168</v>
      </c>
      <c r="G4" s="42" t="s">
        <v>7</v>
      </c>
      <c r="H4" s="42" t="s">
        <v>7</v>
      </c>
    </row>
    <row r="5" spans="1:8" ht="49.5" customHeight="1">
      <c r="A5" s="310"/>
      <c r="B5" s="312"/>
      <c r="C5" s="314"/>
      <c r="D5" s="314"/>
      <c r="E5" s="314"/>
      <c r="F5" s="314"/>
      <c r="G5" s="230" t="s">
        <v>405</v>
      </c>
      <c r="H5" s="230" t="s">
        <v>492</v>
      </c>
    </row>
    <row r="6" spans="1:8" ht="29.25">
      <c r="A6" s="181" t="s">
        <v>402</v>
      </c>
      <c r="B6" s="156" t="s">
        <v>70</v>
      </c>
      <c r="C6" s="166"/>
      <c r="D6" s="166"/>
      <c r="E6" s="166"/>
      <c r="F6" s="166"/>
      <c r="G6" s="227">
        <f>G8</f>
        <v>10000</v>
      </c>
      <c r="H6" s="227">
        <f>H8</f>
        <v>0</v>
      </c>
    </row>
    <row r="7" spans="1:8" s="210" customFormat="1" ht="17.25" customHeight="1">
      <c r="A7" s="220" t="s">
        <v>441</v>
      </c>
      <c r="B7" s="213" t="s">
        <v>71</v>
      </c>
      <c r="C7" s="221"/>
      <c r="D7" s="221"/>
      <c r="E7" s="221"/>
      <c r="F7" s="221"/>
      <c r="G7" s="214">
        <f t="shared" ref="G7:H9" si="0">G8</f>
        <v>10000</v>
      </c>
      <c r="H7" s="214">
        <f t="shared" si="0"/>
        <v>0</v>
      </c>
    </row>
    <row r="8" spans="1:8" ht="15.75">
      <c r="A8" s="147" t="s">
        <v>57</v>
      </c>
      <c r="B8" s="174" t="s">
        <v>69</v>
      </c>
      <c r="C8" s="175"/>
      <c r="D8" s="175"/>
      <c r="E8" s="175"/>
      <c r="F8" s="175"/>
      <c r="G8" s="153">
        <f t="shared" si="0"/>
        <v>10000</v>
      </c>
      <c r="H8" s="153">
        <f t="shared" si="0"/>
        <v>0</v>
      </c>
    </row>
    <row r="9" spans="1:8" ht="15.75">
      <c r="A9" s="147" t="s">
        <v>56</v>
      </c>
      <c r="B9" s="174" t="s">
        <v>69</v>
      </c>
      <c r="C9" s="175">
        <v>11</v>
      </c>
      <c r="D9" s="175"/>
      <c r="E9" s="175"/>
      <c r="F9" s="175"/>
      <c r="G9" s="153">
        <f t="shared" si="0"/>
        <v>10000</v>
      </c>
      <c r="H9" s="153">
        <f t="shared" si="0"/>
        <v>0</v>
      </c>
    </row>
    <row r="10" spans="1:8" ht="15.75">
      <c r="A10" s="147" t="s">
        <v>56</v>
      </c>
      <c r="B10" s="174" t="s">
        <v>69</v>
      </c>
      <c r="C10" s="175">
        <v>11</v>
      </c>
      <c r="D10" s="175" t="s">
        <v>46</v>
      </c>
      <c r="E10" s="175"/>
      <c r="F10" s="175"/>
      <c r="G10" s="153">
        <f>G12</f>
        <v>10000</v>
      </c>
      <c r="H10" s="153">
        <f>H12</f>
        <v>0</v>
      </c>
    </row>
    <row r="11" spans="1:8" ht="25.5">
      <c r="A11" s="139" t="s">
        <v>380</v>
      </c>
      <c r="B11" s="174" t="s">
        <v>69</v>
      </c>
      <c r="C11" s="175" t="s">
        <v>234</v>
      </c>
      <c r="D11" s="175" t="s">
        <v>46</v>
      </c>
      <c r="E11" s="175" t="s">
        <v>367</v>
      </c>
      <c r="F11" s="175"/>
      <c r="G11" s="153">
        <f>G12</f>
        <v>10000</v>
      </c>
      <c r="H11" s="153">
        <f>H12</f>
        <v>0</v>
      </c>
    </row>
    <row r="12" spans="1:8" ht="25.5">
      <c r="A12" s="64" t="s">
        <v>30</v>
      </c>
      <c r="B12" s="174" t="s">
        <v>69</v>
      </c>
      <c r="C12" s="175">
        <v>11</v>
      </c>
      <c r="D12" s="175" t="s">
        <v>46</v>
      </c>
      <c r="E12" s="175" t="s">
        <v>223</v>
      </c>
      <c r="F12" s="175"/>
      <c r="G12" s="153">
        <f>SUM(G13)</f>
        <v>10000</v>
      </c>
      <c r="H12" s="153">
        <f>SUM(H13)</f>
        <v>0</v>
      </c>
    </row>
    <row r="13" spans="1:8" ht="25.5">
      <c r="A13" s="171" t="s">
        <v>169</v>
      </c>
      <c r="B13" s="174" t="s">
        <v>69</v>
      </c>
      <c r="C13" s="176">
        <v>11</v>
      </c>
      <c r="D13" s="176" t="s">
        <v>46</v>
      </c>
      <c r="E13" s="176" t="s">
        <v>223</v>
      </c>
      <c r="F13" s="176" t="s">
        <v>310</v>
      </c>
      <c r="G13" s="154">
        <v>10000</v>
      </c>
      <c r="H13" s="154">
        <v>0</v>
      </c>
    </row>
    <row r="14" spans="1:8" ht="43.5">
      <c r="A14" s="158" t="s">
        <v>408</v>
      </c>
      <c r="B14" s="156" t="s">
        <v>73</v>
      </c>
      <c r="C14" s="166"/>
      <c r="D14" s="166"/>
      <c r="E14" s="166"/>
      <c r="F14" s="166"/>
      <c r="G14" s="227">
        <f>G16</f>
        <v>327850</v>
      </c>
      <c r="H14" s="227">
        <f>H16</f>
        <v>312997.74</v>
      </c>
    </row>
    <row r="15" spans="1:8" s="210" customFormat="1" ht="15.75">
      <c r="A15" s="228" t="s">
        <v>78</v>
      </c>
      <c r="B15" s="229" t="s">
        <v>77</v>
      </c>
      <c r="C15" s="221"/>
      <c r="D15" s="221"/>
      <c r="E15" s="221"/>
      <c r="F15" s="221"/>
      <c r="G15" s="214">
        <f>G16</f>
        <v>327850</v>
      </c>
      <c r="H15" s="214">
        <f>H16</f>
        <v>312997.74</v>
      </c>
    </row>
    <row r="16" spans="1:8" ht="15.75">
      <c r="A16" s="147" t="s">
        <v>43</v>
      </c>
      <c r="B16" s="177" t="s">
        <v>76</v>
      </c>
      <c r="C16" s="175"/>
      <c r="D16" s="175"/>
      <c r="E16" s="175"/>
      <c r="F16" s="175"/>
      <c r="G16" s="153">
        <f>G17+G23</f>
        <v>327850</v>
      </c>
      <c r="H16" s="153">
        <f>H17+H23</f>
        <v>312997.74</v>
      </c>
    </row>
    <row r="17" spans="1:8" ht="15.75">
      <c r="A17" s="142" t="s">
        <v>170</v>
      </c>
      <c r="B17" s="177" t="s">
        <v>76</v>
      </c>
      <c r="C17" s="175">
        <v>10</v>
      </c>
      <c r="D17" s="175"/>
      <c r="E17" s="175"/>
      <c r="F17" s="175"/>
      <c r="G17" s="153">
        <f>G18</f>
        <v>315000</v>
      </c>
      <c r="H17" s="153">
        <f>H18</f>
        <v>312997.74</v>
      </c>
    </row>
    <row r="18" spans="1:8" ht="15.75">
      <c r="A18" s="142" t="s">
        <v>42</v>
      </c>
      <c r="B18" s="177" t="s">
        <v>76</v>
      </c>
      <c r="C18" s="175">
        <v>10</v>
      </c>
      <c r="D18" s="175" t="s">
        <v>46</v>
      </c>
      <c r="E18" s="175"/>
      <c r="F18" s="175"/>
      <c r="G18" s="153">
        <f>G19</f>
        <v>315000</v>
      </c>
      <c r="H18" s="153">
        <f>H19</f>
        <v>312997.74</v>
      </c>
    </row>
    <row r="19" spans="1:8" ht="25.5">
      <c r="A19" s="142" t="s">
        <v>44</v>
      </c>
      <c r="B19" s="177" t="s">
        <v>76</v>
      </c>
      <c r="C19" s="175">
        <v>10</v>
      </c>
      <c r="D19" s="175" t="s">
        <v>46</v>
      </c>
      <c r="E19" s="175"/>
      <c r="F19" s="175"/>
      <c r="G19" s="153">
        <f>G21</f>
        <v>315000</v>
      </c>
      <c r="H19" s="153">
        <f>H21</f>
        <v>312997.74</v>
      </c>
    </row>
    <row r="20" spans="1:8" ht="15.75">
      <c r="A20" s="142" t="s">
        <v>45</v>
      </c>
      <c r="B20" s="177" t="s">
        <v>76</v>
      </c>
      <c r="C20" s="175" t="s">
        <v>227</v>
      </c>
      <c r="D20" s="175" t="s">
        <v>46</v>
      </c>
      <c r="E20" s="175" t="s">
        <v>378</v>
      </c>
      <c r="F20" s="178"/>
      <c r="G20" s="153">
        <f>G21</f>
        <v>315000</v>
      </c>
      <c r="H20" s="153">
        <f>H21</f>
        <v>312997.74</v>
      </c>
    </row>
    <row r="21" spans="1:8" ht="15.75">
      <c r="A21" s="142" t="s">
        <v>410</v>
      </c>
      <c r="B21" s="177" t="s">
        <v>76</v>
      </c>
      <c r="C21" s="175">
        <v>10</v>
      </c>
      <c r="D21" s="175" t="s">
        <v>46</v>
      </c>
      <c r="E21" s="175" t="s">
        <v>232</v>
      </c>
      <c r="F21" s="175"/>
      <c r="G21" s="153">
        <f>G22</f>
        <v>315000</v>
      </c>
      <c r="H21" s="153">
        <f>H22</f>
        <v>312997.74</v>
      </c>
    </row>
    <row r="22" spans="1:8" ht="25.5">
      <c r="A22" s="147" t="s">
        <v>171</v>
      </c>
      <c r="B22" s="177" t="s">
        <v>76</v>
      </c>
      <c r="C22" s="175">
        <v>10</v>
      </c>
      <c r="D22" s="175" t="s">
        <v>46</v>
      </c>
      <c r="E22" s="175" t="s">
        <v>232</v>
      </c>
      <c r="F22" s="175" t="s">
        <v>310</v>
      </c>
      <c r="G22" s="157">
        <v>315000</v>
      </c>
      <c r="H22" s="157">
        <v>312997.74</v>
      </c>
    </row>
    <row r="23" spans="1:8" ht="25.5">
      <c r="A23" s="147" t="s">
        <v>55</v>
      </c>
      <c r="B23" s="174" t="s">
        <v>74</v>
      </c>
      <c r="C23" s="175"/>
      <c r="D23" s="175"/>
      <c r="E23" s="175"/>
      <c r="F23" s="175"/>
      <c r="G23" s="153">
        <f>G24</f>
        <v>12850</v>
      </c>
      <c r="H23" s="153">
        <f>H24</f>
        <v>0</v>
      </c>
    </row>
    <row r="24" spans="1:8" ht="15.75">
      <c r="A24" s="147" t="s">
        <v>172</v>
      </c>
      <c r="B24" s="174" t="s">
        <v>74</v>
      </c>
      <c r="C24" s="175">
        <v>10</v>
      </c>
      <c r="D24" s="175" t="s">
        <v>49</v>
      </c>
      <c r="E24" s="175"/>
      <c r="F24" s="175"/>
      <c r="G24" s="153">
        <f>G26</f>
        <v>12850</v>
      </c>
      <c r="H24" s="153">
        <f>H26</f>
        <v>0</v>
      </c>
    </row>
    <row r="25" spans="1:8" ht="15.75">
      <c r="A25" s="142" t="s">
        <v>45</v>
      </c>
      <c r="B25" s="174" t="s">
        <v>74</v>
      </c>
      <c r="C25" s="175" t="s">
        <v>227</v>
      </c>
      <c r="D25" s="175" t="s">
        <v>49</v>
      </c>
      <c r="E25" s="175" t="s">
        <v>378</v>
      </c>
      <c r="F25" s="178"/>
      <c r="G25" s="153">
        <f>G26</f>
        <v>12850</v>
      </c>
      <c r="H25" s="153">
        <f>H26</f>
        <v>0</v>
      </c>
    </row>
    <row r="26" spans="1:8" ht="25.5">
      <c r="A26" s="147" t="s">
        <v>411</v>
      </c>
      <c r="B26" s="174" t="s">
        <v>74</v>
      </c>
      <c r="C26" s="175">
        <v>10</v>
      </c>
      <c r="D26" s="175" t="s">
        <v>49</v>
      </c>
      <c r="E26" s="175" t="s">
        <v>233</v>
      </c>
      <c r="F26" s="175"/>
      <c r="G26" s="153">
        <f>G27</f>
        <v>12850</v>
      </c>
      <c r="H26" s="153">
        <f>H27</f>
        <v>0</v>
      </c>
    </row>
    <row r="27" spans="1:8" ht="25.5">
      <c r="A27" s="171" t="s">
        <v>171</v>
      </c>
      <c r="B27" s="174" t="s">
        <v>74</v>
      </c>
      <c r="C27" s="176" t="s">
        <v>227</v>
      </c>
      <c r="D27" s="176" t="s">
        <v>49</v>
      </c>
      <c r="E27" s="176" t="s">
        <v>233</v>
      </c>
      <c r="F27" s="176" t="s">
        <v>310</v>
      </c>
      <c r="G27" s="154">
        <v>12850</v>
      </c>
      <c r="H27" s="154">
        <v>0</v>
      </c>
    </row>
    <row r="28" spans="1:8" ht="43.5">
      <c r="A28" s="158" t="s">
        <v>399</v>
      </c>
      <c r="B28" s="156" t="s">
        <v>87</v>
      </c>
      <c r="C28" s="166"/>
      <c r="D28" s="166"/>
      <c r="E28" s="166"/>
      <c r="F28" s="166"/>
      <c r="G28" s="227">
        <f>G30</f>
        <v>20000</v>
      </c>
      <c r="H28" s="227">
        <f>H30</f>
        <v>0</v>
      </c>
    </row>
    <row r="29" spans="1:8" s="210" customFormat="1" ht="24.75" customHeight="1">
      <c r="A29" s="215" t="s">
        <v>438</v>
      </c>
      <c r="B29" s="174" t="s">
        <v>88</v>
      </c>
      <c r="C29" s="211"/>
      <c r="D29" s="211"/>
      <c r="E29" s="211"/>
      <c r="F29" s="211"/>
      <c r="G29" s="214">
        <f>G30</f>
        <v>20000</v>
      </c>
      <c r="H29" s="214">
        <f>H30</f>
        <v>0</v>
      </c>
    </row>
    <row r="30" spans="1:8" ht="25.5">
      <c r="A30" s="147" t="s">
        <v>17</v>
      </c>
      <c r="B30" s="174" t="s">
        <v>86</v>
      </c>
      <c r="C30" s="178"/>
      <c r="D30" s="178"/>
      <c r="E30" s="178"/>
      <c r="F30" s="178"/>
      <c r="G30" s="153">
        <f>G31+G36</f>
        <v>20000</v>
      </c>
      <c r="H30" s="153">
        <f>H31+H36</f>
        <v>0</v>
      </c>
    </row>
    <row r="31" spans="1:8" ht="15.75">
      <c r="A31" s="147" t="s">
        <v>15</v>
      </c>
      <c r="B31" s="174" t="s">
        <v>86</v>
      </c>
      <c r="C31" s="175" t="s">
        <v>50</v>
      </c>
      <c r="D31" s="175"/>
      <c r="E31" s="175"/>
      <c r="F31" s="175"/>
      <c r="G31" s="153">
        <f>G32</f>
        <v>10000</v>
      </c>
      <c r="H31" s="153">
        <f>H32</f>
        <v>0</v>
      </c>
    </row>
    <row r="32" spans="1:8" ht="15.75">
      <c r="A32" s="147" t="s">
        <v>16</v>
      </c>
      <c r="B32" s="174" t="s">
        <v>86</v>
      </c>
      <c r="C32" s="175" t="s">
        <v>50</v>
      </c>
      <c r="D32" s="175" t="s">
        <v>46</v>
      </c>
      <c r="E32" s="175"/>
      <c r="F32" s="175"/>
      <c r="G32" s="153">
        <f>G34</f>
        <v>10000</v>
      </c>
      <c r="H32" s="153">
        <f>H34</f>
        <v>0</v>
      </c>
    </row>
    <row r="33" spans="1:8" ht="25.5">
      <c r="A33" s="147" t="s">
        <v>10</v>
      </c>
      <c r="B33" s="174" t="s">
        <v>86</v>
      </c>
      <c r="C33" s="175" t="s">
        <v>50</v>
      </c>
      <c r="D33" s="175" t="s">
        <v>46</v>
      </c>
      <c r="E33" s="175" t="s">
        <v>367</v>
      </c>
      <c r="F33" s="175"/>
      <c r="G33" s="153">
        <f>G34</f>
        <v>10000</v>
      </c>
      <c r="H33" s="153">
        <f>H34</f>
        <v>0</v>
      </c>
    </row>
    <row r="34" spans="1:8" ht="25.5">
      <c r="A34" s="64" t="s">
        <v>30</v>
      </c>
      <c r="B34" s="174" t="s">
        <v>86</v>
      </c>
      <c r="C34" s="175" t="s">
        <v>50</v>
      </c>
      <c r="D34" s="175" t="s">
        <v>46</v>
      </c>
      <c r="E34" s="175" t="s">
        <v>223</v>
      </c>
      <c r="F34" s="175"/>
      <c r="G34" s="153">
        <f>G35</f>
        <v>10000</v>
      </c>
      <c r="H34" s="153">
        <f>H35</f>
        <v>0</v>
      </c>
    </row>
    <row r="35" spans="1:8" ht="25.5">
      <c r="A35" s="147" t="s">
        <v>171</v>
      </c>
      <c r="B35" s="174" t="s">
        <v>86</v>
      </c>
      <c r="C35" s="175" t="s">
        <v>50</v>
      </c>
      <c r="D35" s="175" t="s">
        <v>46</v>
      </c>
      <c r="E35" s="175" t="s">
        <v>223</v>
      </c>
      <c r="F35" s="175" t="s">
        <v>310</v>
      </c>
      <c r="G35" s="157">
        <v>10000</v>
      </c>
      <c r="H35" s="157">
        <v>0</v>
      </c>
    </row>
    <row r="36" spans="1:8" ht="15.75">
      <c r="A36" s="147" t="s">
        <v>173</v>
      </c>
      <c r="B36" s="174" t="s">
        <v>86</v>
      </c>
      <c r="C36" s="175" t="s">
        <v>52</v>
      </c>
      <c r="D36" s="175"/>
      <c r="E36" s="175"/>
      <c r="F36" s="175"/>
      <c r="G36" s="153">
        <f>G37</f>
        <v>10000</v>
      </c>
      <c r="H36" s="153">
        <f>H37</f>
        <v>0</v>
      </c>
    </row>
    <row r="37" spans="1:8" ht="15.75">
      <c r="A37" s="147" t="s">
        <v>38</v>
      </c>
      <c r="B37" s="174" t="s">
        <v>86</v>
      </c>
      <c r="C37" s="175" t="s">
        <v>52</v>
      </c>
      <c r="D37" s="175" t="s">
        <v>52</v>
      </c>
      <c r="E37" s="175"/>
      <c r="F37" s="175"/>
      <c r="G37" s="153">
        <f>G39</f>
        <v>10000</v>
      </c>
      <c r="H37" s="153">
        <f>H39</f>
        <v>0</v>
      </c>
    </row>
    <row r="38" spans="1:8" ht="25.5">
      <c r="A38" s="147" t="s">
        <v>10</v>
      </c>
      <c r="B38" s="174" t="s">
        <v>86</v>
      </c>
      <c r="C38" s="175" t="s">
        <v>52</v>
      </c>
      <c r="D38" s="175" t="s">
        <v>52</v>
      </c>
      <c r="E38" s="175" t="s">
        <v>367</v>
      </c>
      <c r="F38" s="175"/>
      <c r="G38" s="153">
        <f>G39</f>
        <v>10000</v>
      </c>
      <c r="H38" s="153">
        <f>H39</f>
        <v>0</v>
      </c>
    </row>
    <row r="39" spans="1:8" ht="25.5">
      <c r="A39" s="64" t="s">
        <v>30</v>
      </c>
      <c r="B39" s="174" t="s">
        <v>86</v>
      </c>
      <c r="C39" s="175" t="s">
        <v>52</v>
      </c>
      <c r="D39" s="175" t="s">
        <v>52</v>
      </c>
      <c r="E39" s="175" t="s">
        <v>223</v>
      </c>
      <c r="F39" s="175"/>
      <c r="G39" s="153">
        <f>G40</f>
        <v>10000</v>
      </c>
      <c r="H39" s="153">
        <f>H40</f>
        <v>0</v>
      </c>
    </row>
    <row r="40" spans="1:8" ht="25.5">
      <c r="A40" s="171" t="s">
        <v>171</v>
      </c>
      <c r="B40" s="174" t="s">
        <v>86</v>
      </c>
      <c r="C40" s="176" t="s">
        <v>52</v>
      </c>
      <c r="D40" s="176" t="s">
        <v>52</v>
      </c>
      <c r="E40" s="176" t="s">
        <v>223</v>
      </c>
      <c r="F40" s="176" t="s">
        <v>310</v>
      </c>
      <c r="G40" s="154">
        <v>10000</v>
      </c>
      <c r="H40" s="154">
        <v>0</v>
      </c>
    </row>
    <row r="41" spans="1:8" ht="57.75">
      <c r="A41" s="181" t="s">
        <v>445</v>
      </c>
      <c r="B41" s="156" t="s">
        <v>92</v>
      </c>
      <c r="C41" s="159"/>
      <c r="D41" s="159"/>
      <c r="E41" s="159"/>
      <c r="F41" s="159"/>
      <c r="G41" s="227">
        <f>G43</f>
        <v>70000</v>
      </c>
      <c r="H41" s="227">
        <f>H43</f>
        <v>0</v>
      </c>
    </row>
    <row r="42" spans="1:8" s="210" customFormat="1" ht="15.75">
      <c r="A42" s="216" t="s">
        <v>446</v>
      </c>
      <c r="B42" s="174" t="s">
        <v>91</v>
      </c>
      <c r="C42" s="221"/>
      <c r="D42" s="221"/>
      <c r="E42" s="221"/>
      <c r="F42" s="221"/>
      <c r="G42" s="214">
        <f>G43</f>
        <v>70000</v>
      </c>
      <c r="H42" s="214">
        <f>H43</f>
        <v>0</v>
      </c>
    </row>
    <row r="43" spans="1:8" ht="25.5">
      <c r="A43" s="147" t="s">
        <v>174</v>
      </c>
      <c r="B43" s="174" t="s">
        <v>90</v>
      </c>
      <c r="C43" s="175"/>
      <c r="D43" s="175"/>
      <c r="E43" s="175"/>
      <c r="F43" s="175"/>
      <c r="G43" s="153">
        <f>G44+G49+G54+G59</f>
        <v>70000</v>
      </c>
      <c r="H43" s="153">
        <f>H44+H49+H54+H59</f>
        <v>0</v>
      </c>
    </row>
    <row r="44" spans="1:8" ht="15.75">
      <c r="A44" s="147" t="s">
        <v>9</v>
      </c>
      <c r="B44" s="174" t="s">
        <v>90</v>
      </c>
      <c r="C44" s="175" t="s">
        <v>46</v>
      </c>
      <c r="D44" s="175"/>
      <c r="E44" s="175"/>
      <c r="F44" s="175"/>
      <c r="G44" s="153">
        <f>G45</f>
        <v>10000</v>
      </c>
      <c r="H44" s="153">
        <f>H45</f>
        <v>0</v>
      </c>
    </row>
    <row r="45" spans="1:8" ht="15.75">
      <c r="A45" s="147" t="s">
        <v>11</v>
      </c>
      <c r="B45" s="174" t="s">
        <v>90</v>
      </c>
      <c r="C45" s="175" t="s">
        <v>46</v>
      </c>
      <c r="D45" s="175">
        <v>13</v>
      </c>
      <c r="E45" s="175"/>
      <c r="F45" s="175"/>
      <c r="G45" s="153">
        <f>G47</f>
        <v>10000</v>
      </c>
      <c r="H45" s="153">
        <f>H47</f>
        <v>0</v>
      </c>
    </row>
    <row r="46" spans="1:8" ht="25.5">
      <c r="A46" s="147" t="s">
        <v>10</v>
      </c>
      <c r="B46" s="174" t="s">
        <v>90</v>
      </c>
      <c r="C46" s="175" t="s">
        <v>47</v>
      </c>
      <c r="D46" s="175">
        <v>12</v>
      </c>
      <c r="E46" s="175" t="s">
        <v>367</v>
      </c>
      <c r="F46" s="175"/>
      <c r="G46" s="153">
        <f>G47</f>
        <v>10000</v>
      </c>
      <c r="H46" s="153">
        <f>H47</f>
        <v>0</v>
      </c>
    </row>
    <row r="47" spans="1:8" ht="25.5">
      <c r="A47" s="64" t="s">
        <v>30</v>
      </c>
      <c r="B47" s="174" t="s">
        <v>90</v>
      </c>
      <c r="C47" s="175" t="s">
        <v>46</v>
      </c>
      <c r="D47" s="175">
        <v>13</v>
      </c>
      <c r="E47" s="175" t="s">
        <v>223</v>
      </c>
      <c r="F47" s="175"/>
      <c r="G47" s="153">
        <f>G48</f>
        <v>10000</v>
      </c>
      <c r="H47" s="153">
        <f>H48</f>
        <v>0</v>
      </c>
    </row>
    <row r="48" spans="1:8" ht="25.5">
      <c r="A48" s="147" t="s">
        <v>171</v>
      </c>
      <c r="B48" s="174" t="s">
        <v>90</v>
      </c>
      <c r="C48" s="175" t="s">
        <v>46</v>
      </c>
      <c r="D48" s="175">
        <v>13</v>
      </c>
      <c r="E48" s="175" t="s">
        <v>223</v>
      </c>
      <c r="F48" s="175" t="s">
        <v>310</v>
      </c>
      <c r="G48" s="157">
        <v>10000</v>
      </c>
      <c r="H48" s="157">
        <v>0</v>
      </c>
    </row>
    <row r="49" spans="1:8" ht="15.75">
      <c r="A49" s="147" t="s">
        <v>175</v>
      </c>
      <c r="B49" s="174" t="s">
        <v>90</v>
      </c>
      <c r="C49" s="175" t="s">
        <v>49</v>
      </c>
      <c r="D49" s="175"/>
      <c r="E49" s="175"/>
      <c r="F49" s="175"/>
      <c r="G49" s="153">
        <f>G50</f>
        <v>10000</v>
      </c>
      <c r="H49" s="153">
        <f>H50</f>
        <v>0</v>
      </c>
    </row>
    <row r="50" spans="1:8" ht="15.75">
      <c r="A50" s="147" t="s">
        <v>13</v>
      </c>
      <c r="B50" s="174" t="s">
        <v>90</v>
      </c>
      <c r="C50" s="175" t="s">
        <v>49</v>
      </c>
      <c r="D50" s="175" t="s">
        <v>339</v>
      </c>
      <c r="E50" s="175"/>
      <c r="F50" s="175"/>
      <c r="G50" s="153">
        <f>G52</f>
        <v>10000</v>
      </c>
      <c r="H50" s="153">
        <f>H52</f>
        <v>0</v>
      </c>
    </row>
    <row r="51" spans="1:8" ht="25.5">
      <c r="A51" s="147" t="s">
        <v>10</v>
      </c>
      <c r="B51" s="174" t="s">
        <v>90</v>
      </c>
      <c r="C51" s="175" t="s">
        <v>49</v>
      </c>
      <c r="D51" s="175" t="s">
        <v>339</v>
      </c>
      <c r="E51" s="175" t="s">
        <v>367</v>
      </c>
      <c r="F51" s="175"/>
      <c r="G51" s="153">
        <f>G52</f>
        <v>10000</v>
      </c>
      <c r="H51" s="153">
        <f>H52</f>
        <v>0</v>
      </c>
    </row>
    <row r="52" spans="1:8" ht="25.5">
      <c r="A52" s="64" t="s">
        <v>30</v>
      </c>
      <c r="B52" s="174" t="s">
        <v>90</v>
      </c>
      <c r="C52" s="175" t="s">
        <v>49</v>
      </c>
      <c r="D52" s="175" t="s">
        <v>339</v>
      </c>
      <c r="E52" s="175" t="s">
        <v>223</v>
      </c>
      <c r="F52" s="175"/>
      <c r="G52" s="153">
        <f>G53</f>
        <v>10000</v>
      </c>
      <c r="H52" s="153">
        <f>H53</f>
        <v>0</v>
      </c>
    </row>
    <row r="53" spans="1:8" ht="25.5">
      <c r="A53" s="147" t="s">
        <v>171</v>
      </c>
      <c r="B53" s="174" t="s">
        <v>90</v>
      </c>
      <c r="C53" s="175" t="s">
        <v>49</v>
      </c>
      <c r="D53" s="175" t="s">
        <v>339</v>
      </c>
      <c r="E53" s="175" t="s">
        <v>223</v>
      </c>
      <c r="F53" s="175" t="s">
        <v>310</v>
      </c>
      <c r="G53" s="157">
        <v>10000</v>
      </c>
      <c r="H53" s="157">
        <v>0</v>
      </c>
    </row>
    <row r="54" spans="1:8" ht="15.75">
      <c r="A54" s="147" t="s">
        <v>176</v>
      </c>
      <c r="B54" s="174" t="s">
        <v>90</v>
      </c>
      <c r="C54" s="175" t="s">
        <v>51</v>
      </c>
      <c r="D54" s="175" t="s">
        <v>49</v>
      </c>
      <c r="E54" s="175"/>
      <c r="F54" s="175"/>
      <c r="G54" s="153">
        <f>G55</f>
        <v>10000</v>
      </c>
      <c r="H54" s="153">
        <f>H55</f>
        <v>0</v>
      </c>
    </row>
    <row r="55" spans="1:8" ht="15.75">
      <c r="A55" s="147" t="s">
        <v>25</v>
      </c>
      <c r="B55" s="174" t="s">
        <v>90</v>
      </c>
      <c r="C55" s="175" t="s">
        <v>51</v>
      </c>
      <c r="D55" s="175" t="s">
        <v>49</v>
      </c>
      <c r="E55" s="175"/>
      <c r="F55" s="175"/>
      <c r="G55" s="153">
        <f>G57</f>
        <v>10000</v>
      </c>
      <c r="H55" s="153">
        <f>H57</f>
        <v>0</v>
      </c>
    </row>
    <row r="56" spans="1:8" ht="25.5">
      <c r="A56" s="147" t="s">
        <v>10</v>
      </c>
      <c r="B56" s="174" t="s">
        <v>90</v>
      </c>
      <c r="C56" s="175" t="s">
        <v>51</v>
      </c>
      <c r="D56" s="175" t="s">
        <v>49</v>
      </c>
      <c r="E56" s="175" t="s">
        <v>367</v>
      </c>
      <c r="F56" s="175"/>
      <c r="G56" s="153">
        <f>G57</f>
        <v>10000</v>
      </c>
      <c r="H56" s="153">
        <f>H57</f>
        <v>0</v>
      </c>
    </row>
    <row r="57" spans="1:8" ht="25.5">
      <c r="A57" s="64" t="s">
        <v>30</v>
      </c>
      <c r="B57" s="174" t="s">
        <v>90</v>
      </c>
      <c r="C57" s="175" t="s">
        <v>51</v>
      </c>
      <c r="D57" s="175" t="s">
        <v>49</v>
      </c>
      <c r="E57" s="175" t="s">
        <v>223</v>
      </c>
      <c r="F57" s="175"/>
      <c r="G57" s="153">
        <f>G58</f>
        <v>10000</v>
      </c>
      <c r="H57" s="153">
        <f>H58</f>
        <v>0</v>
      </c>
    </row>
    <row r="58" spans="1:8" ht="25.5">
      <c r="A58" s="147" t="s">
        <v>171</v>
      </c>
      <c r="B58" s="174" t="s">
        <v>90</v>
      </c>
      <c r="C58" s="175" t="s">
        <v>51</v>
      </c>
      <c r="D58" s="175" t="s">
        <v>49</v>
      </c>
      <c r="E58" s="175" t="s">
        <v>223</v>
      </c>
      <c r="F58" s="175" t="s">
        <v>310</v>
      </c>
      <c r="G58" s="157">
        <v>10000</v>
      </c>
      <c r="H58" s="157">
        <v>0</v>
      </c>
    </row>
    <row r="59" spans="1:8" ht="15.75">
      <c r="A59" s="147" t="s">
        <v>173</v>
      </c>
      <c r="B59" s="174" t="s">
        <v>90</v>
      </c>
      <c r="C59" s="175" t="s">
        <v>52</v>
      </c>
      <c r="D59" s="175"/>
      <c r="E59" s="175"/>
      <c r="F59" s="175"/>
      <c r="G59" s="153">
        <f>G60</f>
        <v>40000</v>
      </c>
      <c r="H59" s="153">
        <f>H60</f>
        <v>0</v>
      </c>
    </row>
    <row r="60" spans="1:8" ht="15.75">
      <c r="A60" s="147" t="s">
        <v>38</v>
      </c>
      <c r="B60" s="174" t="s">
        <v>90</v>
      </c>
      <c r="C60" s="175" t="s">
        <v>52</v>
      </c>
      <c r="D60" s="175" t="s">
        <v>52</v>
      </c>
      <c r="E60" s="175"/>
      <c r="F60" s="175"/>
      <c r="G60" s="153">
        <f>G62</f>
        <v>40000</v>
      </c>
      <c r="H60" s="153">
        <f>H62</f>
        <v>0</v>
      </c>
    </row>
    <row r="61" spans="1:8" ht="25.5">
      <c r="A61" s="147" t="s">
        <v>10</v>
      </c>
      <c r="B61" s="174" t="s">
        <v>90</v>
      </c>
      <c r="C61" s="175" t="s">
        <v>52</v>
      </c>
      <c r="D61" s="175" t="s">
        <v>52</v>
      </c>
      <c r="E61" s="175" t="s">
        <v>367</v>
      </c>
      <c r="F61" s="175"/>
      <c r="G61" s="153">
        <f>G62</f>
        <v>40000</v>
      </c>
      <c r="H61" s="153">
        <f>H62</f>
        <v>0</v>
      </c>
    </row>
    <row r="62" spans="1:8" ht="25.5">
      <c r="A62" s="64" t="s">
        <v>30</v>
      </c>
      <c r="B62" s="174" t="s">
        <v>90</v>
      </c>
      <c r="C62" s="175" t="s">
        <v>52</v>
      </c>
      <c r="D62" s="175" t="s">
        <v>52</v>
      </c>
      <c r="E62" s="175" t="s">
        <v>223</v>
      </c>
      <c r="F62" s="175"/>
      <c r="G62" s="153">
        <f>G63</f>
        <v>40000</v>
      </c>
      <c r="H62" s="153">
        <f>H63</f>
        <v>0</v>
      </c>
    </row>
    <row r="63" spans="1:8" ht="25.5">
      <c r="A63" s="171" t="s">
        <v>171</v>
      </c>
      <c r="B63" s="174" t="s">
        <v>90</v>
      </c>
      <c r="C63" s="176" t="s">
        <v>52</v>
      </c>
      <c r="D63" s="176" t="s">
        <v>52</v>
      </c>
      <c r="E63" s="176" t="s">
        <v>223</v>
      </c>
      <c r="F63" s="176" t="s">
        <v>310</v>
      </c>
      <c r="G63" s="154">
        <v>40000</v>
      </c>
      <c r="H63" s="154">
        <v>0</v>
      </c>
    </row>
    <row r="64" spans="1:8" ht="57.75">
      <c r="A64" s="158" t="s">
        <v>19</v>
      </c>
      <c r="B64" s="156" t="s">
        <v>99</v>
      </c>
      <c r="C64" s="159"/>
      <c r="D64" s="159"/>
      <c r="E64" s="159"/>
      <c r="F64" s="159"/>
      <c r="G64" s="160">
        <f>G66</f>
        <v>11906.16</v>
      </c>
      <c r="H64" s="160">
        <f>H66</f>
        <v>1677</v>
      </c>
    </row>
    <row r="65" spans="1:8" s="210" customFormat="1" ht="25.5">
      <c r="A65" s="64" t="s">
        <v>98</v>
      </c>
      <c r="B65" s="174" t="s">
        <v>97</v>
      </c>
      <c r="C65" s="222"/>
      <c r="D65" s="222"/>
      <c r="E65" s="222"/>
      <c r="F65" s="222"/>
      <c r="G65" s="153">
        <f>G66</f>
        <v>11906.16</v>
      </c>
      <c r="H65" s="153">
        <f>H66</f>
        <v>1677</v>
      </c>
    </row>
    <row r="66" spans="1:8" ht="25.5">
      <c r="A66" s="142" t="s">
        <v>65</v>
      </c>
      <c r="B66" s="174" t="s">
        <v>95</v>
      </c>
      <c r="C66" s="175"/>
      <c r="D66" s="175"/>
      <c r="E66" s="175"/>
      <c r="F66" s="175"/>
      <c r="G66" s="153">
        <f>G67+G72</f>
        <v>11906.16</v>
      </c>
      <c r="H66" s="153">
        <f>H67+H72</f>
        <v>1677</v>
      </c>
    </row>
    <row r="67" spans="1:8" ht="15.75">
      <c r="A67" s="142" t="s">
        <v>15</v>
      </c>
      <c r="B67" s="174" t="s">
        <v>95</v>
      </c>
      <c r="C67" s="175" t="s">
        <v>50</v>
      </c>
      <c r="D67" s="175"/>
      <c r="E67" s="175"/>
      <c r="F67" s="175"/>
      <c r="G67" s="153">
        <f>G68</f>
        <v>10000</v>
      </c>
      <c r="H67" s="153">
        <f>H68</f>
        <v>0</v>
      </c>
    </row>
    <row r="68" spans="1:8" ht="15.75">
      <c r="A68" s="142" t="s">
        <v>18</v>
      </c>
      <c r="B68" s="174" t="s">
        <v>95</v>
      </c>
      <c r="C68" s="175" t="s">
        <v>50</v>
      </c>
      <c r="D68" s="175">
        <v>12</v>
      </c>
      <c r="E68" s="175"/>
      <c r="F68" s="175"/>
      <c r="G68" s="153">
        <f>G70</f>
        <v>10000</v>
      </c>
      <c r="H68" s="153">
        <f>H70</f>
        <v>0</v>
      </c>
    </row>
    <row r="69" spans="1:8" ht="25.5">
      <c r="A69" s="147" t="s">
        <v>10</v>
      </c>
      <c r="B69" s="174" t="s">
        <v>95</v>
      </c>
      <c r="C69" s="175" t="s">
        <v>50</v>
      </c>
      <c r="D69" s="175">
        <v>11</v>
      </c>
      <c r="E69" s="175" t="s">
        <v>367</v>
      </c>
      <c r="F69" s="175"/>
      <c r="G69" s="153">
        <f>G70</f>
        <v>10000</v>
      </c>
      <c r="H69" s="153">
        <f>H70</f>
        <v>0</v>
      </c>
    </row>
    <row r="70" spans="1:8" ht="25.5">
      <c r="A70" s="64" t="s">
        <v>30</v>
      </c>
      <c r="B70" s="174" t="s">
        <v>95</v>
      </c>
      <c r="C70" s="175" t="s">
        <v>50</v>
      </c>
      <c r="D70" s="175">
        <v>12</v>
      </c>
      <c r="E70" s="175" t="s">
        <v>223</v>
      </c>
      <c r="F70" s="175"/>
      <c r="G70" s="153">
        <f>G71</f>
        <v>10000</v>
      </c>
      <c r="H70" s="153">
        <f>H71</f>
        <v>0</v>
      </c>
    </row>
    <row r="71" spans="1:8" ht="25.5">
      <c r="A71" s="171" t="s">
        <v>171</v>
      </c>
      <c r="B71" s="174" t="s">
        <v>95</v>
      </c>
      <c r="C71" s="176" t="s">
        <v>50</v>
      </c>
      <c r="D71" s="176">
        <v>12</v>
      </c>
      <c r="E71" s="176" t="s">
        <v>223</v>
      </c>
      <c r="F71" s="176" t="s">
        <v>310</v>
      </c>
      <c r="G71" s="154">
        <v>10000</v>
      </c>
      <c r="H71" s="154">
        <v>0</v>
      </c>
    </row>
    <row r="72" spans="1:8" ht="15.75">
      <c r="A72" s="142" t="s">
        <v>176</v>
      </c>
      <c r="B72" s="174" t="s">
        <v>436</v>
      </c>
      <c r="C72" s="176" t="s">
        <v>51</v>
      </c>
      <c r="D72" s="176"/>
      <c r="E72" s="175"/>
      <c r="F72" s="175"/>
      <c r="G72" s="153">
        <f>G73</f>
        <v>1906.16</v>
      </c>
      <c r="H72" s="153">
        <f>H73</f>
        <v>1677</v>
      </c>
    </row>
    <row r="73" spans="1:8" ht="15.75">
      <c r="A73" s="142" t="s">
        <v>23</v>
      </c>
      <c r="B73" s="174" t="s">
        <v>436</v>
      </c>
      <c r="C73" s="176" t="s">
        <v>51</v>
      </c>
      <c r="D73" s="176" t="s">
        <v>49</v>
      </c>
      <c r="E73" s="175"/>
      <c r="F73" s="175"/>
      <c r="G73" s="153">
        <f>G75</f>
        <v>1906.16</v>
      </c>
      <c r="H73" s="153">
        <f>H75</f>
        <v>1677</v>
      </c>
    </row>
    <row r="74" spans="1:8" ht="25.5">
      <c r="A74" s="147" t="s">
        <v>10</v>
      </c>
      <c r="B74" s="174" t="s">
        <v>436</v>
      </c>
      <c r="C74" s="176" t="s">
        <v>51</v>
      </c>
      <c r="D74" s="176" t="s">
        <v>49</v>
      </c>
      <c r="E74" s="175" t="s">
        <v>367</v>
      </c>
      <c r="F74" s="175"/>
      <c r="G74" s="153">
        <f>G75</f>
        <v>1906.16</v>
      </c>
      <c r="H74" s="153">
        <f>H75</f>
        <v>1677</v>
      </c>
    </row>
    <row r="75" spans="1:8" ht="25.5">
      <c r="A75" s="64" t="s">
        <v>503</v>
      </c>
      <c r="B75" s="174" t="s">
        <v>436</v>
      </c>
      <c r="C75" s="176" t="s">
        <v>51</v>
      </c>
      <c r="D75" s="176" t="s">
        <v>49</v>
      </c>
      <c r="E75" s="175" t="s">
        <v>223</v>
      </c>
      <c r="F75" s="175" t="s">
        <v>310</v>
      </c>
      <c r="G75" s="203">
        <v>1906.16</v>
      </c>
      <c r="H75" s="203">
        <v>1677</v>
      </c>
    </row>
    <row r="76" spans="1:8" ht="43.5">
      <c r="A76" s="165" t="s">
        <v>240</v>
      </c>
      <c r="B76" s="156" t="s">
        <v>100</v>
      </c>
      <c r="C76" s="159"/>
      <c r="D76" s="159"/>
      <c r="E76" s="162"/>
      <c r="F76" s="162"/>
      <c r="G76" s="152">
        <f>G78</f>
        <v>20000</v>
      </c>
      <c r="H76" s="152">
        <f>H78</f>
        <v>0</v>
      </c>
    </row>
    <row r="77" spans="1:8" s="210" customFormat="1" ht="15.75">
      <c r="A77" s="212" t="s">
        <v>439</v>
      </c>
      <c r="B77" s="223" t="s">
        <v>101</v>
      </c>
      <c r="C77" s="221"/>
      <c r="D77" s="221"/>
      <c r="E77" s="221"/>
      <c r="F77" s="221"/>
      <c r="G77" s="214">
        <f t="shared" ref="G77:H79" si="1">G78</f>
        <v>20000</v>
      </c>
      <c r="H77" s="214">
        <f t="shared" si="1"/>
        <v>0</v>
      </c>
    </row>
    <row r="78" spans="1:8" ht="25.5">
      <c r="A78" s="147" t="s">
        <v>177</v>
      </c>
      <c r="B78" s="174" t="s">
        <v>453</v>
      </c>
      <c r="C78" s="175"/>
      <c r="D78" s="175"/>
      <c r="E78" s="175"/>
      <c r="F78" s="175"/>
      <c r="G78" s="153">
        <f t="shared" si="1"/>
        <v>20000</v>
      </c>
      <c r="H78" s="153">
        <f t="shared" si="1"/>
        <v>0</v>
      </c>
    </row>
    <row r="79" spans="1:8" ht="15.75">
      <c r="A79" s="147" t="s">
        <v>176</v>
      </c>
      <c r="B79" s="174" t="s">
        <v>453</v>
      </c>
      <c r="C79" s="175" t="s">
        <v>51</v>
      </c>
      <c r="D79" s="175"/>
      <c r="E79" s="175"/>
      <c r="F79" s="175"/>
      <c r="G79" s="153">
        <f t="shared" si="1"/>
        <v>20000</v>
      </c>
      <c r="H79" s="153">
        <f t="shared" si="1"/>
        <v>0</v>
      </c>
    </row>
    <row r="80" spans="1:8" ht="15.75">
      <c r="A80" s="147" t="s">
        <v>25</v>
      </c>
      <c r="B80" s="174" t="s">
        <v>453</v>
      </c>
      <c r="C80" s="175" t="s">
        <v>51</v>
      </c>
      <c r="D80" s="175" t="s">
        <v>49</v>
      </c>
      <c r="E80" s="175"/>
      <c r="F80" s="175"/>
      <c r="G80" s="153">
        <f>G82</f>
        <v>20000</v>
      </c>
      <c r="H80" s="153">
        <f>H82</f>
        <v>0</v>
      </c>
    </row>
    <row r="81" spans="1:8" ht="25.5">
      <c r="A81" s="147" t="s">
        <v>10</v>
      </c>
      <c r="B81" s="174" t="s">
        <v>453</v>
      </c>
      <c r="C81" s="175" t="s">
        <v>51</v>
      </c>
      <c r="D81" s="175" t="s">
        <v>49</v>
      </c>
      <c r="E81" s="175" t="s">
        <v>367</v>
      </c>
      <c r="F81" s="175"/>
      <c r="G81" s="153">
        <f>G82</f>
        <v>20000</v>
      </c>
      <c r="H81" s="153">
        <f>H82</f>
        <v>0</v>
      </c>
    </row>
    <row r="82" spans="1:8" ht="25.5">
      <c r="A82" s="64" t="s">
        <v>30</v>
      </c>
      <c r="B82" s="174" t="s">
        <v>453</v>
      </c>
      <c r="C82" s="175" t="s">
        <v>51</v>
      </c>
      <c r="D82" s="175" t="s">
        <v>49</v>
      </c>
      <c r="E82" s="175" t="s">
        <v>223</v>
      </c>
      <c r="F82" s="175"/>
      <c r="G82" s="153">
        <f>G83</f>
        <v>20000</v>
      </c>
      <c r="H82" s="153">
        <f>H83</f>
        <v>0</v>
      </c>
    </row>
    <row r="83" spans="1:8" ht="26.25" thickBot="1">
      <c r="A83" s="171" t="s">
        <v>171</v>
      </c>
      <c r="B83" s="174" t="s">
        <v>453</v>
      </c>
      <c r="C83" s="176" t="s">
        <v>51</v>
      </c>
      <c r="D83" s="176" t="s">
        <v>49</v>
      </c>
      <c r="E83" s="176" t="s">
        <v>223</v>
      </c>
      <c r="F83" s="176" t="s">
        <v>310</v>
      </c>
      <c r="G83" s="154">
        <v>20000</v>
      </c>
      <c r="H83" s="154">
        <v>0</v>
      </c>
    </row>
    <row r="84" spans="1:8" ht="43.5">
      <c r="A84" s="155" t="s">
        <v>396</v>
      </c>
      <c r="B84" s="231" t="s">
        <v>432</v>
      </c>
      <c r="C84" s="166"/>
      <c r="D84" s="159"/>
      <c r="E84" s="159"/>
      <c r="F84" s="159"/>
      <c r="G84" s="167">
        <f>G86</f>
        <v>10000</v>
      </c>
      <c r="H84" s="167">
        <f>H86</f>
        <v>0</v>
      </c>
    </row>
    <row r="85" spans="1:8" s="210" customFormat="1" ht="15.75">
      <c r="A85" s="64" t="s">
        <v>440</v>
      </c>
      <c r="B85" s="179" t="s">
        <v>447</v>
      </c>
      <c r="C85" s="222"/>
      <c r="D85" s="222"/>
      <c r="E85" s="222"/>
      <c r="F85" s="222"/>
      <c r="G85" s="173">
        <f t="shared" ref="G85:H87" si="2">G86</f>
        <v>10000</v>
      </c>
      <c r="H85" s="173">
        <f t="shared" si="2"/>
        <v>0</v>
      </c>
    </row>
    <row r="86" spans="1:8" ht="38.25">
      <c r="A86" s="147" t="s">
        <v>397</v>
      </c>
      <c r="B86" s="179" t="s">
        <v>448</v>
      </c>
      <c r="C86" s="175"/>
      <c r="D86" s="175"/>
      <c r="E86" s="175"/>
      <c r="F86" s="175"/>
      <c r="G86" s="173">
        <f t="shared" si="2"/>
        <v>10000</v>
      </c>
      <c r="H86" s="173">
        <f t="shared" si="2"/>
        <v>0</v>
      </c>
    </row>
    <row r="87" spans="1:8" ht="15.75">
      <c r="A87" s="142" t="s">
        <v>15</v>
      </c>
      <c r="B87" s="179" t="s">
        <v>448</v>
      </c>
      <c r="C87" s="175" t="s">
        <v>50</v>
      </c>
      <c r="D87" s="175"/>
      <c r="E87" s="175"/>
      <c r="F87" s="175"/>
      <c r="G87" s="173">
        <f t="shared" si="2"/>
        <v>10000</v>
      </c>
      <c r="H87" s="173">
        <f t="shared" si="2"/>
        <v>0</v>
      </c>
    </row>
    <row r="88" spans="1:8" ht="15.75">
      <c r="A88" s="142" t="s">
        <v>18</v>
      </c>
      <c r="B88" s="179" t="s">
        <v>448</v>
      </c>
      <c r="C88" s="175" t="s">
        <v>50</v>
      </c>
      <c r="D88" s="175" t="s">
        <v>228</v>
      </c>
      <c r="E88" s="175"/>
      <c r="F88" s="175"/>
      <c r="G88" s="153">
        <f>G90</f>
        <v>10000</v>
      </c>
      <c r="H88" s="153">
        <f>H90</f>
        <v>0</v>
      </c>
    </row>
    <row r="89" spans="1:8" ht="25.5">
      <c r="A89" s="147" t="s">
        <v>10</v>
      </c>
      <c r="B89" s="179" t="s">
        <v>448</v>
      </c>
      <c r="C89" s="175" t="s">
        <v>50</v>
      </c>
      <c r="D89" s="175" t="s">
        <v>228</v>
      </c>
      <c r="E89" s="175" t="s">
        <v>367</v>
      </c>
      <c r="F89" s="175"/>
      <c r="G89" s="153">
        <f>G90</f>
        <v>10000</v>
      </c>
      <c r="H89" s="153">
        <f>H90</f>
        <v>0</v>
      </c>
    </row>
    <row r="90" spans="1:8" ht="25.5">
      <c r="A90" s="64" t="s">
        <v>30</v>
      </c>
      <c r="B90" s="179" t="s">
        <v>448</v>
      </c>
      <c r="C90" s="175" t="s">
        <v>50</v>
      </c>
      <c r="D90" s="175" t="s">
        <v>228</v>
      </c>
      <c r="E90" s="175" t="s">
        <v>223</v>
      </c>
      <c r="F90" s="175"/>
      <c r="G90" s="153">
        <f>G91</f>
        <v>10000</v>
      </c>
      <c r="H90" s="153">
        <f>H91</f>
        <v>0</v>
      </c>
    </row>
    <row r="91" spans="1:8" ht="26.25" thickBot="1">
      <c r="A91" s="171" t="s">
        <v>171</v>
      </c>
      <c r="B91" s="179" t="s">
        <v>448</v>
      </c>
      <c r="C91" s="180" t="s">
        <v>50</v>
      </c>
      <c r="D91" s="180" t="s">
        <v>228</v>
      </c>
      <c r="E91" s="180" t="s">
        <v>223</v>
      </c>
      <c r="F91" s="180" t="s">
        <v>310</v>
      </c>
      <c r="G91" s="168">
        <v>10000</v>
      </c>
      <c r="H91" s="168">
        <v>0</v>
      </c>
    </row>
    <row r="92" spans="1:8" ht="42.75">
      <c r="A92" s="207" t="s">
        <v>434</v>
      </c>
      <c r="B92" s="196" t="s">
        <v>426</v>
      </c>
      <c r="C92" s="195"/>
      <c r="D92" s="205"/>
      <c r="E92" s="205"/>
      <c r="F92" s="205"/>
      <c r="G92" s="204">
        <f>G94</f>
        <v>31324</v>
      </c>
      <c r="H92" s="204">
        <f>H94</f>
        <v>28355.02</v>
      </c>
    </row>
    <row r="93" spans="1:8" s="210" customFormat="1" ht="15.75">
      <c r="A93" s="217" t="s">
        <v>444</v>
      </c>
      <c r="B93" s="218" t="s">
        <v>427</v>
      </c>
      <c r="C93" s="62"/>
      <c r="D93" s="175"/>
      <c r="E93" s="175"/>
      <c r="F93" s="175"/>
      <c r="G93" s="202">
        <f>G94</f>
        <v>31324</v>
      </c>
      <c r="H93" s="202">
        <f>H94</f>
        <v>28355.02</v>
      </c>
    </row>
    <row r="94" spans="1:8" ht="15.75">
      <c r="A94" s="217" t="s">
        <v>435</v>
      </c>
      <c r="B94" s="218" t="s">
        <v>428</v>
      </c>
      <c r="C94" s="62"/>
      <c r="D94" s="175"/>
      <c r="E94" s="175"/>
      <c r="F94" s="175"/>
      <c r="G94" s="202">
        <f>G96</f>
        <v>31324</v>
      </c>
      <c r="H94" s="202">
        <f>H96</f>
        <v>28355.02</v>
      </c>
    </row>
    <row r="95" spans="1:8" s="210" customFormat="1" ht="15.75">
      <c r="A95" s="147" t="s">
        <v>176</v>
      </c>
      <c r="B95" s="218" t="s">
        <v>428</v>
      </c>
      <c r="C95" s="240" t="s">
        <v>51</v>
      </c>
      <c r="D95" s="175"/>
      <c r="E95" s="175"/>
      <c r="F95" s="175"/>
      <c r="G95" s="202">
        <f t="shared" ref="G95:H97" si="3">G96</f>
        <v>31324</v>
      </c>
      <c r="H95" s="202">
        <f t="shared" si="3"/>
        <v>28355.02</v>
      </c>
    </row>
    <row r="96" spans="1:8" ht="25.5">
      <c r="A96" s="139" t="s">
        <v>364</v>
      </c>
      <c r="B96" s="218" t="s">
        <v>428</v>
      </c>
      <c r="C96" s="240" t="s">
        <v>51</v>
      </c>
      <c r="D96" s="175" t="s">
        <v>48</v>
      </c>
      <c r="E96" s="175" t="s">
        <v>367</v>
      </c>
      <c r="F96" s="175"/>
      <c r="G96" s="202">
        <f t="shared" si="3"/>
        <v>31324</v>
      </c>
      <c r="H96" s="202">
        <f t="shared" si="3"/>
        <v>28355.02</v>
      </c>
    </row>
    <row r="97" spans="1:8" ht="25.5">
      <c r="A97" s="139" t="s">
        <v>504</v>
      </c>
      <c r="B97" s="218" t="s">
        <v>428</v>
      </c>
      <c r="C97" s="240" t="s">
        <v>51</v>
      </c>
      <c r="D97" s="175" t="s">
        <v>48</v>
      </c>
      <c r="E97" s="175" t="s">
        <v>356</v>
      </c>
      <c r="F97" s="175"/>
      <c r="G97" s="202">
        <f t="shared" si="3"/>
        <v>31324</v>
      </c>
      <c r="H97" s="202">
        <f t="shared" si="3"/>
        <v>28355.02</v>
      </c>
    </row>
    <row r="98" spans="1:8" ht="32.25" customHeight="1">
      <c r="A98" s="171" t="s">
        <v>171</v>
      </c>
      <c r="B98" s="218" t="s">
        <v>428</v>
      </c>
      <c r="C98" s="240" t="s">
        <v>51</v>
      </c>
      <c r="D98" s="175" t="s">
        <v>48</v>
      </c>
      <c r="E98" s="175" t="s">
        <v>356</v>
      </c>
      <c r="F98" s="175" t="s">
        <v>310</v>
      </c>
      <c r="G98" s="203">
        <v>31324</v>
      </c>
      <c r="H98" s="203">
        <v>28355.02</v>
      </c>
    </row>
    <row r="99" spans="1:8" s="210" customFormat="1" ht="57.75">
      <c r="A99" s="169" t="s">
        <v>387</v>
      </c>
      <c r="B99" s="156" t="s">
        <v>391</v>
      </c>
      <c r="C99" s="151"/>
      <c r="D99" s="151"/>
      <c r="E99" s="151"/>
      <c r="F99" s="151"/>
      <c r="G99" s="152">
        <f>G101</f>
        <v>30000</v>
      </c>
      <c r="H99" s="152">
        <f>H101</f>
        <v>0</v>
      </c>
    </row>
    <row r="100" spans="1:8" s="210" customFormat="1" ht="26.25">
      <c r="A100" s="224" t="s">
        <v>443</v>
      </c>
      <c r="B100" s="223" t="s">
        <v>389</v>
      </c>
      <c r="C100" s="221"/>
      <c r="D100" s="221"/>
      <c r="E100" s="221"/>
      <c r="F100" s="221"/>
      <c r="G100" s="214">
        <f t="shared" ref="G100:H102" si="4">G101</f>
        <v>30000</v>
      </c>
      <c r="H100" s="214">
        <f t="shared" si="4"/>
        <v>0</v>
      </c>
    </row>
    <row r="101" spans="1:8" s="210" customFormat="1" ht="38.25">
      <c r="A101" s="142" t="s">
        <v>388</v>
      </c>
      <c r="B101" s="177" t="s">
        <v>390</v>
      </c>
      <c r="C101" s="175"/>
      <c r="D101" s="175"/>
      <c r="E101" s="175"/>
      <c r="F101" s="175"/>
      <c r="G101" s="153">
        <f t="shared" si="4"/>
        <v>30000</v>
      </c>
      <c r="H101" s="153">
        <f t="shared" si="4"/>
        <v>0</v>
      </c>
    </row>
    <row r="102" spans="1:8" s="210" customFormat="1" ht="15.75">
      <c r="A102" s="142" t="s">
        <v>175</v>
      </c>
      <c r="B102" s="174" t="s">
        <v>390</v>
      </c>
      <c r="C102" s="175" t="s">
        <v>49</v>
      </c>
      <c r="D102" s="175"/>
      <c r="E102" s="175"/>
      <c r="F102" s="175"/>
      <c r="G102" s="153">
        <f t="shared" si="4"/>
        <v>30000</v>
      </c>
      <c r="H102" s="153">
        <f t="shared" si="4"/>
        <v>0</v>
      </c>
    </row>
    <row r="103" spans="1:8" s="210" customFormat="1" ht="15.75">
      <c r="A103" s="142" t="s">
        <v>14</v>
      </c>
      <c r="B103" s="177" t="s">
        <v>390</v>
      </c>
      <c r="C103" s="175" t="s">
        <v>49</v>
      </c>
      <c r="D103" s="175" t="s">
        <v>227</v>
      </c>
      <c r="E103" s="175"/>
      <c r="F103" s="175"/>
      <c r="G103" s="153">
        <f>G105</f>
        <v>30000</v>
      </c>
      <c r="H103" s="153">
        <f>H105</f>
        <v>0</v>
      </c>
    </row>
    <row r="104" spans="1:8" s="210" customFormat="1" ht="25.5">
      <c r="A104" s="147" t="s">
        <v>10</v>
      </c>
      <c r="B104" s="174" t="s">
        <v>390</v>
      </c>
      <c r="C104" s="175" t="s">
        <v>49</v>
      </c>
      <c r="D104" s="175" t="s">
        <v>227</v>
      </c>
      <c r="E104" s="175" t="s">
        <v>367</v>
      </c>
      <c r="F104" s="175"/>
      <c r="G104" s="153">
        <f>G105</f>
        <v>30000</v>
      </c>
      <c r="H104" s="153">
        <f>H105</f>
        <v>0</v>
      </c>
    </row>
    <row r="105" spans="1:8" s="210" customFormat="1" ht="25.5">
      <c r="A105" s="64" t="s">
        <v>30</v>
      </c>
      <c r="B105" s="174" t="s">
        <v>390</v>
      </c>
      <c r="C105" s="175" t="s">
        <v>49</v>
      </c>
      <c r="D105" s="175" t="s">
        <v>227</v>
      </c>
      <c r="E105" s="175" t="s">
        <v>223</v>
      </c>
      <c r="F105" s="175"/>
      <c r="G105" s="153">
        <f>G106</f>
        <v>30000</v>
      </c>
      <c r="H105" s="153">
        <f>H106</f>
        <v>0</v>
      </c>
    </row>
    <row r="106" spans="1:8" s="210" customFormat="1" ht="25.5">
      <c r="A106" s="171" t="s">
        <v>171</v>
      </c>
      <c r="B106" s="174" t="s">
        <v>390</v>
      </c>
      <c r="C106" s="176" t="s">
        <v>49</v>
      </c>
      <c r="D106" s="176" t="s">
        <v>227</v>
      </c>
      <c r="E106" s="176" t="s">
        <v>223</v>
      </c>
      <c r="F106" s="176" t="s">
        <v>310</v>
      </c>
      <c r="G106" s="154">
        <v>30000</v>
      </c>
      <c r="H106" s="154">
        <v>0</v>
      </c>
    </row>
    <row r="107" spans="1:8" s="210" customFormat="1" ht="37.5" customHeight="1">
      <c r="A107" s="225" t="s">
        <v>407</v>
      </c>
      <c r="B107" s="226" t="s">
        <v>442</v>
      </c>
      <c r="C107" s="166"/>
      <c r="D107" s="166"/>
      <c r="E107" s="166"/>
      <c r="F107" s="166"/>
      <c r="G107" s="227">
        <f>G108</f>
        <v>700000</v>
      </c>
      <c r="H107" s="227">
        <f>H108</f>
        <v>0</v>
      </c>
    </row>
    <row r="108" spans="1:8" s="210" customFormat="1" ht="15" customHeight="1">
      <c r="A108" s="161" t="s">
        <v>180</v>
      </c>
      <c r="B108" s="170" t="s">
        <v>395</v>
      </c>
      <c r="C108" s="175"/>
      <c r="D108" s="175"/>
      <c r="E108" s="175"/>
      <c r="F108" s="175"/>
      <c r="G108" s="153">
        <f>G112</f>
        <v>700000</v>
      </c>
      <c r="H108" s="153">
        <f>H112</f>
        <v>0</v>
      </c>
    </row>
    <row r="109" spans="1:8" s="210" customFormat="1" ht="28.5" customHeight="1">
      <c r="A109" s="161" t="s">
        <v>182</v>
      </c>
      <c r="B109" s="170" t="s">
        <v>394</v>
      </c>
      <c r="C109" s="175"/>
      <c r="D109" s="175"/>
      <c r="E109" s="175"/>
      <c r="F109" s="175"/>
      <c r="G109" s="153">
        <f>G113</f>
        <v>700000</v>
      </c>
      <c r="H109" s="153">
        <f>H113</f>
        <v>0</v>
      </c>
    </row>
    <row r="110" spans="1:8" s="235" customFormat="1" ht="17.25" customHeight="1">
      <c r="A110" s="239" t="s">
        <v>15</v>
      </c>
      <c r="B110" s="170" t="s">
        <v>394</v>
      </c>
      <c r="C110" s="176" t="s">
        <v>50</v>
      </c>
      <c r="D110" s="176"/>
      <c r="E110" s="176"/>
      <c r="F110" s="176"/>
      <c r="G110" s="163">
        <f>G112</f>
        <v>700000</v>
      </c>
      <c r="H110" s="163">
        <f>H112</f>
        <v>0</v>
      </c>
    </row>
    <row r="111" spans="1:8" s="235" customFormat="1" ht="17.25" customHeight="1">
      <c r="A111" s="239" t="s">
        <v>456</v>
      </c>
      <c r="B111" s="170" t="s">
        <v>394</v>
      </c>
      <c r="C111" s="176" t="s">
        <v>50</v>
      </c>
      <c r="D111" s="176" t="s">
        <v>54</v>
      </c>
      <c r="E111" s="176"/>
      <c r="F111" s="176"/>
      <c r="G111" s="163">
        <f t="shared" ref="G111:H113" si="5">G112</f>
        <v>700000</v>
      </c>
      <c r="H111" s="163">
        <f t="shared" si="5"/>
        <v>0</v>
      </c>
    </row>
    <row r="112" spans="1:8" s="210" customFormat="1" ht="27.75" customHeight="1">
      <c r="A112" s="147" t="s">
        <v>10</v>
      </c>
      <c r="B112" s="170" t="s">
        <v>394</v>
      </c>
      <c r="C112" s="176" t="s">
        <v>50</v>
      </c>
      <c r="D112" s="176" t="s">
        <v>54</v>
      </c>
      <c r="E112" s="176" t="s">
        <v>367</v>
      </c>
      <c r="F112" s="176"/>
      <c r="G112" s="163">
        <f t="shared" si="5"/>
        <v>700000</v>
      </c>
      <c r="H112" s="163">
        <f t="shared" si="5"/>
        <v>0</v>
      </c>
    </row>
    <row r="113" spans="1:8" s="210" customFormat="1" ht="29.25" customHeight="1">
      <c r="A113" s="164" t="s">
        <v>193</v>
      </c>
      <c r="B113" s="170" t="s">
        <v>394</v>
      </c>
      <c r="C113" s="176" t="s">
        <v>50</v>
      </c>
      <c r="D113" s="176" t="s">
        <v>54</v>
      </c>
      <c r="E113" s="176" t="s">
        <v>223</v>
      </c>
      <c r="F113" s="176"/>
      <c r="G113" s="163">
        <f t="shared" si="5"/>
        <v>700000</v>
      </c>
      <c r="H113" s="163">
        <f t="shared" si="5"/>
        <v>0</v>
      </c>
    </row>
    <row r="114" spans="1:8" s="210" customFormat="1" ht="32.25" customHeight="1">
      <c r="A114" s="172" t="s">
        <v>171</v>
      </c>
      <c r="B114" s="170" t="s">
        <v>394</v>
      </c>
      <c r="C114" s="175" t="s">
        <v>50</v>
      </c>
      <c r="D114" s="175" t="s">
        <v>54</v>
      </c>
      <c r="E114" s="175" t="s">
        <v>223</v>
      </c>
      <c r="F114" s="175" t="s">
        <v>310</v>
      </c>
      <c r="G114" s="168">
        <v>700000</v>
      </c>
      <c r="H114" s="168">
        <v>0</v>
      </c>
    </row>
    <row r="115" spans="1:8" s="235" customFormat="1" ht="66" customHeight="1">
      <c r="A115" s="237" t="s">
        <v>454</v>
      </c>
      <c r="B115" s="238" t="s">
        <v>455</v>
      </c>
      <c r="C115" s="238"/>
      <c r="D115" s="238"/>
      <c r="E115" s="238"/>
      <c r="F115" s="238"/>
      <c r="G115" s="204">
        <v>16000</v>
      </c>
      <c r="H115" s="204">
        <f>H116</f>
        <v>0</v>
      </c>
    </row>
    <row r="116" spans="1:8" s="235" customFormat="1" ht="32.25" customHeight="1">
      <c r="A116" s="172" t="s">
        <v>459</v>
      </c>
      <c r="B116" s="170" t="s">
        <v>457</v>
      </c>
      <c r="C116" s="175"/>
      <c r="D116" s="175"/>
      <c r="E116" s="175"/>
      <c r="F116" s="175"/>
      <c r="G116" s="202">
        <f>G117</f>
        <v>16000</v>
      </c>
      <c r="H116" s="202">
        <f>H117</f>
        <v>0</v>
      </c>
    </row>
    <row r="117" spans="1:8" s="235" customFormat="1" ht="15.75">
      <c r="A117" s="147" t="s">
        <v>9</v>
      </c>
      <c r="B117" s="174" t="s">
        <v>458</v>
      </c>
      <c r="C117" s="175" t="s">
        <v>46</v>
      </c>
      <c r="D117" s="175"/>
      <c r="E117" s="175"/>
      <c r="F117" s="175"/>
      <c r="G117" s="153">
        <f>G118</f>
        <v>16000</v>
      </c>
      <c r="H117" s="153">
        <f>H118</f>
        <v>0</v>
      </c>
    </row>
    <row r="118" spans="1:8" s="235" customFormat="1" ht="15.75">
      <c r="A118" s="147" t="s">
        <v>11</v>
      </c>
      <c r="B118" s="174" t="s">
        <v>458</v>
      </c>
      <c r="C118" s="175" t="s">
        <v>46</v>
      </c>
      <c r="D118" s="175">
        <v>13</v>
      </c>
      <c r="E118" s="175"/>
      <c r="F118" s="175"/>
      <c r="G118" s="153">
        <f>G120</f>
        <v>16000</v>
      </c>
      <c r="H118" s="153">
        <f>H120</f>
        <v>0</v>
      </c>
    </row>
    <row r="119" spans="1:8" s="235" customFormat="1" ht="25.5">
      <c r="A119" s="147" t="s">
        <v>10</v>
      </c>
      <c r="B119" s="174" t="s">
        <v>458</v>
      </c>
      <c r="C119" s="175" t="s">
        <v>47</v>
      </c>
      <c r="D119" s="175">
        <v>12</v>
      </c>
      <c r="E119" s="175" t="s">
        <v>367</v>
      </c>
      <c r="F119" s="175"/>
      <c r="G119" s="153">
        <f>G120</f>
        <v>16000</v>
      </c>
      <c r="H119" s="153">
        <f>H120</f>
        <v>0</v>
      </c>
    </row>
    <row r="120" spans="1:8" s="235" customFormat="1" ht="25.5">
      <c r="A120" s="64" t="s">
        <v>30</v>
      </c>
      <c r="B120" s="174" t="s">
        <v>458</v>
      </c>
      <c r="C120" s="175" t="s">
        <v>46</v>
      </c>
      <c r="D120" s="175">
        <v>13</v>
      </c>
      <c r="E120" s="175" t="s">
        <v>223</v>
      </c>
      <c r="F120" s="175"/>
      <c r="G120" s="153">
        <f>G121</f>
        <v>16000</v>
      </c>
      <c r="H120" s="153">
        <f>H121</f>
        <v>0</v>
      </c>
    </row>
    <row r="121" spans="1:8" s="235" customFormat="1" ht="25.5">
      <c r="A121" s="147" t="s">
        <v>171</v>
      </c>
      <c r="B121" s="174" t="s">
        <v>458</v>
      </c>
      <c r="C121" s="175" t="s">
        <v>46</v>
      </c>
      <c r="D121" s="175">
        <v>13</v>
      </c>
      <c r="E121" s="175" t="s">
        <v>223</v>
      </c>
      <c r="F121" s="175" t="s">
        <v>310</v>
      </c>
      <c r="G121" s="157">
        <v>16000</v>
      </c>
      <c r="H121" s="157">
        <v>0</v>
      </c>
    </row>
    <row r="122" spans="1:8" ht="16.5" thickBot="1">
      <c r="A122" s="201" t="s">
        <v>178</v>
      </c>
      <c r="B122" s="200"/>
      <c r="C122" s="199"/>
      <c r="D122" s="199"/>
      <c r="E122" s="199"/>
      <c r="F122" s="199"/>
      <c r="G122" s="198">
        <f>SUM(G6+G14+G28+G41+G64+G76+G84+G92+G99+G107+G115)</f>
        <v>1247080.1599999999</v>
      </c>
      <c r="H122" s="198">
        <f>SUM(H6+H14+H28+H41+H64+H76+H84+H92+H99+H107+H115)</f>
        <v>343029.76000000001</v>
      </c>
    </row>
  </sheetData>
  <mergeCells count="8">
    <mergeCell ref="A2:H2"/>
    <mergeCell ref="A1:H1"/>
    <mergeCell ref="A4:A5"/>
    <mergeCell ref="B4:B5"/>
    <mergeCell ref="C4:C5"/>
    <mergeCell ref="D4:D5"/>
    <mergeCell ref="E4:E5"/>
    <mergeCell ref="F4:F5"/>
  </mergeCells>
  <pageMargins left="0.44" right="0.38" top="0.36" bottom="0.35" header="0.2800000000000000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№1 Отчет по источникам</vt:lpstr>
      <vt:lpstr>№2 Отчет по доходам</vt:lpstr>
      <vt:lpstr>№3 отчет по бюдж.ассигн.</vt:lpstr>
      <vt:lpstr>№4 Отчет по ведомтств.структуре</vt:lpstr>
      <vt:lpstr>№5 Отчет по мун.программам</vt:lpstr>
      <vt:lpstr>'№3 отчет по бюдж.ассигн.'!Область_печати</vt:lpstr>
      <vt:lpstr>'№4 Отчет по ведомтств.структуре'!Область_печати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2016-12-29T03:49:57Z</cp:lastPrinted>
  <dcterms:created xsi:type="dcterms:W3CDTF">2006-09-28T05:33:49Z</dcterms:created>
  <dcterms:modified xsi:type="dcterms:W3CDTF">2019-04-16T01:43:19Z</dcterms:modified>
</cp:coreProperties>
</file>