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20" tabRatio="973" activeTab="4"/>
  </bookViews>
  <sheets>
    <sheet name="№1 ист 21г" sheetId="1" r:id="rId1"/>
    <sheet name="№4 дох 2021" sheetId="2" r:id="rId2"/>
    <sheet name="№9 расход,21г" sheetId="3" r:id="rId3"/>
    <sheet name="№11 Вед.стр.21г" sheetId="4" r:id="rId4"/>
    <sheet name="№13 МП,21г" sheetId="5" r:id="rId5"/>
  </sheets>
  <definedNames>
    <definedName name="_xlnm.Print_Area" localSheetId="3">'№11 Вед.стр.21г'!$A$1:$G$272</definedName>
    <definedName name="_xlnm.Print_Area" localSheetId="2">'№9 расход,21г'!$A$1:$F$271</definedName>
  </definedNames>
  <calcPr fullCalcOnLoad="1"/>
</workbook>
</file>

<file path=xl/sharedStrings.xml><?xml version="1.0" encoding="utf-8"?>
<sst xmlns="http://schemas.openxmlformats.org/spreadsheetml/2006/main" count="3219" uniqueCount="538">
  <si>
    <t>1 11 05035 10 0000 120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</si>
  <si>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</si>
  <si>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</si>
  <si>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</si>
  <si>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</si>
  <si>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</si>
  <si>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</si>
  <si>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</si>
  <si>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</si>
  <si>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</si>
  <si>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</si>
  <si>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</si>
  <si>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</si>
  <si>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</si>
  <si>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</si>
  <si>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</si>
  <si>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</si>
  <si>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</si>
  <si>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</si>
  <si>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</si>
  <si>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</si>
  <si>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</si>
  <si>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</si>
  <si>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</si>
  <si>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</si>
  <si>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</si>
  <si>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</si>
  <si>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</si>
  <si>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</si>
  <si>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</si>
  <si>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</si>
  <si>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</si>
  <si>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</si>
  <si>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</si>
  <si>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</si>
  <si>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</si>
  <si>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</si>
  <si>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</si>
  <si>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</si>
  <si>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</si>
  <si>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</si>
  <si>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</si>
  <si>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</si>
  <si>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</si>
  <si>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</si>
  <si>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</si>
  <si>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</si>
  <si>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</si>
  <si>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</si>
  <si>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</si>
  <si>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</si>
  <si>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</si>
  <si>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</si>
  <si>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</si>
  <si>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</si>
  <si>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</si>
  <si>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</si>
  <si>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</si>
  <si>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</si>
  <si>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</si>
  <si>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</si>
  <si>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</si>
  <si>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</si>
  <si>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</si>
  <si>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</si>
  <si>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</si>
  <si>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</si>
  <si>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</si>
  <si>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</si>
  <si>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</si>
  <si>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</si>
  <si>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</si>
  <si>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</si>
  <si>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</si>
  <si>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</si>
  <si>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</si>
  <si>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</si>
  <si>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</si>
  <si>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</si>
  <si>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</si>
  <si>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</si>
  <si>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</si>
  <si>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</si>
  <si>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</si>
  <si>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</si>
  <si>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</si>
  <si>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</si>
  <si>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</si>
  <si>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"Развитие  транспортной системы на 2018-2020 годы"</t>
  </si>
  <si>
    <t>Исполнение судебных актов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</si>
  <si>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</si>
  <si>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</si>
  <si>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</si>
  <si>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</si>
  <si>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</si>
  <si>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</si>
  <si>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</si>
  <si>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</si>
  <si>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</si>
  <si>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</si>
  <si>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</si>
  <si>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</si>
  <si>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</si>
  <si>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</si>
  <si>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</si>
  <si>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</si>
  <si>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</si>
  <si>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</si>
  <si>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</si>
  <si>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</si>
  <si>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</si>
  <si>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</si>
  <si>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</si>
  <si>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</si>
  <si>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</si>
  <si>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</si>
  <si>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</si>
  <si>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</si>
  <si>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</si>
  <si>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</si>
  <si>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</si>
  <si>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</si>
  <si>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</si>
  <si>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</si>
  <si>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</si>
  <si>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</si>
  <si>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</si>
  <si>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</si>
  <si>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</si>
  <si>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</si>
  <si>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</si>
  <si>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</si>
  <si>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</si>
  <si>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</si>
  <si>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</si>
  <si>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</si>
  <si>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</si>
  <si>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</si>
  <si>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</si>
  <si>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</si>
  <si>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</si>
  <si>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</si>
  <si>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</si>
  <si>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</si>
  <si>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</si>
  <si>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</si>
  <si>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</si>
  <si>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</si>
  <si>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</si>
  <si>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</si>
  <si>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</si>
  <si>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</si>
  <si>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</si>
  <si>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</si>
  <si>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</si>
  <si>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</si>
  <si>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</si>
  <si>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</si>
  <si>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</si>
  <si>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</si>
  <si>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</si>
  <si>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</si>
  <si>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</si>
  <si>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</si>
  <si>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</si>
  <si>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</si>
  <si>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</si>
  <si>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</si>
  <si>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</si>
  <si>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</si>
  <si>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</si>
  <si>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</si>
  <si>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</si>
  <si>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</si>
  <si>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</si>
  <si>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</si>
  <si>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</si>
  <si>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</si>
  <si>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</si>
  <si>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</si>
  <si>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</si>
  <si>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</si>
  <si>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</si>
  <si>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</si>
  <si>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</si>
  <si>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</si>
  <si>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</si>
  <si>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</si>
  <si>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</si>
  <si>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</si>
  <si>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</si>
  <si>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</si>
  <si>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</si>
  <si>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</si>
  <si>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</si>
  <si>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</si>
  <si>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</si>
  <si>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</si>
  <si>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</si>
  <si>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</si>
  <si>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</si>
  <si>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</si>
  <si>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</si>
  <si>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</si>
  <si>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</si>
  <si>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</si>
  <si>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</si>
  <si>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</si>
  <si>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</si>
  <si>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</si>
  <si>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</si>
  <si>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</si>
  <si>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</si>
  <si>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</si>
  <si>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</si>
  <si>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</si>
  <si>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</si>
  <si>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</si>
  <si>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</si>
  <si>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</si>
  <si>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</si>
  <si>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</si>
  <si>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</si>
  <si>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</si>
  <si>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</si>
  <si>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</si>
  <si>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</si>
  <si>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</si>
  <si>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</si>
  <si>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</si>
  <si>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</si>
  <si>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</si>
  <si>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</si>
  <si>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</si>
  <si>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</si>
  <si>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</si>
  <si>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</si>
  <si>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</si>
  <si>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</si>
  <si>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</si>
  <si>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</si>
  <si>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</si>
  <si>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</si>
  <si>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</si>
  <si>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</si>
  <si>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</si>
  <si>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</si>
  <si>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</si>
  <si>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</si>
  <si>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</si>
  <si>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</si>
  <si>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</si>
  <si>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</si>
  <si>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</si>
  <si>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</si>
  <si>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</si>
  <si>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</si>
  <si>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</si>
  <si>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</si>
  <si>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</si>
  <si>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</si>
  <si>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</si>
  <si>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</si>
  <si>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</si>
  <si>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</si>
  <si>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</si>
  <si>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</si>
  <si>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</si>
  <si>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</si>
  <si>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</si>
  <si>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</si>
  <si>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</si>
  <si>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</si>
  <si>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</si>
  <si>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</si>
  <si>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</si>
  <si>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</si>
  <si>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</si>
  <si>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</si>
  <si>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</si>
  <si>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</si>
  <si>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</si>
  <si>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</si>
  <si>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</si>
  <si>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</si>
  <si>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</si>
  <si>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</si>
  <si>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</si>
  <si>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</si>
  <si>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</si>
  <si>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</si>
  <si>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</si>
  <si>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</si>
  <si>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</si>
  <si>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</si>
  <si>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</si>
  <si>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</si>
  <si>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</si>
  <si>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</si>
  <si>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</si>
  <si>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</si>
  <si>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</si>
  <si>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</si>
  <si>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</si>
  <si>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</si>
  <si>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</si>
  <si>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</si>
  <si>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</si>
  <si>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</si>
  <si>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</si>
  <si>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</si>
  <si>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</si>
  <si>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</si>
  <si>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</si>
  <si>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</si>
  <si>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</si>
  <si>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</si>
  <si>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</si>
  <si>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</si>
  <si>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</si>
  <si>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</si>
  <si>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</si>
  <si>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</si>
  <si>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</si>
  <si>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</si>
  <si>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</si>
  <si>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</si>
  <si>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</si>
  <si>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</si>
  <si>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</si>
  <si>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</si>
  <si>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</si>
  <si>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</si>
  <si>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</si>
  <si>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</si>
  <si>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</si>
  <si>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</si>
  <si>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</si>
  <si>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</si>
  <si>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</si>
  <si>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</si>
  <si>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</si>
  <si>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</si>
  <si>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</si>
  <si>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</si>
  <si>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</si>
  <si>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</si>
  <si>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</si>
  <si>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</si>
  <si>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</si>
  <si>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</si>
  <si>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</si>
  <si>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</si>
  <si>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</si>
  <si>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</si>
  <si>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</si>
  <si>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</si>
  <si>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</si>
  <si>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</si>
  <si>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</si>
  <si>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</si>
  <si>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</si>
  <si>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</si>
  <si>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</si>
  <si>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</si>
  <si>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</si>
  <si>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</si>
  <si>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</si>
  <si>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</si>
  <si>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</si>
  <si>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</si>
  <si>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</si>
  <si>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</si>
  <si>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</si>
  <si>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</si>
  <si>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</si>
  <si>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</si>
  <si>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</si>
  <si>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</si>
  <si>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</si>
  <si>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</si>
  <si>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</si>
  <si>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</si>
  <si>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</si>
  <si>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</si>
  <si>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</si>
  <si>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</si>
  <si>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2021 год</t>
  </si>
  <si>
    <t>Сумма доходов на 2021 год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</si>
  <si>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</si>
  <si>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</si>
  <si>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</si>
  <si>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</si>
  <si>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</si>
  <si>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</si>
  <si>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</si>
  <si>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</si>
  <si>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</si>
  <si>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</si>
  <si>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</si>
  <si>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</si>
  <si>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</si>
  <si>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главы</t>
  </si>
  <si>
    <t>2 02 49999 10 0000 150</t>
  </si>
  <si>
    <t>2 02 40014 10 0000 150</t>
  </si>
  <si>
    <t>2 02 35250 10 0000 150</t>
  </si>
  <si>
    <t>2 02 35118 10 0000 150</t>
  </si>
  <si>
    <t>2 02 29999 10 0000 150</t>
  </si>
  <si>
    <t>2 02 35250 00 0000 150</t>
  </si>
  <si>
    <t>2 02 10000 00 0000 150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</si>
  <si>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</si>
  <si>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</si>
  <si>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</si>
  <si>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</si>
  <si>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</si>
  <si>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 xml:space="preserve">Субвенции  бюджетам бюджетной системы   Российской Федерации 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</si>
  <si>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</si>
  <si>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</si>
  <si>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</si>
  <si>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</si>
  <si>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</si>
  <si>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</si>
  <si>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</si>
  <si>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</si>
  <si>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</si>
  <si>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</si>
  <si>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</si>
  <si>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</si>
  <si>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880</t>
  </si>
  <si>
    <t>40 1 00 70230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</si>
  <si>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</si>
  <si>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</si>
  <si>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</si>
  <si>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</si>
  <si>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</si>
  <si>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2 02 20000 00 0000 150</t>
  </si>
  <si>
    <t>2  02 29999 00 0000 150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</si>
  <si>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</si>
  <si>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</si>
  <si>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</si>
  <si>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</si>
  <si>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</si>
  <si>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</si>
  <si>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</si>
  <si>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>17 0 01S3280</t>
  </si>
  <si>
    <t>на 2021год</t>
  </si>
  <si>
    <t>2021год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</si>
  <si>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</si>
  <si>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</si>
  <si>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</si>
  <si>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</si>
  <si>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</si>
  <si>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</si>
  <si>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</si>
  <si>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</si>
  <si>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</si>
  <si>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</si>
  <si>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 xml:space="preserve">Ведомственная структура расходов местного бюджета 
муниципального образования Приисковый  сельсовет  на 2021 год
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</si>
  <si>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</si>
  <si>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</si>
  <si>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</si>
  <si>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</si>
  <si>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Развитие систем водоснабжения, водоотведения и очистки сточных вод</t>
  </si>
  <si>
    <t>Программа комплексного развития системы коммунальной инфраструктуры</t>
  </si>
  <si>
    <t xml:space="preserve">Программа комплексного развития системы коммунальной инфраструктуры </t>
  </si>
  <si>
    <t>Мероприятия направленные на развитие системы комунальной инфраструктуры</t>
  </si>
  <si>
    <t>Развитие тем водоснабжения, водоотведения и очистки сточных вод</t>
  </si>
  <si>
    <t>Мероприятия направленнын на развитие систестемы коммунальной инфраструктуры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</si>
  <si>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2021 год
</t>
  </si>
  <si>
    <t>Расходов на 2021 год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</si>
  <si>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</si>
  <si>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</si>
  <si>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</si>
  <si>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</si>
  <si>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</si>
  <si>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</si>
  <si>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</si>
  <si>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</si>
  <si>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 xml:space="preserve">Доходы местного бюджета муниципального образования
Приисковый сельсовет  на  2021год
</t>
  </si>
  <si>
    <t>Источники  финансирования дефицита местного бюджета муниципального образования Приисковый  сельсовет на 2021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</si>
  <si>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</si>
  <si>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</si>
  <si>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</si>
  <si>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</si>
  <si>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</si>
  <si>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</si>
  <si>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</si>
  <si>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</si>
  <si>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400</t>
  </si>
  <si>
    <t>Капитальные вложения в объекты государственной (муниципальной) собственности</t>
  </si>
  <si>
    <t>Бюджетные инветиции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</si>
  <si>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</si>
  <si>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Капитальные вложения в объекты государственной (муни ципальной) собственности</t>
  </si>
  <si>
    <t>Мероприятия по благоустройству сельских территорий (обустройство площадок накопления твердых коммунальных отходов)</t>
  </si>
  <si>
    <t>Мероприятия по благоустройству сельских территорй (обустройство плащадок твердых коммунальных отходов)</t>
  </si>
  <si>
    <t>9 мес з пл 6 мес взн</t>
  </si>
  <si>
    <t>9 мес зпл. 6 мес взн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</si>
  <si>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</si>
  <si>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</si>
  <si>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</si>
  <si>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</si>
  <si>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 xml:space="preserve">Приложение  1
                                                        к решению Совета  депутатов     
                                                         Приискового  сельсовета      
от  28 декабря 2020г. №14                                                                                                       
</t>
  </si>
  <si>
    <t xml:space="preserve">Приложение 4
                                                      к  решению Совета  депутатов     
                                                       Приискового  сельсовета
от 28 декабря 2020г. 14-                                                       
</t>
  </si>
  <si>
    <t xml:space="preserve">Приложение  9
                                                       к решению Совета  депутатов     
                                                       Приискового  сельсовета       
от  28декабря 2020г. №14                                                      </t>
  </si>
  <si>
    <t xml:space="preserve">Приложение  11
                                                       к решению Совета  депутатов     
                                                        Приискового  сельсовета
от 28 декабря 2020 №14  </t>
  </si>
  <si>
    <t xml:space="preserve">Приложение  13
                                                       к  решению Совета  депутатов     
                                                        Приискового  сельсовета
от  28декабря 2020г. №14 </t>
  </si>
  <si>
    <t>17 0 02 00000</t>
  </si>
  <si>
    <t xml:space="preserve">Распределение бюджетных ассигнований по разделам, подразделам, целевым статьям и                                                                                                                           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2021 год 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</si>
  <si>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</si>
  <si>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</si>
  <si>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2 02 25576 00 0000 150</t>
  </si>
  <si>
    <t>2 02 25576 10 0000 150</t>
  </si>
  <si>
    <t>Уплата налогов,сборов, иных платежей</t>
  </si>
  <si>
    <t>Испонение судебных актов</t>
  </si>
  <si>
    <t>40 1 00 09070</t>
  </si>
  <si>
    <t>Мероприятия в области градостроительной деятельности</t>
  </si>
  <si>
    <t>40 1 00 03370</t>
  </si>
  <si>
    <t>Мероприятия по внесению изменений в Правила землепользования и застройки, внесение сведений в ЕГРН</t>
  </si>
  <si>
    <t>40 1 00 033700</t>
  </si>
  <si>
    <t>Исполнение судкбных актов</t>
  </si>
  <si>
    <t xml:space="preserve">  ПРОЧИЕ БЕЗВОЗМЕЗДНЫЕ ПОСТУПЛЕНИЯ</t>
  </si>
  <si>
    <t xml:space="preserve"> 2 07 00000 00 0000 000</t>
  </si>
  <si>
    <t xml:space="preserve">  Прочие безвозмездные поступления в бюджеты сельских поселений</t>
  </si>
  <si>
    <t xml:space="preserve"> 2 07 05000 10 0000 150</t>
  </si>
  <si>
    <t>2 07 05030 10 0000 150</t>
  </si>
  <si>
    <t xml:space="preserve"> Прочие межбюджетные трансферты, передаваемые бюджетам сельских поселений</t>
  </si>
  <si>
    <t>06</t>
  </si>
  <si>
    <t>Охрана окружающей среды</t>
  </si>
  <si>
    <t>17 0 02 L5767</t>
  </si>
  <si>
    <t>Другие вопросы в области охраны окружающей среды</t>
  </si>
  <si>
    <t>17 0 02 04000</t>
  </si>
  <si>
    <t>Мероприятия, направленные на обеспечение обустройства и содержания площадок накопления твердых коммунальных отходов</t>
  </si>
  <si>
    <t>005</t>
  </si>
  <si>
    <t>Приложение 5                                                                                                                                 К решению Совета депутатов Приискового                                      сельсовета от 21 мая 2021 г. №8 "О внесении                                    изменений в решение Совета депутатов                                          Приискового сельсовета" от 28 декабря 2020г. №14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</si>
  <si>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Приискового                                                                                                                      сельсовета от 21 мая 2021 г. № 8"О внесении                                                                                                        изменений в решение Совета депутатов                                                                                                              Приискового сельсовета" от 28 декабря 2020г. №14</t>
  </si>
  <si>
    <t>Приложение 4                                                                                                                                 К решению Совета депутатов Приискового                                      сельсовета от 21  мая  2021 г. №-8"О внесении                                    изменений в решение Совета депутатов                                          Приискового сельсовета" от 28 декабря 2020г. №14</t>
  </si>
  <si>
    <t>Приложение 3                                                                                                                                                                           К решению Совета депутатов Приискового                                                                                         сельсовета от 21 мая 2021 г. №-8"О внесении                                                                                     изменений в решение Совета депутатов                                                                                            Приискового сельсовета" от 28 декабря 2020г. №14</t>
  </si>
  <si>
    <t>Приложение 1                                                                                                                                 К решению Совета депутатов Приискового                                      сельсовета от 21мая 2021 г. №8"О внесении                                    изменений в решение Совета депутатов                                          Приискового сельсовета" от 28 декабря 2020г. №14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</si>
</sst>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_₽"/>
    <numFmt numFmtId="188" formatCode="#,##0.00\ &quot;₽&quot;"/>
    <numFmt numFmtId="189" formatCode="#,##0.00\ &quot;₽&quot;;[Red]#,##0.00\ &quot;₽&quot;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horizontal="left" wrapText="1" indent="2"/>
      <protection/>
    </xf>
    <xf numFmtId="4" fontId="45" fillId="0" borderId="2">
      <alignment horizontal="right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2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5" fillId="35" borderId="12" xfId="0" applyNumberFormat="1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top" wrapText="1"/>
    </xf>
    <xf numFmtId="4" fontId="15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5" fillId="35" borderId="12" xfId="0" applyNumberFormat="1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justify" vertical="top" wrapText="1"/>
    </xf>
    <xf numFmtId="0" fontId="20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2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16" xfId="0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left" vertical="center" wrapText="1"/>
    </xf>
    <xf numFmtId="0" fontId="7" fillId="0" borderId="16" xfId="55" applyFont="1" applyFill="1" applyBorder="1" applyAlignment="1">
      <alignment horizontal="justify" vertical="top" wrapText="1"/>
      <protection/>
    </xf>
    <xf numFmtId="49" fontId="8" fillId="0" borderId="16" xfId="55" applyNumberFormat="1" applyFont="1" applyFill="1" applyBorder="1" applyAlignment="1">
      <alignment wrapText="1"/>
      <protection/>
    </xf>
    <xf numFmtId="0" fontId="2" fillId="0" borderId="14" xfId="55" applyFont="1" applyFill="1" applyBorder="1" applyAlignment="1">
      <alignment horizontal="left" vertical="top" wrapText="1"/>
      <protection/>
    </xf>
    <xf numFmtId="0" fontId="4" fillId="0" borderId="14" xfId="55" applyFont="1" applyFill="1" applyBorder="1" applyAlignment="1">
      <alignment horizontal="left" vertical="top" wrapText="1"/>
      <protection/>
    </xf>
    <xf numFmtId="49" fontId="8" fillId="0" borderId="17" xfId="55" applyNumberFormat="1" applyFont="1" applyFill="1" applyBorder="1" applyAlignment="1">
      <alignment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34" borderId="12" xfId="55" applyFont="1" applyFill="1" applyBorder="1" applyAlignment="1">
      <alignment horizontal="center" vertical="top" wrapText="1"/>
      <protection/>
    </xf>
    <xf numFmtId="0" fontId="4" fillId="0" borderId="12" xfId="55" applyFont="1" applyFill="1" applyBorder="1" applyAlignment="1">
      <alignment horizontal="center" vertical="top" wrapText="1"/>
      <protection/>
    </xf>
    <xf numFmtId="49" fontId="5" fillId="34" borderId="12" xfId="55" applyNumberFormat="1" applyFont="1" applyFill="1" applyBorder="1" applyAlignment="1">
      <alignment wrapText="1"/>
      <protection/>
    </xf>
    <xf numFmtId="49" fontId="2" fillId="34" borderId="12" xfId="55" applyNumberFormat="1" applyFont="1" applyFill="1" applyBorder="1" applyAlignment="1">
      <alignment horizontal="center" vertical="top" wrapText="1"/>
      <protection/>
    </xf>
    <xf numFmtId="0" fontId="7" fillId="0" borderId="12" xfId="55" applyFont="1" applyFill="1" applyBorder="1" applyAlignment="1">
      <alignment horizontal="left" vertical="top" wrapText="1"/>
      <protection/>
    </xf>
    <xf numFmtId="49" fontId="4" fillId="34" borderId="12" xfId="55" applyNumberFormat="1" applyFont="1" applyFill="1" applyBorder="1" applyAlignment="1">
      <alignment horizontal="center"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49" fontId="3" fillId="0" borderId="12" xfId="55" applyNumberFormat="1" applyFont="1" applyFill="1" applyBorder="1" applyAlignment="1">
      <alignment horizontal="center" vertical="top" wrapText="1"/>
      <protection/>
    </xf>
    <xf numFmtId="0" fontId="3" fillId="0" borderId="12" xfId="55" applyFont="1" applyFill="1" applyBorder="1" applyAlignment="1">
      <alignment horizontal="center" vertical="top" wrapText="1"/>
      <protection/>
    </xf>
    <xf numFmtId="49" fontId="5" fillId="0" borderId="12" xfId="55" applyNumberFormat="1" applyFont="1" applyFill="1" applyBorder="1" applyAlignment="1">
      <alignment horizontal="center" vertical="top" wrapText="1"/>
      <protection/>
    </xf>
    <xf numFmtId="0" fontId="5" fillId="34" borderId="12" xfId="55" applyFont="1" applyFill="1" applyBorder="1" applyAlignment="1">
      <alignment wrapText="1"/>
      <protection/>
    </xf>
    <xf numFmtId="0" fontId="7" fillId="0" borderId="12" xfId="55" applyFont="1" applyFill="1" applyBorder="1" applyAlignment="1">
      <alignment horizontal="justify" vertical="top" wrapText="1"/>
      <protection/>
    </xf>
    <xf numFmtId="0" fontId="4" fillId="0" borderId="12" xfId="55" applyFont="1" applyFill="1" applyBorder="1" applyAlignment="1">
      <alignment vertical="top" wrapText="1"/>
      <protection/>
    </xf>
    <xf numFmtId="172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5" applyNumberFormat="1" applyFont="1" applyFill="1" applyBorder="1" applyAlignment="1">
      <alignment horizontal="center" vertical="top" wrapText="1"/>
      <protection/>
    </xf>
    <xf numFmtId="0" fontId="5" fillId="38" borderId="12" xfId="55" applyFont="1" applyFill="1" applyBorder="1" applyAlignment="1">
      <alignment vertical="top" wrapText="1"/>
      <protection/>
    </xf>
    <xf numFmtId="0" fontId="5" fillId="34" borderId="12" xfId="55" applyFont="1" applyFill="1" applyBorder="1" applyAlignment="1">
      <alignment horizontal="left" vertical="top" wrapText="1"/>
      <protection/>
    </xf>
    <xf numFmtId="0" fontId="8" fillId="0" borderId="12" xfId="55" applyFont="1" applyFill="1" applyBorder="1" applyAlignment="1">
      <alignment vertical="top" wrapText="1"/>
      <protection/>
    </xf>
    <xf numFmtId="0" fontId="5" fillId="38" borderId="12" xfId="55" applyFont="1" applyFill="1" applyBorder="1" applyAlignment="1">
      <alignment horizontal="center" vertical="top" wrapText="1"/>
      <protection/>
    </xf>
    <xf numFmtId="49" fontId="5" fillId="38" borderId="12" xfId="55" applyNumberFormat="1" applyFont="1" applyFill="1" applyBorder="1" applyAlignment="1">
      <alignment horizontal="center" vertical="top" wrapText="1"/>
      <protection/>
    </xf>
    <xf numFmtId="4" fontId="5" fillId="38" borderId="12" xfId="55" applyNumberFormat="1" applyFont="1" applyFill="1" applyBorder="1" applyAlignment="1">
      <alignment horizontal="center" vertical="top" wrapText="1"/>
      <protection/>
    </xf>
    <xf numFmtId="4" fontId="4" fillId="34" borderId="12" xfId="55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5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>
      <alignment horizontal="justify" vertical="top" wrapText="1"/>
    </xf>
    <xf numFmtId="172" fontId="4" fillId="0" borderId="12" xfId="55" applyNumberFormat="1" applyFont="1" applyFill="1" applyBorder="1" applyAlignment="1">
      <alignment horizontal="center" vertical="top" wrapText="1"/>
      <protection/>
    </xf>
    <xf numFmtId="49" fontId="13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5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5" applyFont="1" applyFill="1" applyBorder="1" applyAlignment="1">
      <alignment horizontal="center" vertical="top" wrapText="1"/>
      <protection/>
    </xf>
    <xf numFmtId="0" fontId="2" fillId="0" borderId="14" xfId="55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55" applyFont="1" applyFill="1" applyBorder="1" applyAlignment="1">
      <alignment horizontal="center" vertical="top" wrapText="1"/>
      <protection/>
    </xf>
    <xf numFmtId="4" fontId="2" fillId="38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25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top" wrapText="1"/>
    </xf>
    <xf numFmtId="4" fontId="7" fillId="0" borderId="2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8" fillId="38" borderId="12" xfId="0" applyFont="1" applyFill="1" applyBorder="1" applyAlignment="1">
      <alignment vertical="top" wrapText="1"/>
    </xf>
    <xf numFmtId="0" fontId="4" fillId="38" borderId="12" xfId="55" applyFont="1" applyFill="1" applyBorder="1" applyAlignment="1">
      <alignment horizontal="center" vertical="top" wrapText="1"/>
      <protection/>
    </xf>
    <xf numFmtId="49" fontId="3" fillId="38" borderId="12" xfId="55" applyNumberFormat="1" applyFont="1" applyFill="1" applyBorder="1" applyAlignment="1">
      <alignment horizontal="center" vertical="top" wrapText="1"/>
      <protection/>
    </xf>
    <xf numFmtId="4" fontId="2" fillId="38" borderId="12" xfId="55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9" fontId="7" fillId="0" borderId="12" xfId="0" applyNumberFormat="1" applyFont="1" applyFill="1" applyBorder="1" applyAlignment="1">
      <alignment vertical="top" wrapText="1"/>
    </xf>
    <xf numFmtId="0" fontId="8" fillId="0" borderId="22" xfId="55" applyFont="1" applyFill="1" applyBorder="1" applyAlignment="1">
      <alignment horizontal="justify" vertical="top" wrapText="1"/>
      <protection/>
    </xf>
    <xf numFmtId="0" fontId="8" fillId="0" borderId="16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61" fillId="0" borderId="23" xfId="33" applyNumberFormat="1" applyFont="1" applyBorder="1" applyAlignment="1" applyProtection="1">
      <alignment vertical="top" wrapText="1"/>
      <protection/>
    </xf>
    <xf numFmtId="0" fontId="15" fillId="2" borderId="12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5" fillId="8" borderId="12" xfId="0" applyFont="1" applyFill="1" applyBorder="1" applyAlignment="1">
      <alignment horizontal="left" vertical="top" wrapText="1"/>
    </xf>
    <xf numFmtId="49" fontId="4" fillId="8" borderId="12" xfId="0" applyNumberFormat="1" applyFont="1" applyFill="1" applyBorder="1" applyAlignment="1">
      <alignment horizontal="left" vertical="top" wrapText="1"/>
    </xf>
    <xf numFmtId="49" fontId="4" fillId="8" borderId="12" xfId="0" applyNumberFormat="1" applyFont="1" applyFill="1" applyBorder="1" applyAlignment="1">
      <alignment horizontal="center" vertical="top" wrapText="1"/>
    </xf>
    <xf numFmtId="4" fontId="4" fillId="8" borderId="12" xfId="0" applyNumberFormat="1" applyFont="1" applyFill="1" applyBorder="1" applyAlignment="1">
      <alignment horizontal="center" vertical="top" wrapText="1"/>
    </xf>
    <xf numFmtId="4" fontId="5" fillId="8" borderId="0" xfId="0" applyNumberFormat="1" applyFont="1" applyFill="1" applyBorder="1" applyAlignment="1">
      <alignment horizontal="center" vertical="top" wrapText="1"/>
    </xf>
    <xf numFmtId="0" fontId="1" fillId="8" borderId="0" xfId="0" applyFont="1" applyFill="1" applyAlignment="1">
      <alignment vertical="top"/>
    </xf>
    <xf numFmtId="0" fontId="1" fillId="8" borderId="0" xfId="0" applyFont="1" applyFill="1" applyAlignment="1">
      <alignment/>
    </xf>
    <xf numFmtId="4" fontId="61" fillId="0" borderId="2" xfId="34" applyNumberFormat="1" applyFont="1" applyAlignment="1" applyProtection="1">
      <alignment horizontal="center" vertical="top" wrapText="1"/>
      <protection/>
    </xf>
    <xf numFmtId="49" fontId="5" fillId="2" borderId="12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left" vertical="top" wrapText="1"/>
    </xf>
    <xf numFmtId="4" fontId="4" fillId="2" borderId="1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172" fontId="7" fillId="0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8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">
      <selection activeCell="B1" sqref="B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2:3" ht="78.75" customHeight="1">
      <c r="B1" s="241" t="s">
        <v>537</v>
      </c>
      <c r="C1" s="241"/>
    </row>
    <row r="2" spans="1:5" ht="87.75" customHeight="1">
      <c r="A2" s="241" t="s">
        <v>501</v>
      </c>
      <c r="B2" s="242"/>
      <c r="C2" s="242"/>
      <c r="E2" s="2"/>
    </row>
    <row r="3" spans="1:3" ht="32.25" customHeight="1">
      <c r="A3" s="245" t="s">
        <v>479</v>
      </c>
      <c r="B3" s="245"/>
      <c r="C3" s="245"/>
    </row>
    <row r="4" ht="15">
      <c r="C4" s="1" t="s">
        <v>208</v>
      </c>
    </row>
    <row r="5" spans="1:3" ht="15.75" customHeight="1">
      <c r="A5" s="243" t="s">
        <v>325</v>
      </c>
      <c r="B5" s="243" t="s">
        <v>326</v>
      </c>
      <c r="C5" s="194" t="s">
        <v>327</v>
      </c>
    </row>
    <row r="6" spans="1:3" ht="17.25" customHeight="1">
      <c r="A6" s="243"/>
      <c r="B6" s="243"/>
      <c r="C6" s="194" t="s">
        <v>445</v>
      </c>
    </row>
    <row r="7" spans="1:3" ht="47.25" customHeight="1">
      <c r="A7" s="196" t="s">
        <v>328</v>
      </c>
      <c r="B7" s="196" t="s">
        <v>329</v>
      </c>
      <c r="C7" s="210">
        <f>C13</f>
        <v>0</v>
      </c>
    </row>
    <row r="8" spans="1:3" ht="43.5" customHeight="1">
      <c r="A8" s="196" t="s">
        <v>330</v>
      </c>
      <c r="B8" s="196" t="s">
        <v>331</v>
      </c>
      <c r="C8" s="86" t="s">
        <v>324</v>
      </c>
    </row>
    <row r="9" spans="1:3" ht="49.5" customHeight="1">
      <c r="A9" s="196" t="s">
        <v>332</v>
      </c>
      <c r="B9" s="196" t="s">
        <v>498</v>
      </c>
      <c r="C9" s="86" t="s">
        <v>324</v>
      </c>
    </row>
    <row r="10" spans="1:3" ht="48" customHeight="1">
      <c r="A10" s="197" t="s">
        <v>333</v>
      </c>
      <c r="B10" s="197" t="s">
        <v>497</v>
      </c>
      <c r="C10" s="87" t="s">
        <v>324</v>
      </c>
    </row>
    <row r="11" spans="1:3" ht="60.75" customHeight="1">
      <c r="A11" s="196" t="s">
        <v>334</v>
      </c>
      <c r="B11" s="196" t="s">
        <v>335</v>
      </c>
      <c r="C11" s="86" t="s">
        <v>324</v>
      </c>
    </row>
    <row r="12" spans="1:3" ht="63.75" customHeight="1">
      <c r="A12" s="197" t="s">
        <v>336</v>
      </c>
      <c r="B12" s="197" t="s">
        <v>337</v>
      </c>
      <c r="C12" s="87" t="s">
        <v>324</v>
      </c>
    </row>
    <row r="13" spans="1:3" ht="47.25" customHeight="1">
      <c r="A13" s="196" t="s">
        <v>338</v>
      </c>
      <c r="B13" s="196" t="s">
        <v>339</v>
      </c>
      <c r="C13" s="210">
        <f>C14+C16</f>
        <v>0</v>
      </c>
    </row>
    <row r="14" spans="1:3" ht="65.25" customHeight="1">
      <c r="A14" s="196" t="s">
        <v>340</v>
      </c>
      <c r="B14" s="196" t="s">
        <v>499</v>
      </c>
      <c r="C14" s="210">
        <f>SUM(C15)</f>
        <v>498000</v>
      </c>
    </row>
    <row r="15" spans="1:3" ht="75">
      <c r="A15" s="197" t="s">
        <v>341</v>
      </c>
      <c r="B15" s="197" t="s">
        <v>500</v>
      </c>
      <c r="C15" s="211">
        <v>498000</v>
      </c>
    </row>
    <row r="16" spans="1:3" ht="71.25">
      <c r="A16" s="196" t="s">
        <v>342</v>
      </c>
      <c r="B16" s="196" t="s">
        <v>343</v>
      </c>
      <c r="C16" s="210">
        <f>SUM(C17)</f>
        <v>-498000</v>
      </c>
    </row>
    <row r="17" spans="1:3" ht="64.5" customHeight="1">
      <c r="A17" s="197" t="s">
        <v>344</v>
      </c>
      <c r="B17" s="197" t="s">
        <v>345</v>
      </c>
      <c r="C17" s="211">
        <v>-498000</v>
      </c>
    </row>
    <row r="18" spans="1:3" ht="33" customHeight="1">
      <c r="A18" s="196" t="s">
        <v>346</v>
      </c>
      <c r="B18" s="196" t="s">
        <v>347</v>
      </c>
      <c r="C18" s="210">
        <f>SUM(C22-(-C23))</f>
        <v>13002400</v>
      </c>
    </row>
    <row r="19" spans="1:3" ht="31.5" customHeight="1">
      <c r="A19" s="196" t="s">
        <v>348</v>
      </c>
      <c r="B19" s="196" t="s">
        <v>349</v>
      </c>
      <c r="C19" s="210">
        <f>C20</f>
        <v>-9249810</v>
      </c>
    </row>
    <row r="20" spans="1:3" ht="32.25" customHeight="1">
      <c r="A20" s="197" t="s">
        <v>350</v>
      </c>
      <c r="B20" s="197" t="s">
        <v>351</v>
      </c>
      <c r="C20" s="211">
        <f>C21</f>
        <v>-9249810</v>
      </c>
    </row>
    <row r="21" spans="1:3" ht="33" customHeight="1">
      <c r="A21" s="197" t="s">
        <v>352</v>
      </c>
      <c r="B21" s="197" t="s">
        <v>353</v>
      </c>
      <c r="C21" s="211">
        <f>C22</f>
        <v>-9249810</v>
      </c>
    </row>
    <row r="22" spans="1:3" ht="39" customHeight="1">
      <c r="A22" s="197" t="s">
        <v>354</v>
      </c>
      <c r="B22" s="197" t="s">
        <v>355</v>
      </c>
      <c r="C22" s="212">
        <v>-9249810</v>
      </c>
    </row>
    <row r="23" spans="1:3" ht="33" customHeight="1">
      <c r="A23" s="196" t="s">
        <v>356</v>
      </c>
      <c r="B23" s="196" t="s">
        <v>360</v>
      </c>
      <c r="C23" s="210">
        <f>C24</f>
        <v>22252210</v>
      </c>
    </row>
    <row r="24" spans="1:3" ht="36" customHeight="1">
      <c r="A24" s="197" t="s">
        <v>361</v>
      </c>
      <c r="B24" s="197" t="s">
        <v>362</v>
      </c>
      <c r="C24" s="211">
        <f>C25</f>
        <v>22252210</v>
      </c>
    </row>
    <row r="25" spans="1:3" ht="33.75" customHeight="1">
      <c r="A25" s="197" t="s">
        <v>363</v>
      </c>
      <c r="B25" s="197" t="s">
        <v>364</v>
      </c>
      <c r="C25" s="211">
        <f>C26</f>
        <v>22252210</v>
      </c>
    </row>
    <row r="26" spans="1:3" ht="34.5" customHeight="1">
      <c r="A26" s="197" t="s">
        <v>365</v>
      </c>
      <c r="B26" s="197" t="s">
        <v>366</v>
      </c>
      <c r="C26" s="212">
        <v>22252210</v>
      </c>
    </row>
    <row r="27" spans="1:3" ht="21.75" customHeight="1">
      <c r="A27" s="244" t="s">
        <v>367</v>
      </c>
      <c r="B27" s="244"/>
      <c r="C27" s="210">
        <f>SUM(C22-(-C23))</f>
        <v>13002400</v>
      </c>
    </row>
  </sheetData>
  <sheetProtection/>
  <mergeCells count="6">
    <mergeCell ref="A2:C2"/>
    <mergeCell ref="A5:A6"/>
    <mergeCell ref="B5:B6"/>
    <mergeCell ref="A27:B27"/>
    <mergeCell ref="A3:C3"/>
    <mergeCell ref="B1:C1"/>
  </mergeCells>
  <printOptions/>
  <pageMargins left="0.7" right="0.7" top="0.36" bottom="0.41" header="0.3" footer="0.3"/>
  <pageSetup fitToHeight="1" fitToWidth="1"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26.00390625" style="30" customWidth="1"/>
    <col min="2" max="2" width="74.00390625" style="30" customWidth="1"/>
    <col min="3" max="3" width="16.28125" style="31" customWidth="1"/>
  </cols>
  <sheetData>
    <row r="1" spans="2:3" ht="73.5" customHeight="1">
      <c r="B1" s="241" t="s">
        <v>534</v>
      </c>
      <c r="C1" s="241"/>
    </row>
    <row r="2" spans="1:3" ht="61.5" customHeight="1">
      <c r="A2" s="248" t="s">
        <v>502</v>
      </c>
      <c r="B2" s="249"/>
      <c r="C2" s="249"/>
    </row>
    <row r="3" spans="1:3" ht="30.75" customHeight="1">
      <c r="A3" s="250" t="s">
        <v>478</v>
      </c>
      <c r="B3" s="251"/>
      <c r="C3" s="251"/>
    </row>
    <row r="4" ht="15" customHeight="1" thickBot="1">
      <c r="C4" s="154" t="s">
        <v>94</v>
      </c>
    </row>
    <row r="5" spans="1:3" ht="17.25" customHeight="1">
      <c r="A5" s="198" t="s">
        <v>5</v>
      </c>
      <c r="B5" s="252" t="s">
        <v>7</v>
      </c>
      <c r="C5" s="254" t="s">
        <v>388</v>
      </c>
    </row>
    <row r="6" spans="1:3" ht="33.75" customHeight="1">
      <c r="A6" s="199" t="s">
        <v>6</v>
      </c>
      <c r="B6" s="253"/>
      <c r="C6" s="254"/>
    </row>
    <row r="7" spans="1:3" ht="24" customHeight="1">
      <c r="A7" s="65" t="s">
        <v>8</v>
      </c>
      <c r="B7" s="74" t="s">
        <v>375</v>
      </c>
      <c r="C7" s="27">
        <f>C8+C13+C22+C32+C34+C19</f>
        <v>1122200</v>
      </c>
    </row>
    <row r="8" spans="1:3" ht="20.25" customHeight="1">
      <c r="A8" s="67" t="s">
        <v>9</v>
      </c>
      <c r="B8" s="76" t="s">
        <v>10</v>
      </c>
      <c r="C8" s="29">
        <f>C9</f>
        <v>752600</v>
      </c>
    </row>
    <row r="9" spans="1:3" ht="21.75" customHeight="1">
      <c r="A9" s="65" t="s">
        <v>11</v>
      </c>
      <c r="B9" s="74" t="s">
        <v>12</v>
      </c>
      <c r="C9" s="27">
        <f>C10+C11+C12</f>
        <v>752600</v>
      </c>
    </row>
    <row r="10" spans="1:3" s="20" customFormat="1" ht="73.5" customHeight="1">
      <c r="A10" s="66" t="s">
        <v>13</v>
      </c>
      <c r="B10" s="75" t="s">
        <v>394</v>
      </c>
      <c r="C10" s="28">
        <v>751600</v>
      </c>
    </row>
    <row r="11" spans="1:3" s="20" customFormat="1" ht="104.25" customHeight="1">
      <c r="A11" s="66" t="s">
        <v>14</v>
      </c>
      <c r="B11" s="75" t="s">
        <v>395</v>
      </c>
      <c r="C11" s="28">
        <v>1000</v>
      </c>
    </row>
    <row r="12" spans="1:3" s="20" customFormat="1" ht="0.75" customHeight="1">
      <c r="A12" s="66" t="s">
        <v>15</v>
      </c>
      <c r="B12" s="75" t="s">
        <v>396</v>
      </c>
      <c r="C12" s="28">
        <v>0</v>
      </c>
    </row>
    <row r="13" spans="1:3" s="20" customFormat="1" ht="39.75" customHeight="1">
      <c r="A13" s="67" t="s">
        <v>369</v>
      </c>
      <c r="B13" s="76" t="s">
        <v>370</v>
      </c>
      <c r="C13" s="27">
        <f>C14</f>
        <v>149600</v>
      </c>
    </row>
    <row r="14" spans="1:3" s="20" customFormat="1" ht="39.75" customHeight="1">
      <c r="A14" s="68" t="s">
        <v>213</v>
      </c>
      <c r="B14" s="77" t="s">
        <v>214</v>
      </c>
      <c r="C14" s="28">
        <f>C15+C16+C17</f>
        <v>149600</v>
      </c>
    </row>
    <row r="15" spans="1:3" s="20" customFormat="1" ht="96" customHeight="1">
      <c r="A15" s="66" t="s">
        <v>420</v>
      </c>
      <c r="B15" s="75" t="s">
        <v>480</v>
      </c>
      <c r="C15" s="28">
        <v>74600</v>
      </c>
    </row>
    <row r="16" spans="1:3" s="20" customFormat="1" ht="113.25" customHeight="1">
      <c r="A16" s="66" t="s">
        <v>419</v>
      </c>
      <c r="B16" s="75" t="s">
        <v>481</v>
      </c>
      <c r="C16" s="28">
        <v>1000</v>
      </c>
    </row>
    <row r="17" spans="1:3" s="20" customFormat="1" ht="96.75" customHeight="1">
      <c r="A17" s="66" t="s">
        <v>418</v>
      </c>
      <c r="B17" s="75" t="s">
        <v>482</v>
      </c>
      <c r="C17" s="28">
        <v>74000</v>
      </c>
    </row>
    <row r="18" spans="1:3" s="20" customFormat="1" ht="96.75" customHeight="1" hidden="1">
      <c r="A18" s="66" t="s">
        <v>417</v>
      </c>
      <c r="B18" s="75" t="s">
        <v>483</v>
      </c>
      <c r="C18" s="28">
        <v>0</v>
      </c>
    </row>
    <row r="19" spans="1:3" s="20" customFormat="1" ht="34.5" customHeight="1" hidden="1">
      <c r="A19" s="67" t="s">
        <v>421</v>
      </c>
      <c r="B19" s="76" t="s">
        <v>422</v>
      </c>
      <c r="C19" s="29">
        <f>C20</f>
        <v>0</v>
      </c>
    </row>
    <row r="20" spans="1:3" s="20" customFormat="1" ht="29.25" customHeight="1" hidden="1">
      <c r="A20" s="65" t="s">
        <v>423</v>
      </c>
      <c r="B20" s="74" t="s">
        <v>425</v>
      </c>
      <c r="C20" s="27">
        <f>C21</f>
        <v>0</v>
      </c>
    </row>
    <row r="21" spans="1:3" s="20" customFormat="1" ht="9.75" customHeight="1" hidden="1">
      <c r="A21" s="66" t="s">
        <v>424</v>
      </c>
      <c r="B21" s="75" t="s">
        <v>425</v>
      </c>
      <c r="C21" s="28">
        <v>0</v>
      </c>
    </row>
    <row r="22" spans="1:3" ht="19.5" customHeight="1">
      <c r="A22" s="67" t="s">
        <v>16</v>
      </c>
      <c r="B22" s="76" t="s">
        <v>17</v>
      </c>
      <c r="C22" s="29">
        <f>C23+C25</f>
        <v>220000</v>
      </c>
    </row>
    <row r="23" spans="1:3" ht="19.5" customHeight="1">
      <c r="A23" s="65" t="s">
        <v>18</v>
      </c>
      <c r="B23" s="74" t="s">
        <v>19</v>
      </c>
      <c r="C23" s="27">
        <f>C24</f>
        <v>62000</v>
      </c>
    </row>
    <row r="24" spans="1:3" s="20" customFormat="1" ht="54" customHeight="1">
      <c r="A24" s="66" t="s">
        <v>20</v>
      </c>
      <c r="B24" s="75" t="s">
        <v>401</v>
      </c>
      <c r="C24" s="28">
        <v>62000</v>
      </c>
    </row>
    <row r="25" spans="1:3" ht="18.75" customHeight="1">
      <c r="A25" s="65" t="s">
        <v>21</v>
      </c>
      <c r="B25" s="74" t="s">
        <v>22</v>
      </c>
      <c r="C25" s="27">
        <f>C26+C28</f>
        <v>158000</v>
      </c>
    </row>
    <row r="26" spans="1:3" ht="27.75" customHeight="1">
      <c r="A26" s="66" t="s">
        <v>318</v>
      </c>
      <c r="B26" s="74" t="s">
        <v>92</v>
      </c>
      <c r="C26" s="27">
        <f>C27</f>
        <v>136000</v>
      </c>
    </row>
    <row r="27" spans="1:3" s="20" customFormat="1" ht="33" customHeight="1">
      <c r="A27" s="66" t="s">
        <v>317</v>
      </c>
      <c r="B27" s="75" t="s">
        <v>373</v>
      </c>
      <c r="C27" s="28">
        <v>136000</v>
      </c>
    </row>
    <row r="28" spans="1:3" ht="27" customHeight="1">
      <c r="A28" s="66" t="s">
        <v>320</v>
      </c>
      <c r="B28" s="74" t="s">
        <v>91</v>
      </c>
      <c r="C28" s="27">
        <f>C29</f>
        <v>22000</v>
      </c>
    </row>
    <row r="29" spans="1:3" s="20" customFormat="1" ht="32.25" customHeight="1">
      <c r="A29" s="66" t="s">
        <v>319</v>
      </c>
      <c r="B29" s="75" t="s">
        <v>374</v>
      </c>
      <c r="C29" s="28">
        <v>22000</v>
      </c>
    </row>
    <row r="30" spans="1:3" s="20" customFormat="1" ht="52.5" customHeight="1" hidden="1">
      <c r="A30" s="69" t="s">
        <v>215</v>
      </c>
      <c r="B30" s="78" t="s">
        <v>216</v>
      </c>
      <c r="C30" s="28">
        <f>C31</f>
        <v>0</v>
      </c>
    </row>
    <row r="31" spans="1:3" s="20" customFormat="1" ht="85.5" customHeight="1" hidden="1">
      <c r="A31" s="68" t="s">
        <v>217</v>
      </c>
      <c r="B31" s="77" t="s">
        <v>218</v>
      </c>
      <c r="C31" s="28">
        <f>C32</f>
        <v>0</v>
      </c>
    </row>
    <row r="32" spans="1:3" s="20" customFormat="1" ht="81" customHeight="1" hidden="1">
      <c r="A32" s="53" t="s">
        <v>258</v>
      </c>
      <c r="B32" s="79" t="s">
        <v>219</v>
      </c>
      <c r="C32" s="28">
        <f>C33</f>
        <v>0</v>
      </c>
    </row>
    <row r="33" spans="1:3" s="20" customFormat="1" ht="0.75" customHeight="1" hidden="1">
      <c r="A33" s="53" t="s">
        <v>0</v>
      </c>
      <c r="B33" s="79" t="s">
        <v>220</v>
      </c>
      <c r="C33" s="28"/>
    </row>
    <row r="34" spans="1:3" s="20" customFormat="1" ht="16.5" customHeight="1" hidden="1">
      <c r="A34" s="67" t="s">
        <v>243</v>
      </c>
      <c r="B34" s="124" t="s">
        <v>244</v>
      </c>
      <c r="C34" s="29">
        <f>C37</f>
        <v>0</v>
      </c>
    </row>
    <row r="35" spans="1:3" s="20" customFormat="1" ht="0.75" customHeight="1" hidden="1">
      <c r="A35" s="68" t="s">
        <v>221</v>
      </c>
      <c r="B35" s="207" t="s">
        <v>222</v>
      </c>
      <c r="C35" s="28">
        <f>C36</f>
        <v>0</v>
      </c>
    </row>
    <row r="36" spans="1:3" s="20" customFormat="1" ht="0.75" customHeight="1" hidden="1">
      <c r="A36" s="68" t="s">
        <v>223</v>
      </c>
      <c r="B36" s="208" t="s">
        <v>224</v>
      </c>
      <c r="C36" s="28">
        <f>C37</f>
        <v>0</v>
      </c>
    </row>
    <row r="37" spans="1:3" s="20" customFormat="1" ht="18.75" customHeight="1" hidden="1">
      <c r="A37" s="66" t="s">
        <v>1</v>
      </c>
      <c r="B37" s="209" t="s">
        <v>245</v>
      </c>
      <c r="C37" s="28">
        <v>0</v>
      </c>
    </row>
    <row r="38" spans="1:3" s="4" customFormat="1" ht="23.25" customHeight="1">
      <c r="A38" s="125" t="s">
        <v>23</v>
      </c>
      <c r="B38" s="126" t="s">
        <v>24</v>
      </c>
      <c r="C38" s="127">
        <f>C39+C64+C78+C68+C70</f>
        <v>7619610</v>
      </c>
    </row>
    <row r="39" spans="1:3" s="8" customFormat="1" ht="35.25" customHeight="1">
      <c r="A39" s="65" t="s">
        <v>25</v>
      </c>
      <c r="B39" s="74" t="s">
        <v>26</v>
      </c>
      <c r="C39" s="27">
        <f>C40+C43+C45+C54+C57</f>
        <v>7475310</v>
      </c>
    </row>
    <row r="40" spans="1:3" ht="34.5" customHeight="1">
      <c r="A40" s="65" t="s">
        <v>409</v>
      </c>
      <c r="B40" s="74" t="s">
        <v>93</v>
      </c>
      <c r="C40" s="27">
        <f>C41</f>
        <v>5522200</v>
      </c>
    </row>
    <row r="41" spans="1:3" ht="33.75" customHeight="1">
      <c r="A41" s="66" t="s">
        <v>433</v>
      </c>
      <c r="B41" s="75" t="s">
        <v>27</v>
      </c>
      <c r="C41" s="28">
        <f>C42</f>
        <v>5522200</v>
      </c>
    </row>
    <row r="42" spans="1:3" s="20" customFormat="1" ht="30.75" customHeight="1">
      <c r="A42" s="66" t="s">
        <v>432</v>
      </c>
      <c r="B42" s="75" t="s">
        <v>434</v>
      </c>
      <c r="C42" s="28">
        <v>5522200</v>
      </c>
    </row>
    <row r="43" spans="1:3" s="20" customFormat="1" ht="35.25" customHeight="1" hidden="1">
      <c r="A43" s="70" t="s">
        <v>359</v>
      </c>
      <c r="B43" s="78" t="s">
        <v>31</v>
      </c>
      <c r="C43" s="27">
        <v>0</v>
      </c>
    </row>
    <row r="44" spans="1:3" s="20" customFormat="1" ht="33" customHeight="1" hidden="1">
      <c r="A44" s="68" t="s">
        <v>357</v>
      </c>
      <c r="B44" s="77" t="s">
        <v>30</v>
      </c>
      <c r="C44" s="28"/>
    </row>
    <row r="45" spans="1:3" s="20" customFormat="1" ht="36" customHeight="1" hidden="1">
      <c r="A45" s="69" t="s">
        <v>225</v>
      </c>
      <c r="B45" s="78" t="s">
        <v>226</v>
      </c>
      <c r="C45" s="27">
        <f>C46+C49+C52</f>
        <v>0</v>
      </c>
    </row>
    <row r="46" spans="1:3" s="20" customFormat="1" ht="22.5" customHeight="1" hidden="1">
      <c r="A46" s="71" t="s">
        <v>246</v>
      </c>
      <c r="B46" s="80" t="s">
        <v>247</v>
      </c>
      <c r="C46" s="28">
        <f>C47</f>
        <v>0</v>
      </c>
    </row>
    <row r="47" spans="1:7" s="20" customFormat="1" ht="100.5" customHeight="1" hidden="1">
      <c r="A47" s="71" t="s">
        <v>248</v>
      </c>
      <c r="B47" s="80" t="s">
        <v>249</v>
      </c>
      <c r="C47" s="72">
        <f>C48</f>
        <v>0</v>
      </c>
      <c r="D47" s="36"/>
      <c r="E47" s="36"/>
      <c r="F47" s="36"/>
      <c r="G47" s="36"/>
    </row>
    <row r="48" spans="1:7" s="20" customFormat="1" ht="68.25" customHeight="1" hidden="1">
      <c r="A48" s="71" t="s">
        <v>236</v>
      </c>
      <c r="B48" s="80" t="s">
        <v>231</v>
      </c>
      <c r="C48" s="72"/>
      <c r="D48" s="36"/>
      <c r="E48" s="36"/>
      <c r="F48" s="36"/>
      <c r="G48" s="36"/>
    </row>
    <row r="49" spans="1:7" s="20" customFormat="1" ht="66.75" customHeight="1" hidden="1">
      <c r="A49" s="71" t="s">
        <v>250</v>
      </c>
      <c r="B49" s="80" t="s">
        <v>251</v>
      </c>
      <c r="C49" s="72">
        <f>C50</f>
        <v>0</v>
      </c>
      <c r="D49" s="36"/>
      <c r="E49" s="36"/>
      <c r="F49" s="36"/>
      <c r="G49" s="36"/>
    </row>
    <row r="50" spans="1:7" s="20" customFormat="1" ht="52.5" customHeight="1" hidden="1">
      <c r="A50" s="71" t="s">
        <v>252</v>
      </c>
      <c r="B50" s="80" t="s">
        <v>253</v>
      </c>
      <c r="C50" s="72">
        <f>C51</f>
        <v>0</v>
      </c>
      <c r="D50" s="36"/>
      <c r="E50" s="37"/>
      <c r="F50" s="38"/>
      <c r="G50" s="39"/>
    </row>
    <row r="51" spans="1:7" s="20" customFormat="1" ht="53.25" customHeight="1" hidden="1">
      <c r="A51" s="71" t="s">
        <v>237</v>
      </c>
      <c r="B51" s="80" t="s">
        <v>232</v>
      </c>
      <c r="C51" s="72"/>
      <c r="D51" s="36"/>
      <c r="E51" s="37"/>
      <c r="F51" s="38"/>
      <c r="G51" s="39"/>
    </row>
    <row r="52" spans="1:7" s="20" customFormat="1" ht="33.75" customHeight="1" hidden="1">
      <c r="A52" s="69" t="s">
        <v>227</v>
      </c>
      <c r="B52" s="78" t="s">
        <v>228</v>
      </c>
      <c r="C52" s="73">
        <f>C53</f>
        <v>0</v>
      </c>
      <c r="D52" s="36"/>
      <c r="E52" s="37"/>
      <c r="F52" s="38"/>
      <c r="G52" s="39"/>
    </row>
    <row r="53" spans="1:7" s="20" customFormat="1" ht="33.75" customHeight="1" hidden="1">
      <c r="A53" s="68" t="s">
        <v>2</v>
      </c>
      <c r="B53" s="77" t="s">
        <v>229</v>
      </c>
      <c r="C53" s="72"/>
      <c r="D53" s="36"/>
      <c r="E53" s="37"/>
      <c r="F53" s="38"/>
      <c r="G53" s="39"/>
    </row>
    <row r="54" spans="1:7" s="20" customFormat="1" ht="33.75" customHeight="1" hidden="1">
      <c r="A54" s="69" t="s">
        <v>48</v>
      </c>
      <c r="B54" s="78" t="s">
        <v>46</v>
      </c>
      <c r="C54" s="73">
        <f>SUM(C55)</f>
        <v>0</v>
      </c>
      <c r="D54" s="36"/>
      <c r="E54" s="37"/>
      <c r="F54" s="38"/>
      <c r="G54" s="39"/>
    </row>
    <row r="55" spans="1:7" s="20" customFormat="1" ht="25.5" customHeight="1" hidden="1">
      <c r="A55" s="68" t="s">
        <v>47</v>
      </c>
      <c r="B55" s="77" t="s">
        <v>228</v>
      </c>
      <c r="C55" s="72">
        <f>SUM(C56)</f>
        <v>0</v>
      </c>
      <c r="D55" s="36"/>
      <c r="E55" s="37"/>
      <c r="F55" s="38"/>
      <c r="G55" s="39"/>
    </row>
    <row r="56" spans="1:7" s="20" customFormat="1" ht="24.75" customHeight="1" hidden="1">
      <c r="A56" s="68" t="s">
        <v>358</v>
      </c>
      <c r="B56" s="77" t="s">
        <v>229</v>
      </c>
      <c r="C56" s="72">
        <v>0</v>
      </c>
      <c r="D56" s="36"/>
      <c r="E56" s="37"/>
      <c r="F56" s="38"/>
      <c r="G56" s="39"/>
    </row>
    <row r="57" spans="1:7" s="20" customFormat="1" ht="32.25" customHeight="1">
      <c r="A57" s="69" t="s">
        <v>435</v>
      </c>
      <c r="B57" s="78" t="s">
        <v>46</v>
      </c>
      <c r="C57" s="73">
        <f>C58+C60+C62</f>
        <v>1953110</v>
      </c>
      <c r="D57" s="36"/>
      <c r="E57" s="37"/>
      <c r="F57" s="38"/>
      <c r="G57" s="39"/>
    </row>
    <row r="58" spans="1:7" s="20" customFormat="1" ht="32.25" customHeight="1" hidden="1">
      <c r="A58" s="68" t="s">
        <v>485</v>
      </c>
      <c r="B58" s="77" t="s">
        <v>487</v>
      </c>
      <c r="C58" s="72">
        <f>C59</f>
        <v>0</v>
      </c>
      <c r="D58" s="36"/>
      <c r="E58" s="37"/>
      <c r="F58" s="38"/>
      <c r="G58" s="39"/>
    </row>
    <row r="59" spans="1:7" s="20" customFormat="1" ht="32.25" customHeight="1" hidden="1">
      <c r="A59" s="68" t="s">
        <v>484</v>
      </c>
      <c r="B59" s="77" t="s">
        <v>486</v>
      </c>
      <c r="C59" s="72">
        <v>0</v>
      </c>
      <c r="D59" s="36"/>
      <c r="E59" s="37"/>
      <c r="F59" s="38"/>
      <c r="G59" s="39"/>
    </row>
    <row r="60" spans="1:7" s="20" customFormat="1" ht="32.25" customHeight="1">
      <c r="A60" s="68" t="s">
        <v>510</v>
      </c>
      <c r="B60" s="77" t="s">
        <v>508</v>
      </c>
      <c r="C60" s="72">
        <f>C61</f>
        <v>520110</v>
      </c>
      <c r="D60" s="36"/>
      <c r="E60" s="37"/>
      <c r="F60" s="38"/>
      <c r="G60" s="39"/>
    </row>
    <row r="61" spans="1:7" s="20" customFormat="1" ht="32.25" customHeight="1">
      <c r="A61" s="68" t="s">
        <v>511</v>
      </c>
      <c r="B61" s="77" t="s">
        <v>509</v>
      </c>
      <c r="C61" s="72">
        <v>520110</v>
      </c>
      <c r="D61" s="36"/>
      <c r="E61" s="37"/>
      <c r="F61" s="38"/>
      <c r="G61" s="39"/>
    </row>
    <row r="62" spans="1:7" s="20" customFormat="1" ht="24.75" customHeight="1">
      <c r="A62" s="68" t="s">
        <v>436</v>
      </c>
      <c r="B62" s="77" t="s">
        <v>228</v>
      </c>
      <c r="C62" s="72">
        <f>C63</f>
        <v>1433000</v>
      </c>
      <c r="D62" s="36"/>
      <c r="E62" s="37"/>
      <c r="F62" s="38"/>
      <c r="G62" s="39"/>
    </row>
    <row r="63" spans="1:7" s="20" customFormat="1" ht="24.75" customHeight="1">
      <c r="A63" s="68" t="s">
        <v>407</v>
      </c>
      <c r="B63" s="77" t="s">
        <v>229</v>
      </c>
      <c r="C63" s="72">
        <v>1433000</v>
      </c>
      <c r="D63" s="36"/>
      <c r="E63" s="37"/>
      <c r="F63" s="38"/>
      <c r="G63" s="39"/>
    </row>
    <row r="64" spans="1:3" s="21" customFormat="1" ht="25.5" customHeight="1">
      <c r="A64" s="65" t="s">
        <v>410</v>
      </c>
      <c r="B64" s="74" t="s">
        <v>415</v>
      </c>
      <c r="C64" s="27">
        <f>C65+C66</f>
        <v>128800</v>
      </c>
    </row>
    <row r="65" spans="1:3" s="21" customFormat="1" ht="36" customHeight="1">
      <c r="A65" s="66" t="s">
        <v>426</v>
      </c>
      <c r="B65" s="75" t="s">
        <v>427</v>
      </c>
      <c r="C65" s="28">
        <v>1000</v>
      </c>
    </row>
    <row r="66" spans="1:3" ht="31.5">
      <c r="A66" s="66" t="s">
        <v>411</v>
      </c>
      <c r="B66" s="75" t="s">
        <v>28</v>
      </c>
      <c r="C66" s="28">
        <f>C67</f>
        <v>127800</v>
      </c>
    </row>
    <row r="67" spans="1:3" ht="47.25">
      <c r="A67" s="66" t="s">
        <v>406</v>
      </c>
      <c r="B67" s="75" t="s">
        <v>376</v>
      </c>
      <c r="C67" s="28">
        <v>127800</v>
      </c>
    </row>
    <row r="68" spans="1:3" ht="31.5">
      <c r="A68" s="65" t="s">
        <v>408</v>
      </c>
      <c r="B68" s="74" t="s">
        <v>54</v>
      </c>
      <c r="C68" s="27">
        <f>C69</f>
        <v>3000</v>
      </c>
    </row>
    <row r="69" spans="1:3" ht="31.5">
      <c r="A69" s="66" t="s">
        <v>405</v>
      </c>
      <c r="B69" s="75" t="s">
        <v>53</v>
      </c>
      <c r="C69" s="28">
        <v>3000</v>
      </c>
    </row>
    <row r="70" spans="1:3" ht="15.75">
      <c r="A70" s="65" t="s">
        <v>412</v>
      </c>
      <c r="B70" s="74" t="s">
        <v>397</v>
      </c>
      <c r="C70" s="27">
        <f>C71+C73</f>
        <v>12500</v>
      </c>
    </row>
    <row r="71" spans="1:3" ht="63">
      <c r="A71" s="66" t="s">
        <v>413</v>
      </c>
      <c r="B71" s="75" t="s">
        <v>398</v>
      </c>
      <c r="C71" s="28">
        <f>C72</f>
        <v>5000</v>
      </c>
    </row>
    <row r="72" spans="1:3" ht="63">
      <c r="A72" s="66" t="s">
        <v>404</v>
      </c>
      <c r="B72" s="75" t="s">
        <v>399</v>
      </c>
      <c r="C72" s="28">
        <v>5000</v>
      </c>
    </row>
    <row r="73" spans="1:3" ht="24" customHeight="1">
      <c r="A73" s="66" t="s">
        <v>414</v>
      </c>
      <c r="B73" s="75" t="s">
        <v>400</v>
      </c>
      <c r="C73" s="28">
        <f>C74</f>
        <v>7500</v>
      </c>
    </row>
    <row r="74" spans="1:3" ht="32.25" customHeight="1">
      <c r="A74" s="66" t="s">
        <v>403</v>
      </c>
      <c r="B74" s="224" t="s">
        <v>525</v>
      </c>
      <c r="C74" s="28">
        <v>7500</v>
      </c>
    </row>
    <row r="75" spans="1:3" s="223" customFormat="1" ht="22.5" customHeight="1">
      <c r="A75" s="67" t="s">
        <v>521</v>
      </c>
      <c r="B75" s="76" t="s">
        <v>520</v>
      </c>
      <c r="C75" s="29">
        <f>C76</f>
        <v>10000</v>
      </c>
    </row>
    <row r="76" spans="1:3" ht="20.25" customHeight="1">
      <c r="A76" s="66" t="s">
        <v>523</v>
      </c>
      <c r="B76" s="225" t="s">
        <v>522</v>
      </c>
      <c r="C76" s="28">
        <f>C77</f>
        <v>10000</v>
      </c>
    </row>
    <row r="77" spans="1:3" ht="21.75" customHeight="1">
      <c r="A77" s="66" t="s">
        <v>524</v>
      </c>
      <c r="B77" s="225" t="s">
        <v>522</v>
      </c>
      <c r="C77" s="28">
        <v>10000</v>
      </c>
    </row>
    <row r="78" spans="1:3" ht="0.75" customHeight="1" hidden="1">
      <c r="A78" s="65" t="s">
        <v>414</v>
      </c>
      <c r="B78" s="74" t="s">
        <v>400</v>
      </c>
      <c r="C78" s="27">
        <f>C79</f>
        <v>0</v>
      </c>
    </row>
    <row r="79" spans="1:3" ht="0.75" customHeight="1" hidden="1">
      <c r="A79" s="66" t="s">
        <v>403</v>
      </c>
      <c r="B79" s="75" t="s">
        <v>90</v>
      </c>
      <c r="C79" s="28"/>
    </row>
    <row r="80" spans="1:3" ht="15.75">
      <c r="A80" s="246" t="s">
        <v>29</v>
      </c>
      <c r="B80" s="247"/>
      <c r="C80" s="27">
        <f>C7+C38+C75</f>
        <v>8751810</v>
      </c>
    </row>
  </sheetData>
  <sheetProtection/>
  <mergeCells count="6">
    <mergeCell ref="A80:B80"/>
    <mergeCell ref="A2:C2"/>
    <mergeCell ref="A3:C3"/>
    <mergeCell ref="B5:B6"/>
    <mergeCell ref="C5:C6"/>
    <mergeCell ref="B1:C1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7"/>
  <sheetViews>
    <sheetView view="pageBreakPreview" zoomScaleSheetLayoutView="100" zoomScalePageLayoutView="0" workbookViewId="0" topLeftCell="A1">
      <selection activeCell="E1" sqref="E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1" customWidth="1"/>
    <col min="6" max="6" width="16.57421875" style="5" customWidth="1"/>
    <col min="7" max="7" width="15.421875" style="106" customWidth="1"/>
    <col min="8" max="8" width="19.57421875" style="2" customWidth="1"/>
  </cols>
  <sheetData>
    <row r="1" spans="5:6" ht="76.5" customHeight="1">
      <c r="E1" s="259" t="s">
        <v>536</v>
      </c>
      <c r="F1" s="241"/>
    </row>
    <row r="2" spans="1:7" ht="61.5" customHeight="1">
      <c r="A2" s="255" t="s">
        <v>503</v>
      </c>
      <c r="B2" s="255"/>
      <c r="C2" s="255"/>
      <c r="D2" s="255"/>
      <c r="E2" s="255"/>
      <c r="F2" s="255"/>
      <c r="G2" s="99"/>
    </row>
    <row r="3" spans="1:7" ht="45" customHeight="1">
      <c r="A3" s="256" t="s">
        <v>507</v>
      </c>
      <c r="B3" s="256"/>
      <c r="C3" s="256"/>
      <c r="D3" s="256"/>
      <c r="E3" s="256"/>
      <c r="F3" s="256"/>
      <c r="G3" s="100"/>
    </row>
    <row r="4" spans="6:7" ht="9" customHeight="1">
      <c r="F4" s="1" t="s">
        <v>207</v>
      </c>
      <c r="G4" s="101"/>
    </row>
    <row r="5" spans="1:7" ht="15.75">
      <c r="A5" s="200" t="s">
        <v>95</v>
      </c>
      <c r="B5" s="200" t="s">
        <v>97</v>
      </c>
      <c r="C5" s="257" t="s">
        <v>99</v>
      </c>
      <c r="D5" s="257" t="s">
        <v>100</v>
      </c>
      <c r="E5" s="258" t="s">
        <v>101</v>
      </c>
      <c r="F5" s="201" t="s">
        <v>102</v>
      </c>
      <c r="G5" s="96"/>
    </row>
    <row r="6" spans="1:7" ht="16.5" customHeight="1">
      <c r="A6" s="200" t="s">
        <v>96</v>
      </c>
      <c r="B6" s="200" t="s">
        <v>98</v>
      </c>
      <c r="C6" s="257"/>
      <c r="D6" s="257"/>
      <c r="E6" s="258"/>
      <c r="F6" s="201" t="s">
        <v>103</v>
      </c>
      <c r="G6" s="96"/>
    </row>
    <row r="7" spans="1:7" ht="15">
      <c r="A7" s="200"/>
      <c r="B7" s="200" t="s">
        <v>96</v>
      </c>
      <c r="C7" s="257"/>
      <c r="D7" s="257"/>
      <c r="E7" s="258"/>
      <c r="F7" s="202" t="s">
        <v>446</v>
      </c>
      <c r="G7" s="102"/>
    </row>
    <row r="8" spans="1:8" s="18" customFormat="1" ht="21" customHeight="1">
      <c r="A8" s="62" t="s">
        <v>132</v>
      </c>
      <c r="B8" s="62"/>
      <c r="C8" s="174"/>
      <c r="D8" s="174"/>
      <c r="E8" s="63" t="s">
        <v>278</v>
      </c>
      <c r="F8" s="64">
        <f>SUM(F9+F15+F35+F25+F30)</f>
        <v>3720566.77</v>
      </c>
      <c r="G8" s="103"/>
      <c r="H8" s="239">
        <f>F38+F40+F43+F70+F86+F93+F105+F112+F116+F149+F186+F189+F209+F216+F220+F250+F267</f>
        <v>15635820.77</v>
      </c>
    </row>
    <row r="9" spans="1:8" s="18" customFormat="1" ht="33" customHeight="1">
      <c r="A9" s="11" t="s">
        <v>132</v>
      </c>
      <c r="B9" s="11" t="s">
        <v>134</v>
      </c>
      <c r="C9" s="173"/>
      <c r="D9" s="173"/>
      <c r="E9" s="56" t="s">
        <v>279</v>
      </c>
      <c r="F9" s="27">
        <f>F10</f>
        <v>430532</v>
      </c>
      <c r="G9" s="97"/>
      <c r="H9" s="108"/>
    </row>
    <row r="10" spans="1:7" ht="44.25" customHeight="1">
      <c r="A10" s="11" t="s">
        <v>132</v>
      </c>
      <c r="B10" s="11" t="s">
        <v>134</v>
      </c>
      <c r="C10" s="173" t="s">
        <v>166</v>
      </c>
      <c r="D10" s="173"/>
      <c r="E10" s="56" t="s">
        <v>280</v>
      </c>
      <c r="F10" s="27">
        <f>F11</f>
        <v>430532</v>
      </c>
      <c r="G10" s="97"/>
    </row>
    <row r="11" spans="1:7" ht="41.25" customHeight="1">
      <c r="A11" s="11" t="s">
        <v>132</v>
      </c>
      <c r="B11" s="11" t="s">
        <v>134</v>
      </c>
      <c r="C11" s="173" t="s">
        <v>165</v>
      </c>
      <c r="D11" s="173"/>
      <c r="E11" s="56" t="s">
        <v>38</v>
      </c>
      <c r="F11" s="27">
        <f>F12</f>
        <v>430532</v>
      </c>
      <c r="G11" s="97"/>
    </row>
    <row r="12" spans="1:7" ht="19.5" customHeight="1">
      <c r="A12" s="11" t="s">
        <v>132</v>
      </c>
      <c r="B12" s="11" t="s">
        <v>134</v>
      </c>
      <c r="C12" s="173" t="s">
        <v>191</v>
      </c>
      <c r="D12" s="173"/>
      <c r="E12" s="56" t="s">
        <v>281</v>
      </c>
      <c r="F12" s="27">
        <f>F13+F14</f>
        <v>430532</v>
      </c>
      <c r="G12" s="97"/>
    </row>
    <row r="13" spans="1:7" ht="29.25" customHeight="1">
      <c r="A13" s="15" t="s">
        <v>132</v>
      </c>
      <c r="B13" s="15" t="s">
        <v>134</v>
      </c>
      <c r="C13" s="175" t="s">
        <v>191</v>
      </c>
      <c r="D13" s="175" t="s">
        <v>62</v>
      </c>
      <c r="E13" s="129" t="s">
        <v>66</v>
      </c>
      <c r="F13" s="27">
        <v>426032</v>
      </c>
      <c r="G13" s="97" t="s">
        <v>495</v>
      </c>
    </row>
    <row r="14" spans="1:7" ht="21" customHeight="1">
      <c r="A14" s="15" t="s">
        <v>132</v>
      </c>
      <c r="B14" s="15" t="s">
        <v>134</v>
      </c>
      <c r="C14" s="175" t="s">
        <v>191</v>
      </c>
      <c r="D14" s="175" t="s">
        <v>64</v>
      </c>
      <c r="E14" s="129" t="s">
        <v>70</v>
      </c>
      <c r="F14" s="27">
        <v>4500</v>
      </c>
      <c r="G14" s="97"/>
    </row>
    <row r="15" spans="1:8" s="18" customFormat="1" ht="43.5" customHeight="1">
      <c r="A15" s="11" t="s">
        <v>132</v>
      </c>
      <c r="B15" s="11" t="s">
        <v>136</v>
      </c>
      <c r="C15" s="173"/>
      <c r="D15" s="173"/>
      <c r="E15" s="56" t="s">
        <v>282</v>
      </c>
      <c r="F15" s="27">
        <f>F16+F23</f>
        <v>600790</v>
      </c>
      <c r="G15" s="97"/>
      <c r="H15" s="108"/>
    </row>
    <row r="16" spans="1:8" s="19" customFormat="1" ht="41.25" customHeight="1">
      <c r="A16" s="11" t="s">
        <v>132</v>
      </c>
      <c r="B16" s="11" t="s">
        <v>136</v>
      </c>
      <c r="C16" s="173" t="s">
        <v>166</v>
      </c>
      <c r="D16" s="173"/>
      <c r="E16" s="56" t="s">
        <v>280</v>
      </c>
      <c r="F16" s="27">
        <f>F17</f>
        <v>599790</v>
      </c>
      <c r="G16" s="97"/>
      <c r="H16" s="109"/>
    </row>
    <row r="17" spans="1:7" ht="42" customHeight="1">
      <c r="A17" s="11" t="s">
        <v>132</v>
      </c>
      <c r="B17" s="11" t="s">
        <v>136</v>
      </c>
      <c r="C17" s="173" t="s">
        <v>165</v>
      </c>
      <c r="D17" s="173"/>
      <c r="E17" s="56" t="s">
        <v>283</v>
      </c>
      <c r="F17" s="27">
        <f>F18</f>
        <v>599790</v>
      </c>
      <c r="G17" s="97"/>
    </row>
    <row r="18" spans="1:7" ht="22.5" customHeight="1">
      <c r="A18" s="11" t="s">
        <v>132</v>
      </c>
      <c r="B18" s="11" t="s">
        <v>136</v>
      </c>
      <c r="C18" s="173" t="s">
        <v>192</v>
      </c>
      <c r="D18" s="173"/>
      <c r="E18" s="56" t="s">
        <v>284</v>
      </c>
      <c r="F18" s="27">
        <f>SUM(F19:F22)</f>
        <v>599790</v>
      </c>
      <c r="G18" s="97"/>
    </row>
    <row r="19" spans="1:7" ht="29.25" customHeight="1">
      <c r="A19" s="15" t="s">
        <v>132</v>
      </c>
      <c r="B19" s="15" t="s">
        <v>136</v>
      </c>
      <c r="C19" s="175" t="s">
        <v>192</v>
      </c>
      <c r="D19" s="175" t="s">
        <v>62</v>
      </c>
      <c r="E19" s="129" t="s">
        <v>66</v>
      </c>
      <c r="F19" s="28">
        <v>296690</v>
      </c>
      <c r="G19" s="97" t="s">
        <v>496</v>
      </c>
    </row>
    <row r="20" spans="1:8" s="19" customFormat="1" ht="24.75" customHeight="1">
      <c r="A20" s="15" t="s">
        <v>132</v>
      </c>
      <c r="B20" s="15" t="s">
        <v>136</v>
      </c>
      <c r="C20" s="175" t="s">
        <v>192</v>
      </c>
      <c r="D20" s="175" t="s">
        <v>59</v>
      </c>
      <c r="E20" s="129" t="s">
        <v>69</v>
      </c>
      <c r="F20" s="28">
        <v>298600</v>
      </c>
      <c r="G20" s="97"/>
      <c r="H20" s="109"/>
    </row>
    <row r="21" spans="1:8" ht="22.5" customHeight="1">
      <c r="A21" s="15" t="s">
        <v>132</v>
      </c>
      <c r="B21" s="15" t="s">
        <v>136</v>
      </c>
      <c r="C21" s="175" t="s">
        <v>192</v>
      </c>
      <c r="D21" s="175" t="s">
        <v>63</v>
      </c>
      <c r="E21" s="57" t="s">
        <v>71</v>
      </c>
      <c r="F21" s="28">
        <v>1000</v>
      </c>
      <c r="G21" s="97"/>
      <c r="H21" s="110"/>
    </row>
    <row r="22" spans="1:8" ht="19.5" customHeight="1">
      <c r="A22" s="15" t="s">
        <v>132</v>
      </c>
      <c r="B22" s="15" t="s">
        <v>136</v>
      </c>
      <c r="C22" s="175" t="s">
        <v>192</v>
      </c>
      <c r="D22" s="175" t="s">
        <v>64</v>
      </c>
      <c r="E22" s="57" t="s">
        <v>70</v>
      </c>
      <c r="F22" s="28">
        <v>3500</v>
      </c>
      <c r="G22" s="97"/>
      <c r="H22" s="110"/>
    </row>
    <row r="23" spans="1:8" ht="51">
      <c r="A23" s="11" t="s">
        <v>132</v>
      </c>
      <c r="B23" s="11" t="s">
        <v>136</v>
      </c>
      <c r="C23" s="173" t="s">
        <v>429</v>
      </c>
      <c r="D23" s="175"/>
      <c r="E23" s="56" t="s">
        <v>431</v>
      </c>
      <c r="F23" s="27">
        <f>F24</f>
        <v>1000</v>
      </c>
      <c r="G23" s="97"/>
      <c r="H23" s="110"/>
    </row>
    <row r="24" spans="1:8" ht="29.25" customHeight="1">
      <c r="A24" s="15" t="s">
        <v>132</v>
      </c>
      <c r="B24" s="15" t="s">
        <v>136</v>
      </c>
      <c r="C24" s="175" t="s">
        <v>429</v>
      </c>
      <c r="D24" s="175" t="s">
        <v>59</v>
      </c>
      <c r="E24" s="129" t="s">
        <v>69</v>
      </c>
      <c r="F24" s="28">
        <v>1000</v>
      </c>
      <c r="G24" s="97"/>
      <c r="H24" s="110"/>
    </row>
    <row r="25" spans="1:8" s="19" customFormat="1" ht="25.5" customHeight="1">
      <c r="A25" s="11" t="s">
        <v>132</v>
      </c>
      <c r="B25" s="11" t="s">
        <v>138</v>
      </c>
      <c r="C25" s="173"/>
      <c r="D25" s="173"/>
      <c r="E25" s="56" t="s">
        <v>230</v>
      </c>
      <c r="F25" s="27">
        <f>SUM(F26)</f>
        <v>145000</v>
      </c>
      <c r="G25" s="97"/>
      <c r="H25" s="109"/>
    </row>
    <row r="26" spans="1:8" s="19" customFormat="1" ht="40.5" customHeight="1">
      <c r="A26" s="11" t="s">
        <v>132</v>
      </c>
      <c r="B26" s="11" t="s">
        <v>138</v>
      </c>
      <c r="C26" s="173" t="s">
        <v>166</v>
      </c>
      <c r="D26" s="173"/>
      <c r="E26" s="56" t="s">
        <v>280</v>
      </c>
      <c r="F26" s="27">
        <f>SUM(F27)</f>
        <v>145000</v>
      </c>
      <c r="G26" s="97"/>
      <c r="H26" s="109"/>
    </row>
    <row r="27" spans="1:8" s="19" customFormat="1" ht="39.75" customHeight="1">
      <c r="A27" s="11" t="s">
        <v>132</v>
      </c>
      <c r="B27" s="11" t="s">
        <v>138</v>
      </c>
      <c r="C27" s="173" t="s">
        <v>165</v>
      </c>
      <c r="D27" s="173"/>
      <c r="E27" s="56" t="s">
        <v>283</v>
      </c>
      <c r="F27" s="27">
        <f>F28</f>
        <v>145000</v>
      </c>
      <c r="G27" s="97"/>
      <c r="H27" s="109"/>
    </row>
    <row r="28" spans="1:8" s="19" customFormat="1" ht="39.75" customHeight="1">
      <c r="A28" s="15" t="s">
        <v>132</v>
      </c>
      <c r="B28" s="15" t="s">
        <v>138</v>
      </c>
      <c r="C28" s="175" t="s">
        <v>51</v>
      </c>
      <c r="D28" s="175" t="s">
        <v>45</v>
      </c>
      <c r="E28" s="57" t="s">
        <v>442</v>
      </c>
      <c r="F28" s="28">
        <f>F29</f>
        <v>145000</v>
      </c>
      <c r="G28" s="97"/>
      <c r="H28" s="109"/>
    </row>
    <row r="29" spans="1:8" s="19" customFormat="1" ht="22.5" customHeight="1">
      <c r="A29" s="15" t="s">
        <v>132</v>
      </c>
      <c r="B29" s="15" t="s">
        <v>138</v>
      </c>
      <c r="C29" s="175" t="s">
        <v>51</v>
      </c>
      <c r="D29" s="175" t="s">
        <v>428</v>
      </c>
      <c r="E29" s="129" t="s">
        <v>443</v>
      </c>
      <c r="F29" s="28">
        <v>145000</v>
      </c>
      <c r="G29" s="97"/>
      <c r="H29" s="109"/>
    </row>
    <row r="30" spans="1:8" s="19" customFormat="1" ht="32.25" customHeight="1">
      <c r="A30" s="93" t="s">
        <v>132</v>
      </c>
      <c r="B30" s="93" t="s">
        <v>316</v>
      </c>
      <c r="C30" s="94"/>
      <c r="D30" s="94"/>
      <c r="E30" s="92" t="s">
        <v>39</v>
      </c>
      <c r="F30" s="27">
        <f>F31</f>
        <v>50000</v>
      </c>
      <c r="G30" s="97"/>
      <c r="H30" s="91"/>
    </row>
    <row r="31" spans="1:8" s="19" customFormat="1" ht="32.25" customHeight="1">
      <c r="A31" s="172" t="s">
        <v>132</v>
      </c>
      <c r="B31" s="172" t="s">
        <v>316</v>
      </c>
      <c r="C31" s="176" t="s">
        <v>166</v>
      </c>
      <c r="D31" s="176"/>
      <c r="E31" s="131" t="s">
        <v>40</v>
      </c>
      <c r="F31" s="27">
        <f>F32</f>
        <v>50000</v>
      </c>
      <c r="G31" s="97"/>
      <c r="H31" s="91"/>
    </row>
    <row r="32" spans="1:8" s="19" customFormat="1" ht="40.5" customHeight="1">
      <c r="A32" s="172" t="s">
        <v>132</v>
      </c>
      <c r="B32" s="172" t="s">
        <v>316</v>
      </c>
      <c r="C32" s="176" t="s">
        <v>165</v>
      </c>
      <c r="D32" s="176"/>
      <c r="E32" s="131" t="s">
        <v>41</v>
      </c>
      <c r="F32" s="27">
        <f>F33</f>
        <v>50000</v>
      </c>
      <c r="G32" s="97"/>
      <c r="H32" s="91"/>
    </row>
    <row r="33" spans="1:8" s="19" customFormat="1" ht="21.75" customHeight="1">
      <c r="A33" s="172" t="s">
        <v>132</v>
      </c>
      <c r="B33" s="172" t="s">
        <v>316</v>
      </c>
      <c r="C33" s="176" t="s">
        <v>43</v>
      </c>
      <c r="D33" s="176"/>
      <c r="E33" s="131" t="s">
        <v>42</v>
      </c>
      <c r="F33" s="27">
        <f>F34</f>
        <v>50000</v>
      </c>
      <c r="G33" s="97"/>
      <c r="H33" s="91"/>
    </row>
    <row r="34" spans="1:8" s="19" customFormat="1" ht="21" customHeight="1">
      <c r="A34" s="172" t="s">
        <v>132</v>
      </c>
      <c r="B34" s="172" t="s">
        <v>316</v>
      </c>
      <c r="C34" s="176" t="s">
        <v>43</v>
      </c>
      <c r="D34" s="176" t="s">
        <v>45</v>
      </c>
      <c r="E34" s="131" t="s">
        <v>44</v>
      </c>
      <c r="F34" s="28">
        <v>50000</v>
      </c>
      <c r="G34" s="97"/>
      <c r="H34" s="91"/>
    </row>
    <row r="35" spans="1:7" ht="21" customHeight="1">
      <c r="A35" s="48" t="s">
        <v>132</v>
      </c>
      <c r="B35" s="48">
        <v>13</v>
      </c>
      <c r="C35" s="177"/>
      <c r="D35" s="177"/>
      <c r="E35" s="58" t="s">
        <v>106</v>
      </c>
      <c r="F35" s="50">
        <f>F36+F43+F47+F40</f>
        <v>2494244.77</v>
      </c>
      <c r="G35" s="98"/>
    </row>
    <row r="36" spans="1:7" ht="59.25" customHeight="1">
      <c r="A36" s="11" t="s">
        <v>132</v>
      </c>
      <c r="B36" s="11">
        <v>13</v>
      </c>
      <c r="C36" s="173" t="s">
        <v>176</v>
      </c>
      <c r="D36" s="173"/>
      <c r="E36" s="156" t="s">
        <v>451</v>
      </c>
      <c r="F36" s="27">
        <f>F37</f>
        <v>5000</v>
      </c>
      <c r="G36" s="97"/>
    </row>
    <row r="37" spans="1:7" ht="36" customHeight="1">
      <c r="A37" s="11" t="s">
        <v>132</v>
      </c>
      <c r="B37" s="11" t="s">
        <v>195</v>
      </c>
      <c r="C37" s="173" t="s">
        <v>174</v>
      </c>
      <c r="D37" s="173"/>
      <c r="E37" s="56" t="s">
        <v>175</v>
      </c>
      <c r="F37" s="27">
        <f>F38</f>
        <v>5000</v>
      </c>
      <c r="G37" s="97"/>
    </row>
    <row r="38" spans="1:7" ht="27.75" customHeight="1">
      <c r="A38" s="11" t="s">
        <v>132</v>
      </c>
      <c r="B38" s="11">
        <v>13</v>
      </c>
      <c r="C38" s="173" t="s">
        <v>173</v>
      </c>
      <c r="D38" s="173"/>
      <c r="E38" s="56" t="s">
        <v>286</v>
      </c>
      <c r="F38" s="27">
        <f>F39</f>
        <v>5000</v>
      </c>
      <c r="G38" s="97"/>
    </row>
    <row r="39" spans="1:7" ht="27.75" customHeight="1">
      <c r="A39" s="15" t="s">
        <v>132</v>
      </c>
      <c r="B39" s="15" t="s">
        <v>309</v>
      </c>
      <c r="C39" s="175" t="s">
        <v>173</v>
      </c>
      <c r="D39" s="175" t="s">
        <v>59</v>
      </c>
      <c r="E39" s="129" t="s">
        <v>69</v>
      </c>
      <c r="F39" s="28">
        <v>5000</v>
      </c>
      <c r="G39" s="97"/>
    </row>
    <row r="40" spans="1:7" ht="37.5" customHeight="1">
      <c r="A40" s="11" t="s">
        <v>132</v>
      </c>
      <c r="B40" s="11" t="s">
        <v>309</v>
      </c>
      <c r="C40" s="173" t="s">
        <v>381</v>
      </c>
      <c r="D40" s="173"/>
      <c r="E40" s="162" t="s">
        <v>459</v>
      </c>
      <c r="F40" s="27">
        <f>F41</f>
        <v>10000</v>
      </c>
      <c r="G40" s="97"/>
    </row>
    <row r="41" spans="1:7" ht="32.25" customHeight="1">
      <c r="A41" s="15" t="s">
        <v>132</v>
      </c>
      <c r="B41" s="15" t="s">
        <v>309</v>
      </c>
      <c r="C41" s="192" t="s">
        <v>382</v>
      </c>
      <c r="D41" s="175"/>
      <c r="E41" s="147" t="s">
        <v>386</v>
      </c>
      <c r="F41" s="28">
        <f>F42</f>
        <v>10000</v>
      </c>
      <c r="G41" s="97"/>
    </row>
    <row r="42" spans="1:7" ht="32.25" customHeight="1">
      <c r="A42" s="15" t="s">
        <v>132</v>
      </c>
      <c r="B42" s="15" t="s">
        <v>309</v>
      </c>
      <c r="C42" s="192" t="s">
        <v>383</v>
      </c>
      <c r="D42" s="175" t="s">
        <v>59</v>
      </c>
      <c r="E42" s="129" t="s">
        <v>69</v>
      </c>
      <c r="F42" s="28">
        <v>10000</v>
      </c>
      <c r="G42" s="97"/>
    </row>
    <row r="43" spans="1:8" s="18" customFormat="1" ht="32.25" customHeight="1">
      <c r="A43" s="11" t="s">
        <v>132</v>
      </c>
      <c r="B43" s="11" t="s">
        <v>309</v>
      </c>
      <c r="C43" s="142" t="s">
        <v>475</v>
      </c>
      <c r="D43" s="173"/>
      <c r="E43" s="128" t="s">
        <v>473</v>
      </c>
      <c r="F43" s="27">
        <f>F44</f>
        <v>164699.67</v>
      </c>
      <c r="G43" s="214"/>
      <c r="H43" s="108"/>
    </row>
    <row r="44" spans="1:7" ht="32.25" customHeight="1">
      <c r="A44" s="15" t="s">
        <v>132</v>
      </c>
      <c r="B44" s="15" t="s">
        <v>309</v>
      </c>
      <c r="C44" s="192" t="s">
        <v>477</v>
      </c>
      <c r="D44" s="175"/>
      <c r="E44" s="129" t="s">
        <v>474</v>
      </c>
      <c r="F44" s="28">
        <f>F45+F46</f>
        <v>164699.67</v>
      </c>
      <c r="G44" s="97"/>
    </row>
    <row r="45" spans="1:7" ht="32.25" customHeight="1">
      <c r="A45" s="15" t="s">
        <v>132</v>
      </c>
      <c r="B45" s="15" t="s">
        <v>309</v>
      </c>
      <c r="C45" s="192" t="s">
        <v>476</v>
      </c>
      <c r="D45" s="175" t="s">
        <v>59</v>
      </c>
      <c r="E45" s="129" t="s">
        <v>69</v>
      </c>
      <c r="F45" s="28">
        <v>157580.22</v>
      </c>
      <c r="G45" s="97"/>
    </row>
    <row r="46" spans="1:7" ht="22.5" customHeight="1">
      <c r="A46" s="15" t="s">
        <v>132</v>
      </c>
      <c r="B46" s="15" t="s">
        <v>309</v>
      </c>
      <c r="C46" s="192" t="s">
        <v>476</v>
      </c>
      <c r="D46" s="175" t="s">
        <v>64</v>
      </c>
      <c r="E46" s="129" t="s">
        <v>70</v>
      </c>
      <c r="F46" s="28">
        <v>7119.45</v>
      </c>
      <c r="G46" s="97"/>
    </row>
    <row r="47" spans="1:7" ht="40.5" customHeight="1">
      <c r="A47" s="11" t="s">
        <v>132</v>
      </c>
      <c r="B47" s="11">
        <v>13</v>
      </c>
      <c r="C47" s="173" t="s">
        <v>166</v>
      </c>
      <c r="D47" s="173"/>
      <c r="E47" s="56" t="s">
        <v>280</v>
      </c>
      <c r="F47" s="27">
        <f>F48</f>
        <v>2314545.1</v>
      </c>
      <c r="G47" s="97"/>
    </row>
    <row r="48" spans="1:7" ht="39" customHeight="1">
      <c r="A48" s="11" t="s">
        <v>132</v>
      </c>
      <c r="B48" s="11">
        <v>13</v>
      </c>
      <c r="C48" s="173" t="s">
        <v>165</v>
      </c>
      <c r="D48" s="173"/>
      <c r="E48" s="56" t="s">
        <v>283</v>
      </c>
      <c r="F48" s="27">
        <f>F53+F49</f>
        <v>2314545.1</v>
      </c>
      <c r="G48" s="97"/>
    </row>
    <row r="49" spans="1:7" ht="28.5" customHeight="1">
      <c r="A49" s="11" t="s">
        <v>132</v>
      </c>
      <c r="B49" s="11">
        <v>13</v>
      </c>
      <c r="C49" s="173" t="s">
        <v>194</v>
      </c>
      <c r="D49" s="173"/>
      <c r="E49" s="56" t="s">
        <v>321</v>
      </c>
      <c r="F49" s="27">
        <f>SUM(F50:F52)</f>
        <v>2298545.1</v>
      </c>
      <c r="G49" s="97"/>
    </row>
    <row r="50" spans="1:7" ht="28.5" customHeight="1">
      <c r="A50" s="15" t="s">
        <v>133</v>
      </c>
      <c r="B50" s="15">
        <v>12</v>
      </c>
      <c r="C50" s="175" t="s">
        <v>194</v>
      </c>
      <c r="D50" s="175" t="s">
        <v>62</v>
      </c>
      <c r="E50" s="129" t="s">
        <v>66</v>
      </c>
      <c r="F50" s="28">
        <v>2014377.1</v>
      </c>
      <c r="G50" s="97"/>
    </row>
    <row r="51" spans="1:8" s="19" customFormat="1" ht="42.75" customHeight="1">
      <c r="A51" s="15" t="s">
        <v>132</v>
      </c>
      <c r="B51" s="15" t="s">
        <v>309</v>
      </c>
      <c r="C51" s="175" t="s">
        <v>194</v>
      </c>
      <c r="D51" s="175" t="s">
        <v>59</v>
      </c>
      <c r="E51" s="129" t="s">
        <v>69</v>
      </c>
      <c r="F51" s="28">
        <v>244168</v>
      </c>
      <c r="G51" s="97"/>
      <c r="H51" s="109"/>
    </row>
    <row r="52" spans="1:8" s="19" customFormat="1" ht="27.75" customHeight="1">
      <c r="A52" s="15" t="s">
        <v>132</v>
      </c>
      <c r="B52" s="15" t="s">
        <v>309</v>
      </c>
      <c r="C52" s="175" t="s">
        <v>194</v>
      </c>
      <c r="D52" s="175" t="s">
        <v>64</v>
      </c>
      <c r="E52" s="129" t="s">
        <v>70</v>
      </c>
      <c r="F52" s="28">
        <v>40000</v>
      </c>
      <c r="G52" s="97"/>
      <c r="H52" s="109"/>
    </row>
    <row r="53" spans="1:7" ht="29.25" customHeight="1">
      <c r="A53" s="11" t="s">
        <v>132</v>
      </c>
      <c r="B53" s="11">
        <v>13</v>
      </c>
      <c r="C53" s="173" t="s">
        <v>193</v>
      </c>
      <c r="D53" s="173"/>
      <c r="E53" s="56" t="s">
        <v>149</v>
      </c>
      <c r="F53" s="27">
        <f>SUM(F54:F55)</f>
        <v>16000</v>
      </c>
      <c r="G53" s="97"/>
    </row>
    <row r="54" spans="1:7" ht="29.25" customHeight="1">
      <c r="A54" s="15" t="s">
        <v>132</v>
      </c>
      <c r="B54" s="15" t="s">
        <v>309</v>
      </c>
      <c r="C54" s="175" t="s">
        <v>193</v>
      </c>
      <c r="D54" s="175" t="s">
        <v>59</v>
      </c>
      <c r="E54" s="129" t="s">
        <v>69</v>
      </c>
      <c r="F54" s="28">
        <v>15000</v>
      </c>
      <c r="G54" s="97"/>
    </row>
    <row r="55" spans="1:8" ht="21" customHeight="1">
      <c r="A55" s="15" t="s">
        <v>132</v>
      </c>
      <c r="B55" s="15" t="s">
        <v>309</v>
      </c>
      <c r="C55" s="175" t="s">
        <v>193</v>
      </c>
      <c r="D55" s="175" t="s">
        <v>64</v>
      </c>
      <c r="E55" s="57" t="s">
        <v>70</v>
      </c>
      <c r="F55" s="28">
        <v>1000</v>
      </c>
      <c r="G55" s="97"/>
      <c r="H55" s="91"/>
    </row>
    <row r="56" spans="1:7" ht="20.25" customHeight="1">
      <c r="A56" s="62" t="s">
        <v>134</v>
      </c>
      <c r="B56" s="62"/>
      <c r="C56" s="174"/>
      <c r="D56" s="174"/>
      <c r="E56" s="63" t="s">
        <v>107</v>
      </c>
      <c r="F56" s="64">
        <f>F57</f>
        <v>127800</v>
      </c>
      <c r="G56" s="104"/>
    </row>
    <row r="57" spans="1:7" ht="18.75" customHeight="1">
      <c r="A57" s="11" t="s">
        <v>134</v>
      </c>
      <c r="B57" s="11" t="s">
        <v>135</v>
      </c>
      <c r="C57" s="173"/>
      <c r="D57" s="173"/>
      <c r="E57" s="56" t="s">
        <v>287</v>
      </c>
      <c r="F57" s="27">
        <f>F58</f>
        <v>127800</v>
      </c>
      <c r="G57" s="97"/>
    </row>
    <row r="58" spans="1:7" ht="43.5" customHeight="1">
      <c r="A58" s="11" t="s">
        <v>134</v>
      </c>
      <c r="B58" s="11" t="s">
        <v>135</v>
      </c>
      <c r="C58" s="173" t="s">
        <v>166</v>
      </c>
      <c r="D58" s="173"/>
      <c r="E58" s="56" t="s">
        <v>280</v>
      </c>
      <c r="F58" s="27">
        <f>F59</f>
        <v>127800</v>
      </c>
      <c r="G58" s="97"/>
    </row>
    <row r="59" spans="1:7" ht="40.5" customHeight="1">
      <c r="A59" s="11" t="s">
        <v>134</v>
      </c>
      <c r="B59" s="11" t="s">
        <v>135</v>
      </c>
      <c r="C59" s="173" t="s">
        <v>165</v>
      </c>
      <c r="D59" s="173"/>
      <c r="E59" s="56" t="s">
        <v>283</v>
      </c>
      <c r="F59" s="27">
        <f>F60</f>
        <v>127800</v>
      </c>
      <c r="G59" s="97"/>
    </row>
    <row r="60" spans="1:7" ht="29.25" customHeight="1">
      <c r="A60" s="11" t="s">
        <v>134</v>
      </c>
      <c r="B60" s="11" t="s">
        <v>135</v>
      </c>
      <c r="C60" s="173" t="s">
        <v>168</v>
      </c>
      <c r="D60" s="173"/>
      <c r="E60" s="56" t="s">
        <v>288</v>
      </c>
      <c r="F60" s="27">
        <f>SUM(F61:F62)</f>
        <v>127800</v>
      </c>
      <c r="G60" s="97"/>
    </row>
    <row r="61" spans="1:7" ht="29.25" customHeight="1">
      <c r="A61" s="15" t="s">
        <v>134</v>
      </c>
      <c r="B61" s="15" t="s">
        <v>135</v>
      </c>
      <c r="C61" s="175" t="s">
        <v>168</v>
      </c>
      <c r="D61" s="175" t="s">
        <v>62</v>
      </c>
      <c r="E61" s="129" t="s">
        <v>66</v>
      </c>
      <c r="F61" s="28">
        <v>122400</v>
      </c>
      <c r="G61" s="97"/>
    </row>
    <row r="62" spans="1:8" s="19" customFormat="1" ht="30" customHeight="1">
      <c r="A62" s="15" t="s">
        <v>134</v>
      </c>
      <c r="B62" s="15" t="s">
        <v>135</v>
      </c>
      <c r="C62" s="175" t="s">
        <v>168</v>
      </c>
      <c r="D62" s="175" t="s">
        <v>59</v>
      </c>
      <c r="E62" s="129" t="s">
        <v>69</v>
      </c>
      <c r="F62" s="28">
        <v>5400</v>
      </c>
      <c r="G62" s="97"/>
      <c r="H62" s="109"/>
    </row>
    <row r="63" spans="1:7" ht="40.5" customHeight="1">
      <c r="A63" s="62" t="s">
        <v>135</v>
      </c>
      <c r="B63" s="62"/>
      <c r="C63" s="174"/>
      <c r="D63" s="174"/>
      <c r="E63" s="63" t="s">
        <v>289</v>
      </c>
      <c r="F63" s="64">
        <f>F64+F69+F85</f>
        <v>101232.32</v>
      </c>
      <c r="G63" s="104"/>
    </row>
    <row r="64" spans="1:7" ht="30.75" customHeight="1" hidden="1">
      <c r="A64" s="11" t="s">
        <v>135</v>
      </c>
      <c r="B64" s="11" t="s">
        <v>140</v>
      </c>
      <c r="C64" s="173"/>
      <c r="D64" s="173"/>
      <c r="E64" s="56" t="s">
        <v>290</v>
      </c>
      <c r="F64" s="27">
        <f>F65</f>
        <v>0</v>
      </c>
      <c r="G64" s="97"/>
    </row>
    <row r="65" spans="1:7" ht="43.5" customHeight="1" hidden="1">
      <c r="A65" s="11" t="s">
        <v>135</v>
      </c>
      <c r="B65" s="11" t="s">
        <v>140</v>
      </c>
      <c r="C65" s="173" t="s">
        <v>166</v>
      </c>
      <c r="D65" s="173"/>
      <c r="E65" s="56" t="s">
        <v>280</v>
      </c>
      <c r="F65" s="27">
        <f>F66</f>
        <v>0</v>
      </c>
      <c r="G65" s="97"/>
    </row>
    <row r="66" spans="1:7" ht="27.75" customHeight="1" hidden="1">
      <c r="A66" s="11" t="s">
        <v>135</v>
      </c>
      <c r="B66" s="11" t="s">
        <v>140</v>
      </c>
      <c r="C66" s="173" t="s">
        <v>165</v>
      </c>
      <c r="D66" s="173"/>
      <c r="E66" s="56" t="s">
        <v>283</v>
      </c>
      <c r="F66" s="27">
        <f>F67</f>
        <v>0</v>
      </c>
      <c r="G66" s="97"/>
    </row>
    <row r="67" spans="1:7" ht="28.5" customHeight="1" hidden="1">
      <c r="A67" s="11" t="s">
        <v>135</v>
      </c>
      <c r="B67" s="11" t="s">
        <v>140</v>
      </c>
      <c r="C67" s="173" t="s">
        <v>177</v>
      </c>
      <c r="D67" s="173"/>
      <c r="E67" s="56" t="s">
        <v>291</v>
      </c>
      <c r="F67" s="27">
        <f>F68</f>
        <v>0</v>
      </c>
      <c r="G67" s="97"/>
    </row>
    <row r="68" spans="1:7" ht="28.5" customHeight="1" hidden="1">
      <c r="A68" s="15" t="s">
        <v>135</v>
      </c>
      <c r="B68" s="15" t="s">
        <v>140</v>
      </c>
      <c r="C68" s="175" t="s">
        <v>177</v>
      </c>
      <c r="D68" s="175" t="s">
        <v>59</v>
      </c>
      <c r="E68" s="129" t="s">
        <v>69</v>
      </c>
      <c r="F68" s="27">
        <v>0</v>
      </c>
      <c r="G68" s="97"/>
    </row>
    <row r="69" spans="1:7" ht="21" customHeight="1">
      <c r="A69" s="11" t="s">
        <v>135</v>
      </c>
      <c r="B69" s="11">
        <v>10</v>
      </c>
      <c r="C69" s="173"/>
      <c r="D69" s="173"/>
      <c r="E69" s="56" t="s">
        <v>109</v>
      </c>
      <c r="F69" s="27">
        <f>F74+F70</f>
        <v>86232.32</v>
      </c>
      <c r="G69" s="97"/>
    </row>
    <row r="70" spans="1:7" ht="42" customHeight="1">
      <c r="A70" s="11" t="s">
        <v>135</v>
      </c>
      <c r="B70" s="11" t="s">
        <v>310</v>
      </c>
      <c r="C70" s="178" t="s">
        <v>79</v>
      </c>
      <c r="D70" s="173"/>
      <c r="E70" s="133" t="s">
        <v>452</v>
      </c>
      <c r="F70" s="27">
        <f>F71</f>
        <v>1000</v>
      </c>
      <c r="G70" s="97"/>
    </row>
    <row r="71" spans="1:7" ht="29.25" customHeight="1">
      <c r="A71" s="15" t="s">
        <v>135</v>
      </c>
      <c r="B71" s="15" t="s">
        <v>310</v>
      </c>
      <c r="C71" s="179" t="s">
        <v>77</v>
      </c>
      <c r="D71" s="175"/>
      <c r="E71" s="132" t="s">
        <v>76</v>
      </c>
      <c r="F71" s="28">
        <f>F72</f>
        <v>1000</v>
      </c>
      <c r="G71" s="97"/>
    </row>
    <row r="72" spans="1:7" ht="26.25" customHeight="1">
      <c r="A72" s="15" t="s">
        <v>135</v>
      </c>
      <c r="B72" s="15" t="s">
        <v>310</v>
      </c>
      <c r="C72" s="179" t="s">
        <v>78</v>
      </c>
      <c r="D72" s="175" t="s">
        <v>58</v>
      </c>
      <c r="E72" s="129" t="s">
        <v>55</v>
      </c>
      <c r="F72" s="28">
        <f>F73</f>
        <v>1000</v>
      </c>
      <c r="G72" s="97"/>
    </row>
    <row r="73" spans="1:7" ht="27" customHeight="1">
      <c r="A73" s="15" t="s">
        <v>135</v>
      </c>
      <c r="B73" s="15" t="s">
        <v>310</v>
      </c>
      <c r="C73" s="179" t="s">
        <v>78</v>
      </c>
      <c r="D73" s="175" t="s">
        <v>59</v>
      </c>
      <c r="E73" s="132" t="s">
        <v>105</v>
      </c>
      <c r="F73" s="28">
        <v>1000</v>
      </c>
      <c r="G73" s="97"/>
    </row>
    <row r="74" spans="1:7" ht="43.5" customHeight="1">
      <c r="A74" s="11" t="s">
        <v>135</v>
      </c>
      <c r="B74" s="11" t="s">
        <v>310</v>
      </c>
      <c r="C74" s="173" t="s">
        <v>166</v>
      </c>
      <c r="D74" s="173"/>
      <c r="E74" s="56" t="s">
        <v>280</v>
      </c>
      <c r="F74" s="27">
        <f>F75</f>
        <v>85232.32</v>
      </c>
      <c r="G74" s="97"/>
    </row>
    <row r="75" spans="1:7" ht="42" customHeight="1">
      <c r="A75" s="11" t="s">
        <v>135</v>
      </c>
      <c r="B75" s="11" t="s">
        <v>310</v>
      </c>
      <c r="C75" s="173" t="s">
        <v>165</v>
      </c>
      <c r="D75" s="173"/>
      <c r="E75" s="56" t="s">
        <v>283</v>
      </c>
      <c r="F75" s="27">
        <f>F76+F78+F82</f>
        <v>85232.32</v>
      </c>
      <c r="G75" s="97"/>
    </row>
    <row r="76" spans="1:7" ht="42" customHeight="1">
      <c r="A76" s="11" t="s">
        <v>135</v>
      </c>
      <c r="B76" s="11" t="s">
        <v>310</v>
      </c>
      <c r="C76" s="173" t="s">
        <v>177</v>
      </c>
      <c r="D76" s="173"/>
      <c r="E76" s="56" t="s">
        <v>291</v>
      </c>
      <c r="F76" s="27">
        <f>F77</f>
        <v>50000</v>
      </c>
      <c r="G76" s="97"/>
    </row>
    <row r="77" spans="1:8" s="19" customFormat="1" ht="42" customHeight="1">
      <c r="A77" s="15" t="s">
        <v>135</v>
      </c>
      <c r="B77" s="15" t="s">
        <v>310</v>
      </c>
      <c r="C77" s="175" t="s">
        <v>177</v>
      </c>
      <c r="D77" s="175"/>
      <c r="E77" s="129" t="s">
        <v>69</v>
      </c>
      <c r="F77" s="28">
        <v>50000</v>
      </c>
      <c r="G77" s="97"/>
      <c r="H77" s="109"/>
    </row>
    <row r="78" spans="1:7" ht="28.5" customHeight="1">
      <c r="A78" s="11" t="s">
        <v>135</v>
      </c>
      <c r="B78" s="11">
        <v>10</v>
      </c>
      <c r="C78" s="173" t="s">
        <v>178</v>
      </c>
      <c r="D78" s="173"/>
      <c r="E78" s="56" t="s">
        <v>292</v>
      </c>
      <c r="F78" s="27">
        <f>SUM(F79:F81)</f>
        <v>12000</v>
      </c>
      <c r="G78" s="97"/>
    </row>
    <row r="79" spans="1:7" ht="27.75" customHeight="1">
      <c r="A79" s="15" t="s">
        <v>135</v>
      </c>
      <c r="B79" s="15" t="s">
        <v>310</v>
      </c>
      <c r="C79" s="175" t="s">
        <v>178</v>
      </c>
      <c r="D79" s="175" t="s">
        <v>59</v>
      </c>
      <c r="E79" s="129" t="s">
        <v>69</v>
      </c>
      <c r="F79" s="27">
        <v>12000</v>
      </c>
      <c r="G79" s="97"/>
    </row>
    <row r="80" spans="1:7" ht="21.75" customHeight="1" hidden="1">
      <c r="A80" s="15" t="s">
        <v>135</v>
      </c>
      <c r="B80" s="15" t="s">
        <v>310</v>
      </c>
      <c r="C80" s="175" t="s">
        <v>178</v>
      </c>
      <c r="D80" s="175" t="s">
        <v>65</v>
      </c>
      <c r="E80" s="57" t="s">
        <v>72</v>
      </c>
      <c r="F80" s="193">
        <v>0</v>
      </c>
      <c r="G80" s="97"/>
    </row>
    <row r="81" spans="1:7" ht="21.75" customHeight="1" hidden="1">
      <c r="A81" s="15" t="s">
        <v>135</v>
      </c>
      <c r="B81" s="15" t="s">
        <v>310</v>
      </c>
      <c r="C81" s="175" t="s">
        <v>178</v>
      </c>
      <c r="D81" s="175" t="s">
        <v>63</v>
      </c>
      <c r="E81" s="57" t="s">
        <v>71</v>
      </c>
      <c r="F81" s="193">
        <v>0</v>
      </c>
      <c r="G81" s="97"/>
    </row>
    <row r="82" spans="1:7" ht="21" customHeight="1">
      <c r="A82" s="11" t="s">
        <v>135</v>
      </c>
      <c r="B82" s="11" t="s">
        <v>310</v>
      </c>
      <c r="C82" s="173" t="s">
        <v>440</v>
      </c>
      <c r="D82" s="173"/>
      <c r="E82" s="56" t="s">
        <v>52</v>
      </c>
      <c r="F82" s="27">
        <f>SUM(F84)</f>
        <v>23232.32</v>
      </c>
      <c r="G82" s="97"/>
    </row>
    <row r="83" spans="1:7" ht="25.5" customHeight="1">
      <c r="A83" s="15" t="s">
        <v>135</v>
      </c>
      <c r="B83" s="15" t="s">
        <v>310</v>
      </c>
      <c r="C83" s="175" t="s">
        <v>440</v>
      </c>
      <c r="D83" s="175" t="s">
        <v>59</v>
      </c>
      <c r="E83" s="129" t="s">
        <v>69</v>
      </c>
      <c r="F83" s="27">
        <f>F84</f>
        <v>23232.32</v>
      </c>
      <c r="G83" s="97"/>
    </row>
    <row r="84" spans="1:7" ht="31.5" customHeight="1">
      <c r="A84" s="15" t="s">
        <v>135</v>
      </c>
      <c r="B84" s="15" t="s">
        <v>310</v>
      </c>
      <c r="C84" s="175" t="s">
        <v>440</v>
      </c>
      <c r="D84" s="175" t="s">
        <v>308</v>
      </c>
      <c r="E84" s="57" t="s">
        <v>285</v>
      </c>
      <c r="F84" s="28">
        <v>23232.32</v>
      </c>
      <c r="G84" s="97"/>
    </row>
    <row r="85" spans="1:7" ht="31.5" customHeight="1">
      <c r="A85" s="11" t="s">
        <v>135</v>
      </c>
      <c r="B85" s="11" t="s">
        <v>32</v>
      </c>
      <c r="C85" s="173"/>
      <c r="D85" s="173"/>
      <c r="E85" s="9" t="s">
        <v>37</v>
      </c>
      <c r="F85" s="27">
        <f>F86</f>
        <v>15000</v>
      </c>
      <c r="G85" s="97"/>
    </row>
    <row r="86" spans="1:7" ht="60.75" customHeight="1">
      <c r="A86" s="11" t="s">
        <v>135</v>
      </c>
      <c r="B86" s="11" t="s">
        <v>32</v>
      </c>
      <c r="C86" s="173" t="s">
        <v>176</v>
      </c>
      <c r="D86" s="173"/>
      <c r="E86" s="156" t="s">
        <v>451</v>
      </c>
      <c r="F86" s="27">
        <f>F87</f>
        <v>15000</v>
      </c>
      <c r="G86" s="97"/>
    </row>
    <row r="87" spans="1:7" ht="29.25" customHeight="1">
      <c r="A87" s="11" t="s">
        <v>135</v>
      </c>
      <c r="B87" s="11" t="s">
        <v>32</v>
      </c>
      <c r="C87" s="173" t="s">
        <v>174</v>
      </c>
      <c r="D87" s="173"/>
      <c r="E87" s="56" t="s">
        <v>175</v>
      </c>
      <c r="F87" s="27">
        <f>F88</f>
        <v>15000</v>
      </c>
      <c r="G87" s="97"/>
    </row>
    <row r="88" spans="1:7" ht="30" customHeight="1">
      <c r="A88" s="11" t="s">
        <v>135</v>
      </c>
      <c r="B88" s="11" t="s">
        <v>32</v>
      </c>
      <c r="C88" s="173" t="s">
        <v>173</v>
      </c>
      <c r="D88" s="173"/>
      <c r="E88" s="56" t="s">
        <v>286</v>
      </c>
      <c r="F88" s="27">
        <f>F90</f>
        <v>15000</v>
      </c>
      <c r="G88" s="97"/>
    </row>
    <row r="89" spans="1:7" ht="30" customHeight="1">
      <c r="A89" s="15" t="s">
        <v>135</v>
      </c>
      <c r="B89" s="15" t="s">
        <v>32</v>
      </c>
      <c r="C89" s="175" t="s">
        <v>173</v>
      </c>
      <c r="D89" s="175" t="s">
        <v>59</v>
      </c>
      <c r="E89" s="129" t="s">
        <v>69</v>
      </c>
      <c r="F89" s="28">
        <f>F90</f>
        <v>15000</v>
      </c>
      <c r="G89" s="97"/>
    </row>
    <row r="90" spans="1:7" ht="30.75" customHeight="1">
      <c r="A90" s="15" t="s">
        <v>135</v>
      </c>
      <c r="B90" s="15" t="s">
        <v>32</v>
      </c>
      <c r="C90" s="175" t="s">
        <v>173</v>
      </c>
      <c r="D90" s="175" t="s">
        <v>308</v>
      </c>
      <c r="E90" s="57" t="s">
        <v>285</v>
      </c>
      <c r="F90" s="28">
        <v>15000</v>
      </c>
      <c r="G90" s="97"/>
    </row>
    <row r="91" spans="1:7" ht="30" customHeight="1">
      <c r="A91" s="62" t="s">
        <v>136</v>
      </c>
      <c r="B91" s="62"/>
      <c r="C91" s="174"/>
      <c r="D91" s="174"/>
      <c r="E91" s="63" t="s">
        <v>110</v>
      </c>
      <c r="F91" s="64">
        <f>F92+F111+F97</f>
        <v>887600</v>
      </c>
      <c r="G91" s="104"/>
    </row>
    <row r="92" spans="1:7" ht="21" customHeight="1">
      <c r="A92" s="11" t="s">
        <v>136</v>
      </c>
      <c r="B92" s="11" t="s">
        <v>132</v>
      </c>
      <c r="C92" s="173"/>
      <c r="D92" s="173"/>
      <c r="E92" s="56" t="s">
        <v>111</v>
      </c>
      <c r="F92" s="27">
        <f>F93</f>
        <v>5000</v>
      </c>
      <c r="G92" s="97"/>
    </row>
    <row r="93" spans="1:7" ht="44.25" customHeight="1">
      <c r="A93" s="11" t="s">
        <v>136</v>
      </c>
      <c r="B93" s="11" t="s">
        <v>132</v>
      </c>
      <c r="C93" s="173" t="s">
        <v>170</v>
      </c>
      <c r="D93" s="173"/>
      <c r="E93" s="113" t="s">
        <v>453</v>
      </c>
      <c r="F93" s="27">
        <f>F94</f>
        <v>5000</v>
      </c>
      <c r="G93" s="97"/>
    </row>
    <row r="94" spans="1:7" ht="30" customHeight="1">
      <c r="A94" s="11" t="s">
        <v>136</v>
      </c>
      <c r="B94" s="11" t="s">
        <v>132</v>
      </c>
      <c r="C94" s="173" t="s">
        <v>171</v>
      </c>
      <c r="D94" s="173"/>
      <c r="E94" s="113" t="s">
        <v>172</v>
      </c>
      <c r="F94" s="27">
        <f>F95</f>
        <v>5000</v>
      </c>
      <c r="G94" s="97"/>
    </row>
    <row r="95" spans="1:7" ht="30" customHeight="1">
      <c r="A95" s="11" t="s">
        <v>136</v>
      </c>
      <c r="B95" s="11" t="s">
        <v>132</v>
      </c>
      <c r="C95" s="173" t="s">
        <v>169</v>
      </c>
      <c r="D95" s="173"/>
      <c r="E95" s="56" t="s">
        <v>112</v>
      </c>
      <c r="F95" s="27">
        <f>F96</f>
        <v>5000</v>
      </c>
      <c r="G95" s="97"/>
    </row>
    <row r="96" spans="1:7" ht="30" customHeight="1">
      <c r="A96" s="15" t="s">
        <v>136</v>
      </c>
      <c r="B96" s="15" t="s">
        <v>132</v>
      </c>
      <c r="C96" s="175" t="s">
        <v>169</v>
      </c>
      <c r="D96" s="175" t="s">
        <v>59</v>
      </c>
      <c r="E96" s="129" t="s">
        <v>69</v>
      </c>
      <c r="F96" s="28">
        <v>5000</v>
      </c>
      <c r="G96" s="97"/>
    </row>
    <row r="97" spans="1:7" ht="19.5" customHeight="1">
      <c r="A97" s="120" t="s">
        <v>136</v>
      </c>
      <c r="B97" s="120" t="s">
        <v>140</v>
      </c>
      <c r="C97" s="173"/>
      <c r="D97" s="187"/>
      <c r="E97" s="56" t="s">
        <v>210</v>
      </c>
      <c r="F97" s="27">
        <f>F103+F98+F105</f>
        <v>399600</v>
      </c>
      <c r="G97" s="97"/>
    </row>
    <row r="98" spans="1:7" ht="20.25" customHeight="1" hidden="1">
      <c r="A98" s="121" t="s">
        <v>136</v>
      </c>
      <c r="B98" s="121" t="s">
        <v>140</v>
      </c>
      <c r="C98" s="180" t="s">
        <v>183</v>
      </c>
      <c r="D98" s="188"/>
      <c r="E98" s="60" t="s">
        <v>272</v>
      </c>
      <c r="F98" s="81">
        <f>SUM(F99)</f>
        <v>0</v>
      </c>
      <c r="G98" s="107"/>
    </row>
    <row r="99" spans="1:7" ht="0.75" customHeight="1" hidden="1">
      <c r="A99" s="121" t="s">
        <v>136</v>
      </c>
      <c r="B99" s="121" t="s">
        <v>140</v>
      </c>
      <c r="C99" s="180" t="s">
        <v>184</v>
      </c>
      <c r="D99" s="188"/>
      <c r="E99" s="60" t="s">
        <v>273</v>
      </c>
      <c r="F99" s="81">
        <f>SUM(F100)</f>
        <v>0</v>
      </c>
      <c r="G99" s="107"/>
    </row>
    <row r="100" spans="1:7" ht="33.75" customHeight="1" hidden="1">
      <c r="A100" s="121" t="s">
        <v>136</v>
      </c>
      <c r="B100" s="121" t="s">
        <v>140</v>
      </c>
      <c r="C100" s="180" t="s">
        <v>276</v>
      </c>
      <c r="D100" s="188"/>
      <c r="E100" s="60" t="s">
        <v>274</v>
      </c>
      <c r="F100" s="81">
        <f>SUM(F101)</f>
        <v>0</v>
      </c>
      <c r="G100" s="107"/>
    </row>
    <row r="101" spans="1:7" ht="36" customHeight="1" hidden="1">
      <c r="A101" s="121" t="s">
        <v>136</v>
      </c>
      <c r="B101" s="121" t="s">
        <v>140</v>
      </c>
      <c r="C101" s="180" t="s">
        <v>277</v>
      </c>
      <c r="D101" s="188"/>
      <c r="E101" s="60" t="s">
        <v>275</v>
      </c>
      <c r="F101" s="81">
        <f>SUM(F102)</f>
        <v>0</v>
      </c>
      <c r="G101" s="107"/>
    </row>
    <row r="102" spans="1:7" ht="27" customHeight="1" hidden="1">
      <c r="A102" s="122" t="s">
        <v>136</v>
      </c>
      <c r="B102" s="122" t="s">
        <v>140</v>
      </c>
      <c r="C102" s="181" t="s">
        <v>277</v>
      </c>
      <c r="D102" s="189" t="s">
        <v>308</v>
      </c>
      <c r="E102" s="84" t="s">
        <v>285</v>
      </c>
      <c r="F102" s="116"/>
      <c r="G102" s="107"/>
    </row>
    <row r="103" spans="1:7" ht="29.25" customHeight="1" hidden="1">
      <c r="A103" s="120" t="s">
        <v>136</v>
      </c>
      <c r="B103" s="120" t="s">
        <v>140</v>
      </c>
      <c r="C103" s="173" t="s">
        <v>166</v>
      </c>
      <c r="D103" s="187"/>
      <c r="E103" s="56" t="s">
        <v>280</v>
      </c>
      <c r="F103" s="27">
        <f>F104</f>
        <v>149600</v>
      </c>
      <c r="G103" s="97"/>
    </row>
    <row r="104" spans="1:7" ht="40.5" customHeight="1" hidden="1">
      <c r="A104" s="120" t="s">
        <v>136</v>
      </c>
      <c r="B104" s="120" t="s">
        <v>140</v>
      </c>
      <c r="C104" s="173" t="s">
        <v>165</v>
      </c>
      <c r="D104" s="187"/>
      <c r="E104" s="56" t="s">
        <v>283</v>
      </c>
      <c r="F104" s="27">
        <f>F108</f>
        <v>149600</v>
      </c>
      <c r="G104" s="97"/>
    </row>
    <row r="105" spans="1:7" ht="24" customHeight="1">
      <c r="A105" s="120" t="s">
        <v>136</v>
      </c>
      <c r="B105" s="120" t="s">
        <v>140</v>
      </c>
      <c r="C105" s="173" t="s">
        <v>380</v>
      </c>
      <c r="D105" s="187"/>
      <c r="E105" s="128" t="s">
        <v>80</v>
      </c>
      <c r="F105" s="27">
        <f>F106</f>
        <v>250000</v>
      </c>
      <c r="G105" s="97"/>
    </row>
    <row r="106" spans="1:8" s="18" customFormat="1" ht="18" customHeight="1">
      <c r="A106" s="11" t="s">
        <v>136</v>
      </c>
      <c r="B106" s="11" t="s">
        <v>140</v>
      </c>
      <c r="C106" s="173" t="s">
        <v>83</v>
      </c>
      <c r="D106" s="187"/>
      <c r="E106" s="128" t="s">
        <v>81</v>
      </c>
      <c r="F106" s="27">
        <f>F107</f>
        <v>250000</v>
      </c>
      <c r="G106" s="214"/>
      <c r="H106" s="108"/>
    </row>
    <row r="107" spans="1:7" ht="24.75" customHeight="1">
      <c r="A107" s="15" t="s">
        <v>136</v>
      </c>
      <c r="B107" s="15" t="s">
        <v>140</v>
      </c>
      <c r="C107" s="175" t="s">
        <v>82</v>
      </c>
      <c r="D107" s="190" t="s">
        <v>59</v>
      </c>
      <c r="E107" s="129" t="s">
        <v>56</v>
      </c>
      <c r="F107" s="28">
        <v>250000</v>
      </c>
      <c r="G107" s="97"/>
    </row>
    <row r="108" spans="1:7" ht="27.75" customHeight="1">
      <c r="A108" s="120" t="s">
        <v>136</v>
      </c>
      <c r="B108" s="120" t="s">
        <v>140</v>
      </c>
      <c r="C108" s="173" t="s">
        <v>372</v>
      </c>
      <c r="D108" s="187"/>
      <c r="E108" s="59" t="s">
        <v>371</v>
      </c>
      <c r="F108" s="27">
        <f>F109+F110</f>
        <v>149600</v>
      </c>
      <c r="G108" s="97"/>
    </row>
    <row r="109" spans="1:7" ht="27" customHeight="1">
      <c r="A109" s="123" t="s">
        <v>136</v>
      </c>
      <c r="B109" s="123" t="s">
        <v>140</v>
      </c>
      <c r="C109" s="175" t="s">
        <v>372</v>
      </c>
      <c r="D109" s="190" t="s">
        <v>59</v>
      </c>
      <c r="E109" s="129" t="s">
        <v>69</v>
      </c>
      <c r="F109" s="28">
        <v>138586.02</v>
      </c>
      <c r="G109" s="97"/>
    </row>
    <row r="110" spans="1:7" ht="24" customHeight="1">
      <c r="A110" s="123" t="s">
        <v>136</v>
      </c>
      <c r="B110" s="123" t="s">
        <v>140</v>
      </c>
      <c r="C110" s="175" t="s">
        <v>372</v>
      </c>
      <c r="D110" s="190" t="s">
        <v>63</v>
      </c>
      <c r="E110" s="129" t="s">
        <v>89</v>
      </c>
      <c r="F110" s="28">
        <v>11013.98</v>
      </c>
      <c r="G110" s="97"/>
    </row>
    <row r="111" spans="1:7" ht="20.25" customHeight="1">
      <c r="A111" s="23" t="s">
        <v>136</v>
      </c>
      <c r="B111" s="23" t="s">
        <v>311</v>
      </c>
      <c r="C111" s="173"/>
      <c r="D111" s="173"/>
      <c r="E111" s="56" t="s">
        <v>113</v>
      </c>
      <c r="F111" s="27">
        <f>F112+F116+F120+F122+F125</f>
        <v>483000</v>
      </c>
      <c r="G111" s="97"/>
    </row>
    <row r="112" spans="1:7" ht="42" customHeight="1">
      <c r="A112" s="23" t="s">
        <v>136</v>
      </c>
      <c r="B112" s="23" t="s">
        <v>311</v>
      </c>
      <c r="C112" s="173" t="s">
        <v>182</v>
      </c>
      <c r="D112" s="173"/>
      <c r="E112" s="113" t="s">
        <v>455</v>
      </c>
      <c r="F112" s="27">
        <f>F113</f>
        <v>25000</v>
      </c>
      <c r="G112" s="97"/>
    </row>
    <row r="113" spans="1:7" ht="31.5" customHeight="1">
      <c r="A113" s="23" t="s">
        <v>136</v>
      </c>
      <c r="B113" s="23" t="s">
        <v>311</v>
      </c>
      <c r="C113" s="173" t="s">
        <v>180</v>
      </c>
      <c r="D113" s="173"/>
      <c r="E113" s="113" t="s">
        <v>181</v>
      </c>
      <c r="F113" s="27">
        <f>F114</f>
        <v>25000</v>
      </c>
      <c r="G113" s="97"/>
    </row>
    <row r="114" spans="1:7" ht="30" customHeight="1">
      <c r="A114" s="23" t="s">
        <v>136</v>
      </c>
      <c r="B114" s="23" t="s">
        <v>311</v>
      </c>
      <c r="C114" s="173" t="s">
        <v>179</v>
      </c>
      <c r="D114" s="173"/>
      <c r="E114" s="56" t="s">
        <v>150</v>
      </c>
      <c r="F114" s="27">
        <f>F115</f>
        <v>25000</v>
      </c>
      <c r="G114" s="97"/>
    </row>
    <row r="115" spans="1:8" s="19" customFormat="1" ht="25.5" customHeight="1" thickBot="1">
      <c r="A115" s="17" t="s">
        <v>136</v>
      </c>
      <c r="B115" s="17" t="s">
        <v>311</v>
      </c>
      <c r="C115" s="175" t="s">
        <v>179</v>
      </c>
      <c r="D115" s="175" t="s">
        <v>59</v>
      </c>
      <c r="E115" s="129" t="s">
        <v>69</v>
      </c>
      <c r="F115" s="28">
        <v>25000</v>
      </c>
      <c r="G115" s="97"/>
      <c r="H115" s="109"/>
    </row>
    <row r="116" spans="1:7" ht="42.75" customHeight="1">
      <c r="A116" s="23" t="s">
        <v>136</v>
      </c>
      <c r="B116" s="23" t="s">
        <v>311</v>
      </c>
      <c r="C116" s="173" t="s">
        <v>379</v>
      </c>
      <c r="D116" s="173"/>
      <c r="E116" s="136" t="s">
        <v>454</v>
      </c>
      <c r="F116" s="27">
        <f>F117</f>
        <v>3000</v>
      </c>
      <c r="G116" s="97"/>
    </row>
    <row r="117" spans="1:8" s="18" customFormat="1" ht="27" customHeight="1">
      <c r="A117" s="23" t="s">
        <v>136</v>
      </c>
      <c r="B117" s="23" t="s">
        <v>311</v>
      </c>
      <c r="C117" s="173" t="s">
        <v>377</v>
      </c>
      <c r="D117" s="173"/>
      <c r="E117" s="222" t="s">
        <v>84</v>
      </c>
      <c r="F117" s="27">
        <f>F118</f>
        <v>3000</v>
      </c>
      <c r="G117" s="214"/>
      <c r="H117" s="108"/>
    </row>
    <row r="118" spans="1:7" ht="20.25" customHeight="1">
      <c r="A118" s="17" t="s">
        <v>136</v>
      </c>
      <c r="B118" s="17" t="s">
        <v>311</v>
      </c>
      <c r="C118" s="175" t="s">
        <v>378</v>
      </c>
      <c r="D118" s="175" t="s">
        <v>58</v>
      </c>
      <c r="E118" s="132" t="s">
        <v>113</v>
      </c>
      <c r="F118" s="28">
        <f>F119</f>
        <v>3000</v>
      </c>
      <c r="G118" s="97"/>
    </row>
    <row r="119" spans="1:7" ht="31.5" customHeight="1">
      <c r="A119" s="17" t="s">
        <v>136</v>
      </c>
      <c r="B119" s="17" t="s">
        <v>311</v>
      </c>
      <c r="C119" s="175" t="s">
        <v>378</v>
      </c>
      <c r="D119" s="175" t="s">
        <v>59</v>
      </c>
      <c r="E119" s="132" t="s">
        <v>105</v>
      </c>
      <c r="F119" s="28">
        <v>3000</v>
      </c>
      <c r="G119" s="97"/>
    </row>
    <row r="120" spans="1:8" s="18" customFormat="1" ht="30.75" customHeight="1">
      <c r="A120" s="23" t="s">
        <v>136</v>
      </c>
      <c r="B120" s="23" t="s">
        <v>311</v>
      </c>
      <c r="C120" s="23" t="s">
        <v>516</v>
      </c>
      <c r="D120" s="173"/>
      <c r="E120" s="128" t="s">
        <v>517</v>
      </c>
      <c r="F120" s="27">
        <f>F121</f>
        <v>250000</v>
      </c>
      <c r="G120" s="214"/>
      <c r="H120" s="108"/>
    </row>
    <row r="121" spans="1:7" ht="30.75" customHeight="1">
      <c r="A121" s="17" t="s">
        <v>136</v>
      </c>
      <c r="B121" s="17" t="s">
        <v>311</v>
      </c>
      <c r="C121" s="17" t="s">
        <v>516</v>
      </c>
      <c r="D121" s="175" t="s">
        <v>59</v>
      </c>
      <c r="E121" s="129" t="s">
        <v>69</v>
      </c>
      <c r="F121" s="28">
        <v>250000</v>
      </c>
      <c r="G121" s="97"/>
    </row>
    <row r="122" spans="1:7" ht="30.75" customHeight="1">
      <c r="A122" s="23" t="s">
        <v>136</v>
      </c>
      <c r="B122" s="23" t="s">
        <v>311</v>
      </c>
      <c r="C122" s="23" t="s">
        <v>392</v>
      </c>
      <c r="D122" s="23"/>
      <c r="E122" s="56" t="s">
        <v>391</v>
      </c>
      <c r="F122" s="27">
        <f>F123</f>
        <v>5000</v>
      </c>
      <c r="G122" s="97"/>
    </row>
    <row r="123" spans="1:7" ht="30.75" customHeight="1">
      <c r="A123" s="17" t="s">
        <v>136</v>
      </c>
      <c r="B123" s="17" t="s">
        <v>311</v>
      </c>
      <c r="C123" s="17" t="s">
        <v>392</v>
      </c>
      <c r="D123" s="17" t="s">
        <v>58</v>
      </c>
      <c r="E123" s="129" t="s">
        <v>55</v>
      </c>
      <c r="F123" s="28">
        <f>F124</f>
        <v>5000</v>
      </c>
      <c r="G123" s="97"/>
    </row>
    <row r="124" spans="1:7" ht="30.75" customHeight="1">
      <c r="A124" s="17" t="s">
        <v>136</v>
      </c>
      <c r="B124" s="17" t="s">
        <v>311</v>
      </c>
      <c r="C124" s="17" t="s">
        <v>392</v>
      </c>
      <c r="D124" s="17" t="s">
        <v>59</v>
      </c>
      <c r="E124" s="132" t="s">
        <v>105</v>
      </c>
      <c r="F124" s="28">
        <v>5000</v>
      </c>
      <c r="G124" s="97"/>
    </row>
    <row r="125" spans="1:8" s="18" customFormat="1" ht="30.75" customHeight="1">
      <c r="A125" s="23" t="s">
        <v>136</v>
      </c>
      <c r="B125" s="23" t="s">
        <v>311</v>
      </c>
      <c r="C125" s="23" t="s">
        <v>514</v>
      </c>
      <c r="D125" s="23"/>
      <c r="E125" s="221" t="s">
        <v>515</v>
      </c>
      <c r="F125" s="27">
        <f>F126</f>
        <v>200000</v>
      </c>
      <c r="G125" s="214"/>
      <c r="H125" s="108"/>
    </row>
    <row r="126" spans="1:7" ht="30.75" customHeight="1">
      <c r="A126" s="17" t="s">
        <v>136</v>
      </c>
      <c r="B126" s="17" t="s">
        <v>311</v>
      </c>
      <c r="C126" s="17" t="s">
        <v>514</v>
      </c>
      <c r="D126" s="17" t="s">
        <v>59</v>
      </c>
      <c r="E126" s="129" t="s">
        <v>69</v>
      </c>
      <c r="F126" s="28">
        <v>200000</v>
      </c>
      <c r="G126" s="97"/>
    </row>
    <row r="127" spans="1:7" ht="31.5" customHeight="1">
      <c r="A127" s="88" t="s">
        <v>137</v>
      </c>
      <c r="B127" s="88"/>
      <c r="C127" s="174"/>
      <c r="D127" s="174"/>
      <c r="E127" s="63" t="s">
        <v>293</v>
      </c>
      <c r="F127" s="64">
        <f>F132+F148+F185</f>
        <v>14489036.75</v>
      </c>
      <c r="G127" s="104"/>
    </row>
    <row r="128" spans="1:7" ht="19.5" customHeight="1" hidden="1">
      <c r="A128" s="23" t="s">
        <v>137</v>
      </c>
      <c r="B128" s="11" t="s">
        <v>132</v>
      </c>
      <c r="C128" s="173" t="s">
        <v>256</v>
      </c>
      <c r="D128" s="173"/>
      <c r="E128" s="56" t="s">
        <v>254</v>
      </c>
      <c r="F128" s="50">
        <f>F129</f>
        <v>0</v>
      </c>
      <c r="G128" s="98"/>
    </row>
    <row r="129" spans="1:7" ht="19.5" customHeight="1" hidden="1">
      <c r="A129" s="23" t="s">
        <v>137</v>
      </c>
      <c r="B129" s="11" t="s">
        <v>132</v>
      </c>
      <c r="C129" s="173" t="s">
        <v>256</v>
      </c>
      <c r="D129" s="173"/>
      <c r="E129" s="56" t="s">
        <v>115</v>
      </c>
      <c r="F129" s="50">
        <f>F130</f>
        <v>0</v>
      </c>
      <c r="G129" s="98"/>
    </row>
    <row r="130" spans="1:7" ht="28.5" customHeight="1" hidden="1">
      <c r="A130" s="23" t="s">
        <v>137</v>
      </c>
      <c r="B130" s="11" t="s">
        <v>132</v>
      </c>
      <c r="C130" s="173" t="s">
        <v>256</v>
      </c>
      <c r="D130" s="173"/>
      <c r="E130" s="113" t="s">
        <v>255</v>
      </c>
      <c r="F130" s="50">
        <f>F131</f>
        <v>0</v>
      </c>
      <c r="G130" s="98"/>
    </row>
    <row r="131" spans="1:7" ht="32.25" customHeight="1" hidden="1">
      <c r="A131" s="17" t="s">
        <v>137</v>
      </c>
      <c r="B131" s="15" t="s">
        <v>132</v>
      </c>
      <c r="C131" s="175" t="s">
        <v>256</v>
      </c>
      <c r="D131" s="175" t="s">
        <v>238</v>
      </c>
      <c r="E131" s="57" t="s">
        <v>242</v>
      </c>
      <c r="F131" s="51">
        <v>0</v>
      </c>
      <c r="G131" s="98"/>
    </row>
    <row r="132" spans="1:7" ht="23.25" customHeight="1">
      <c r="A132" s="11" t="s">
        <v>137</v>
      </c>
      <c r="B132" s="11" t="s">
        <v>132</v>
      </c>
      <c r="C132" s="173"/>
      <c r="D132" s="173"/>
      <c r="E132" s="56" t="s">
        <v>114</v>
      </c>
      <c r="F132" s="27">
        <f>F133</f>
        <v>60000</v>
      </c>
      <c r="G132" s="97"/>
    </row>
    <row r="133" spans="1:7" ht="42" customHeight="1">
      <c r="A133" s="11" t="s">
        <v>137</v>
      </c>
      <c r="B133" s="11" t="s">
        <v>132</v>
      </c>
      <c r="C133" s="173" t="s">
        <v>166</v>
      </c>
      <c r="D133" s="173"/>
      <c r="E133" s="56" t="s">
        <v>280</v>
      </c>
      <c r="F133" s="27">
        <f>F134</f>
        <v>60000</v>
      </c>
      <c r="G133" s="97"/>
    </row>
    <row r="134" spans="1:7" ht="23.25" customHeight="1">
      <c r="A134" s="11" t="s">
        <v>137</v>
      </c>
      <c r="B134" s="11" t="s">
        <v>132</v>
      </c>
      <c r="C134" s="173" t="s">
        <v>190</v>
      </c>
      <c r="D134" s="173"/>
      <c r="E134" s="56" t="s">
        <v>115</v>
      </c>
      <c r="F134" s="27">
        <f>F135+F143</f>
        <v>60000</v>
      </c>
      <c r="G134" s="97"/>
    </row>
    <row r="135" spans="1:7" ht="18" customHeight="1">
      <c r="A135" s="11" t="s">
        <v>137</v>
      </c>
      <c r="B135" s="11" t="s">
        <v>132</v>
      </c>
      <c r="C135" s="173" t="s">
        <v>198</v>
      </c>
      <c r="D135" s="173"/>
      <c r="E135" s="56" t="s">
        <v>114</v>
      </c>
      <c r="F135" s="27">
        <f>F136+F139</f>
        <v>60000</v>
      </c>
      <c r="G135" s="97"/>
    </row>
    <row r="136" spans="1:7" ht="30" customHeight="1" hidden="1">
      <c r="A136" s="11" t="s">
        <v>137</v>
      </c>
      <c r="B136" s="11" t="s">
        <v>132</v>
      </c>
      <c r="C136" s="173" t="s">
        <v>197</v>
      </c>
      <c r="D136" s="173"/>
      <c r="E136" s="56" t="s">
        <v>294</v>
      </c>
      <c r="F136" s="27">
        <f>F138</f>
        <v>0</v>
      </c>
      <c r="G136" s="97"/>
    </row>
    <row r="137" spans="1:7" ht="30" customHeight="1" hidden="1">
      <c r="A137" s="15" t="s">
        <v>137</v>
      </c>
      <c r="B137" s="15" t="s">
        <v>132</v>
      </c>
      <c r="C137" s="175" t="s">
        <v>197</v>
      </c>
      <c r="D137" s="175" t="s">
        <v>45</v>
      </c>
      <c r="E137" s="57" t="s">
        <v>44</v>
      </c>
      <c r="F137" s="28">
        <f>F138</f>
        <v>0</v>
      </c>
      <c r="G137" s="97"/>
    </row>
    <row r="138" spans="1:7" ht="29.25" customHeight="1" hidden="1">
      <c r="A138" s="15" t="s">
        <v>137</v>
      </c>
      <c r="B138" s="15" t="s">
        <v>132</v>
      </c>
      <c r="C138" s="175" t="s">
        <v>197</v>
      </c>
      <c r="D138" s="175" t="s">
        <v>34</v>
      </c>
      <c r="E138" s="89" t="s">
        <v>33</v>
      </c>
      <c r="F138" s="28">
        <v>0</v>
      </c>
      <c r="G138" s="97"/>
    </row>
    <row r="139" spans="1:7" ht="23.25" customHeight="1">
      <c r="A139" s="11" t="s">
        <v>137</v>
      </c>
      <c r="B139" s="11" t="s">
        <v>132</v>
      </c>
      <c r="C139" s="173" t="s">
        <v>196</v>
      </c>
      <c r="D139" s="173"/>
      <c r="E139" s="56" t="s">
        <v>116</v>
      </c>
      <c r="F139" s="27">
        <f>SUM(F140:F141)</f>
        <v>60000</v>
      </c>
      <c r="G139" s="97"/>
    </row>
    <row r="140" spans="1:7" ht="27.75" customHeight="1">
      <c r="A140" s="15" t="s">
        <v>137</v>
      </c>
      <c r="B140" s="15" t="s">
        <v>132</v>
      </c>
      <c r="C140" s="175" t="s">
        <v>196</v>
      </c>
      <c r="D140" s="175" t="s">
        <v>59</v>
      </c>
      <c r="E140" s="129" t="s">
        <v>69</v>
      </c>
      <c r="F140" s="28">
        <v>60000</v>
      </c>
      <c r="G140" s="97"/>
    </row>
    <row r="141" spans="1:7" ht="21" customHeight="1" hidden="1">
      <c r="A141" s="15" t="s">
        <v>137</v>
      </c>
      <c r="B141" s="15" t="s">
        <v>132</v>
      </c>
      <c r="C141" s="175" t="s">
        <v>196</v>
      </c>
      <c r="D141" s="175" t="s">
        <v>45</v>
      </c>
      <c r="E141" s="57" t="s">
        <v>44</v>
      </c>
      <c r="F141" s="28">
        <f>F142</f>
        <v>0</v>
      </c>
      <c r="G141" s="97"/>
    </row>
    <row r="142" spans="1:7" ht="24" customHeight="1" hidden="1">
      <c r="A142" s="15" t="s">
        <v>137</v>
      </c>
      <c r="B142" s="15" t="s">
        <v>132</v>
      </c>
      <c r="C142" s="175" t="s">
        <v>196</v>
      </c>
      <c r="D142" s="175" t="s">
        <v>64</v>
      </c>
      <c r="E142" s="129" t="s">
        <v>70</v>
      </c>
      <c r="F142" s="28">
        <v>0</v>
      </c>
      <c r="G142" s="97"/>
    </row>
    <row r="143" spans="1:7" ht="2.25" customHeight="1" hidden="1">
      <c r="A143" s="11" t="s">
        <v>137</v>
      </c>
      <c r="B143" s="11" t="s">
        <v>132</v>
      </c>
      <c r="C143" s="173" t="s">
        <v>240</v>
      </c>
      <c r="D143" s="173"/>
      <c r="E143" s="56" t="s">
        <v>115</v>
      </c>
      <c r="F143" s="27">
        <f>F144+F146</f>
        <v>0</v>
      </c>
      <c r="G143" s="97"/>
    </row>
    <row r="144" spans="1:17" ht="17.25" customHeight="1" hidden="1">
      <c r="A144" s="11" t="s">
        <v>137</v>
      </c>
      <c r="B144" s="11" t="s">
        <v>132</v>
      </c>
      <c r="C144" s="173" t="s">
        <v>239</v>
      </c>
      <c r="D144" s="173"/>
      <c r="E144" s="56" t="s">
        <v>233</v>
      </c>
      <c r="F144" s="27">
        <f>F145</f>
        <v>0</v>
      </c>
      <c r="G144" s="97"/>
      <c r="K144" s="43"/>
      <c r="L144" s="41"/>
      <c r="M144" s="41"/>
      <c r="N144" s="41"/>
      <c r="O144" s="44"/>
      <c r="P144" s="42"/>
      <c r="Q144" s="40"/>
    </row>
    <row r="145" spans="1:17" ht="60" customHeight="1" hidden="1">
      <c r="A145" s="15" t="s">
        <v>137</v>
      </c>
      <c r="B145" s="15" t="s">
        <v>132</v>
      </c>
      <c r="C145" s="175" t="s">
        <v>239</v>
      </c>
      <c r="D145" s="175" t="s">
        <v>238</v>
      </c>
      <c r="E145" s="57" t="s">
        <v>242</v>
      </c>
      <c r="F145" s="28">
        <v>0</v>
      </c>
      <c r="G145" s="97"/>
      <c r="K145" s="43"/>
      <c r="L145" s="41"/>
      <c r="M145" s="41"/>
      <c r="N145" s="41"/>
      <c r="O145" s="44"/>
      <c r="P145" s="42"/>
      <c r="Q145" s="40"/>
    </row>
    <row r="146" spans="1:7" ht="30.75" customHeight="1" hidden="1">
      <c r="A146" s="11" t="s">
        <v>137</v>
      </c>
      <c r="B146" s="11" t="s">
        <v>132</v>
      </c>
      <c r="C146" s="173" t="s">
        <v>241</v>
      </c>
      <c r="D146" s="173"/>
      <c r="E146" s="56" t="s">
        <v>234</v>
      </c>
      <c r="F146" s="27">
        <f>F147</f>
        <v>0</v>
      </c>
      <c r="G146" s="97"/>
    </row>
    <row r="147" spans="1:8" ht="28.5" customHeight="1" hidden="1">
      <c r="A147" s="15" t="s">
        <v>137</v>
      </c>
      <c r="B147" s="15" t="s">
        <v>132</v>
      </c>
      <c r="C147" s="175" t="s">
        <v>241</v>
      </c>
      <c r="D147" s="175" t="s">
        <v>238</v>
      </c>
      <c r="E147" s="57" t="s">
        <v>242</v>
      </c>
      <c r="F147" s="28">
        <v>0</v>
      </c>
      <c r="G147" s="97"/>
      <c r="H147" s="111"/>
    </row>
    <row r="148" spans="1:7" ht="29.25" customHeight="1">
      <c r="A148" s="11" t="s">
        <v>137</v>
      </c>
      <c r="B148" s="11" t="s">
        <v>134</v>
      </c>
      <c r="C148" s="173"/>
      <c r="D148" s="173"/>
      <c r="E148" s="56" t="s">
        <v>295</v>
      </c>
      <c r="F148" s="27">
        <f>F149+F163</f>
        <v>14011307.94</v>
      </c>
      <c r="G148" s="97"/>
    </row>
    <row r="149" spans="1:7" ht="33" customHeight="1">
      <c r="A149" s="11" t="s">
        <v>137</v>
      </c>
      <c r="B149" s="11" t="s">
        <v>134</v>
      </c>
      <c r="C149" s="157" t="s">
        <v>384</v>
      </c>
      <c r="D149" s="173"/>
      <c r="E149" s="119" t="s">
        <v>463</v>
      </c>
      <c r="F149" s="27">
        <f>F150+F155+F159</f>
        <v>14001307.94</v>
      </c>
      <c r="G149" s="107"/>
    </row>
    <row r="150" spans="1:8" s="18" customFormat="1" ht="24.75" customHeight="1">
      <c r="A150" s="11" t="s">
        <v>137</v>
      </c>
      <c r="B150" s="11" t="s">
        <v>134</v>
      </c>
      <c r="C150" s="157" t="s">
        <v>416</v>
      </c>
      <c r="D150" s="173"/>
      <c r="E150" s="56" t="s">
        <v>467</v>
      </c>
      <c r="F150" s="27">
        <f>F151+F152</f>
        <v>117061.24</v>
      </c>
      <c r="G150" s="214"/>
      <c r="H150" s="108"/>
    </row>
    <row r="151" spans="1:7" ht="30.75" customHeight="1">
      <c r="A151" s="15" t="s">
        <v>137</v>
      </c>
      <c r="B151" s="15" t="s">
        <v>134</v>
      </c>
      <c r="C151" s="182" t="s">
        <v>416</v>
      </c>
      <c r="D151" s="175" t="s">
        <v>59</v>
      </c>
      <c r="E151" s="57" t="s">
        <v>105</v>
      </c>
      <c r="F151" s="28">
        <v>99416.24</v>
      </c>
      <c r="G151" s="97"/>
    </row>
    <row r="152" spans="1:7" ht="30.75" customHeight="1">
      <c r="A152" s="15" t="s">
        <v>137</v>
      </c>
      <c r="B152" s="15" t="s">
        <v>134</v>
      </c>
      <c r="C152" s="182" t="s">
        <v>416</v>
      </c>
      <c r="D152" s="175" t="s">
        <v>45</v>
      </c>
      <c r="E152" s="57" t="s">
        <v>44</v>
      </c>
      <c r="F152" s="28">
        <f>F153+F154</f>
        <v>17645</v>
      </c>
      <c r="G152" s="97"/>
    </row>
    <row r="153" spans="1:7" ht="43.5" customHeight="1">
      <c r="A153" s="15" t="s">
        <v>137</v>
      </c>
      <c r="B153" s="15" t="s">
        <v>134</v>
      </c>
      <c r="C153" s="182" t="s">
        <v>416</v>
      </c>
      <c r="D153" s="175" t="s">
        <v>34</v>
      </c>
      <c r="E153" s="129" t="s">
        <v>33</v>
      </c>
      <c r="F153" s="28">
        <v>5000</v>
      </c>
      <c r="G153" s="97"/>
    </row>
    <row r="154" spans="1:7" ht="24.75" customHeight="1">
      <c r="A154" s="15" t="s">
        <v>137</v>
      </c>
      <c r="B154" s="15" t="s">
        <v>134</v>
      </c>
      <c r="C154" s="182" t="s">
        <v>416</v>
      </c>
      <c r="D154" s="175" t="s">
        <v>63</v>
      </c>
      <c r="E154" s="129" t="s">
        <v>89</v>
      </c>
      <c r="F154" s="28">
        <v>12645</v>
      </c>
      <c r="G154" s="97"/>
    </row>
    <row r="155" spans="1:8" s="18" customFormat="1" ht="21.75" customHeight="1">
      <c r="A155" s="11" t="s">
        <v>137</v>
      </c>
      <c r="B155" s="11" t="s">
        <v>134</v>
      </c>
      <c r="C155" s="173" t="s">
        <v>437</v>
      </c>
      <c r="D155" s="173"/>
      <c r="E155" s="56" t="s">
        <v>466</v>
      </c>
      <c r="F155" s="27">
        <f>F156+F157</f>
        <v>9050911.95</v>
      </c>
      <c r="G155" s="214"/>
      <c r="H155" s="108"/>
    </row>
    <row r="156" spans="1:8" s="19" customFormat="1" ht="29.25" customHeight="1">
      <c r="A156" s="15" t="s">
        <v>137</v>
      </c>
      <c r="B156" s="15" t="s">
        <v>134</v>
      </c>
      <c r="C156" s="175" t="s">
        <v>437</v>
      </c>
      <c r="D156" s="175" t="s">
        <v>59</v>
      </c>
      <c r="E156" s="57" t="s">
        <v>105</v>
      </c>
      <c r="F156" s="28">
        <v>1010102</v>
      </c>
      <c r="G156" s="97"/>
      <c r="H156" s="109"/>
    </row>
    <row r="157" spans="1:7" ht="25.5" customHeight="1">
      <c r="A157" s="15" t="s">
        <v>137</v>
      </c>
      <c r="B157" s="15" t="s">
        <v>134</v>
      </c>
      <c r="C157" s="175" t="s">
        <v>437</v>
      </c>
      <c r="D157" s="175" t="s">
        <v>488</v>
      </c>
      <c r="E157" s="57" t="s">
        <v>489</v>
      </c>
      <c r="F157" s="28">
        <f>F158</f>
        <v>8040809.95</v>
      </c>
      <c r="G157" s="97"/>
    </row>
    <row r="158" spans="1:7" ht="27" customHeight="1">
      <c r="A158" s="15" t="s">
        <v>137</v>
      </c>
      <c r="B158" s="15" t="s">
        <v>134</v>
      </c>
      <c r="C158" s="175" t="s">
        <v>437</v>
      </c>
      <c r="D158" s="175" t="s">
        <v>65</v>
      </c>
      <c r="E158" s="57" t="s">
        <v>490</v>
      </c>
      <c r="F158" s="28">
        <v>8040809.95</v>
      </c>
      <c r="G158" s="97"/>
    </row>
    <row r="159" spans="1:8" s="18" customFormat="1" ht="21.75" customHeight="1">
      <c r="A159" s="11" t="s">
        <v>137</v>
      </c>
      <c r="B159" s="11" t="s">
        <v>134</v>
      </c>
      <c r="C159" s="173" t="s">
        <v>438</v>
      </c>
      <c r="D159" s="173"/>
      <c r="E159" s="56" t="s">
        <v>439</v>
      </c>
      <c r="F159" s="27">
        <f>F160+F161</f>
        <v>4833334.75</v>
      </c>
      <c r="G159" s="214"/>
      <c r="H159" s="108"/>
    </row>
    <row r="160" spans="1:8" s="18" customFormat="1" ht="27.75" customHeight="1">
      <c r="A160" s="15" t="s">
        <v>137</v>
      </c>
      <c r="B160" s="15" t="s">
        <v>134</v>
      </c>
      <c r="C160" s="175" t="s">
        <v>438</v>
      </c>
      <c r="D160" s="175" t="s">
        <v>59</v>
      </c>
      <c r="E160" s="57" t="s">
        <v>105</v>
      </c>
      <c r="F160" s="28">
        <v>414142</v>
      </c>
      <c r="G160" s="214"/>
      <c r="H160" s="108"/>
    </row>
    <row r="161" spans="1:7" ht="24.75" customHeight="1">
      <c r="A161" s="15" t="s">
        <v>137</v>
      </c>
      <c r="B161" s="15" t="s">
        <v>134</v>
      </c>
      <c r="C161" s="175" t="s">
        <v>438</v>
      </c>
      <c r="D161" s="175" t="s">
        <v>488</v>
      </c>
      <c r="E161" s="57" t="s">
        <v>489</v>
      </c>
      <c r="F161" s="28">
        <f>F162</f>
        <v>4419192.75</v>
      </c>
      <c r="G161" s="97"/>
    </row>
    <row r="162" spans="1:7" ht="27" customHeight="1">
      <c r="A162" s="15" t="s">
        <v>137</v>
      </c>
      <c r="B162" s="15" t="s">
        <v>134</v>
      </c>
      <c r="C162" s="175" t="s">
        <v>438</v>
      </c>
      <c r="D162" s="175" t="s">
        <v>65</v>
      </c>
      <c r="E162" s="57" t="s">
        <v>72</v>
      </c>
      <c r="F162" s="235">
        <v>4419192.75</v>
      </c>
      <c r="G162" s="97"/>
    </row>
    <row r="163" spans="1:7" ht="28.5" customHeight="1">
      <c r="A163" s="23" t="s">
        <v>137</v>
      </c>
      <c r="B163" s="23" t="s">
        <v>134</v>
      </c>
      <c r="C163" s="173" t="s">
        <v>166</v>
      </c>
      <c r="D163" s="191"/>
      <c r="E163" s="56" t="s">
        <v>280</v>
      </c>
      <c r="F163" s="27">
        <f>F164</f>
        <v>10000</v>
      </c>
      <c r="G163" s="97"/>
    </row>
    <row r="164" spans="1:7" ht="23.25" customHeight="1">
      <c r="A164" s="23" t="s">
        <v>137</v>
      </c>
      <c r="B164" s="23" t="s">
        <v>134</v>
      </c>
      <c r="C164" s="173" t="s">
        <v>190</v>
      </c>
      <c r="D164" s="173"/>
      <c r="E164" s="56" t="s">
        <v>118</v>
      </c>
      <c r="F164" s="27">
        <f>F168+F165+F182</f>
        <v>10000</v>
      </c>
      <c r="G164" s="97"/>
    </row>
    <row r="165" spans="1:7" ht="31.5" customHeight="1">
      <c r="A165" s="24" t="s">
        <v>137</v>
      </c>
      <c r="B165" s="24" t="s">
        <v>134</v>
      </c>
      <c r="C165" s="183" t="s">
        <v>57</v>
      </c>
      <c r="D165" s="173"/>
      <c r="E165" s="128" t="s">
        <v>291</v>
      </c>
      <c r="F165" s="27">
        <f>F166</f>
        <v>10000</v>
      </c>
      <c r="G165" s="97"/>
    </row>
    <row r="166" spans="1:7" ht="28.5" customHeight="1">
      <c r="A166" s="26" t="s">
        <v>137</v>
      </c>
      <c r="B166" s="26" t="s">
        <v>134</v>
      </c>
      <c r="C166" s="184" t="s">
        <v>57</v>
      </c>
      <c r="D166" s="175" t="s">
        <v>58</v>
      </c>
      <c r="E166" s="129" t="s">
        <v>55</v>
      </c>
      <c r="F166" s="28">
        <f>F167</f>
        <v>10000</v>
      </c>
      <c r="G166" s="97"/>
    </row>
    <row r="167" spans="1:7" ht="28.5" customHeight="1">
      <c r="A167" s="26" t="s">
        <v>137</v>
      </c>
      <c r="B167" s="26" t="s">
        <v>134</v>
      </c>
      <c r="C167" s="184" t="s">
        <v>57</v>
      </c>
      <c r="D167" s="175" t="s">
        <v>59</v>
      </c>
      <c r="E167" s="129" t="s">
        <v>56</v>
      </c>
      <c r="F167" s="28">
        <v>10000</v>
      </c>
      <c r="G167" s="97"/>
    </row>
    <row r="168" spans="1:7" ht="22.5" customHeight="1" hidden="1">
      <c r="A168" s="23" t="s">
        <v>137</v>
      </c>
      <c r="B168" s="23" t="s">
        <v>134</v>
      </c>
      <c r="C168" s="173" t="s">
        <v>189</v>
      </c>
      <c r="D168" s="173"/>
      <c r="E168" s="56" t="s">
        <v>295</v>
      </c>
      <c r="F168" s="27">
        <f>F169+F172+F175</f>
        <v>0</v>
      </c>
      <c r="G168" s="97"/>
    </row>
    <row r="169" spans="1:7" ht="30.75" customHeight="1" hidden="1">
      <c r="A169" s="23" t="s">
        <v>137</v>
      </c>
      <c r="B169" s="23" t="s">
        <v>134</v>
      </c>
      <c r="C169" s="173" t="s">
        <v>188</v>
      </c>
      <c r="D169" s="173"/>
      <c r="E169" s="56" t="s">
        <v>296</v>
      </c>
      <c r="F169" s="27">
        <f>F171</f>
        <v>0</v>
      </c>
      <c r="G169" s="97"/>
    </row>
    <row r="170" spans="1:7" ht="21.75" customHeight="1" hidden="1">
      <c r="A170" s="17" t="s">
        <v>137</v>
      </c>
      <c r="B170" s="17" t="s">
        <v>134</v>
      </c>
      <c r="C170" s="175" t="s">
        <v>188</v>
      </c>
      <c r="D170" s="175" t="s">
        <v>45</v>
      </c>
      <c r="E170" s="57" t="s">
        <v>44</v>
      </c>
      <c r="F170" s="28">
        <f>F171</f>
        <v>0</v>
      </c>
      <c r="G170" s="97"/>
    </row>
    <row r="171" spans="1:7" ht="40.5" customHeight="1" hidden="1">
      <c r="A171" s="17" t="s">
        <v>137</v>
      </c>
      <c r="B171" s="17" t="s">
        <v>134</v>
      </c>
      <c r="C171" s="175" t="s">
        <v>188</v>
      </c>
      <c r="D171" s="175" t="s">
        <v>34</v>
      </c>
      <c r="E171" s="89" t="s">
        <v>33</v>
      </c>
      <c r="F171" s="28">
        <v>0</v>
      </c>
      <c r="G171" s="97"/>
    </row>
    <row r="172" spans="1:7" ht="38.25" hidden="1">
      <c r="A172" s="23" t="s">
        <v>137</v>
      </c>
      <c r="B172" s="11" t="s">
        <v>134</v>
      </c>
      <c r="C172" s="173" t="s">
        <v>200</v>
      </c>
      <c r="D172" s="173"/>
      <c r="E172" s="56" t="s">
        <v>297</v>
      </c>
      <c r="F172" s="27">
        <f>F174</f>
        <v>0</v>
      </c>
      <c r="G172" s="97"/>
    </row>
    <row r="173" spans="1:7" ht="15.75" hidden="1">
      <c r="A173" s="17" t="s">
        <v>137</v>
      </c>
      <c r="B173" s="15" t="s">
        <v>134</v>
      </c>
      <c r="C173" s="175" t="s">
        <v>200</v>
      </c>
      <c r="D173" s="175" t="s">
        <v>312</v>
      </c>
      <c r="E173" s="57" t="s">
        <v>44</v>
      </c>
      <c r="F173" s="28">
        <f>F174</f>
        <v>0</v>
      </c>
      <c r="G173" s="97"/>
    </row>
    <row r="174" spans="1:7" ht="27.75" customHeight="1" hidden="1">
      <c r="A174" s="17" t="s">
        <v>137</v>
      </c>
      <c r="B174" s="15" t="s">
        <v>134</v>
      </c>
      <c r="C174" s="175" t="s">
        <v>200</v>
      </c>
      <c r="D174" s="175" t="s">
        <v>34</v>
      </c>
      <c r="E174" s="89" t="s">
        <v>33</v>
      </c>
      <c r="F174" s="28">
        <v>0</v>
      </c>
      <c r="G174" s="97"/>
    </row>
    <row r="175" spans="1:7" ht="22.5" customHeight="1" hidden="1">
      <c r="A175" s="11" t="s">
        <v>137</v>
      </c>
      <c r="B175" s="11" t="s">
        <v>134</v>
      </c>
      <c r="C175" s="173" t="s">
        <v>199</v>
      </c>
      <c r="D175" s="173"/>
      <c r="E175" s="56" t="s">
        <v>118</v>
      </c>
      <c r="F175" s="27">
        <f>F180+F178+F177+F181</f>
        <v>0</v>
      </c>
      <c r="G175" s="97"/>
    </row>
    <row r="176" spans="1:7" ht="22.5" customHeight="1" hidden="1">
      <c r="A176" s="15" t="s">
        <v>137</v>
      </c>
      <c r="B176" s="15" t="s">
        <v>134</v>
      </c>
      <c r="C176" s="175" t="s">
        <v>199</v>
      </c>
      <c r="D176" s="175" t="s">
        <v>59</v>
      </c>
      <c r="E176" s="129" t="s">
        <v>69</v>
      </c>
      <c r="F176" s="28">
        <f>F177+F178</f>
        <v>0</v>
      </c>
      <c r="G176" s="97"/>
    </row>
    <row r="177" spans="1:7" ht="18.75" customHeight="1" hidden="1">
      <c r="A177" s="15" t="s">
        <v>137</v>
      </c>
      <c r="B177" s="15" t="s">
        <v>134</v>
      </c>
      <c r="C177" s="175" t="s">
        <v>199</v>
      </c>
      <c r="D177" s="175" t="s">
        <v>49</v>
      </c>
      <c r="E177" s="57" t="s">
        <v>50</v>
      </c>
      <c r="F177" s="28"/>
      <c r="G177" s="97"/>
    </row>
    <row r="178" spans="1:7" ht="29.25" customHeight="1" hidden="1">
      <c r="A178" s="15" t="s">
        <v>137</v>
      </c>
      <c r="B178" s="15" t="s">
        <v>134</v>
      </c>
      <c r="C178" s="175" t="s">
        <v>199</v>
      </c>
      <c r="D178" s="175" t="s">
        <v>308</v>
      </c>
      <c r="E178" s="57" t="s">
        <v>285</v>
      </c>
      <c r="F178" s="28">
        <v>0</v>
      </c>
      <c r="G178" s="97"/>
    </row>
    <row r="179" spans="1:7" ht="29.25" customHeight="1" hidden="1">
      <c r="A179" s="15" t="s">
        <v>137</v>
      </c>
      <c r="B179" s="15" t="s">
        <v>134</v>
      </c>
      <c r="C179" s="175" t="s">
        <v>199</v>
      </c>
      <c r="D179" s="175" t="s">
        <v>45</v>
      </c>
      <c r="E179" s="57" t="s">
        <v>44</v>
      </c>
      <c r="F179" s="28">
        <f>F180+F181</f>
        <v>0</v>
      </c>
      <c r="G179" s="97"/>
    </row>
    <row r="180" spans="1:7" ht="39.75" customHeight="1" hidden="1">
      <c r="A180" s="15" t="s">
        <v>137</v>
      </c>
      <c r="B180" s="15" t="s">
        <v>134</v>
      </c>
      <c r="C180" s="175" t="s">
        <v>199</v>
      </c>
      <c r="D180" s="175" t="s">
        <v>35</v>
      </c>
      <c r="E180" s="90" t="s">
        <v>36</v>
      </c>
      <c r="F180" s="28">
        <v>0</v>
      </c>
      <c r="G180" s="97"/>
    </row>
    <row r="181" spans="1:7" ht="27.75" customHeight="1" hidden="1">
      <c r="A181" s="15" t="s">
        <v>137</v>
      </c>
      <c r="B181" s="15" t="s">
        <v>134</v>
      </c>
      <c r="C181" s="175" t="s">
        <v>199</v>
      </c>
      <c r="D181" s="175" t="s">
        <v>257</v>
      </c>
      <c r="E181" s="57" t="s">
        <v>368</v>
      </c>
      <c r="F181" s="28">
        <v>0</v>
      </c>
      <c r="G181" s="97"/>
    </row>
    <row r="182" spans="1:7" ht="31.5" customHeight="1" hidden="1">
      <c r="A182" s="11" t="s">
        <v>137</v>
      </c>
      <c r="B182" s="11" t="s">
        <v>134</v>
      </c>
      <c r="C182" s="173" t="s">
        <v>211</v>
      </c>
      <c r="D182" s="173"/>
      <c r="E182" s="56" t="s">
        <v>212</v>
      </c>
      <c r="F182" s="27">
        <f>SUM(F184)</f>
        <v>0</v>
      </c>
      <c r="G182" s="97"/>
    </row>
    <row r="183" spans="1:7" ht="31.5" customHeight="1" hidden="1">
      <c r="A183" s="15" t="s">
        <v>137</v>
      </c>
      <c r="B183" s="15" t="s">
        <v>134</v>
      </c>
      <c r="C183" s="175" t="s">
        <v>211</v>
      </c>
      <c r="D183" s="175" t="s">
        <v>59</v>
      </c>
      <c r="E183" s="129" t="s">
        <v>69</v>
      </c>
      <c r="F183" s="28">
        <f>F184</f>
        <v>0</v>
      </c>
      <c r="G183" s="97"/>
    </row>
    <row r="184" spans="1:7" ht="29.25" customHeight="1" hidden="1">
      <c r="A184" s="15" t="s">
        <v>137</v>
      </c>
      <c r="B184" s="15" t="s">
        <v>134</v>
      </c>
      <c r="C184" s="175" t="s">
        <v>211</v>
      </c>
      <c r="D184" s="175" t="s">
        <v>49</v>
      </c>
      <c r="E184" s="57" t="s">
        <v>50</v>
      </c>
      <c r="F184" s="28">
        <v>0</v>
      </c>
      <c r="G184" s="97"/>
    </row>
    <row r="185" spans="1:9" ht="19.5" customHeight="1">
      <c r="A185" s="11" t="s">
        <v>137</v>
      </c>
      <c r="B185" s="11" t="s">
        <v>135</v>
      </c>
      <c r="C185" s="173"/>
      <c r="D185" s="173"/>
      <c r="E185" s="56" t="s">
        <v>298</v>
      </c>
      <c r="F185" s="27">
        <f>F186+F189+F193</f>
        <v>417728.81</v>
      </c>
      <c r="G185" s="97"/>
      <c r="H185" s="91"/>
      <c r="I185" s="40"/>
    </row>
    <row r="186" spans="1:7" ht="59.25" customHeight="1">
      <c r="A186" s="11" t="s">
        <v>137</v>
      </c>
      <c r="B186" s="11" t="s">
        <v>135</v>
      </c>
      <c r="C186" s="173" t="s">
        <v>176</v>
      </c>
      <c r="D186" s="173"/>
      <c r="E186" s="156" t="s">
        <v>451</v>
      </c>
      <c r="F186" s="27">
        <f>F187</f>
        <v>5000</v>
      </c>
      <c r="G186" s="97"/>
    </row>
    <row r="187" spans="1:7" ht="25.5">
      <c r="A187" s="11" t="s">
        <v>186</v>
      </c>
      <c r="B187" s="11" t="s">
        <v>135</v>
      </c>
      <c r="C187" s="173" t="s">
        <v>174</v>
      </c>
      <c r="D187" s="173"/>
      <c r="E187" s="56" t="s">
        <v>187</v>
      </c>
      <c r="F187" s="27">
        <f>F188</f>
        <v>5000</v>
      </c>
      <c r="G187" s="97"/>
    </row>
    <row r="188" spans="1:7" ht="25.5">
      <c r="A188" s="15" t="s">
        <v>137</v>
      </c>
      <c r="B188" s="15" t="s">
        <v>135</v>
      </c>
      <c r="C188" s="175" t="s">
        <v>173</v>
      </c>
      <c r="D188" s="175" t="s">
        <v>59</v>
      </c>
      <c r="E188" s="129" t="s">
        <v>69</v>
      </c>
      <c r="F188" s="28">
        <v>5000</v>
      </c>
      <c r="G188" s="97"/>
    </row>
    <row r="189" spans="1:7" ht="40.5" customHeight="1">
      <c r="A189" s="11" t="s">
        <v>137</v>
      </c>
      <c r="B189" s="11" t="s">
        <v>135</v>
      </c>
      <c r="C189" s="173" t="s">
        <v>183</v>
      </c>
      <c r="D189" s="173"/>
      <c r="E189" s="113" t="s">
        <v>450</v>
      </c>
      <c r="F189" s="27">
        <f>F190</f>
        <v>40000</v>
      </c>
      <c r="G189" s="97"/>
    </row>
    <row r="190" spans="1:7" ht="30" customHeight="1">
      <c r="A190" s="11" t="s">
        <v>137</v>
      </c>
      <c r="B190" s="11" t="s">
        <v>135</v>
      </c>
      <c r="C190" s="173" t="s">
        <v>184</v>
      </c>
      <c r="D190" s="173"/>
      <c r="E190" s="113" t="s">
        <v>185</v>
      </c>
      <c r="F190" s="27">
        <f>F191</f>
        <v>40000</v>
      </c>
      <c r="G190" s="97"/>
    </row>
    <row r="191" spans="1:7" ht="24" customHeight="1">
      <c r="A191" s="11" t="s">
        <v>137</v>
      </c>
      <c r="B191" s="11" t="s">
        <v>135</v>
      </c>
      <c r="C191" s="173" t="s">
        <v>390</v>
      </c>
      <c r="D191" s="173"/>
      <c r="E191" s="56" t="s">
        <v>299</v>
      </c>
      <c r="F191" s="27">
        <f>F192</f>
        <v>40000</v>
      </c>
      <c r="G191" s="97"/>
    </row>
    <row r="192" spans="1:7" ht="30.75" customHeight="1">
      <c r="A192" s="15" t="s">
        <v>137</v>
      </c>
      <c r="B192" s="15" t="s">
        <v>135</v>
      </c>
      <c r="C192" s="175" t="s">
        <v>390</v>
      </c>
      <c r="D192" s="175" t="s">
        <v>59</v>
      </c>
      <c r="E192" s="129" t="s">
        <v>69</v>
      </c>
      <c r="F192" s="28">
        <v>40000</v>
      </c>
      <c r="G192" s="97"/>
    </row>
    <row r="193" spans="1:7" ht="42.75" customHeight="1">
      <c r="A193" s="11" t="s">
        <v>137</v>
      </c>
      <c r="B193" s="11" t="s">
        <v>135</v>
      </c>
      <c r="C193" s="173" t="s">
        <v>166</v>
      </c>
      <c r="D193" s="173"/>
      <c r="E193" s="56" t="s">
        <v>280</v>
      </c>
      <c r="F193" s="27">
        <f>F194</f>
        <v>372728.81</v>
      </c>
      <c r="G193" s="97"/>
    </row>
    <row r="194" spans="1:7" ht="18.75" customHeight="1">
      <c r="A194" s="11" t="s">
        <v>137</v>
      </c>
      <c r="B194" s="11" t="s">
        <v>135</v>
      </c>
      <c r="C194" s="173" t="s">
        <v>190</v>
      </c>
      <c r="D194" s="173"/>
      <c r="E194" s="56" t="s">
        <v>118</v>
      </c>
      <c r="F194" s="27">
        <f>F195</f>
        <v>372728.81</v>
      </c>
      <c r="G194" s="97"/>
    </row>
    <row r="195" spans="1:7" ht="22.5" customHeight="1">
      <c r="A195" s="11" t="s">
        <v>137</v>
      </c>
      <c r="B195" s="11" t="s">
        <v>135</v>
      </c>
      <c r="C195" s="173" t="s">
        <v>206</v>
      </c>
      <c r="D195" s="173"/>
      <c r="E195" s="56" t="s">
        <v>298</v>
      </c>
      <c r="F195" s="27">
        <f>F196+F198+F200+F202+F204</f>
        <v>372728.81</v>
      </c>
      <c r="G195" s="97"/>
    </row>
    <row r="196" spans="1:7" ht="21.75" customHeight="1">
      <c r="A196" s="11" t="s">
        <v>137</v>
      </c>
      <c r="B196" s="11" t="s">
        <v>135</v>
      </c>
      <c r="C196" s="173" t="s">
        <v>204</v>
      </c>
      <c r="D196" s="173"/>
      <c r="E196" s="56" t="s">
        <v>300</v>
      </c>
      <c r="F196" s="27">
        <f>F197</f>
        <v>80000</v>
      </c>
      <c r="G196" s="97"/>
    </row>
    <row r="197" spans="1:7" ht="30.75" customHeight="1">
      <c r="A197" s="45" t="s">
        <v>137</v>
      </c>
      <c r="B197" s="45" t="s">
        <v>135</v>
      </c>
      <c r="C197" s="185" t="s">
        <v>204</v>
      </c>
      <c r="D197" s="185" t="s">
        <v>59</v>
      </c>
      <c r="E197" s="129" t="s">
        <v>69</v>
      </c>
      <c r="F197" s="28">
        <v>80000</v>
      </c>
      <c r="G197" s="97"/>
    </row>
    <row r="198" spans="1:7" ht="45" customHeight="1">
      <c r="A198" s="11" t="s">
        <v>137</v>
      </c>
      <c r="B198" s="11" t="s">
        <v>135</v>
      </c>
      <c r="C198" s="173" t="s">
        <v>205</v>
      </c>
      <c r="D198" s="173"/>
      <c r="E198" s="56" t="s">
        <v>301</v>
      </c>
      <c r="F198" s="27">
        <f>F199</f>
        <v>12567</v>
      </c>
      <c r="G198" s="97"/>
    </row>
    <row r="199" spans="1:7" ht="30" customHeight="1">
      <c r="A199" s="15" t="s">
        <v>137</v>
      </c>
      <c r="B199" s="15" t="s">
        <v>135</v>
      </c>
      <c r="C199" s="175" t="s">
        <v>205</v>
      </c>
      <c r="D199" s="175" t="s">
        <v>59</v>
      </c>
      <c r="E199" s="129" t="s">
        <v>69</v>
      </c>
      <c r="F199" s="28">
        <v>12567</v>
      </c>
      <c r="G199" s="97"/>
    </row>
    <row r="200" spans="1:7" ht="19.5" customHeight="1">
      <c r="A200" s="11" t="s">
        <v>137</v>
      </c>
      <c r="B200" s="11" t="s">
        <v>135</v>
      </c>
      <c r="C200" s="173" t="s">
        <v>203</v>
      </c>
      <c r="D200" s="173"/>
      <c r="E200" s="56" t="s">
        <v>120</v>
      </c>
      <c r="F200" s="27">
        <f>F201</f>
        <v>1000</v>
      </c>
      <c r="G200" s="97"/>
    </row>
    <row r="201" spans="1:7" ht="28.5" customHeight="1">
      <c r="A201" s="15" t="s">
        <v>137</v>
      </c>
      <c r="B201" s="15" t="s">
        <v>135</v>
      </c>
      <c r="C201" s="175" t="s">
        <v>203</v>
      </c>
      <c r="D201" s="175" t="s">
        <v>59</v>
      </c>
      <c r="E201" s="129" t="s">
        <v>69</v>
      </c>
      <c r="F201" s="28">
        <v>1000</v>
      </c>
      <c r="G201" s="97"/>
    </row>
    <row r="202" spans="1:7" ht="18.75" customHeight="1">
      <c r="A202" s="11" t="s">
        <v>137</v>
      </c>
      <c r="B202" s="11" t="s">
        <v>135</v>
      </c>
      <c r="C202" s="173" t="s">
        <v>202</v>
      </c>
      <c r="D202" s="173"/>
      <c r="E202" s="56" t="s">
        <v>121</v>
      </c>
      <c r="F202" s="27">
        <f>F203</f>
        <v>10000</v>
      </c>
      <c r="G202" s="97"/>
    </row>
    <row r="203" spans="1:7" ht="27" customHeight="1">
      <c r="A203" s="15" t="s">
        <v>137</v>
      </c>
      <c r="B203" s="15" t="s">
        <v>135</v>
      </c>
      <c r="C203" s="175" t="s">
        <v>202</v>
      </c>
      <c r="D203" s="175" t="s">
        <v>59</v>
      </c>
      <c r="E203" s="129" t="s">
        <v>69</v>
      </c>
      <c r="F203" s="28">
        <v>10000</v>
      </c>
      <c r="G203" s="97"/>
    </row>
    <row r="204" spans="1:7" ht="31.5" customHeight="1">
      <c r="A204" s="11" t="s">
        <v>137</v>
      </c>
      <c r="B204" s="11" t="s">
        <v>135</v>
      </c>
      <c r="C204" s="173" t="s">
        <v>201</v>
      </c>
      <c r="D204" s="173"/>
      <c r="E204" s="56" t="s">
        <v>122</v>
      </c>
      <c r="F204" s="27">
        <f>SUM(F205:F206)</f>
        <v>269161.81</v>
      </c>
      <c r="G204" s="97"/>
    </row>
    <row r="205" spans="1:7" ht="31.5" customHeight="1">
      <c r="A205" s="15" t="s">
        <v>137</v>
      </c>
      <c r="B205" s="15" t="s">
        <v>135</v>
      </c>
      <c r="C205" s="175" t="s">
        <v>201</v>
      </c>
      <c r="D205" s="175" t="s">
        <v>59</v>
      </c>
      <c r="E205" s="129" t="s">
        <v>69</v>
      </c>
      <c r="F205" s="28">
        <v>252930</v>
      </c>
      <c r="G205" s="97"/>
    </row>
    <row r="206" spans="1:7" ht="30.75" customHeight="1">
      <c r="A206" s="15" t="s">
        <v>137</v>
      </c>
      <c r="B206" s="15" t="s">
        <v>135</v>
      </c>
      <c r="C206" s="175" t="s">
        <v>201</v>
      </c>
      <c r="D206" s="175" t="s">
        <v>63</v>
      </c>
      <c r="E206" s="57" t="s">
        <v>89</v>
      </c>
      <c r="F206" s="28">
        <v>16231.81</v>
      </c>
      <c r="G206" s="97"/>
    </row>
    <row r="207" spans="1:8" s="234" customFormat="1" ht="30.75" customHeight="1">
      <c r="A207" s="229" t="s">
        <v>526</v>
      </c>
      <c r="B207" s="229"/>
      <c r="C207" s="230"/>
      <c r="D207" s="230"/>
      <c r="E207" s="228" t="s">
        <v>527</v>
      </c>
      <c r="F207" s="231">
        <f>F208</f>
        <v>768513.16</v>
      </c>
      <c r="G207" s="232"/>
      <c r="H207" s="233"/>
    </row>
    <row r="208" spans="1:8" s="18" customFormat="1" ht="21" customHeight="1">
      <c r="A208" s="11" t="s">
        <v>526</v>
      </c>
      <c r="B208" s="11" t="s">
        <v>137</v>
      </c>
      <c r="C208" s="173"/>
      <c r="D208" s="173"/>
      <c r="E208" s="56" t="s">
        <v>529</v>
      </c>
      <c r="F208" s="27">
        <f>F209</f>
        <v>768513.16</v>
      </c>
      <c r="G208" s="214"/>
      <c r="H208" s="108"/>
    </row>
    <row r="209" spans="1:8" s="18" customFormat="1" ht="28.5" customHeight="1">
      <c r="A209" s="11" t="s">
        <v>526</v>
      </c>
      <c r="B209" s="11" t="s">
        <v>137</v>
      </c>
      <c r="C209" s="157" t="s">
        <v>384</v>
      </c>
      <c r="D209" s="173"/>
      <c r="E209" s="119" t="s">
        <v>463</v>
      </c>
      <c r="F209" s="27">
        <f>F210+F212</f>
        <v>768513.16</v>
      </c>
      <c r="G209" s="214"/>
      <c r="H209" s="108"/>
    </row>
    <row r="210" spans="1:8" s="18" customFormat="1" ht="28.5" customHeight="1">
      <c r="A210" s="11" t="s">
        <v>526</v>
      </c>
      <c r="B210" s="11" t="s">
        <v>137</v>
      </c>
      <c r="C210" s="157" t="s">
        <v>530</v>
      </c>
      <c r="D210" s="173"/>
      <c r="E210" s="119" t="s">
        <v>531</v>
      </c>
      <c r="F210" s="27">
        <f>F211</f>
        <v>25513.16</v>
      </c>
      <c r="G210" s="214"/>
      <c r="H210" s="108"/>
    </row>
    <row r="211" spans="1:8" s="19" customFormat="1" ht="28.5" customHeight="1">
      <c r="A211" s="15" t="s">
        <v>526</v>
      </c>
      <c r="B211" s="15" t="s">
        <v>137</v>
      </c>
      <c r="C211" s="182" t="s">
        <v>530</v>
      </c>
      <c r="D211" s="175" t="s">
        <v>59</v>
      </c>
      <c r="E211" s="129" t="s">
        <v>56</v>
      </c>
      <c r="F211" s="28">
        <v>25513.16</v>
      </c>
      <c r="G211" s="97"/>
      <c r="H211" s="109"/>
    </row>
    <row r="212" spans="1:7" ht="30.75" customHeight="1">
      <c r="A212" s="15" t="s">
        <v>526</v>
      </c>
      <c r="B212" s="15" t="s">
        <v>137</v>
      </c>
      <c r="C212" s="173" t="s">
        <v>528</v>
      </c>
      <c r="D212" s="175"/>
      <c r="E212" s="56" t="s">
        <v>493</v>
      </c>
      <c r="F212" s="27">
        <f>F213</f>
        <v>743000</v>
      </c>
      <c r="G212" s="97"/>
    </row>
    <row r="213" spans="1:7" ht="30.75" customHeight="1">
      <c r="A213" s="15" t="s">
        <v>526</v>
      </c>
      <c r="B213" s="15" t="s">
        <v>137</v>
      </c>
      <c r="C213" s="175" t="s">
        <v>528</v>
      </c>
      <c r="D213" s="175" t="s">
        <v>59</v>
      </c>
      <c r="E213" s="129" t="s">
        <v>56</v>
      </c>
      <c r="F213" s="28">
        <v>743000</v>
      </c>
      <c r="G213" s="97"/>
    </row>
    <row r="214" spans="1:7" ht="19.5" customHeight="1">
      <c r="A214" s="62" t="s">
        <v>138</v>
      </c>
      <c r="B214" s="62"/>
      <c r="C214" s="174"/>
      <c r="D214" s="174"/>
      <c r="E214" s="63" t="s">
        <v>123</v>
      </c>
      <c r="F214" s="64">
        <f>F215</f>
        <v>20000</v>
      </c>
      <c r="G214" s="104"/>
    </row>
    <row r="215" spans="1:7" ht="19.5" customHeight="1">
      <c r="A215" s="11" t="s">
        <v>138</v>
      </c>
      <c r="B215" s="11" t="s">
        <v>138</v>
      </c>
      <c r="C215" s="173"/>
      <c r="D215" s="173"/>
      <c r="E215" s="56" t="s">
        <v>124</v>
      </c>
      <c r="F215" s="27">
        <f>F216+F220</f>
        <v>20000</v>
      </c>
      <c r="G215" s="97"/>
    </row>
    <row r="216" spans="1:7" ht="39.75" customHeight="1">
      <c r="A216" s="11" t="s">
        <v>138</v>
      </c>
      <c r="B216" s="11" t="s">
        <v>138</v>
      </c>
      <c r="C216" s="173" t="s">
        <v>170</v>
      </c>
      <c r="D216" s="173"/>
      <c r="E216" s="113" t="s">
        <v>449</v>
      </c>
      <c r="F216" s="27">
        <f>F217</f>
        <v>15000</v>
      </c>
      <c r="G216" s="97"/>
    </row>
    <row r="217" spans="1:7" ht="30" customHeight="1">
      <c r="A217" s="11" t="s">
        <v>138</v>
      </c>
      <c r="B217" s="11" t="s">
        <v>138</v>
      </c>
      <c r="C217" s="173" t="s">
        <v>171</v>
      </c>
      <c r="D217" s="173"/>
      <c r="E217" s="113" t="s">
        <v>172</v>
      </c>
      <c r="F217" s="27">
        <f>F218</f>
        <v>15000</v>
      </c>
      <c r="G217" s="97"/>
    </row>
    <row r="218" spans="1:7" ht="33.75" customHeight="1">
      <c r="A218" s="11" t="s">
        <v>138</v>
      </c>
      <c r="B218" s="11" t="s">
        <v>138</v>
      </c>
      <c r="C218" s="173" t="s">
        <v>169</v>
      </c>
      <c r="D218" s="173"/>
      <c r="E218" s="56" t="s">
        <v>112</v>
      </c>
      <c r="F218" s="27">
        <f>F219</f>
        <v>15000</v>
      </c>
      <c r="G218" s="97"/>
    </row>
    <row r="219" spans="1:7" ht="33.75" customHeight="1">
      <c r="A219" s="15" t="s">
        <v>138</v>
      </c>
      <c r="B219" s="15" t="s">
        <v>138</v>
      </c>
      <c r="C219" s="175" t="s">
        <v>169</v>
      </c>
      <c r="D219" s="175" t="s">
        <v>59</v>
      </c>
      <c r="E219" s="129" t="s">
        <v>69</v>
      </c>
      <c r="F219" s="28">
        <v>15000</v>
      </c>
      <c r="G219" s="97"/>
    </row>
    <row r="220" spans="1:7" ht="41.25" customHeight="1">
      <c r="A220" s="11" t="s">
        <v>138</v>
      </c>
      <c r="B220" s="11" t="s">
        <v>138</v>
      </c>
      <c r="C220" s="173" t="s">
        <v>176</v>
      </c>
      <c r="D220" s="173"/>
      <c r="E220" s="156" t="s">
        <v>456</v>
      </c>
      <c r="F220" s="27">
        <f>F221</f>
        <v>5000</v>
      </c>
      <c r="G220" s="97"/>
    </row>
    <row r="221" spans="1:7" ht="29.25" customHeight="1">
      <c r="A221" s="11" t="s">
        <v>138</v>
      </c>
      <c r="B221" s="11" t="s">
        <v>138</v>
      </c>
      <c r="C221" s="173" t="s">
        <v>174</v>
      </c>
      <c r="D221" s="173"/>
      <c r="E221" s="56" t="s">
        <v>175</v>
      </c>
      <c r="F221" s="27">
        <f>F222</f>
        <v>5000</v>
      </c>
      <c r="G221" s="97"/>
    </row>
    <row r="222" spans="1:7" ht="31.5" customHeight="1">
      <c r="A222" s="11" t="s">
        <v>138</v>
      </c>
      <c r="B222" s="11" t="s">
        <v>138</v>
      </c>
      <c r="C222" s="173" t="s">
        <v>173</v>
      </c>
      <c r="D222" s="173"/>
      <c r="E222" s="56" t="s">
        <v>286</v>
      </c>
      <c r="F222" s="27">
        <f>F223</f>
        <v>5000</v>
      </c>
      <c r="G222" s="97"/>
    </row>
    <row r="223" spans="1:7" ht="31.5" customHeight="1">
      <c r="A223" s="15" t="s">
        <v>138</v>
      </c>
      <c r="B223" s="15" t="s">
        <v>138</v>
      </c>
      <c r="C223" s="175" t="s">
        <v>173</v>
      </c>
      <c r="D223" s="175" t="s">
        <v>59</v>
      </c>
      <c r="E223" s="129" t="s">
        <v>69</v>
      </c>
      <c r="F223" s="28">
        <v>5000</v>
      </c>
      <c r="G223" s="97"/>
    </row>
    <row r="224" spans="1:7" ht="32.25" customHeight="1">
      <c r="A224" s="62" t="s">
        <v>139</v>
      </c>
      <c r="B224" s="62"/>
      <c r="C224" s="174"/>
      <c r="D224" s="174"/>
      <c r="E224" s="63" t="s">
        <v>125</v>
      </c>
      <c r="F224" s="64">
        <f>F225+F233</f>
        <v>1314161</v>
      </c>
      <c r="G224" s="104"/>
    </row>
    <row r="225" spans="1:7" ht="20.25" customHeight="1">
      <c r="A225" s="11" t="s">
        <v>139</v>
      </c>
      <c r="B225" s="11" t="s">
        <v>132</v>
      </c>
      <c r="C225" s="173"/>
      <c r="D225" s="173"/>
      <c r="E225" s="56" t="s">
        <v>126</v>
      </c>
      <c r="F225" s="27">
        <f>F226</f>
        <v>581705</v>
      </c>
      <c r="G225" s="97"/>
    </row>
    <row r="226" spans="1:7" ht="39" customHeight="1">
      <c r="A226" s="11" t="s">
        <v>139</v>
      </c>
      <c r="B226" s="11" t="s">
        <v>132</v>
      </c>
      <c r="C226" s="173" t="s">
        <v>166</v>
      </c>
      <c r="D226" s="173"/>
      <c r="E226" s="56" t="s">
        <v>280</v>
      </c>
      <c r="F226" s="27">
        <f>F227</f>
        <v>581705</v>
      </c>
      <c r="G226" s="97"/>
    </row>
    <row r="227" spans="1:7" ht="39.75" customHeight="1">
      <c r="A227" s="11" t="s">
        <v>139</v>
      </c>
      <c r="B227" s="11" t="s">
        <v>132</v>
      </c>
      <c r="C227" s="173" t="s">
        <v>165</v>
      </c>
      <c r="D227" s="173"/>
      <c r="E227" s="56" t="s">
        <v>283</v>
      </c>
      <c r="F227" s="27">
        <f>F228</f>
        <v>581705</v>
      </c>
      <c r="G227" s="97"/>
    </row>
    <row r="228" spans="1:7" ht="29.25" customHeight="1">
      <c r="A228" s="11" t="s">
        <v>139</v>
      </c>
      <c r="B228" s="11" t="s">
        <v>132</v>
      </c>
      <c r="C228" s="173" t="s">
        <v>167</v>
      </c>
      <c r="D228" s="173"/>
      <c r="E228" s="56" t="s">
        <v>302</v>
      </c>
      <c r="F228" s="27">
        <f>SUM(F229:F232)</f>
        <v>581705</v>
      </c>
      <c r="G228" s="97"/>
    </row>
    <row r="229" spans="1:7" ht="21" customHeight="1">
      <c r="A229" s="15" t="s">
        <v>139</v>
      </c>
      <c r="B229" s="15" t="s">
        <v>132</v>
      </c>
      <c r="C229" s="175" t="s">
        <v>167</v>
      </c>
      <c r="D229" s="175" t="s">
        <v>68</v>
      </c>
      <c r="E229" s="57" t="s">
        <v>75</v>
      </c>
      <c r="F229" s="28">
        <v>448705</v>
      </c>
      <c r="G229" s="97"/>
    </row>
    <row r="230" spans="1:7" ht="29.25" customHeight="1">
      <c r="A230" s="15" t="s">
        <v>139</v>
      </c>
      <c r="B230" s="15" t="s">
        <v>132</v>
      </c>
      <c r="C230" s="175" t="s">
        <v>167</v>
      </c>
      <c r="D230" s="175" t="s">
        <v>59</v>
      </c>
      <c r="E230" s="129" t="s">
        <v>69</v>
      </c>
      <c r="F230" s="28">
        <v>127000</v>
      </c>
      <c r="G230" s="97"/>
    </row>
    <row r="231" spans="1:7" ht="17.25" customHeight="1">
      <c r="A231" s="15" t="s">
        <v>139</v>
      </c>
      <c r="B231" s="15" t="s">
        <v>132</v>
      </c>
      <c r="C231" s="175" t="s">
        <v>167</v>
      </c>
      <c r="D231" s="175" t="s">
        <v>63</v>
      </c>
      <c r="E231" s="57" t="s">
        <v>71</v>
      </c>
      <c r="F231" s="28">
        <v>1000</v>
      </c>
      <c r="G231" s="97"/>
    </row>
    <row r="232" spans="1:7" ht="28.5" customHeight="1">
      <c r="A232" s="15" t="s">
        <v>139</v>
      </c>
      <c r="B232" s="15" t="s">
        <v>132</v>
      </c>
      <c r="C232" s="175" t="s">
        <v>167</v>
      </c>
      <c r="D232" s="175" t="s">
        <v>64</v>
      </c>
      <c r="E232" s="57" t="s">
        <v>70</v>
      </c>
      <c r="F232" s="28">
        <v>5000</v>
      </c>
      <c r="G232" s="97"/>
    </row>
    <row r="233" spans="1:8" s="19" customFormat="1" ht="24.75" customHeight="1">
      <c r="A233" s="11" t="s">
        <v>139</v>
      </c>
      <c r="B233" s="11" t="s">
        <v>136</v>
      </c>
      <c r="C233" s="173"/>
      <c r="D233" s="173"/>
      <c r="E233" s="56" t="s">
        <v>127</v>
      </c>
      <c r="F233" s="27">
        <f>F234</f>
        <v>732456</v>
      </c>
      <c r="G233" s="97"/>
      <c r="H233" s="109"/>
    </row>
    <row r="234" spans="1:8" s="19" customFormat="1" ht="40.5" customHeight="1">
      <c r="A234" s="11" t="s">
        <v>139</v>
      </c>
      <c r="B234" s="11" t="s">
        <v>136</v>
      </c>
      <c r="C234" s="173" t="s">
        <v>166</v>
      </c>
      <c r="D234" s="173"/>
      <c r="E234" s="56" t="s">
        <v>280</v>
      </c>
      <c r="F234" s="27">
        <f>F235</f>
        <v>732456</v>
      </c>
      <c r="G234" s="97"/>
      <c r="H234" s="109"/>
    </row>
    <row r="235" spans="1:8" ht="42.75" customHeight="1">
      <c r="A235" s="11" t="s">
        <v>139</v>
      </c>
      <c r="B235" s="11" t="s">
        <v>136</v>
      </c>
      <c r="C235" s="173" t="s">
        <v>165</v>
      </c>
      <c r="D235" s="173"/>
      <c r="E235" s="56" t="s">
        <v>283</v>
      </c>
      <c r="F235" s="27">
        <f>F236+F244</f>
        <v>732456</v>
      </c>
      <c r="G235" s="97"/>
      <c r="H235" s="111"/>
    </row>
    <row r="236" spans="1:7" ht="28.5" customHeight="1" hidden="1">
      <c r="A236" s="11" t="s">
        <v>139</v>
      </c>
      <c r="B236" s="11" t="s">
        <v>136</v>
      </c>
      <c r="C236" s="173" t="s">
        <v>164</v>
      </c>
      <c r="D236" s="173"/>
      <c r="E236" s="56" t="s">
        <v>321</v>
      </c>
      <c r="F236" s="27">
        <f>F238+F239+F243+F241</f>
        <v>0</v>
      </c>
      <c r="G236" s="97"/>
    </row>
    <row r="237" spans="1:7" ht="28.5" customHeight="1" hidden="1">
      <c r="A237" s="15" t="s">
        <v>139</v>
      </c>
      <c r="B237" s="15" t="s">
        <v>136</v>
      </c>
      <c r="C237" s="175" t="s">
        <v>164</v>
      </c>
      <c r="D237" s="175" t="s">
        <v>68</v>
      </c>
      <c r="E237" s="57" t="s">
        <v>75</v>
      </c>
      <c r="F237" s="28">
        <f>F238+F239</f>
        <v>0</v>
      </c>
      <c r="G237" s="97"/>
    </row>
    <row r="238" spans="1:7" ht="20.25" customHeight="1" hidden="1">
      <c r="A238" s="15" t="s">
        <v>139</v>
      </c>
      <c r="B238" s="15" t="s">
        <v>136</v>
      </c>
      <c r="C238" s="175" t="s">
        <v>164</v>
      </c>
      <c r="D238" s="175" t="s">
        <v>313</v>
      </c>
      <c r="E238" s="16" t="s">
        <v>3</v>
      </c>
      <c r="F238" s="28">
        <v>0</v>
      </c>
      <c r="G238" s="97"/>
    </row>
    <row r="239" spans="1:8" s="19" customFormat="1" ht="27.75" customHeight="1" hidden="1">
      <c r="A239" s="15" t="s">
        <v>139</v>
      </c>
      <c r="B239" s="15" t="s">
        <v>136</v>
      </c>
      <c r="C239" s="175" t="s">
        <v>164</v>
      </c>
      <c r="D239" s="175" t="s">
        <v>235</v>
      </c>
      <c r="E239" s="57" t="s">
        <v>209</v>
      </c>
      <c r="F239" s="28">
        <v>0</v>
      </c>
      <c r="G239" s="97"/>
      <c r="H239" s="109"/>
    </row>
    <row r="240" spans="1:8" s="19" customFormat="1" ht="27.75" customHeight="1" hidden="1">
      <c r="A240" s="15" t="s">
        <v>139</v>
      </c>
      <c r="B240" s="15" t="s">
        <v>136</v>
      </c>
      <c r="C240" s="175" t="s">
        <v>164</v>
      </c>
      <c r="D240" s="175" t="s">
        <v>59</v>
      </c>
      <c r="E240" s="129" t="s">
        <v>69</v>
      </c>
      <c r="F240" s="28">
        <f>F241</f>
        <v>0</v>
      </c>
      <c r="G240" s="97"/>
      <c r="H240" s="109"/>
    </row>
    <row r="241" spans="1:7" ht="27.75" customHeight="1" hidden="1">
      <c r="A241" s="15" t="s">
        <v>139</v>
      </c>
      <c r="B241" s="15" t="s">
        <v>136</v>
      </c>
      <c r="C241" s="175" t="s">
        <v>164</v>
      </c>
      <c r="D241" s="175" t="s">
        <v>308</v>
      </c>
      <c r="E241" s="57" t="s">
        <v>303</v>
      </c>
      <c r="F241" s="28">
        <v>0</v>
      </c>
      <c r="G241" s="107"/>
    </row>
    <row r="242" spans="1:7" ht="27.75" customHeight="1" hidden="1">
      <c r="A242" s="15" t="s">
        <v>139</v>
      </c>
      <c r="B242" s="15" t="s">
        <v>136</v>
      </c>
      <c r="C242" s="175" t="s">
        <v>164</v>
      </c>
      <c r="D242" s="175" t="s">
        <v>63</v>
      </c>
      <c r="E242" s="57" t="s">
        <v>71</v>
      </c>
      <c r="F242" s="28">
        <f>F243</f>
        <v>0</v>
      </c>
      <c r="G242" s="107"/>
    </row>
    <row r="243" spans="1:7" ht="28.5" customHeight="1" hidden="1">
      <c r="A243" s="15" t="s">
        <v>139</v>
      </c>
      <c r="B243" s="15" t="s">
        <v>136</v>
      </c>
      <c r="C243" s="175" t="s">
        <v>164</v>
      </c>
      <c r="D243" s="175" t="s">
        <v>257</v>
      </c>
      <c r="E243" s="57" t="s">
        <v>368</v>
      </c>
      <c r="F243" s="28">
        <v>0</v>
      </c>
      <c r="G243" s="97"/>
    </row>
    <row r="244" spans="1:7" ht="54" customHeight="1">
      <c r="A244" s="11" t="s">
        <v>139</v>
      </c>
      <c r="B244" s="11" t="s">
        <v>136</v>
      </c>
      <c r="C244" s="173" t="s">
        <v>163</v>
      </c>
      <c r="D244" s="173"/>
      <c r="E244" s="56" t="s">
        <v>162</v>
      </c>
      <c r="F244" s="27">
        <f>SUM(F245:F247)</f>
        <v>732456</v>
      </c>
      <c r="G244" s="97"/>
    </row>
    <row r="245" spans="1:7" ht="27" customHeight="1">
      <c r="A245" s="15" t="s">
        <v>139</v>
      </c>
      <c r="B245" s="15" t="s">
        <v>136</v>
      </c>
      <c r="C245" s="175" t="s">
        <v>163</v>
      </c>
      <c r="D245" s="175" t="s">
        <v>62</v>
      </c>
      <c r="E245" s="129" t="s">
        <v>66</v>
      </c>
      <c r="F245" s="28">
        <v>507576</v>
      </c>
      <c r="G245" s="97"/>
    </row>
    <row r="246" spans="1:7" ht="26.25" customHeight="1">
      <c r="A246" s="17" t="s">
        <v>139</v>
      </c>
      <c r="B246" s="17" t="s">
        <v>136</v>
      </c>
      <c r="C246" s="175" t="s">
        <v>163</v>
      </c>
      <c r="D246" s="175" t="s">
        <v>59</v>
      </c>
      <c r="E246" s="129" t="s">
        <v>69</v>
      </c>
      <c r="F246" s="28">
        <v>214880</v>
      </c>
      <c r="G246" s="97"/>
    </row>
    <row r="247" spans="1:7" ht="26.25" customHeight="1">
      <c r="A247" s="17" t="s">
        <v>139</v>
      </c>
      <c r="B247" s="17" t="s">
        <v>136</v>
      </c>
      <c r="C247" s="175" t="s">
        <v>163</v>
      </c>
      <c r="D247" s="175" t="s">
        <v>64</v>
      </c>
      <c r="E247" s="129" t="s">
        <v>70</v>
      </c>
      <c r="F247" s="28">
        <v>10000</v>
      </c>
      <c r="G247" s="97"/>
    </row>
    <row r="248" spans="1:7" ht="27" customHeight="1">
      <c r="A248" s="62">
        <v>10</v>
      </c>
      <c r="B248" s="62"/>
      <c r="C248" s="174"/>
      <c r="D248" s="174"/>
      <c r="E248" s="63" t="s">
        <v>304</v>
      </c>
      <c r="F248" s="64">
        <f>F249+F261</f>
        <v>270300</v>
      </c>
      <c r="G248" s="104"/>
    </row>
    <row r="249" spans="1:8" ht="17.25" customHeight="1">
      <c r="A249" s="11">
        <v>10</v>
      </c>
      <c r="B249" s="11" t="s">
        <v>132</v>
      </c>
      <c r="C249" s="173"/>
      <c r="D249" s="173"/>
      <c r="E249" s="56" t="s">
        <v>128</v>
      </c>
      <c r="F249" s="27">
        <f aca="true" t="shared" si="0" ref="F249:F259">F250</f>
        <v>267300</v>
      </c>
      <c r="G249" s="97"/>
      <c r="H249" s="91"/>
    </row>
    <row r="250" spans="1:8" s="19" customFormat="1" ht="46.5" customHeight="1">
      <c r="A250" s="11">
        <v>10</v>
      </c>
      <c r="B250" s="11" t="s">
        <v>132</v>
      </c>
      <c r="C250" s="173" t="s">
        <v>156</v>
      </c>
      <c r="D250" s="173"/>
      <c r="E250" s="113" t="s">
        <v>448</v>
      </c>
      <c r="F250" s="27">
        <f t="shared" si="0"/>
        <v>267300</v>
      </c>
      <c r="G250" s="97"/>
      <c r="H250" s="109"/>
    </row>
    <row r="251" spans="1:8" s="19" customFormat="1" ht="27.75" customHeight="1">
      <c r="A251" s="11" t="s">
        <v>310</v>
      </c>
      <c r="B251" s="11" t="s">
        <v>132</v>
      </c>
      <c r="C251" s="173" t="s">
        <v>160</v>
      </c>
      <c r="D251" s="173"/>
      <c r="E251" s="113" t="s">
        <v>161</v>
      </c>
      <c r="F251" s="50">
        <f t="shared" si="0"/>
        <v>267300</v>
      </c>
      <c r="G251" s="98"/>
      <c r="H251" s="109"/>
    </row>
    <row r="252" spans="1:8" s="19" customFormat="1" ht="33" customHeight="1">
      <c r="A252" s="11" t="s">
        <v>310</v>
      </c>
      <c r="B252" s="11" t="s">
        <v>132</v>
      </c>
      <c r="C252" s="173" t="s">
        <v>158</v>
      </c>
      <c r="D252" s="173"/>
      <c r="E252" s="56" t="s">
        <v>129</v>
      </c>
      <c r="F252" s="27">
        <f t="shared" si="0"/>
        <v>267300</v>
      </c>
      <c r="G252" s="97"/>
      <c r="H252" s="111"/>
    </row>
    <row r="253" spans="1:8" ht="29.25" customHeight="1">
      <c r="A253" s="11">
        <v>10</v>
      </c>
      <c r="B253" s="11" t="s">
        <v>132</v>
      </c>
      <c r="C253" s="173" t="s">
        <v>159</v>
      </c>
      <c r="D253" s="173"/>
      <c r="E253" s="56" t="s">
        <v>151</v>
      </c>
      <c r="F253" s="27">
        <f t="shared" si="0"/>
        <v>267300</v>
      </c>
      <c r="G253" s="97"/>
      <c r="H253" s="111"/>
    </row>
    <row r="254" spans="1:8" ht="20.25" customHeight="1">
      <c r="A254" s="15" t="s">
        <v>310</v>
      </c>
      <c r="B254" s="15" t="s">
        <v>132</v>
      </c>
      <c r="C254" s="175" t="s">
        <v>159</v>
      </c>
      <c r="D254" s="175" t="s">
        <v>67</v>
      </c>
      <c r="E254" s="57" t="s">
        <v>73</v>
      </c>
      <c r="F254" s="27">
        <v>267300</v>
      </c>
      <c r="G254" s="97"/>
      <c r="H254" s="111"/>
    </row>
    <row r="255" spans="1:7" ht="16.5" customHeight="1" hidden="1">
      <c r="A255" s="11">
        <v>10</v>
      </c>
      <c r="B255" s="11" t="s">
        <v>135</v>
      </c>
      <c r="C255" s="173"/>
      <c r="D255" s="173"/>
      <c r="E255" s="56" t="s">
        <v>322</v>
      </c>
      <c r="F255" s="27">
        <f t="shared" si="0"/>
        <v>0</v>
      </c>
      <c r="G255" s="97"/>
    </row>
    <row r="256" spans="1:7" ht="29.25" customHeight="1" hidden="1">
      <c r="A256" s="11">
        <v>10</v>
      </c>
      <c r="B256" s="11" t="s">
        <v>135</v>
      </c>
      <c r="C256" s="173" t="s">
        <v>156</v>
      </c>
      <c r="D256" s="173"/>
      <c r="E256" s="113" t="s">
        <v>86</v>
      </c>
      <c r="F256" s="27">
        <f t="shared" si="0"/>
        <v>0</v>
      </c>
      <c r="G256" s="97"/>
    </row>
    <row r="257" spans="1:7" ht="27.75" customHeight="1" hidden="1">
      <c r="A257" s="11" t="s">
        <v>310</v>
      </c>
      <c r="B257" s="11" t="s">
        <v>135</v>
      </c>
      <c r="C257" s="173" t="s">
        <v>160</v>
      </c>
      <c r="D257" s="173"/>
      <c r="E257" s="113" t="s">
        <v>161</v>
      </c>
      <c r="F257" s="50">
        <f t="shared" si="0"/>
        <v>0</v>
      </c>
      <c r="G257" s="98"/>
    </row>
    <row r="258" spans="1:7" ht="27" customHeight="1" hidden="1">
      <c r="A258" s="11" t="s">
        <v>310</v>
      </c>
      <c r="B258" s="11" t="s">
        <v>135</v>
      </c>
      <c r="C258" s="173" t="s">
        <v>158</v>
      </c>
      <c r="D258" s="173"/>
      <c r="E258" s="56" t="s">
        <v>129</v>
      </c>
      <c r="F258" s="27">
        <f t="shared" si="0"/>
        <v>0</v>
      </c>
      <c r="G258" s="97"/>
    </row>
    <row r="259" spans="1:7" ht="30" customHeight="1" hidden="1">
      <c r="A259" s="11">
        <v>10</v>
      </c>
      <c r="B259" s="11" t="s">
        <v>135</v>
      </c>
      <c r="C259" s="173" t="s">
        <v>157</v>
      </c>
      <c r="D259" s="173"/>
      <c r="E259" s="56" t="s">
        <v>305</v>
      </c>
      <c r="F259" s="27">
        <f t="shared" si="0"/>
        <v>0</v>
      </c>
      <c r="G259" s="97"/>
    </row>
    <row r="260" spans="1:7" ht="21.75" customHeight="1" hidden="1">
      <c r="A260" s="15" t="s">
        <v>310</v>
      </c>
      <c r="B260" s="15" t="s">
        <v>135</v>
      </c>
      <c r="C260" s="175" t="s">
        <v>157</v>
      </c>
      <c r="D260" s="175" t="s">
        <v>67</v>
      </c>
      <c r="E260" s="57" t="s">
        <v>73</v>
      </c>
      <c r="F260" s="28">
        <v>0</v>
      </c>
      <c r="G260" s="97"/>
    </row>
    <row r="261" spans="1:8" ht="39.75" customHeight="1">
      <c r="A261" s="11" t="s">
        <v>310</v>
      </c>
      <c r="B261" s="11" t="s">
        <v>135</v>
      </c>
      <c r="C261" s="173" t="s">
        <v>166</v>
      </c>
      <c r="D261" s="173"/>
      <c r="E261" s="128" t="s">
        <v>280</v>
      </c>
      <c r="F261" s="27">
        <f>F262</f>
        <v>3000</v>
      </c>
      <c r="G261" s="97"/>
      <c r="H261" s="91"/>
    </row>
    <row r="262" spans="1:8" ht="45.75" customHeight="1">
      <c r="A262" s="11" t="s">
        <v>310</v>
      </c>
      <c r="B262" s="11" t="s">
        <v>135</v>
      </c>
      <c r="C262" s="173" t="s">
        <v>165</v>
      </c>
      <c r="D262" s="173"/>
      <c r="E262" s="128" t="s">
        <v>389</v>
      </c>
      <c r="F262" s="27">
        <f>F263</f>
        <v>3000</v>
      </c>
      <c r="G262" s="97"/>
      <c r="H262" s="91"/>
    </row>
    <row r="263" spans="1:8" ht="55.5" customHeight="1">
      <c r="A263" s="11" t="s">
        <v>310</v>
      </c>
      <c r="B263" s="11" t="s">
        <v>135</v>
      </c>
      <c r="C263" s="173" t="s">
        <v>61</v>
      </c>
      <c r="D263" s="173"/>
      <c r="E263" s="130" t="s">
        <v>87</v>
      </c>
      <c r="F263" s="27">
        <f>F264</f>
        <v>3000</v>
      </c>
      <c r="G263" s="97"/>
      <c r="H263" s="91"/>
    </row>
    <row r="264" spans="1:8" ht="27.75" customHeight="1">
      <c r="A264" s="15" t="s">
        <v>310</v>
      </c>
      <c r="B264" s="15" t="s">
        <v>135</v>
      </c>
      <c r="C264" s="175" t="s">
        <v>61</v>
      </c>
      <c r="D264" s="175" t="s">
        <v>68</v>
      </c>
      <c r="E264" s="85" t="s">
        <v>74</v>
      </c>
      <c r="F264" s="28">
        <v>3000</v>
      </c>
      <c r="G264" s="97"/>
      <c r="H264" s="91"/>
    </row>
    <row r="265" spans="1:7" ht="21" customHeight="1">
      <c r="A265" s="62">
        <v>11</v>
      </c>
      <c r="B265" s="62"/>
      <c r="C265" s="174"/>
      <c r="D265" s="174"/>
      <c r="E265" s="63" t="s">
        <v>142</v>
      </c>
      <c r="F265" s="64">
        <f>F266</f>
        <v>55000</v>
      </c>
      <c r="G265" s="104"/>
    </row>
    <row r="266" spans="1:7" ht="20.25" customHeight="1">
      <c r="A266" s="11">
        <v>11</v>
      </c>
      <c r="B266" s="11" t="s">
        <v>132</v>
      </c>
      <c r="C266" s="173"/>
      <c r="D266" s="173"/>
      <c r="E266" s="56" t="s">
        <v>307</v>
      </c>
      <c r="F266" s="27">
        <f>F267</f>
        <v>55000</v>
      </c>
      <c r="G266" s="97"/>
    </row>
    <row r="267" spans="1:7" ht="31.5" customHeight="1">
      <c r="A267" s="11">
        <v>11</v>
      </c>
      <c r="B267" s="11" t="s">
        <v>132</v>
      </c>
      <c r="C267" s="173" t="s">
        <v>153</v>
      </c>
      <c r="D267" s="173"/>
      <c r="E267" s="56" t="s">
        <v>447</v>
      </c>
      <c r="F267" s="27">
        <f>F268</f>
        <v>55000</v>
      </c>
      <c r="G267" s="97"/>
    </row>
    <row r="268" spans="1:7" ht="27.75" customHeight="1">
      <c r="A268" s="11" t="s">
        <v>316</v>
      </c>
      <c r="B268" s="11" t="s">
        <v>132</v>
      </c>
      <c r="C268" s="173" t="s">
        <v>154</v>
      </c>
      <c r="D268" s="173"/>
      <c r="E268" s="56" t="s">
        <v>155</v>
      </c>
      <c r="F268" s="50">
        <f>F269</f>
        <v>55000</v>
      </c>
      <c r="G268" s="98"/>
    </row>
    <row r="269" spans="1:7" ht="20.25" customHeight="1">
      <c r="A269" s="11">
        <v>11</v>
      </c>
      <c r="B269" s="11" t="s">
        <v>132</v>
      </c>
      <c r="C269" s="173" t="s">
        <v>152</v>
      </c>
      <c r="D269" s="173"/>
      <c r="E269" s="56" t="s">
        <v>143</v>
      </c>
      <c r="F269" s="27">
        <f>F270</f>
        <v>55000</v>
      </c>
      <c r="G269" s="97"/>
    </row>
    <row r="270" spans="1:7" ht="31.5" customHeight="1">
      <c r="A270" s="15" t="s">
        <v>316</v>
      </c>
      <c r="B270" s="15" t="s">
        <v>132</v>
      </c>
      <c r="C270" s="175" t="s">
        <v>152</v>
      </c>
      <c r="D270" s="175" t="s">
        <v>59</v>
      </c>
      <c r="E270" s="129" t="s">
        <v>69</v>
      </c>
      <c r="F270" s="28">
        <v>55000</v>
      </c>
      <c r="G270" s="97"/>
    </row>
    <row r="271" spans="1:7" ht="31.5" customHeight="1">
      <c r="A271" s="46"/>
      <c r="B271" s="46"/>
      <c r="C271" s="186"/>
      <c r="D271" s="186"/>
      <c r="E271" s="60" t="s">
        <v>323</v>
      </c>
      <c r="F271" s="47">
        <f>F8+F56+F63+F91+F127+F207+F214+F224+F248+F265</f>
        <v>21754210</v>
      </c>
      <c r="G271" s="105"/>
    </row>
    <row r="272" ht="18.75" customHeight="1">
      <c r="G272" s="105"/>
    </row>
    <row r="273" ht="33.75" customHeight="1"/>
    <row r="274" ht="33.75" customHeight="1"/>
    <row r="275" ht="21.75" customHeight="1"/>
    <row r="276" ht="33" customHeight="1"/>
    <row r="277" ht="15">
      <c r="H277" s="112"/>
    </row>
  </sheetData>
  <sheetProtection/>
  <mergeCells count="6">
    <mergeCell ref="A2:F2"/>
    <mergeCell ref="A3:F3"/>
    <mergeCell ref="C5:C7"/>
    <mergeCell ref="D5:D7"/>
    <mergeCell ref="E5:E7"/>
    <mergeCell ref="E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72"/>
  <sheetViews>
    <sheetView view="pageBreakPreview" zoomScaleSheetLayoutView="100" workbookViewId="0" topLeftCell="A1">
      <selection activeCell="D1" sqref="D1:G1"/>
    </sheetView>
  </sheetViews>
  <sheetFormatPr defaultColWidth="9.140625" defaultRowHeight="15"/>
  <cols>
    <col min="1" max="1" width="55.28125" style="117" customWidth="1"/>
    <col min="2" max="2" width="8.7109375" style="12" customWidth="1"/>
    <col min="3" max="3" width="5.8515625" style="12" customWidth="1"/>
    <col min="4" max="4" width="5.57421875" style="12" customWidth="1"/>
    <col min="5" max="5" width="16.7109375" style="12" customWidth="1"/>
    <col min="6" max="6" width="8.421875" style="12" customWidth="1"/>
    <col min="7" max="7" width="19.7109375" style="14" customWidth="1"/>
    <col min="13" max="13" width="16.7109375" style="0" customWidth="1"/>
  </cols>
  <sheetData>
    <row r="1" spans="4:7" ht="73.5" customHeight="1">
      <c r="D1" s="265" t="s">
        <v>535</v>
      </c>
      <c r="E1" s="266"/>
      <c r="F1" s="266"/>
      <c r="G1" s="266"/>
    </row>
    <row r="2" spans="1:7" ht="58.5" customHeight="1">
      <c r="A2" s="262" t="s">
        <v>504</v>
      </c>
      <c r="B2" s="261"/>
      <c r="C2" s="261"/>
      <c r="D2" s="261"/>
      <c r="E2" s="261"/>
      <c r="F2" s="261"/>
      <c r="G2" s="261"/>
    </row>
    <row r="3" spans="1:7" ht="32.25" customHeight="1">
      <c r="A3" s="260" t="s">
        <v>457</v>
      </c>
      <c r="B3" s="261"/>
      <c r="C3" s="261"/>
      <c r="D3" s="261"/>
      <c r="E3" s="261"/>
      <c r="F3" s="261"/>
      <c r="G3" s="261"/>
    </row>
    <row r="4" ht="15">
      <c r="G4" s="13" t="s">
        <v>207</v>
      </c>
    </row>
    <row r="5" spans="1:8" ht="15">
      <c r="A5" s="263" t="s">
        <v>144</v>
      </c>
      <c r="B5" s="195" t="s">
        <v>145</v>
      </c>
      <c r="C5" s="195"/>
      <c r="D5" s="195"/>
      <c r="E5" s="195"/>
      <c r="F5" s="195"/>
      <c r="G5" s="203" t="s">
        <v>102</v>
      </c>
      <c r="H5" s="6"/>
    </row>
    <row r="6" spans="1:8" ht="30" customHeight="1">
      <c r="A6" s="264"/>
      <c r="B6" s="195" t="s">
        <v>402</v>
      </c>
      <c r="C6" s="195" t="s">
        <v>146</v>
      </c>
      <c r="D6" s="195" t="s">
        <v>147</v>
      </c>
      <c r="E6" s="195" t="s">
        <v>148</v>
      </c>
      <c r="F6" s="195" t="s">
        <v>100</v>
      </c>
      <c r="G6" s="203" t="s">
        <v>387</v>
      </c>
      <c r="H6" s="6"/>
    </row>
    <row r="7" spans="1:8" ht="21.75" customHeight="1">
      <c r="A7" s="63" t="s">
        <v>278</v>
      </c>
      <c r="B7" s="52" t="s">
        <v>4</v>
      </c>
      <c r="C7" s="62" t="s">
        <v>132</v>
      </c>
      <c r="D7" s="62"/>
      <c r="E7" s="62"/>
      <c r="F7" s="62"/>
      <c r="G7" s="64">
        <f>SUM(G8+G14+G35+G24+G30)</f>
        <v>3720566.77</v>
      </c>
      <c r="H7" s="7"/>
    </row>
    <row r="8" spans="1:7" ht="25.5">
      <c r="A8" s="56" t="s">
        <v>279</v>
      </c>
      <c r="B8" s="137" t="s">
        <v>4</v>
      </c>
      <c r="C8" s="11" t="s">
        <v>132</v>
      </c>
      <c r="D8" s="11" t="s">
        <v>134</v>
      </c>
      <c r="E8" s="11"/>
      <c r="F8" s="11"/>
      <c r="G8" s="27">
        <f>G9</f>
        <v>430532</v>
      </c>
    </row>
    <row r="9" spans="1:7" ht="38.25">
      <c r="A9" s="56" t="s">
        <v>280</v>
      </c>
      <c r="B9" s="137" t="s">
        <v>4</v>
      </c>
      <c r="C9" s="11" t="s">
        <v>132</v>
      </c>
      <c r="D9" s="11" t="s">
        <v>134</v>
      </c>
      <c r="E9" s="11" t="s">
        <v>166</v>
      </c>
      <c r="F9" s="11"/>
      <c r="G9" s="27">
        <f>G10</f>
        <v>430532</v>
      </c>
    </row>
    <row r="10" spans="1:7" ht="38.25">
      <c r="A10" s="56" t="s">
        <v>38</v>
      </c>
      <c r="B10" s="137" t="s">
        <v>4</v>
      </c>
      <c r="C10" s="11" t="s">
        <v>132</v>
      </c>
      <c r="D10" s="11" t="s">
        <v>134</v>
      </c>
      <c r="E10" s="11" t="s">
        <v>165</v>
      </c>
      <c r="F10" s="11"/>
      <c r="G10" s="27">
        <f>G11</f>
        <v>430532</v>
      </c>
    </row>
    <row r="11" spans="1:7" ht="15.75">
      <c r="A11" s="56" t="s">
        <v>281</v>
      </c>
      <c r="B11" s="137" t="s">
        <v>4</v>
      </c>
      <c r="C11" s="11" t="s">
        <v>132</v>
      </c>
      <c r="D11" s="11" t="s">
        <v>134</v>
      </c>
      <c r="E11" s="23" t="s">
        <v>191</v>
      </c>
      <c r="F11" s="11"/>
      <c r="G11" s="27">
        <f>G12+G13</f>
        <v>430532</v>
      </c>
    </row>
    <row r="12" spans="1:7" ht="25.5">
      <c r="A12" s="129" t="s">
        <v>66</v>
      </c>
      <c r="B12" s="137" t="s">
        <v>4</v>
      </c>
      <c r="C12" s="15" t="s">
        <v>132</v>
      </c>
      <c r="D12" s="15" t="s">
        <v>134</v>
      </c>
      <c r="E12" s="17" t="s">
        <v>191</v>
      </c>
      <c r="F12" s="15" t="s">
        <v>62</v>
      </c>
      <c r="G12" s="28">
        <v>426032</v>
      </c>
    </row>
    <row r="13" spans="1:7" ht="15.75">
      <c r="A13" s="129" t="s">
        <v>70</v>
      </c>
      <c r="B13" s="137" t="s">
        <v>441</v>
      </c>
      <c r="C13" s="15" t="s">
        <v>132</v>
      </c>
      <c r="D13" s="15" t="s">
        <v>134</v>
      </c>
      <c r="E13" s="17" t="s">
        <v>191</v>
      </c>
      <c r="F13" s="15" t="s">
        <v>64</v>
      </c>
      <c r="G13" s="28">
        <v>4500</v>
      </c>
    </row>
    <row r="14" spans="1:7" ht="38.25">
      <c r="A14" s="56" t="s">
        <v>282</v>
      </c>
      <c r="B14" s="137" t="s">
        <v>4</v>
      </c>
      <c r="C14" s="11" t="s">
        <v>132</v>
      </c>
      <c r="D14" s="11" t="s">
        <v>136</v>
      </c>
      <c r="E14" s="11"/>
      <c r="F14" s="11"/>
      <c r="G14" s="27">
        <f>G15</f>
        <v>600790</v>
      </c>
    </row>
    <row r="15" spans="1:7" ht="38.25">
      <c r="A15" s="56" t="s">
        <v>280</v>
      </c>
      <c r="B15" s="137" t="s">
        <v>4</v>
      </c>
      <c r="C15" s="11" t="s">
        <v>132</v>
      </c>
      <c r="D15" s="11" t="s">
        <v>136</v>
      </c>
      <c r="E15" s="11" t="s">
        <v>166</v>
      </c>
      <c r="F15" s="11"/>
      <c r="G15" s="27">
        <f>G16</f>
        <v>600790</v>
      </c>
    </row>
    <row r="16" spans="1:7" ht="38.25">
      <c r="A16" s="56" t="s">
        <v>283</v>
      </c>
      <c r="B16" s="137" t="s">
        <v>4</v>
      </c>
      <c r="C16" s="11" t="s">
        <v>132</v>
      </c>
      <c r="D16" s="11" t="s">
        <v>136</v>
      </c>
      <c r="E16" s="11" t="s">
        <v>165</v>
      </c>
      <c r="F16" s="11"/>
      <c r="G16" s="27">
        <f>G17</f>
        <v>600790</v>
      </c>
    </row>
    <row r="17" spans="1:7" ht="15.75">
      <c r="A17" s="56" t="s">
        <v>284</v>
      </c>
      <c r="B17" s="137" t="s">
        <v>4</v>
      </c>
      <c r="C17" s="11" t="s">
        <v>132</v>
      </c>
      <c r="D17" s="11" t="s">
        <v>136</v>
      </c>
      <c r="E17" s="11" t="s">
        <v>192</v>
      </c>
      <c r="F17" s="11"/>
      <c r="G17" s="27">
        <f>G18+G19+G20+G21+G22</f>
        <v>600790</v>
      </c>
    </row>
    <row r="18" spans="1:7" ht="25.5">
      <c r="A18" s="129" t="s">
        <v>66</v>
      </c>
      <c r="B18" s="137" t="s">
        <v>4</v>
      </c>
      <c r="C18" s="15" t="s">
        <v>132</v>
      </c>
      <c r="D18" s="15" t="s">
        <v>136</v>
      </c>
      <c r="E18" s="15" t="s">
        <v>192</v>
      </c>
      <c r="F18" s="15" t="s">
        <v>62</v>
      </c>
      <c r="G18" s="28">
        <v>296690</v>
      </c>
    </row>
    <row r="19" spans="1:7" ht="25.5">
      <c r="A19" s="129" t="s">
        <v>69</v>
      </c>
      <c r="B19" s="137" t="s">
        <v>4</v>
      </c>
      <c r="C19" s="15" t="s">
        <v>132</v>
      </c>
      <c r="D19" s="15" t="s">
        <v>136</v>
      </c>
      <c r="E19" s="15" t="s">
        <v>192</v>
      </c>
      <c r="F19" s="15" t="s">
        <v>59</v>
      </c>
      <c r="G19" s="28">
        <v>298600</v>
      </c>
    </row>
    <row r="20" spans="1:7" ht="15.75">
      <c r="A20" s="57" t="s">
        <v>89</v>
      </c>
      <c r="B20" s="137" t="s">
        <v>4</v>
      </c>
      <c r="C20" s="15" t="s">
        <v>132</v>
      </c>
      <c r="D20" s="15" t="s">
        <v>136</v>
      </c>
      <c r="E20" s="15" t="s">
        <v>192</v>
      </c>
      <c r="F20" s="15" t="s">
        <v>63</v>
      </c>
      <c r="G20" s="28">
        <v>1000</v>
      </c>
    </row>
    <row r="21" spans="1:7" ht="15.75">
      <c r="A21" s="57" t="s">
        <v>70</v>
      </c>
      <c r="B21" s="137" t="s">
        <v>4</v>
      </c>
      <c r="C21" s="15" t="s">
        <v>132</v>
      </c>
      <c r="D21" s="15" t="s">
        <v>136</v>
      </c>
      <c r="E21" s="15" t="s">
        <v>192</v>
      </c>
      <c r="F21" s="15" t="s">
        <v>64</v>
      </c>
      <c r="G21" s="28">
        <v>3500</v>
      </c>
    </row>
    <row r="22" spans="1:7" ht="51">
      <c r="A22" s="56" t="s">
        <v>430</v>
      </c>
      <c r="B22" s="206" t="s">
        <v>4</v>
      </c>
      <c r="C22" s="11" t="s">
        <v>132</v>
      </c>
      <c r="D22" s="11" t="s">
        <v>136</v>
      </c>
      <c r="E22" s="11" t="s">
        <v>429</v>
      </c>
      <c r="F22" s="11"/>
      <c r="G22" s="27">
        <f>G23</f>
        <v>1000</v>
      </c>
    </row>
    <row r="23" spans="1:7" ht="25.5">
      <c r="A23" s="129" t="s">
        <v>69</v>
      </c>
      <c r="B23" s="137" t="s">
        <v>4</v>
      </c>
      <c r="C23" s="15" t="s">
        <v>132</v>
      </c>
      <c r="D23" s="15" t="s">
        <v>136</v>
      </c>
      <c r="E23" s="15" t="s">
        <v>429</v>
      </c>
      <c r="F23" s="15" t="s">
        <v>59</v>
      </c>
      <c r="G23" s="28">
        <v>1000</v>
      </c>
    </row>
    <row r="24" spans="1:7" ht="15.75">
      <c r="A24" s="56" t="s">
        <v>230</v>
      </c>
      <c r="B24" s="137" t="s">
        <v>4</v>
      </c>
      <c r="C24" s="11" t="s">
        <v>132</v>
      </c>
      <c r="D24" s="11" t="s">
        <v>138</v>
      </c>
      <c r="E24" s="11"/>
      <c r="F24" s="11"/>
      <c r="G24" s="27">
        <f>SUM(G25)</f>
        <v>145000</v>
      </c>
    </row>
    <row r="25" spans="1:7" ht="38.25">
      <c r="A25" s="56" t="s">
        <v>280</v>
      </c>
      <c r="B25" s="137" t="s">
        <v>4</v>
      </c>
      <c r="C25" s="11" t="s">
        <v>132</v>
      </c>
      <c r="D25" s="11" t="s">
        <v>138</v>
      </c>
      <c r="E25" s="11" t="s">
        <v>166</v>
      </c>
      <c r="F25" s="11"/>
      <c r="G25" s="27">
        <f>SUM(G26)</f>
        <v>145000</v>
      </c>
    </row>
    <row r="26" spans="1:7" ht="38.25">
      <c r="A26" s="56" t="s">
        <v>283</v>
      </c>
      <c r="B26" s="137" t="s">
        <v>4</v>
      </c>
      <c r="C26" s="11" t="s">
        <v>132</v>
      </c>
      <c r="D26" s="11" t="s">
        <v>138</v>
      </c>
      <c r="E26" s="11" t="s">
        <v>165</v>
      </c>
      <c r="F26" s="11"/>
      <c r="G26" s="27">
        <f>G27</f>
        <v>145000</v>
      </c>
    </row>
    <row r="27" spans="1:7" ht="24.75" customHeight="1">
      <c r="A27" s="129" t="s">
        <v>442</v>
      </c>
      <c r="B27" s="137" t="s">
        <v>4</v>
      </c>
      <c r="C27" s="15" t="s">
        <v>132</v>
      </c>
      <c r="D27" s="15" t="s">
        <v>138</v>
      </c>
      <c r="E27" s="15" t="s">
        <v>51</v>
      </c>
      <c r="F27" s="15" t="s">
        <v>45</v>
      </c>
      <c r="G27" s="28">
        <f>G29</f>
        <v>145000</v>
      </c>
    </row>
    <row r="28" spans="1:7" ht="0.75" customHeight="1" hidden="1">
      <c r="A28" s="57" t="s">
        <v>285</v>
      </c>
      <c r="B28" s="137" t="s">
        <v>4</v>
      </c>
      <c r="C28" s="15" t="s">
        <v>132</v>
      </c>
      <c r="D28" s="15" t="s">
        <v>138</v>
      </c>
      <c r="E28" s="15" t="s">
        <v>51</v>
      </c>
      <c r="F28" s="15" t="s">
        <v>308</v>
      </c>
      <c r="G28" s="28">
        <v>0</v>
      </c>
    </row>
    <row r="29" spans="1:7" ht="19.5" customHeight="1">
      <c r="A29" s="57" t="s">
        <v>443</v>
      </c>
      <c r="B29" s="137" t="s">
        <v>4</v>
      </c>
      <c r="C29" s="15" t="s">
        <v>132</v>
      </c>
      <c r="D29" s="15" t="s">
        <v>138</v>
      </c>
      <c r="E29" s="15" t="s">
        <v>51</v>
      </c>
      <c r="F29" s="15" t="s">
        <v>428</v>
      </c>
      <c r="G29" s="28">
        <v>145000</v>
      </c>
    </row>
    <row r="30" spans="1:7" ht="15.75">
      <c r="A30" s="92" t="s">
        <v>39</v>
      </c>
      <c r="B30" s="137" t="s">
        <v>4</v>
      </c>
      <c r="C30" s="93" t="s">
        <v>132</v>
      </c>
      <c r="D30" s="93" t="s">
        <v>316</v>
      </c>
      <c r="E30" s="94"/>
      <c r="F30" s="94"/>
      <c r="G30" s="27">
        <f>G31</f>
        <v>50000</v>
      </c>
    </row>
    <row r="31" spans="1:7" ht="38.25">
      <c r="A31" s="131" t="s">
        <v>40</v>
      </c>
      <c r="B31" s="137" t="s">
        <v>4</v>
      </c>
      <c r="C31" s="172" t="s">
        <v>132</v>
      </c>
      <c r="D31" s="172" t="s">
        <v>316</v>
      </c>
      <c r="E31" s="172" t="s">
        <v>166</v>
      </c>
      <c r="F31" s="172"/>
      <c r="G31" s="27">
        <f>G32</f>
        <v>50000</v>
      </c>
    </row>
    <row r="32" spans="1:7" ht="38.25">
      <c r="A32" s="131" t="s">
        <v>41</v>
      </c>
      <c r="B32" s="137" t="s">
        <v>4</v>
      </c>
      <c r="C32" s="172" t="s">
        <v>132</v>
      </c>
      <c r="D32" s="172" t="s">
        <v>316</v>
      </c>
      <c r="E32" s="172" t="s">
        <v>165</v>
      </c>
      <c r="F32" s="172"/>
      <c r="G32" s="27">
        <f>G33</f>
        <v>50000</v>
      </c>
    </row>
    <row r="33" spans="1:7" ht="15.75">
      <c r="A33" s="131" t="s">
        <v>42</v>
      </c>
      <c r="B33" s="137" t="s">
        <v>4</v>
      </c>
      <c r="C33" s="172" t="s">
        <v>132</v>
      </c>
      <c r="D33" s="172" t="s">
        <v>316</v>
      </c>
      <c r="E33" s="172" t="s">
        <v>43</v>
      </c>
      <c r="F33" s="172"/>
      <c r="G33" s="27">
        <f>G34</f>
        <v>50000</v>
      </c>
    </row>
    <row r="34" spans="1:7" ht="15.75">
      <c r="A34" s="131" t="s">
        <v>44</v>
      </c>
      <c r="B34" s="137" t="s">
        <v>4</v>
      </c>
      <c r="C34" s="172" t="s">
        <v>132</v>
      </c>
      <c r="D34" s="172" t="s">
        <v>316</v>
      </c>
      <c r="E34" s="172" t="s">
        <v>43</v>
      </c>
      <c r="F34" s="172" t="s">
        <v>45</v>
      </c>
      <c r="G34" s="28">
        <v>50000</v>
      </c>
    </row>
    <row r="35" spans="1:7" ht="15.75">
      <c r="A35" s="58" t="s">
        <v>106</v>
      </c>
      <c r="B35" s="137" t="s">
        <v>4</v>
      </c>
      <c r="C35" s="48" t="s">
        <v>132</v>
      </c>
      <c r="D35" s="48">
        <v>13</v>
      </c>
      <c r="E35" s="49"/>
      <c r="F35" s="49"/>
      <c r="G35" s="50">
        <f>G36+G43+G47+G40</f>
        <v>2494244.77</v>
      </c>
    </row>
    <row r="36" spans="1:7" ht="38.25">
      <c r="A36" s="156" t="s">
        <v>458</v>
      </c>
      <c r="B36" s="137" t="s">
        <v>4</v>
      </c>
      <c r="C36" s="11" t="s">
        <v>132</v>
      </c>
      <c r="D36" s="11">
        <v>13</v>
      </c>
      <c r="E36" s="11" t="s">
        <v>176</v>
      </c>
      <c r="F36" s="11"/>
      <c r="G36" s="27">
        <f>G37</f>
        <v>5000</v>
      </c>
    </row>
    <row r="37" spans="1:7" ht="25.5">
      <c r="A37" s="56" t="s">
        <v>175</v>
      </c>
      <c r="B37" s="137" t="s">
        <v>4</v>
      </c>
      <c r="C37" s="11" t="s">
        <v>132</v>
      </c>
      <c r="D37" s="11" t="s">
        <v>195</v>
      </c>
      <c r="E37" s="11" t="s">
        <v>174</v>
      </c>
      <c r="F37" s="11"/>
      <c r="G37" s="27">
        <f>G38</f>
        <v>5000</v>
      </c>
    </row>
    <row r="38" spans="1:7" ht="25.5">
      <c r="A38" s="56" t="s">
        <v>286</v>
      </c>
      <c r="B38" s="137" t="s">
        <v>4</v>
      </c>
      <c r="C38" s="11" t="s">
        <v>132</v>
      </c>
      <c r="D38" s="11">
        <v>13</v>
      </c>
      <c r="E38" s="11" t="s">
        <v>173</v>
      </c>
      <c r="F38" s="11"/>
      <c r="G38" s="27">
        <f>G39</f>
        <v>5000</v>
      </c>
    </row>
    <row r="39" spans="1:7" ht="25.5">
      <c r="A39" s="129" t="s">
        <v>69</v>
      </c>
      <c r="B39" s="137" t="s">
        <v>4</v>
      </c>
      <c r="C39" s="15" t="s">
        <v>132</v>
      </c>
      <c r="D39" s="15" t="s">
        <v>309</v>
      </c>
      <c r="E39" s="15" t="s">
        <v>173</v>
      </c>
      <c r="F39" s="15" t="s">
        <v>59</v>
      </c>
      <c r="G39" s="28">
        <v>5000</v>
      </c>
    </row>
    <row r="40" spans="1:7" ht="25.5">
      <c r="A40" s="162" t="s">
        <v>459</v>
      </c>
      <c r="B40" s="137" t="s">
        <v>4</v>
      </c>
      <c r="C40" s="11" t="s">
        <v>132</v>
      </c>
      <c r="D40" s="11" t="s">
        <v>309</v>
      </c>
      <c r="E40" s="173" t="s">
        <v>381</v>
      </c>
      <c r="F40" s="15"/>
      <c r="G40" s="27">
        <f>G41</f>
        <v>10000</v>
      </c>
    </row>
    <row r="41" spans="1:7" ht="25.5">
      <c r="A41" s="147" t="s">
        <v>386</v>
      </c>
      <c r="B41" s="137" t="s">
        <v>4</v>
      </c>
      <c r="C41" s="15" t="s">
        <v>132</v>
      </c>
      <c r="D41" s="15" t="s">
        <v>309</v>
      </c>
      <c r="E41" s="192" t="s">
        <v>382</v>
      </c>
      <c r="F41" s="15"/>
      <c r="G41" s="28">
        <f>G42</f>
        <v>10000</v>
      </c>
    </row>
    <row r="42" spans="1:7" ht="25.5">
      <c r="A42" s="129" t="s">
        <v>69</v>
      </c>
      <c r="B42" s="137" t="s">
        <v>4</v>
      </c>
      <c r="C42" s="15" t="s">
        <v>132</v>
      </c>
      <c r="D42" s="15" t="s">
        <v>309</v>
      </c>
      <c r="E42" s="192" t="s">
        <v>383</v>
      </c>
      <c r="F42" s="15" t="s">
        <v>59</v>
      </c>
      <c r="G42" s="28">
        <v>10000</v>
      </c>
    </row>
    <row r="43" spans="1:7" s="18" customFormat="1" ht="30" customHeight="1">
      <c r="A43" s="128" t="s">
        <v>473</v>
      </c>
      <c r="B43" s="206" t="s">
        <v>4</v>
      </c>
      <c r="C43" s="11" t="s">
        <v>132</v>
      </c>
      <c r="D43" s="11" t="s">
        <v>309</v>
      </c>
      <c r="E43" s="142" t="s">
        <v>475</v>
      </c>
      <c r="F43" s="11"/>
      <c r="G43" s="27">
        <f>G44</f>
        <v>164699.67</v>
      </c>
    </row>
    <row r="44" spans="1:7" ht="25.5">
      <c r="A44" s="129" t="s">
        <v>474</v>
      </c>
      <c r="B44" s="137" t="s">
        <v>4</v>
      </c>
      <c r="C44" s="15" t="s">
        <v>132</v>
      </c>
      <c r="D44" s="15" t="s">
        <v>309</v>
      </c>
      <c r="E44" s="192" t="s">
        <v>477</v>
      </c>
      <c r="F44" s="15"/>
      <c r="G44" s="28">
        <f>G45+G46</f>
        <v>164699.67</v>
      </c>
    </row>
    <row r="45" spans="1:7" ht="29.25" customHeight="1">
      <c r="A45" s="129" t="s">
        <v>69</v>
      </c>
      <c r="B45" s="137" t="s">
        <v>4</v>
      </c>
      <c r="C45" s="15" t="s">
        <v>132</v>
      </c>
      <c r="D45" s="15" t="s">
        <v>309</v>
      </c>
      <c r="E45" s="192" t="s">
        <v>476</v>
      </c>
      <c r="F45" s="15" t="s">
        <v>59</v>
      </c>
      <c r="G45" s="28">
        <v>157580.22</v>
      </c>
    </row>
    <row r="46" spans="1:7" ht="18.75" customHeight="1">
      <c r="A46" s="129" t="s">
        <v>70</v>
      </c>
      <c r="B46" s="137" t="s">
        <v>4</v>
      </c>
      <c r="C46" s="15" t="s">
        <v>132</v>
      </c>
      <c r="D46" s="15" t="s">
        <v>309</v>
      </c>
      <c r="E46" s="192" t="s">
        <v>476</v>
      </c>
      <c r="F46" s="15" t="s">
        <v>64</v>
      </c>
      <c r="G46" s="28">
        <v>7119.45</v>
      </c>
    </row>
    <row r="47" spans="1:7" ht="38.25">
      <c r="A47" s="56" t="s">
        <v>280</v>
      </c>
      <c r="B47" s="137" t="s">
        <v>4</v>
      </c>
      <c r="C47" s="11" t="s">
        <v>132</v>
      </c>
      <c r="D47" s="11">
        <v>13</v>
      </c>
      <c r="E47" s="11" t="s">
        <v>166</v>
      </c>
      <c r="F47" s="11"/>
      <c r="G47" s="27">
        <f>G48</f>
        <v>2314545.1</v>
      </c>
    </row>
    <row r="48" spans="1:7" ht="38.25">
      <c r="A48" s="56" t="s">
        <v>283</v>
      </c>
      <c r="B48" s="137" t="s">
        <v>4</v>
      </c>
      <c r="C48" s="11" t="s">
        <v>132</v>
      </c>
      <c r="D48" s="11">
        <v>13</v>
      </c>
      <c r="E48" s="11" t="s">
        <v>165</v>
      </c>
      <c r="F48" s="11"/>
      <c r="G48" s="27">
        <f>G53+G49</f>
        <v>2314545.1</v>
      </c>
    </row>
    <row r="49" spans="1:7" ht="25.5">
      <c r="A49" s="56" t="s">
        <v>321</v>
      </c>
      <c r="B49" s="137" t="s">
        <v>4</v>
      </c>
      <c r="C49" s="11" t="s">
        <v>132</v>
      </c>
      <c r="D49" s="11">
        <v>13</v>
      </c>
      <c r="E49" s="11" t="s">
        <v>194</v>
      </c>
      <c r="F49" s="11"/>
      <c r="G49" s="27">
        <f>G50+G51+G52</f>
        <v>2298545.1</v>
      </c>
    </row>
    <row r="50" spans="1:7" ht="25.5">
      <c r="A50" s="129" t="s">
        <v>66</v>
      </c>
      <c r="B50" s="137" t="s">
        <v>4</v>
      </c>
      <c r="C50" s="15" t="s">
        <v>133</v>
      </c>
      <c r="D50" s="15">
        <v>12</v>
      </c>
      <c r="E50" s="15" t="s">
        <v>194</v>
      </c>
      <c r="F50" s="15" t="s">
        <v>62</v>
      </c>
      <c r="G50" s="28">
        <v>2014377.1</v>
      </c>
    </row>
    <row r="51" spans="1:7" ht="25.5">
      <c r="A51" s="129" t="s">
        <v>69</v>
      </c>
      <c r="B51" s="137" t="s">
        <v>4</v>
      </c>
      <c r="C51" s="15" t="s">
        <v>132</v>
      </c>
      <c r="D51" s="15" t="s">
        <v>309</v>
      </c>
      <c r="E51" s="15" t="s">
        <v>194</v>
      </c>
      <c r="F51" s="15" t="s">
        <v>59</v>
      </c>
      <c r="G51" s="28">
        <v>244168</v>
      </c>
    </row>
    <row r="52" spans="1:7" ht="15.75">
      <c r="A52" s="129" t="s">
        <v>70</v>
      </c>
      <c r="B52" s="137" t="s">
        <v>4</v>
      </c>
      <c r="C52" s="15" t="s">
        <v>132</v>
      </c>
      <c r="D52" s="15" t="s">
        <v>309</v>
      </c>
      <c r="E52" s="15" t="s">
        <v>194</v>
      </c>
      <c r="F52" s="15" t="s">
        <v>64</v>
      </c>
      <c r="G52" s="28">
        <v>40000</v>
      </c>
    </row>
    <row r="53" spans="1:7" ht="25.5">
      <c r="A53" s="56" t="s">
        <v>149</v>
      </c>
      <c r="B53" s="137" t="s">
        <v>4</v>
      </c>
      <c r="C53" s="11" t="s">
        <v>132</v>
      </c>
      <c r="D53" s="11">
        <v>13</v>
      </c>
      <c r="E53" s="11" t="s">
        <v>193</v>
      </c>
      <c r="F53" s="11"/>
      <c r="G53" s="27">
        <f>G54+G55</f>
        <v>16000</v>
      </c>
    </row>
    <row r="54" spans="1:7" ht="25.5">
      <c r="A54" s="129" t="s">
        <v>69</v>
      </c>
      <c r="B54" s="137" t="s">
        <v>4</v>
      </c>
      <c r="C54" s="15" t="s">
        <v>132</v>
      </c>
      <c r="D54" s="15" t="s">
        <v>309</v>
      </c>
      <c r="E54" s="15" t="s">
        <v>193</v>
      </c>
      <c r="F54" s="15" t="s">
        <v>59</v>
      </c>
      <c r="G54" s="28">
        <v>15000</v>
      </c>
    </row>
    <row r="55" spans="1:7" ht="15.75">
      <c r="A55" s="57" t="s">
        <v>70</v>
      </c>
      <c r="B55" s="137" t="s">
        <v>4</v>
      </c>
      <c r="C55" s="15" t="s">
        <v>132</v>
      </c>
      <c r="D55" s="15" t="s">
        <v>309</v>
      </c>
      <c r="E55" s="15" t="s">
        <v>193</v>
      </c>
      <c r="F55" s="15" t="s">
        <v>64</v>
      </c>
      <c r="G55" s="28">
        <v>1000</v>
      </c>
    </row>
    <row r="56" spans="1:7" ht="16.5">
      <c r="A56" s="63" t="s">
        <v>107</v>
      </c>
      <c r="B56" s="138" t="s">
        <v>4</v>
      </c>
      <c r="C56" s="62" t="s">
        <v>134</v>
      </c>
      <c r="D56" s="62"/>
      <c r="E56" s="62"/>
      <c r="F56" s="62"/>
      <c r="G56" s="64">
        <f>G57</f>
        <v>127800</v>
      </c>
    </row>
    <row r="57" spans="1:7" ht="15.75">
      <c r="A57" s="56" t="s">
        <v>287</v>
      </c>
      <c r="B57" s="137" t="s">
        <v>4</v>
      </c>
      <c r="C57" s="11" t="s">
        <v>134</v>
      </c>
      <c r="D57" s="11" t="s">
        <v>135</v>
      </c>
      <c r="E57" s="11"/>
      <c r="F57" s="11"/>
      <c r="G57" s="27">
        <f>G58</f>
        <v>127800</v>
      </c>
    </row>
    <row r="58" spans="1:7" ht="38.25">
      <c r="A58" s="56" t="s">
        <v>280</v>
      </c>
      <c r="B58" s="137" t="s">
        <v>4</v>
      </c>
      <c r="C58" s="11" t="s">
        <v>134</v>
      </c>
      <c r="D58" s="11" t="s">
        <v>135</v>
      </c>
      <c r="E58" s="11" t="s">
        <v>166</v>
      </c>
      <c r="F58" s="11"/>
      <c r="G58" s="27">
        <f>G59</f>
        <v>127800</v>
      </c>
    </row>
    <row r="59" spans="1:7" ht="38.25">
      <c r="A59" s="56" t="s">
        <v>283</v>
      </c>
      <c r="B59" s="137" t="s">
        <v>4</v>
      </c>
      <c r="C59" s="11" t="s">
        <v>134</v>
      </c>
      <c r="D59" s="11" t="s">
        <v>135</v>
      </c>
      <c r="E59" s="11" t="s">
        <v>165</v>
      </c>
      <c r="F59" s="11"/>
      <c r="G59" s="27">
        <f>G60</f>
        <v>127800</v>
      </c>
    </row>
    <row r="60" spans="1:7" ht="25.5">
      <c r="A60" s="56" t="s">
        <v>288</v>
      </c>
      <c r="B60" s="137" t="s">
        <v>4</v>
      </c>
      <c r="C60" s="11" t="s">
        <v>134</v>
      </c>
      <c r="D60" s="11" t="s">
        <v>135</v>
      </c>
      <c r="E60" s="11" t="s">
        <v>168</v>
      </c>
      <c r="F60" s="11"/>
      <c r="G60" s="27">
        <f>G61+G62</f>
        <v>127800</v>
      </c>
    </row>
    <row r="61" spans="1:7" ht="25.5">
      <c r="A61" s="129" t="s">
        <v>66</v>
      </c>
      <c r="B61" s="137" t="s">
        <v>4</v>
      </c>
      <c r="C61" s="15" t="s">
        <v>134</v>
      </c>
      <c r="D61" s="15" t="s">
        <v>135</v>
      </c>
      <c r="E61" s="15" t="s">
        <v>168</v>
      </c>
      <c r="F61" s="15" t="s">
        <v>62</v>
      </c>
      <c r="G61" s="28">
        <v>122400</v>
      </c>
    </row>
    <row r="62" spans="1:7" ht="25.5">
      <c r="A62" s="129" t="s">
        <v>69</v>
      </c>
      <c r="B62" s="137" t="s">
        <v>4</v>
      </c>
      <c r="C62" s="15" t="s">
        <v>134</v>
      </c>
      <c r="D62" s="15" t="s">
        <v>135</v>
      </c>
      <c r="E62" s="15" t="s">
        <v>168</v>
      </c>
      <c r="F62" s="15" t="s">
        <v>59</v>
      </c>
      <c r="G62" s="28">
        <v>5400</v>
      </c>
    </row>
    <row r="63" spans="1:7" ht="33">
      <c r="A63" s="63" t="s">
        <v>289</v>
      </c>
      <c r="B63" s="138" t="s">
        <v>4</v>
      </c>
      <c r="C63" s="62" t="s">
        <v>135</v>
      </c>
      <c r="D63" s="62"/>
      <c r="E63" s="62"/>
      <c r="F63" s="62"/>
      <c r="G63" s="64">
        <f>G64+G69+G85</f>
        <v>101232.32</v>
      </c>
    </row>
    <row r="64" spans="1:7" ht="0.75" customHeight="1">
      <c r="A64" s="56" t="s">
        <v>290</v>
      </c>
      <c r="B64" s="137" t="s">
        <v>4</v>
      </c>
      <c r="C64" s="11" t="s">
        <v>135</v>
      </c>
      <c r="D64" s="11" t="s">
        <v>140</v>
      </c>
      <c r="E64" s="11"/>
      <c r="F64" s="11"/>
      <c r="G64" s="27">
        <f>G65</f>
        <v>0</v>
      </c>
    </row>
    <row r="65" spans="1:7" ht="38.25" hidden="1">
      <c r="A65" s="56" t="s">
        <v>280</v>
      </c>
      <c r="B65" s="137" t="s">
        <v>4</v>
      </c>
      <c r="C65" s="11" t="s">
        <v>135</v>
      </c>
      <c r="D65" s="11" t="s">
        <v>140</v>
      </c>
      <c r="E65" s="11" t="s">
        <v>166</v>
      </c>
      <c r="F65" s="11"/>
      <c r="G65" s="27">
        <f>G66</f>
        <v>0</v>
      </c>
    </row>
    <row r="66" spans="1:7" ht="38.25" hidden="1">
      <c r="A66" s="56" t="s">
        <v>283</v>
      </c>
      <c r="B66" s="137" t="s">
        <v>4</v>
      </c>
      <c r="C66" s="11" t="s">
        <v>135</v>
      </c>
      <c r="D66" s="11" t="s">
        <v>140</v>
      </c>
      <c r="E66" s="11" t="s">
        <v>165</v>
      </c>
      <c r="F66" s="11"/>
      <c r="G66" s="27">
        <f>G67</f>
        <v>0</v>
      </c>
    </row>
    <row r="67" spans="1:7" ht="38.25" hidden="1">
      <c r="A67" s="56" t="s">
        <v>291</v>
      </c>
      <c r="B67" s="137" t="s">
        <v>4</v>
      </c>
      <c r="C67" s="11" t="s">
        <v>135</v>
      </c>
      <c r="D67" s="11" t="s">
        <v>140</v>
      </c>
      <c r="E67" s="11" t="s">
        <v>177</v>
      </c>
      <c r="F67" s="11"/>
      <c r="G67" s="27">
        <f>G68</f>
        <v>0</v>
      </c>
    </row>
    <row r="68" spans="1:7" ht="25.5" hidden="1">
      <c r="A68" s="129" t="s">
        <v>69</v>
      </c>
      <c r="B68" s="137" t="s">
        <v>4</v>
      </c>
      <c r="C68" s="15" t="s">
        <v>135</v>
      </c>
      <c r="D68" s="15" t="s">
        <v>140</v>
      </c>
      <c r="E68" s="15" t="s">
        <v>177</v>
      </c>
      <c r="F68" s="15" t="s">
        <v>59</v>
      </c>
      <c r="G68" s="28">
        <v>0</v>
      </c>
    </row>
    <row r="69" spans="1:7" ht="15.75">
      <c r="A69" s="56" t="s">
        <v>109</v>
      </c>
      <c r="B69" s="137" t="s">
        <v>4</v>
      </c>
      <c r="C69" s="11" t="s">
        <v>135</v>
      </c>
      <c r="D69" s="11">
        <v>10</v>
      </c>
      <c r="E69" s="11"/>
      <c r="F69" s="11"/>
      <c r="G69" s="27">
        <f>G73+G70+G82</f>
        <v>86232.32</v>
      </c>
    </row>
    <row r="70" spans="1:7" ht="39">
      <c r="A70" s="133" t="s">
        <v>460</v>
      </c>
      <c r="B70" s="137" t="s">
        <v>4</v>
      </c>
      <c r="C70" s="11" t="s">
        <v>135</v>
      </c>
      <c r="D70" s="11" t="s">
        <v>310</v>
      </c>
      <c r="E70" s="135" t="s">
        <v>79</v>
      </c>
      <c r="F70" s="11"/>
      <c r="G70" s="27">
        <f>G71</f>
        <v>1000</v>
      </c>
    </row>
    <row r="71" spans="1:7" ht="38.25">
      <c r="A71" s="132" t="s">
        <v>76</v>
      </c>
      <c r="B71" s="137" t="s">
        <v>4</v>
      </c>
      <c r="C71" s="15" t="s">
        <v>135</v>
      </c>
      <c r="D71" s="15" t="s">
        <v>310</v>
      </c>
      <c r="E71" s="134" t="s">
        <v>77</v>
      </c>
      <c r="F71" s="15"/>
      <c r="G71" s="28">
        <f>G72</f>
        <v>1000</v>
      </c>
    </row>
    <row r="72" spans="1:7" ht="25.5">
      <c r="A72" s="132" t="s">
        <v>105</v>
      </c>
      <c r="B72" s="137" t="s">
        <v>4</v>
      </c>
      <c r="C72" s="15" t="s">
        <v>135</v>
      </c>
      <c r="D72" s="15" t="s">
        <v>310</v>
      </c>
      <c r="E72" s="134" t="s">
        <v>78</v>
      </c>
      <c r="F72" s="15" t="s">
        <v>59</v>
      </c>
      <c r="G72" s="28">
        <v>1000</v>
      </c>
    </row>
    <row r="73" spans="1:7" ht="38.25">
      <c r="A73" s="56" t="s">
        <v>280</v>
      </c>
      <c r="B73" s="137" t="s">
        <v>4</v>
      </c>
      <c r="C73" s="11" t="s">
        <v>135</v>
      </c>
      <c r="D73" s="11" t="s">
        <v>310</v>
      </c>
      <c r="E73" s="11" t="s">
        <v>166</v>
      </c>
      <c r="F73" s="11"/>
      <c r="G73" s="27">
        <f>G74</f>
        <v>62000</v>
      </c>
    </row>
    <row r="74" spans="1:7" ht="38.25">
      <c r="A74" s="56" t="s">
        <v>283</v>
      </c>
      <c r="B74" s="137" t="s">
        <v>4</v>
      </c>
      <c r="C74" s="11" t="s">
        <v>135</v>
      </c>
      <c r="D74" s="11" t="s">
        <v>310</v>
      </c>
      <c r="E74" s="11" t="s">
        <v>165</v>
      </c>
      <c r="F74" s="11"/>
      <c r="G74" s="27">
        <f>G75+G77</f>
        <v>62000</v>
      </c>
    </row>
    <row r="75" spans="1:7" ht="37.5" customHeight="1">
      <c r="A75" s="56" t="s">
        <v>291</v>
      </c>
      <c r="B75" s="137" t="s">
        <v>4</v>
      </c>
      <c r="C75" s="11" t="s">
        <v>135</v>
      </c>
      <c r="D75" s="11" t="s">
        <v>310</v>
      </c>
      <c r="E75" s="11" t="s">
        <v>177</v>
      </c>
      <c r="F75" s="11"/>
      <c r="G75" s="27">
        <f>G76</f>
        <v>50000</v>
      </c>
    </row>
    <row r="76" spans="1:7" ht="33" customHeight="1">
      <c r="A76" s="129" t="s">
        <v>69</v>
      </c>
      <c r="B76" s="137" t="s">
        <v>4</v>
      </c>
      <c r="C76" s="11" t="s">
        <v>135</v>
      </c>
      <c r="D76" s="11" t="s">
        <v>310</v>
      </c>
      <c r="E76" s="11" t="s">
        <v>177</v>
      </c>
      <c r="F76" s="11" t="s">
        <v>59</v>
      </c>
      <c r="G76" s="27">
        <v>50000</v>
      </c>
    </row>
    <row r="77" spans="1:7" ht="38.25">
      <c r="A77" s="56" t="s">
        <v>292</v>
      </c>
      <c r="B77" s="137" t="s">
        <v>4</v>
      </c>
      <c r="C77" s="11" t="s">
        <v>135</v>
      </c>
      <c r="D77" s="11">
        <v>10</v>
      </c>
      <c r="E77" s="11" t="s">
        <v>178</v>
      </c>
      <c r="F77" s="11"/>
      <c r="G77" s="27">
        <f>G78+G81+G79</f>
        <v>12000</v>
      </c>
    </row>
    <row r="78" spans="1:7" ht="24.75" customHeight="1">
      <c r="A78" s="129" t="s">
        <v>69</v>
      </c>
      <c r="B78" s="137" t="s">
        <v>4</v>
      </c>
      <c r="C78" s="15" t="s">
        <v>135</v>
      </c>
      <c r="D78" s="15" t="s">
        <v>310</v>
      </c>
      <c r="E78" s="15" t="s">
        <v>178</v>
      </c>
      <c r="F78" s="15" t="s">
        <v>59</v>
      </c>
      <c r="G78" s="28">
        <v>12000</v>
      </c>
    </row>
    <row r="79" spans="1:7" ht="0.75" customHeight="1" hidden="1">
      <c r="A79" s="57" t="s">
        <v>72</v>
      </c>
      <c r="B79" s="137" t="s">
        <v>4</v>
      </c>
      <c r="C79" s="15" t="s">
        <v>135</v>
      </c>
      <c r="D79" s="15" t="s">
        <v>310</v>
      </c>
      <c r="E79" s="15" t="s">
        <v>178</v>
      </c>
      <c r="F79" s="15" t="s">
        <v>65</v>
      </c>
      <c r="G79" s="28">
        <f>G80</f>
        <v>0</v>
      </c>
    </row>
    <row r="80" spans="1:7" ht="25.5" hidden="1">
      <c r="A80" s="57" t="s">
        <v>242</v>
      </c>
      <c r="B80" s="137" t="s">
        <v>4</v>
      </c>
      <c r="C80" s="15" t="s">
        <v>135</v>
      </c>
      <c r="D80" s="15" t="s">
        <v>310</v>
      </c>
      <c r="E80" s="15" t="s">
        <v>178</v>
      </c>
      <c r="F80" s="15" t="s">
        <v>238</v>
      </c>
      <c r="G80" s="28">
        <v>0</v>
      </c>
    </row>
    <row r="81" spans="1:7" ht="15.75" hidden="1">
      <c r="A81" s="57" t="s">
        <v>71</v>
      </c>
      <c r="B81" s="137" t="s">
        <v>4</v>
      </c>
      <c r="C81" s="15" t="s">
        <v>135</v>
      </c>
      <c r="D81" s="15" t="s">
        <v>310</v>
      </c>
      <c r="E81" s="15" t="s">
        <v>178</v>
      </c>
      <c r="F81" s="15" t="s">
        <v>45</v>
      </c>
      <c r="G81" s="28">
        <v>0</v>
      </c>
    </row>
    <row r="82" spans="1:7" ht="15.75">
      <c r="A82" s="56" t="s">
        <v>52</v>
      </c>
      <c r="B82" s="137" t="s">
        <v>4</v>
      </c>
      <c r="C82" s="11" t="s">
        <v>135</v>
      </c>
      <c r="D82" s="11" t="s">
        <v>310</v>
      </c>
      <c r="E82" s="11" t="s">
        <v>440</v>
      </c>
      <c r="F82" s="11"/>
      <c r="G82" s="27">
        <f>SUM(G84)</f>
        <v>23232.32</v>
      </c>
    </row>
    <row r="83" spans="1:7" ht="25.5">
      <c r="A83" s="129" t="s">
        <v>69</v>
      </c>
      <c r="B83" s="137" t="s">
        <v>4</v>
      </c>
      <c r="C83" s="15" t="s">
        <v>135</v>
      </c>
      <c r="D83" s="15" t="s">
        <v>310</v>
      </c>
      <c r="E83" s="15" t="s">
        <v>440</v>
      </c>
      <c r="F83" s="15" t="s">
        <v>59</v>
      </c>
      <c r="G83" s="27">
        <f>G84</f>
        <v>23232.32</v>
      </c>
    </row>
    <row r="84" spans="1:7" ht="25.5">
      <c r="A84" s="57" t="s">
        <v>285</v>
      </c>
      <c r="B84" s="137" t="s">
        <v>4</v>
      </c>
      <c r="C84" s="15" t="s">
        <v>135</v>
      </c>
      <c r="D84" s="15" t="s">
        <v>310</v>
      </c>
      <c r="E84" s="15" t="s">
        <v>440</v>
      </c>
      <c r="F84" s="15" t="s">
        <v>308</v>
      </c>
      <c r="G84" s="28">
        <v>23232.32</v>
      </c>
    </row>
    <row r="85" spans="1:7" ht="28.5">
      <c r="A85" s="9" t="s">
        <v>37</v>
      </c>
      <c r="B85" s="137" t="s">
        <v>4</v>
      </c>
      <c r="C85" s="11" t="s">
        <v>135</v>
      </c>
      <c r="D85" s="11" t="s">
        <v>32</v>
      </c>
      <c r="E85" s="11"/>
      <c r="F85" s="11"/>
      <c r="G85" s="27">
        <f>G86</f>
        <v>15000</v>
      </c>
    </row>
    <row r="86" spans="1:7" ht="38.25">
      <c r="A86" s="156" t="s">
        <v>458</v>
      </c>
      <c r="B86" s="137" t="s">
        <v>4</v>
      </c>
      <c r="C86" s="11" t="s">
        <v>135</v>
      </c>
      <c r="D86" s="11" t="s">
        <v>32</v>
      </c>
      <c r="E86" s="11" t="s">
        <v>176</v>
      </c>
      <c r="F86" s="11"/>
      <c r="G86" s="27">
        <f>G87</f>
        <v>15000</v>
      </c>
    </row>
    <row r="87" spans="1:7" ht="25.5">
      <c r="A87" s="56" t="s">
        <v>175</v>
      </c>
      <c r="B87" s="137" t="s">
        <v>4</v>
      </c>
      <c r="C87" s="11" t="s">
        <v>135</v>
      </c>
      <c r="D87" s="11" t="s">
        <v>32</v>
      </c>
      <c r="E87" s="11" t="s">
        <v>174</v>
      </c>
      <c r="F87" s="11"/>
      <c r="G87" s="27">
        <f>G88</f>
        <v>15000</v>
      </c>
    </row>
    <row r="88" spans="1:7" ht="25.5">
      <c r="A88" s="56" t="s">
        <v>286</v>
      </c>
      <c r="B88" s="137" t="s">
        <v>4</v>
      </c>
      <c r="C88" s="11" t="s">
        <v>135</v>
      </c>
      <c r="D88" s="11" t="s">
        <v>32</v>
      </c>
      <c r="E88" s="11" t="s">
        <v>173</v>
      </c>
      <c r="F88" s="11"/>
      <c r="G88" s="27">
        <f>G89</f>
        <v>15000</v>
      </c>
    </row>
    <row r="89" spans="1:7" ht="25.5">
      <c r="A89" s="129" t="s">
        <v>69</v>
      </c>
      <c r="B89" s="137" t="s">
        <v>4</v>
      </c>
      <c r="C89" s="15" t="s">
        <v>135</v>
      </c>
      <c r="D89" s="15" t="s">
        <v>32</v>
      </c>
      <c r="E89" s="15" t="s">
        <v>173</v>
      </c>
      <c r="F89" s="15" t="s">
        <v>59</v>
      </c>
      <c r="G89" s="28">
        <v>15000</v>
      </c>
    </row>
    <row r="90" spans="1:7" ht="16.5">
      <c r="A90" s="63" t="s">
        <v>110</v>
      </c>
      <c r="B90" s="138" t="s">
        <v>4</v>
      </c>
      <c r="C90" s="62" t="s">
        <v>136</v>
      </c>
      <c r="D90" s="62"/>
      <c r="E90" s="62"/>
      <c r="F90" s="62"/>
      <c r="G90" s="64">
        <f>G91+G110+G96</f>
        <v>887600</v>
      </c>
    </row>
    <row r="91" spans="1:7" ht="15.75">
      <c r="A91" s="56" t="s">
        <v>111</v>
      </c>
      <c r="B91" s="137" t="s">
        <v>4</v>
      </c>
      <c r="C91" s="11" t="s">
        <v>136</v>
      </c>
      <c r="D91" s="11" t="s">
        <v>132</v>
      </c>
      <c r="E91" s="11"/>
      <c r="F91" s="11"/>
      <c r="G91" s="27">
        <f>G92</f>
        <v>5000</v>
      </c>
    </row>
    <row r="92" spans="1:7" ht="25.5">
      <c r="A92" s="113" t="s">
        <v>453</v>
      </c>
      <c r="B92" s="137" t="s">
        <v>4</v>
      </c>
      <c r="C92" s="11" t="s">
        <v>136</v>
      </c>
      <c r="D92" s="11" t="s">
        <v>132</v>
      </c>
      <c r="E92" s="11" t="s">
        <v>170</v>
      </c>
      <c r="F92" s="11"/>
      <c r="G92" s="27">
        <f>G93</f>
        <v>5000</v>
      </c>
    </row>
    <row r="93" spans="1:7" ht="25.5">
      <c r="A93" s="113" t="s">
        <v>172</v>
      </c>
      <c r="B93" s="137" t="s">
        <v>4</v>
      </c>
      <c r="C93" s="11" t="s">
        <v>136</v>
      </c>
      <c r="D93" s="11" t="s">
        <v>132</v>
      </c>
      <c r="E93" s="11" t="s">
        <v>171</v>
      </c>
      <c r="F93" s="11"/>
      <c r="G93" s="27">
        <f>G94</f>
        <v>5000</v>
      </c>
    </row>
    <row r="94" spans="1:7" ht="25.5">
      <c r="A94" s="56" t="s">
        <v>112</v>
      </c>
      <c r="B94" s="137" t="s">
        <v>4</v>
      </c>
      <c r="C94" s="11" t="s">
        <v>136</v>
      </c>
      <c r="D94" s="11" t="s">
        <v>132</v>
      </c>
      <c r="E94" s="11" t="s">
        <v>169</v>
      </c>
      <c r="F94" s="11"/>
      <c r="G94" s="27">
        <f>G95</f>
        <v>5000</v>
      </c>
    </row>
    <row r="95" spans="1:7" ht="25.5">
      <c r="A95" s="129" t="s">
        <v>69</v>
      </c>
      <c r="B95" s="137" t="s">
        <v>4</v>
      </c>
      <c r="C95" s="15" t="s">
        <v>136</v>
      </c>
      <c r="D95" s="15" t="s">
        <v>132</v>
      </c>
      <c r="E95" s="15" t="s">
        <v>169</v>
      </c>
      <c r="F95" s="15" t="s">
        <v>59</v>
      </c>
      <c r="G95" s="28">
        <v>5000</v>
      </c>
    </row>
    <row r="96" spans="1:7" ht="13.5" customHeight="1">
      <c r="A96" s="56" t="s">
        <v>210</v>
      </c>
      <c r="B96" s="137" t="s">
        <v>4</v>
      </c>
      <c r="C96" s="120" t="s">
        <v>136</v>
      </c>
      <c r="D96" s="120" t="s">
        <v>140</v>
      </c>
      <c r="E96" s="11"/>
      <c r="F96" s="54"/>
      <c r="G96" s="27">
        <f>G104+G103</f>
        <v>399600</v>
      </c>
    </row>
    <row r="97" spans="1:7" ht="51" hidden="1">
      <c r="A97" s="60" t="s">
        <v>272</v>
      </c>
      <c r="B97" s="137" t="s">
        <v>4</v>
      </c>
      <c r="C97" s="121" t="s">
        <v>136</v>
      </c>
      <c r="D97" s="121" t="s">
        <v>140</v>
      </c>
      <c r="E97" s="114" t="s">
        <v>183</v>
      </c>
      <c r="F97" s="82"/>
      <c r="G97" s="81">
        <f>SUM(G98)</f>
        <v>0</v>
      </c>
    </row>
    <row r="98" spans="1:7" ht="25.5" hidden="1">
      <c r="A98" s="60" t="s">
        <v>273</v>
      </c>
      <c r="B98" s="137" t="s">
        <v>4</v>
      </c>
      <c r="C98" s="121" t="s">
        <v>136</v>
      </c>
      <c r="D98" s="121" t="s">
        <v>140</v>
      </c>
      <c r="E98" s="114" t="s">
        <v>184</v>
      </c>
      <c r="F98" s="82"/>
      <c r="G98" s="81">
        <f>SUM(G99)</f>
        <v>0</v>
      </c>
    </row>
    <row r="99" spans="1:7" ht="25.5" hidden="1">
      <c r="A99" s="60" t="s">
        <v>274</v>
      </c>
      <c r="B99" s="137" t="s">
        <v>4</v>
      </c>
      <c r="C99" s="121" t="s">
        <v>136</v>
      </c>
      <c r="D99" s="121" t="s">
        <v>140</v>
      </c>
      <c r="E99" s="114" t="s">
        <v>276</v>
      </c>
      <c r="F99" s="82"/>
      <c r="G99" s="81">
        <f>SUM(G100)</f>
        <v>0</v>
      </c>
    </row>
    <row r="100" spans="1:7" ht="25.5" hidden="1">
      <c r="A100" s="60" t="s">
        <v>275</v>
      </c>
      <c r="B100" s="137" t="s">
        <v>4</v>
      </c>
      <c r="C100" s="121" t="s">
        <v>136</v>
      </c>
      <c r="D100" s="121" t="s">
        <v>140</v>
      </c>
      <c r="E100" s="114" t="s">
        <v>277</v>
      </c>
      <c r="F100" s="82"/>
      <c r="G100" s="81">
        <f>SUM(G101)</f>
        <v>0</v>
      </c>
    </row>
    <row r="101" spans="1:7" ht="25.5" hidden="1">
      <c r="A101" s="84" t="s">
        <v>285</v>
      </c>
      <c r="B101" s="137" t="s">
        <v>4</v>
      </c>
      <c r="C101" s="122" t="s">
        <v>136</v>
      </c>
      <c r="D101" s="122" t="s">
        <v>140</v>
      </c>
      <c r="E101" s="115" t="s">
        <v>277</v>
      </c>
      <c r="F101" s="83" t="s">
        <v>308</v>
      </c>
      <c r="G101" s="116"/>
    </row>
    <row r="102" spans="1:7" ht="38.25">
      <c r="A102" s="56" t="s">
        <v>280</v>
      </c>
      <c r="B102" s="137" t="s">
        <v>4</v>
      </c>
      <c r="C102" s="120" t="s">
        <v>136</v>
      </c>
      <c r="D102" s="120" t="s">
        <v>140</v>
      </c>
      <c r="E102" s="11" t="s">
        <v>166</v>
      </c>
      <c r="F102" s="54"/>
      <c r="G102" s="27">
        <f>G103</f>
        <v>149600</v>
      </c>
    </row>
    <row r="103" spans="1:7" ht="38.25">
      <c r="A103" s="56" t="s">
        <v>283</v>
      </c>
      <c r="B103" s="137" t="s">
        <v>4</v>
      </c>
      <c r="C103" s="120" t="s">
        <v>136</v>
      </c>
      <c r="D103" s="120" t="s">
        <v>140</v>
      </c>
      <c r="E103" s="11" t="s">
        <v>165</v>
      </c>
      <c r="F103" s="54"/>
      <c r="G103" s="27">
        <f>G107</f>
        <v>149600</v>
      </c>
    </row>
    <row r="104" spans="1:7" ht="18" customHeight="1">
      <c r="A104" s="128" t="s">
        <v>461</v>
      </c>
      <c r="B104" s="137" t="s">
        <v>4</v>
      </c>
      <c r="C104" s="120" t="s">
        <v>136</v>
      </c>
      <c r="D104" s="120" t="s">
        <v>140</v>
      </c>
      <c r="E104" s="11" t="s">
        <v>83</v>
      </c>
      <c r="F104" s="54"/>
      <c r="G104" s="27">
        <f>G105</f>
        <v>250000</v>
      </c>
    </row>
    <row r="105" spans="1:7" ht="15.75">
      <c r="A105" s="129" t="s">
        <v>81</v>
      </c>
      <c r="B105" s="137" t="s">
        <v>4</v>
      </c>
      <c r="C105" s="15" t="s">
        <v>136</v>
      </c>
      <c r="D105" s="15" t="s">
        <v>140</v>
      </c>
      <c r="E105" s="15" t="s">
        <v>82</v>
      </c>
      <c r="F105" s="54"/>
      <c r="G105" s="28">
        <f>G106</f>
        <v>250000</v>
      </c>
    </row>
    <row r="106" spans="1:7" ht="25.5">
      <c r="A106" s="129" t="s">
        <v>56</v>
      </c>
      <c r="B106" s="137" t="s">
        <v>4</v>
      </c>
      <c r="C106" s="15" t="s">
        <v>136</v>
      </c>
      <c r="D106" s="15" t="s">
        <v>140</v>
      </c>
      <c r="E106" s="15" t="s">
        <v>82</v>
      </c>
      <c r="F106" s="55" t="s">
        <v>59</v>
      </c>
      <c r="G106" s="28">
        <v>250000</v>
      </c>
    </row>
    <row r="107" spans="1:7" ht="25.5">
      <c r="A107" s="59" t="s">
        <v>371</v>
      </c>
      <c r="B107" s="137" t="s">
        <v>4</v>
      </c>
      <c r="C107" s="120" t="s">
        <v>136</v>
      </c>
      <c r="D107" s="120" t="s">
        <v>140</v>
      </c>
      <c r="E107" s="11" t="s">
        <v>372</v>
      </c>
      <c r="F107" s="54"/>
      <c r="G107" s="27">
        <f>G108+G109</f>
        <v>149600</v>
      </c>
    </row>
    <row r="108" spans="1:7" ht="25.5">
      <c r="A108" s="129" t="s">
        <v>69</v>
      </c>
      <c r="B108" s="137" t="s">
        <v>4</v>
      </c>
      <c r="C108" s="123" t="s">
        <v>136</v>
      </c>
      <c r="D108" s="123" t="s">
        <v>140</v>
      </c>
      <c r="E108" s="15" t="s">
        <v>372</v>
      </c>
      <c r="F108" s="55" t="s">
        <v>59</v>
      </c>
      <c r="G108" s="28">
        <v>138586.02</v>
      </c>
    </row>
    <row r="109" spans="1:7" ht="15.75">
      <c r="A109" s="129" t="s">
        <v>89</v>
      </c>
      <c r="B109" s="137" t="s">
        <v>4</v>
      </c>
      <c r="C109" s="123" t="s">
        <v>136</v>
      </c>
      <c r="D109" s="123" t="s">
        <v>136</v>
      </c>
      <c r="E109" s="15" t="s">
        <v>372</v>
      </c>
      <c r="F109" s="55" t="s">
        <v>63</v>
      </c>
      <c r="G109" s="28">
        <v>11013.98</v>
      </c>
    </row>
    <row r="110" spans="1:7" ht="15.75">
      <c r="A110" s="56" t="s">
        <v>113</v>
      </c>
      <c r="B110" s="137" t="s">
        <v>4</v>
      </c>
      <c r="C110" s="23" t="s">
        <v>136</v>
      </c>
      <c r="D110" s="23" t="s">
        <v>311</v>
      </c>
      <c r="E110" s="23"/>
      <c r="F110" s="23"/>
      <c r="G110" s="27">
        <f>G111+G115+G118+G120+G123</f>
        <v>483000</v>
      </c>
    </row>
    <row r="111" spans="1:7" ht="38.25">
      <c r="A111" s="113" t="s">
        <v>455</v>
      </c>
      <c r="B111" s="137" t="s">
        <v>4</v>
      </c>
      <c r="C111" s="23" t="s">
        <v>136</v>
      </c>
      <c r="D111" s="23" t="s">
        <v>311</v>
      </c>
      <c r="E111" s="23" t="s">
        <v>182</v>
      </c>
      <c r="F111" s="23"/>
      <c r="G111" s="27">
        <f>G112</f>
        <v>25000</v>
      </c>
    </row>
    <row r="112" spans="1:7" ht="25.5">
      <c r="A112" s="113" t="s">
        <v>181</v>
      </c>
      <c r="B112" s="137" t="s">
        <v>4</v>
      </c>
      <c r="C112" s="23" t="s">
        <v>136</v>
      </c>
      <c r="D112" s="23" t="s">
        <v>311</v>
      </c>
      <c r="E112" s="23" t="s">
        <v>180</v>
      </c>
      <c r="F112" s="23"/>
      <c r="G112" s="27">
        <f>G113</f>
        <v>25000</v>
      </c>
    </row>
    <row r="113" spans="1:7" ht="25.5">
      <c r="A113" s="56" t="s">
        <v>150</v>
      </c>
      <c r="B113" s="137" t="s">
        <v>4</v>
      </c>
      <c r="C113" s="23" t="s">
        <v>136</v>
      </c>
      <c r="D113" s="23" t="s">
        <v>311</v>
      </c>
      <c r="E113" s="23" t="s">
        <v>179</v>
      </c>
      <c r="F113" s="23"/>
      <c r="G113" s="27">
        <f>G114</f>
        <v>25000</v>
      </c>
    </row>
    <row r="114" spans="1:7" ht="26.25" thickBot="1">
      <c r="A114" s="129" t="s">
        <v>69</v>
      </c>
      <c r="B114" s="137" t="s">
        <v>4</v>
      </c>
      <c r="C114" s="23" t="s">
        <v>136</v>
      </c>
      <c r="D114" s="23" t="s">
        <v>311</v>
      </c>
      <c r="E114" s="17" t="s">
        <v>179</v>
      </c>
      <c r="F114" s="17" t="s">
        <v>59</v>
      </c>
      <c r="G114" s="28">
        <v>25000</v>
      </c>
    </row>
    <row r="115" spans="1:7" ht="26.25">
      <c r="A115" s="136" t="s">
        <v>454</v>
      </c>
      <c r="B115" s="137" t="s">
        <v>4</v>
      </c>
      <c r="C115" s="23" t="s">
        <v>136</v>
      </c>
      <c r="D115" s="23" t="s">
        <v>311</v>
      </c>
      <c r="E115" s="23" t="s">
        <v>379</v>
      </c>
      <c r="F115" s="23"/>
      <c r="G115" s="27">
        <f>G116</f>
        <v>3000</v>
      </c>
    </row>
    <row r="116" spans="1:7" s="18" customFormat="1" ht="38.25">
      <c r="A116" s="222" t="s">
        <v>84</v>
      </c>
      <c r="B116" s="206" t="s">
        <v>4</v>
      </c>
      <c r="C116" s="23" t="s">
        <v>136</v>
      </c>
      <c r="D116" s="23" t="s">
        <v>311</v>
      </c>
      <c r="E116" s="23" t="s">
        <v>377</v>
      </c>
      <c r="F116" s="23"/>
      <c r="G116" s="27">
        <f>G117</f>
        <v>3000</v>
      </c>
    </row>
    <row r="117" spans="1:7" ht="25.5">
      <c r="A117" s="132" t="s">
        <v>105</v>
      </c>
      <c r="B117" s="137" t="s">
        <v>4</v>
      </c>
      <c r="C117" s="17" t="s">
        <v>136</v>
      </c>
      <c r="D117" s="17" t="s">
        <v>311</v>
      </c>
      <c r="E117" s="17" t="s">
        <v>378</v>
      </c>
      <c r="F117" s="17" t="s">
        <v>59</v>
      </c>
      <c r="G117" s="28">
        <v>3000</v>
      </c>
    </row>
    <row r="118" spans="1:7" s="18" customFormat="1" ht="25.5">
      <c r="A118" s="221" t="s">
        <v>517</v>
      </c>
      <c r="B118" s="206" t="s">
        <v>4</v>
      </c>
      <c r="C118" s="23" t="s">
        <v>136</v>
      </c>
      <c r="D118" s="23" t="s">
        <v>311</v>
      </c>
      <c r="E118" s="23" t="s">
        <v>516</v>
      </c>
      <c r="F118" s="23"/>
      <c r="G118" s="27">
        <f>G119</f>
        <v>250000</v>
      </c>
    </row>
    <row r="119" spans="1:7" ht="25.5">
      <c r="A119" s="132" t="s">
        <v>105</v>
      </c>
      <c r="B119" s="137" t="s">
        <v>4</v>
      </c>
      <c r="C119" s="17" t="s">
        <v>136</v>
      </c>
      <c r="D119" s="17" t="s">
        <v>311</v>
      </c>
      <c r="E119" s="17" t="s">
        <v>518</v>
      </c>
      <c r="F119" s="17" t="s">
        <v>59</v>
      </c>
      <c r="G119" s="28">
        <v>250000</v>
      </c>
    </row>
    <row r="120" spans="1:7" ht="25.5">
      <c r="A120" s="56" t="s">
        <v>391</v>
      </c>
      <c r="B120" s="137" t="s">
        <v>4</v>
      </c>
      <c r="C120" s="23" t="s">
        <v>136</v>
      </c>
      <c r="D120" s="23" t="s">
        <v>311</v>
      </c>
      <c r="E120" s="23" t="s">
        <v>392</v>
      </c>
      <c r="F120" s="23"/>
      <c r="G120" s="27">
        <f>G121</f>
        <v>5000</v>
      </c>
    </row>
    <row r="121" spans="1:7" ht="15.75">
      <c r="A121" s="132" t="s">
        <v>113</v>
      </c>
      <c r="B121" s="137" t="s">
        <v>4</v>
      </c>
      <c r="C121" s="17" t="s">
        <v>136</v>
      </c>
      <c r="D121" s="17" t="s">
        <v>311</v>
      </c>
      <c r="E121" s="17" t="s">
        <v>392</v>
      </c>
      <c r="F121" s="17" t="s">
        <v>58</v>
      </c>
      <c r="G121" s="28">
        <f>G122</f>
        <v>5000</v>
      </c>
    </row>
    <row r="122" spans="1:7" ht="25.5">
      <c r="A122" s="132" t="s">
        <v>105</v>
      </c>
      <c r="B122" s="137" t="s">
        <v>4</v>
      </c>
      <c r="C122" s="17" t="s">
        <v>136</v>
      </c>
      <c r="D122" s="17" t="s">
        <v>311</v>
      </c>
      <c r="E122" s="17" t="s">
        <v>392</v>
      </c>
      <c r="F122" s="17" t="s">
        <v>59</v>
      </c>
      <c r="G122" s="28">
        <v>5000</v>
      </c>
    </row>
    <row r="123" spans="1:7" s="18" customFormat="1" ht="15.75">
      <c r="A123" s="128" t="s">
        <v>515</v>
      </c>
      <c r="B123" s="206" t="s">
        <v>4</v>
      </c>
      <c r="C123" s="23" t="s">
        <v>136</v>
      </c>
      <c r="D123" s="23" t="s">
        <v>311</v>
      </c>
      <c r="E123" s="23" t="s">
        <v>514</v>
      </c>
      <c r="F123" s="23"/>
      <c r="G123" s="27">
        <f>G124</f>
        <v>200000</v>
      </c>
    </row>
    <row r="124" spans="1:7" ht="25.5">
      <c r="A124" s="132" t="s">
        <v>105</v>
      </c>
      <c r="B124" s="137" t="s">
        <v>4</v>
      </c>
      <c r="C124" s="17" t="s">
        <v>136</v>
      </c>
      <c r="D124" s="17" t="s">
        <v>311</v>
      </c>
      <c r="E124" s="17" t="s">
        <v>514</v>
      </c>
      <c r="F124" s="17" t="s">
        <v>59</v>
      </c>
      <c r="G124" s="28">
        <v>200000</v>
      </c>
    </row>
    <row r="125" spans="1:7" ht="16.5">
      <c r="A125" s="63" t="s">
        <v>293</v>
      </c>
      <c r="B125" s="138" t="s">
        <v>4</v>
      </c>
      <c r="C125" s="88" t="s">
        <v>137</v>
      </c>
      <c r="D125" s="88"/>
      <c r="E125" s="88"/>
      <c r="F125" s="88"/>
      <c r="G125" s="64">
        <f>G130+G146+G182</f>
        <v>14489036.75</v>
      </c>
    </row>
    <row r="126" spans="1:7" ht="15.75" hidden="1">
      <c r="A126" s="56" t="s">
        <v>254</v>
      </c>
      <c r="B126" s="137" t="s">
        <v>4</v>
      </c>
      <c r="C126" s="23" t="s">
        <v>137</v>
      </c>
      <c r="D126" s="11" t="s">
        <v>132</v>
      </c>
      <c r="E126" s="11" t="s">
        <v>256</v>
      </c>
      <c r="F126" s="11"/>
      <c r="G126" s="50">
        <f>G127</f>
        <v>0</v>
      </c>
    </row>
    <row r="127" spans="1:7" ht="15.75" hidden="1">
      <c r="A127" s="56" t="s">
        <v>115</v>
      </c>
      <c r="B127" s="137" t="s">
        <v>4</v>
      </c>
      <c r="C127" s="23" t="s">
        <v>137</v>
      </c>
      <c r="D127" s="11" t="s">
        <v>132</v>
      </c>
      <c r="E127" s="11" t="s">
        <v>256</v>
      </c>
      <c r="F127" s="11"/>
      <c r="G127" s="50">
        <f>G128</f>
        <v>0</v>
      </c>
    </row>
    <row r="128" spans="1:7" ht="25.5" hidden="1">
      <c r="A128" s="113" t="s">
        <v>255</v>
      </c>
      <c r="B128" s="137" t="s">
        <v>4</v>
      </c>
      <c r="C128" s="23" t="s">
        <v>137</v>
      </c>
      <c r="D128" s="11" t="s">
        <v>132</v>
      </c>
      <c r="E128" s="11" t="s">
        <v>256</v>
      </c>
      <c r="F128" s="11"/>
      <c r="G128" s="50">
        <f>G129</f>
        <v>0</v>
      </c>
    </row>
    <row r="129" spans="1:7" ht="25.5" hidden="1">
      <c r="A129" s="57" t="s">
        <v>242</v>
      </c>
      <c r="B129" s="137" t="s">
        <v>4</v>
      </c>
      <c r="C129" s="17" t="s">
        <v>137</v>
      </c>
      <c r="D129" s="15" t="s">
        <v>132</v>
      </c>
      <c r="E129" s="15" t="s">
        <v>256</v>
      </c>
      <c r="F129" s="15" t="s">
        <v>238</v>
      </c>
      <c r="G129" s="51">
        <v>0</v>
      </c>
    </row>
    <row r="130" spans="1:7" ht="15.75">
      <c r="A130" s="56" t="s">
        <v>114</v>
      </c>
      <c r="B130" s="137" t="s">
        <v>4</v>
      </c>
      <c r="C130" s="11" t="s">
        <v>137</v>
      </c>
      <c r="D130" s="11" t="s">
        <v>132</v>
      </c>
      <c r="E130" s="11"/>
      <c r="F130" s="11"/>
      <c r="G130" s="27">
        <f>G131</f>
        <v>60000</v>
      </c>
    </row>
    <row r="131" spans="1:7" ht="38.25">
      <c r="A131" s="56" t="s">
        <v>280</v>
      </c>
      <c r="B131" s="137" t="s">
        <v>4</v>
      </c>
      <c r="C131" s="11" t="s">
        <v>137</v>
      </c>
      <c r="D131" s="11" t="s">
        <v>132</v>
      </c>
      <c r="E131" s="11" t="s">
        <v>166</v>
      </c>
      <c r="F131" s="11"/>
      <c r="G131" s="27">
        <f>G132</f>
        <v>60000</v>
      </c>
    </row>
    <row r="132" spans="1:7" ht="15.75">
      <c r="A132" s="56" t="s">
        <v>115</v>
      </c>
      <c r="B132" s="137" t="s">
        <v>4</v>
      </c>
      <c r="C132" s="11" t="s">
        <v>137</v>
      </c>
      <c r="D132" s="11" t="s">
        <v>132</v>
      </c>
      <c r="E132" s="11" t="s">
        <v>190</v>
      </c>
      <c r="F132" s="11"/>
      <c r="G132" s="27">
        <f>G133+G141</f>
        <v>60000</v>
      </c>
    </row>
    <row r="133" spans="1:7" ht="15" customHeight="1">
      <c r="A133" s="56" t="s">
        <v>114</v>
      </c>
      <c r="B133" s="137" t="s">
        <v>4</v>
      </c>
      <c r="C133" s="11" t="s">
        <v>137</v>
      </c>
      <c r="D133" s="11" t="s">
        <v>132</v>
      </c>
      <c r="E133" s="11" t="s">
        <v>198</v>
      </c>
      <c r="F133" s="11"/>
      <c r="G133" s="27">
        <f>G134+G137</f>
        <v>60000</v>
      </c>
    </row>
    <row r="134" spans="1:7" ht="38.25" hidden="1">
      <c r="A134" s="56" t="s">
        <v>294</v>
      </c>
      <c r="B134" s="137" t="s">
        <v>4</v>
      </c>
      <c r="C134" s="11" t="s">
        <v>137</v>
      </c>
      <c r="D134" s="11" t="s">
        <v>132</v>
      </c>
      <c r="E134" s="11" t="s">
        <v>197</v>
      </c>
      <c r="F134" s="11"/>
      <c r="G134" s="27">
        <f>G136</f>
        <v>0</v>
      </c>
    </row>
    <row r="135" spans="1:7" ht="15.75" hidden="1">
      <c r="A135" s="57" t="s">
        <v>44</v>
      </c>
      <c r="B135" s="137" t="s">
        <v>4</v>
      </c>
      <c r="C135" s="15" t="s">
        <v>137</v>
      </c>
      <c r="D135" s="15" t="s">
        <v>132</v>
      </c>
      <c r="E135" s="15" t="s">
        <v>197</v>
      </c>
      <c r="F135" s="15" t="s">
        <v>45</v>
      </c>
      <c r="G135" s="28">
        <f>G136</f>
        <v>0</v>
      </c>
    </row>
    <row r="136" spans="1:7" ht="51" hidden="1">
      <c r="A136" s="89" t="s">
        <v>33</v>
      </c>
      <c r="B136" s="137" t="s">
        <v>4</v>
      </c>
      <c r="C136" s="15" t="s">
        <v>137</v>
      </c>
      <c r="D136" s="15" t="s">
        <v>132</v>
      </c>
      <c r="E136" s="15" t="s">
        <v>197</v>
      </c>
      <c r="F136" s="15" t="s">
        <v>34</v>
      </c>
      <c r="G136" s="28">
        <v>0</v>
      </c>
    </row>
    <row r="137" spans="1:7" ht="15.75">
      <c r="A137" s="56" t="s">
        <v>116</v>
      </c>
      <c r="B137" s="137" t="s">
        <v>4</v>
      </c>
      <c r="C137" s="11" t="s">
        <v>137</v>
      </c>
      <c r="D137" s="11" t="s">
        <v>132</v>
      </c>
      <c r="E137" s="11" t="s">
        <v>196</v>
      </c>
      <c r="F137" s="11"/>
      <c r="G137" s="27">
        <f>G138+G139</f>
        <v>60000</v>
      </c>
    </row>
    <row r="138" spans="1:7" ht="34.5" customHeight="1">
      <c r="A138" s="129" t="s">
        <v>69</v>
      </c>
      <c r="B138" s="137" t="s">
        <v>4</v>
      </c>
      <c r="C138" s="15" t="s">
        <v>137</v>
      </c>
      <c r="D138" s="15" t="s">
        <v>132</v>
      </c>
      <c r="E138" s="15" t="s">
        <v>196</v>
      </c>
      <c r="F138" s="15" t="s">
        <v>59</v>
      </c>
      <c r="G138" s="28">
        <v>60000</v>
      </c>
    </row>
    <row r="139" spans="1:7" ht="0.75" customHeight="1" hidden="1">
      <c r="A139" s="57" t="s">
        <v>44</v>
      </c>
      <c r="B139" s="137" t="s">
        <v>4</v>
      </c>
      <c r="C139" s="15" t="s">
        <v>137</v>
      </c>
      <c r="D139" s="15" t="s">
        <v>132</v>
      </c>
      <c r="E139" s="15" t="s">
        <v>196</v>
      </c>
      <c r="F139" s="15" t="s">
        <v>45</v>
      </c>
      <c r="G139" s="28">
        <f>G140</f>
        <v>0</v>
      </c>
    </row>
    <row r="140" spans="1:7" ht="14.25" customHeight="1" hidden="1">
      <c r="A140" s="90" t="s">
        <v>70</v>
      </c>
      <c r="B140" s="137" t="s">
        <v>4</v>
      </c>
      <c r="C140" s="15" t="s">
        <v>137</v>
      </c>
      <c r="D140" s="15" t="s">
        <v>132</v>
      </c>
      <c r="E140" s="15" t="s">
        <v>196</v>
      </c>
      <c r="F140" s="15" t="s">
        <v>64</v>
      </c>
      <c r="G140" s="28">
        <v>0</v>
      </c>
    </row>
    <row r="141" spans="1:7" ht="16.5" customHeight="1" hidden="1">
      <c r="A141" s="56" t="s">
        <v>115</v>
      </c>
      <c r="B141" s="137" t="s">
        <v>4</v>
      </c>
      <c r="C141" s="11" t="s">
        <v>137</v>
      </c>
      <c r="D141" s="11" t="s">
        <v>132</v>
      </c>
      <c r="E141" s="11" t="s">
        <v>240</v>
      </c>
      <c r="F141" s="11"/>
      <c r="G141" s="27">
        <f>G142+G144</f>
        <v>0</v>
      </c>
    </row>
    <row r="142" spans="1:7" ht="15.75" customHeight="1" hidden="1">
      <c r="A142" s="56" t="s">
        <v>233</v>
      </c>
      <c r="B142" s="137" t="s">
        <v>4</v>
      </c>
      <c r="C142" s="11" t="s">
        <v>137</v>
      </c>
      <c r="D142" s="11" t="s">
        <v>132</v>
      </c>
      <c r="E142" s="11" t="s">
        <v>239</v>
      </c>
      <c r="F142" s="11"/>
      <c r="G142" s="27">
        <f>G143</f>
        <v>0</v>
      </c>
    </row>
    <row r="143" spans="1:7" ht="13.5" customHeight="1" hidden="1">
      <c r="A143" s="57" t="s">
        <v>242</v>
      </c>
      <c r="B143" s="137" t="s">
        <v>4</v>
      </c>
      <c r="C143" s="15" t="s">
        <v>137</v>
      </c>
      <c r="D143" s="15" t="s">
        <v>132</v>
      </c>
      <c r="E143" s="15" t="s">
        <v>239</v>
      </c>
      <c r="F143" s="15" t="s">
        <v>238</v>
      </c>
      <c r="G143" s="28">
        <v>0</v>
      </c>
    </row>
    <row r="144" spans="1:7" ht="18.75" customHeight="1" hidden="1">
      <c r="A144" s="56" t="s">
        <v>234</v>
      </c>
      <c r="B144" s="137" t="s">
        <v>4</v>
      </c>
      <c r="C144" s="11" t="s">
        <v>137</v>
      </c>
      <c r="D144" s="11" t="s">
        <v>132</v>
      </c>
      <c r="E144" s="11" t="s">
        <v>241</v>
      </c>
      <c r="F144" s="11"/>
      <c r="G144" s="27">
        <f>G145</f>
        <v>0</v>
      </c>
    </row>
    <row r="145" spans="1:7" ht="19.5" customHeight="1" hidden="1">
      <c r="A145" s="57" t="s">
        <v>242</v>
      </c>
      <c r="B145" s="137" t="s">
        <v>4</v>
      </c>
      <c r="C145" s="15" t="s">
        <v>137</v>
      </c>
      <c r="D145" s="15" t="s">
        <v>132</v>
      </c>
      <c r="E145" s="15" t="s">
        <v>241</v>
      </c>
      <c r="F145" s="15" t="s">
        <v>238</v>
      </c>
      <c r="G145" s="28">
        <v>0</v>
      </c>
    </row>
    <row r="146" spans="1:7" ht="15.75">
      <c r="A146" s="56" t="s">
        <v>295</v>
      </c>
      <c r="B146" s="137" t="s">
        <v>4</v>
      </c>
      <c r="C146" s="11" t="s">
        <v>137</v>
      </c>
      <c r="D146" s="11" t="s">
        <v>134</v>
      </c>
      <c r="E146" s="11"/>
      <c r="F146" s="11"/>
      <c r="G146" s="27">
        <f>G147+G161</f>
        <v>14011307.94</v>
      </c>
    </row>
    <row r="147" spans="1:7" ht="27" customHeight="1">
      <c r="A147" s="119" t="s">
        <v>464</v>
      </c>
      <c r="B147" s="137" t="s">
        <v>4</v>
      </c>
      <c r="C147" s="11" t="s">
        <v>137</v>
      </c>
      <c r="D147" s="11" t="s">
        <v>134</v>
      </c>
      <c r="E147" s="10" t="s">
        <v>384</v>
      </c>
      <c r="F147" s="11"/>
      <c r="G147" s="27">
        <f>G148+G153+G157</f>
        <v>14001307.94</v>
      </c>
    </row>
    <row r="148" spans="1:7" s="18" customFormat="1" ht="27" customHeight="1">
      <c r="A148" s="119" t="s">
        <v>465</v>
      </c>
      <c r="B148" s="206" t="s">
        <v>4</v>
      </c>
      <c r="C148" s="11" t="s">
        <v>137</v>
      </c>
      <c r="D148" s="11" t="s">
        <v>134</v>
      </c>
      <c r="E148" s="10" t="s">
        <v>416</v>
      </c>
      <c r="F148" s="11"/>
      <c r="G148" s="27">
        <f>G149+G150</f>
        <v>117061.24</v>
      </c>
    </row>
    <row r="149" spans="1:7" ht="27" customHeight="1">
      <c r="A149" s="129" t="s">
        <v>69</v>
      </c>
      <c r="B149" s="137" t="s">
        <v>4</v>
      </c>
      <c r="C149" s="15" t="s">
        <v>137</v>
      </c>
      <c r="D149" s="15" t="s">
        <v>134</v>
      </c>
      <c r="E149" s="155" t="s">
        <v>416</v>
      </c>
      <c r="F149" s="15" t="s">
        <v>59</v>
      </c>
      <c r="G149" s="28">
        <v>99416.24</v>
      </c>
    </row>
    <row r="150" spans="1:7" ht="27" customHeight="1">
      <c r="A150" s="129" t="s">
        <v>44</v>
      </c>
      <c r="B150" s="137" t="s">
        <v>4</v>
      </c>
      <c r="C150" s="15" t="s">
        <v>137</v>
      </c>
      <c r="D150" s="15" t="s">
        <v>134</v>
      </c>
      <c r="E150" s="155" t="s">
        <v>416</v>
      </c>
      <c r="F150" s="15" t="s">
        <v>45</v>
      </c>
      <c r="G150" s="28">
        <f>G151+G152</f>
        <v>17645</v>
      </c>
    </row>
    <row r="151" spans="1:7" ht="53.25" customHeight="1">
      <c r="A151" s="129" t="s">
        <v>33</v>
      </c>
      <c r="B151" s="137" t="s">
        <v>4</v>
      </c>
      <c r="C151" s="15" t="s">
        <v>137</v>
      </c>
      <c r="D151" s="15" t="s">
        <v>134</v>
      </c>
      <c r="E151" s="155" t="s">
        <v>416</v>
      </c>
      <c r="F151" s="15" t="s">
        <v>34</v>
      </c>
      <c r="G151" s="28">
        <v>5000</v>
      </c>
    </row>
    <row r="152" spans="1:7" ht="27" customHeight="1">
      <c r="A152" s="129" t="s">
        <v>89</v>
      </c>
      <c r="B152" s="137" t="s">
        <v>4</v>
      </c>
      <c r="C152" s="15" t="s">
        <v>137</v>
      </c>
      <c r="D152" s="15" t="s">
        <v>134</v>
      </c>
      <c r="E152" s="155" t="s">
        <v>416</v>
      </c>
      <c r="F152" s="15" t="s">
        <v>63</v>
      </c>
      <c r="G152" s="28">
        <v>12645</v>
      </c>
    </row>
    <row r="153" spans="1:7" s="18" customFormat="1" ht="27" customHeight="1">
      <c r="A153" s="119" t="s">
        <v>462</v>
      </c>
      <c r="B153" s="206" t="s">
        <v>4</v>
      </c>
      <c r="C153" s="11" t="s">
        <v>137</v>
      </c>
      <c r="D153" s="11" t="s">
        <v>134</v>
      </c>
      <c r="E153" s="10" t="s">
        <v>444</v>
      </c>
      <c r="F153" s="11"/>
      <c r="G153" s="27">
        <f>G154+G155</f>
        <v>9050911.95</v>
      </c>
    </row>
    <row r="154" spans="1:7" s="18" customFormat="1" ht="27" customHeight="1">
      <c r="A154" s="129" t="s">
        <v>69</v>
      </c>
      <c r="B154" s="137" t="s">
        <v>4</v>
      </c>
      <c r="C154" s="15" t="s">
        <v>137</v>
      </c>
      <c r="D154" s="15" t="s">
        <v>134</v>
      </c>
      <c r="E154" s="155" t="s">
        <v>444</v>
      </c>
      <c r="F154" s="15" t="s">
        <v>59</v>
      </c>
      <c r="G154" s="28">
        <v>1010102</v>
      </c>
    </row>
    <row r="155" spans="1:7" ht="27" customHeight="1">
      <c r="A155" s="129" t="s">
        <v>489</v>
      </c>
      <c r="B155" s="137" t="s">
        <v>4</v>
      </c>
      <c r="C155" s="11" t="s">
        <v>137</v>
      </c>
      <c r="D155" s="15" t="s">
        <v>134</v>
      </c>
      <c r="E155" s="155" t="s">
        <v>444</v>
      </c>
      <c r="F155" s="15" t="s">
        <v>488</v>
      </c>
      <c r="G155" s="28">
        <f>G156</f>
        <v>8040809.95</v>
      </c>
    </row>
    <row r="156" spans="1:7" ht="20.25" customHeight="1">
      <c r="A156" s="129" t="s">
        <v>72</v>
      </c>
      <c r="B156" s="137" t="s">
        <v>4</v>
      </c>
      <c r="C156" s="11" t="s">
        <v>137</v>
      </c>
      <c r="D156" s="15" t="s">
        <v>134</v>
      </c>
      <c r="E156" s="155" t="s">
        <v>444</v>
      </c>
      <c r="F156" s="15" t="s">
        <v>65</v>
      </c>
      <c r="G156" s="28">
        <v>8040809.95</v>
      </c>
    </row>
    <row r="157" spans="1:7" s="18" customFormat="1" ht="15.75">
      <c r="A157" s="213" t="s">
        <v>439</v>
      </c>
      <c r="B157" s="206" t="s">
        <v>4</v>
      </c>
      <c r="C157" s="11" t="s">
        <v>137</v>
      </c>
      <c r="D157" s="11" t="s">
        <v>134</v>
      </c>
      <c r="E157" s="10" t="s">
        <v>438</v>
      </c>
      <c r="F157" s="11"/>
      <c r="G157" s="50">
        <f>G158+G159</f>
        <v>4833334.75</v>
      </c>
    </row>
    <row r="158" spans="1:7" s="19" customFormat="1" ht="25.5">
      <c r="A158" s="129" t="s">
        <v>69</v>
      </c>
      <c r="B158" s="137" t="s">
        <v>4</v>
      </c>
      <c r="C158" s="15" t="s">
        <v>137</v>
      </c>
      <c r="D158" s="15" t="s">
        <v>134</v>
      </c>
      <c r="E158" s="155" t="s">
        <v>438</v>
      </c>
      <c r="F158" s="15" t="s">
        <v>59</v>
      </c>
      <c r="G158" s="51">
        <v>414142</v>
      </c>
    </row>
    <row r="159" spans="1:7" ht="27.75" customHeight="1">
      <c r="A159" s="129" t="s">
        <v>489</v>
      </c>
      <c r="B159" s="137" t="s">
        <v>4</v>
      </c>
      <c r="C159" s="15" t="s">
        <v>137</v>
      </c>
      <c r="D159" s="15" t="s">
        <v>134</v>
      </c>
      <c r="E159" s="155" t="s">
        <v>438</v>
      </c>
      <c r="F159" s="15" t="s">
        <v>488</v>
      </c>
      <c r="G159" s="51">
        <f>G160</f>
        <v>4419192.75</v>
      </c>
    </row>
    <row r="160" spans="1:7" ht="24.75" customHeight="1">
      <c r="A160" s="129" t="s">
        <v>72</v>
      </c>
      <c r="B160" s="137" t="s">
        <v>4</v>
      </c>
      <c r="C160" s="15" t="s">
        <v>137</v>
      </c>
      <c r="D160" s="15" t="s">
        <v>134</v>
      </c>
      <c r="E160" s="155" t="s">
        <v>438</v>
      </c>
      <c r="F160" s="15" t="s">
        <v>65</v>
      </c>
      <c r="G160" s="51">
        <v>4419192.75</v>
      </c>
    </row>
    <row r="161" spans="1:7" ht="38.25">
      <c r="A161" s="56" t="s">
        <v>280</v>
      </c>
      <c r="B161" s="137" t="s">
        <v>4</v>
      </c>
      <c r="C161" s="23" t="s">
        <v>137</v>
      </c>
      <c r="D161" s="23" t="s">
        <v>134</v>
      </c>
      <c r="E161" s="11" t="s">
        <v>166</v>
      </c>
      <c r="F161" s="95"/>
      <c r="G161" s="27">
        <f>G162</f>
        <v>10000</v>
      </c>
    </row>
    <row r="162" spans="1:7" ht="15.75">
      <c r="A162" s="56" t="s">
        <v>118</v>
      </c>
      <c r="B162" s="137" t="s">
        <v>4</v>
      </c>
      <c r="C162" s="23" t="s">
        <v>137</v>
      </c>
      <c r="D162" s="23" t="s">
        <v>134</v>
      </c>
      <c r="E162" s="11" t="s">
        <v>190</v>
      </c>
      <c r="F162" s="11"/>
      <c r="G162" s="27">
        <f>G165+G163+G179</f>
        <v>10000</v>
      </c>
    </row>
    <row r="163" spans="1:7" ht="38.25">
      <c r="A163" s="128" t="s">
        <v>291</v>
      </c>
      <c r="B163" s="137" t="s">
        <v>4</v>
      </c>
      <c r="C163" s="24" t="s">
        <v>137</v>
      </c>
      <c r="D163" s="24" t="s">
        <v>134</v>
      </c>
      <c r="E163" s="22" t="s">
        <v>57</v>
      </c>
      <c r="F163" s="11"/>
      <c r="G163" s="27">
        <f>G164</f>
        <v>10000</v>
      </c>
    </row>
    <row r="164" spans="1:7" ht="25.5">
      <c r="A164" s="129" t="s">
        <v>56</v>
      </c>
      <c r="B164" s="137" t="s">
        <v>4</v>
      </c>
      <c r="C164" s="26" t="s">
        <v>137</v>
      </c>
      <c r="D164" s="26" t="s">
        <v>134</v>
      </c>
      <c r="E164" s="25" t="s">
        <v>57</v>
      </c>
      <c r="F164" s="15" t="s">
        <v>59</v>
      </c>
      <c r="G164" s="28">
        <v>10000</v>
      </c>
    </row>
    <row r="165" spans="1:7" ht="15.75" hidden="1">
      <c r="A165" s="56" t="s">
        <v>295</v>
      </c>
      <c r="B165" s="137" t="s">
        <v>4</v>
      </c>
      <c r="C165" s="23" t="s">
        <v>137</v>
      </c>
      <c r="D165" s="23" t="s">
        <v>134</v>
      </c>
      <c r="E165" s="11" t="s">
        <v>189</v>
      </c>
      <c r="F165" s="11"/>
      <c r="G165" s="27">
        <f>G166+G169+G172</f>
        <v>0</v>
      </c>
    </row>
    <row r="166" spans="1:7" ht="38.25" hidden="1">
      <c r="A166" s="56" t="s">
        <v>296</v>
      </c>
      <c r="B166" s="137" t="s">
        <v>4</v>
      </c>
      <c r="C166" s="23" t="s">
        <v>137</v>
      </c>
      <c r="D166" s="23" t="s">
        <v>134</v>
      </c>
      <c r="E166" s="11" t="s">
        <v>188</v>
      </c>
      <c r="F166" s="11"/>
      <c r="G166" s="27">
        <f>G168</f>
        <v>0</v>
      </c>
    </row>
    <row r="167" spans="1:7" ht="15.75" hidden="1">
      <c r="A167" s="57" t="s">
        <v>44</v>
      </c>
      <c r="B167" s="137" t="s">
        <v>4</v>
      </c>
      <c r="C167" s="17" t="s">
        <v>137</v>
      </c>
      <c r="D167" s="17" t="s">
        <v>134</v>
      </c>
      <c r="E167" s="15" t="s">
        <v>188</v>
      </c>
      <c r="F167" s="15" t="s">
        <v>45</v>
      </c>
      <c r="G167" s="28">
        <f>G168</f>
        <v>0</v>
      </c>
    </row>
    <row r="168" spans="1:7" ht="51" hidden="1">
      <c r="A168" s="89" t="s">
        <v>33</v>
      </c>
      <c r="B168" s="137" t="s">
        <v>4</v>
      </c>
      <c r="C168" s="17" t="s">
        <v>137</v>
      </c>
      <c r="D168" s="17" t="s">
        <v>134</v>
      </c>
      <c r="E168" s="15" t="s">
        <v>188</v>
      </c>
      <c r="F168" s="15" t="s">
        <v>34</v>
      </c>
      <c r="G168" s="28">
        <v>0</v>
      </c>
    </row>
    <row r="169" spans="1:7" ht="38.25" hidden="1">
      <c r="A169" s="56" t="s">
        <v>297</v>
      </c>
      <c r="B169" s="137" t="s">
        <v>4</v>
      </c>
      <c r="C169" s="23" t="s">
        <v>137</v>
      </c>
      <c r="D169" s="11" t="s">
        <v>134</v>
      </c>
      <c r="E169" s="11" t="s">
        <v>200</v>
      </c>
      <c r="F169" s="11"/>
      <c r="G169" s="27">
        <f>G171</f>
        <v>0</v>
      </c>
    </row>
    <row r="170" spans="1:7" ht="15.75" hidden="1">
      <c r="A170" s="57" t="s">
        <v>44</v>
      </c>
      <c r="B170" s="137" t="s">
        <v>4</v>
      </c>
      <c r="C170" s="17" t="s">
        <v>137</v>
      </c>
      <c r="D170" s="15" t="s">
        <v>134</v>
      </c>
      <c r="E170" s="15" t="s">
        <v>200</v>
      </c>
      <c r="F170" s="15" t="s">
        <v>312</v>
      </c>
      <c r="G170" s="28">
        <f>G171</f>
        <v>0</v>
      </c>
    </row>
    <row r="171" spans="1:7" ht="48" customHeight="1" hidden="1">
      <c r="A171" s="89" t="s">
        <v>33</v>
      </c>
      <c r="B171" s="137" t="s">
        <v>4</v>
      </c>
      <c r="C171" s="17" t="s">
        <v>137</v>
      </c>
      <c r="D171" s="15" t="s">
        <v>134</v>
      </c>
      <c r="E171" s="15" t="s">
        <v>200</v>
      </c>
      <c r="F171" s="15" t="s">
        <v>34</v>
      </c>
      <c r="G171" s="28">
        <v>0</v>
      </c>
    </row>
    <row r="172" spans="1:7" ht="15.75" hidden="1">
      <c r="A172" s="56" t="s">
        <v>118</v>
      </c>
      <c r="B172" s="137" t="s">
        <v>4</v>
      </c>
      <c r="C172" s="11" t="s">
        <v>137</v>
      </c>
      <c r="D172" s="11" t="s">
        <v>134</v>
      </c>
      <c r="E172" s="23" t="s">
        <v>199</v>
      </c>
      <c r="F172" s="11"/>
      <c r="G172" s="27">
        <f>G177+G175+G174+G178</f>
        <v>0</v>
      </c>
    </row>
    <row r="173" spans="1:7" ht="25.5" hidden="1">
      <c r="A173" s="129" t="s">
        <v>69</v>
      </c>
      <c r="B173" s="137" t="s">
        <v>4</v>
      </c>
      <c r="C173" s="15" t="s">
        <v>137</v>
      </c>
      <c r="D173" s="15" t="s">
        <v>134</v>
      </c>
      <c r="E173" s="17" t="s">
        <v>199</v>
      </c>
      <c r="F173" s="15" t="s">
        <v>59</v>
      </c>
      <c r="G173" s="28">
        <f>G174+G175</f>
        <v>0</v>
      </c>
    </row>
    <row r="174" spans="1:7" ht="25.5" hidden="1">
      <c r="A174" s="57" t="s">
        <v>50</v>
      </c>
      <c r="B174" s="137" t="s">
        <v>4</v>
      </c>
      <c r="C174" s="15" t="s">
        <v>137</v>
      </c>
      <c r="D174" s="15" t="s">
        <v>134</v>
      </c>
      <c r="E174" s="17" t="s">
        <v>199</v>
      </c>
      <c r="F174" s="15" t="s">
        <v>49</v>
      </c>
      <c r="G174" s="28"/>
    </row>
    <row r="175" spans="1:7" ht="25.5" hidden="1">
      <c r="A175" s="57" t="s">
        <v>285</v>
      </c>
      <c r="B175" s="137" t="s">
        <v>4</v>
      </c>
      <c r="C175" s="15" t="s">
        <v>137</v>
      </c>
      <c r="D175" s="15" t="s">
        <v>134</v>
      </c>
      <c r="E175" s="17" t="s">
        <v>199</v>
      </c>
      <c r="F175" s="15" t="s">
        <v>308</v>
      </c>
      <c r="G175" s="28">
        <v>0</v>
      </c>
    </row>
    <row r="176" spans="1:7" ht="15.75" hidden="1">
      <c r="A176" s="57" t="s">
        <v>44</v>
      </c>
      <c r="B176" s="137" t="s">
        <v>4</v>
      </c>
      <c r="C176" s="15" t="s">
        <v>137</v>
      </c>
      <c r="D176" s="15" t="s">
        <v>134</v>
      </c>
      <c r="E176" s="17" t="s">
        <v>199</v>
      </c>
      <c r="F176" s="15" t="s">
        <v>45</v>
      </c>
      <c r="G176" s="28">
        <f>G177+G178</f>
        <v>0</v>
      </c>
    </row>
    <row r="177" spans="1:7" ht="39" hidden="1">
      <c r="A177" s="90" t="s">
        <v>36</v>
      </c>
      <c r="B177" s="137" t="s">
        <v>4</v>
      </c>
      <c r="C177" s="15" t="s">
        <v>137</v>
      </c>
      <c r="D177" s="15" t="s">
        <v>134</v>
      </c>
      <c r="E177" s="17" t="s">
        <v>199</v>
      </c>
      <c r="F177" s="15" t="s">
        <v>35</v>
      </c>
      <c r="G177" s="28">
        <v>0</v>
      </c>
    </row>
    <row r="178" spans="1:7" ht="25.5" hidden="1">
      <c r="A178" s="57" t="s">
        <v>368</v>
      </c>
      <c r="B178" s="137" t="s">
        <v>4</v>
      </c>
      <c r="C178" s="15" t="s">
        <v>137</v>
      </c>
      <c r="D178" s="15" t="s">
        <v>134</v>
      </c>
      <c r="E178" s="17" t="s">
        <v>199</v>
      </c>
      <c r="F178" s="15" t="s">
        <v>257</v>
      </c>
      <c r="G178" s="28">
        <v>0</v>
      </c>
    </row>
    <row r="179" spans="1:7" ht="25.5" hidden="1">
      <c r="A179" s="56" t="s">
        <v>212</v>
      </c>
      <c r="B179" s="137" t="s">
        <v>4</v>
      </c>
      <c r="C179" s="11" t="s">
        <v>137</v>
      </c>
      <c r="D179" s="11" t="s">
        <v>134</v>
      </c>
      <c r="E179" s="23" t="s">
        <v>211</v>
      </c>
      <c r="F179" s="11"/>
      <c r="G179" s="27">
        <f>SUM(G181)</f>
        <v>0</v>
      </c>
    </row>
    <row r="180" spans="1:7" ht="25.5" hidden="1">
      <c r="A180" s="129" t="s">
        <v>69</v>
      </c>
      <c r="B180" s="137" t="s">
        <v>4</v>
      </c>
      <c r="C180" s="15" t="s">
        <v>137</v>
      </c>
      <c r="D180" s="15" t="s">
        <v>134</v>
      </c>
      <c r="E180" s="17" t="s">
        <v>211</v>
      </c>
      <c r="F180" s="15" t="s">
        <v>59</v>
      </c>
      <c r="G180" s="28">
        <f>G181</f>
        <v>0</v>
      </c>
    </row>
    <row r="181" spans="1:7" ht="25.5" hidden="1">
      <c r="A181" s="57" t="s">
        <v>50</v>
      </c>
      <c r="B181" s="137" t="s">
        <v>4</v>
      </c>
      <c r="C181" s="15" t="s">
        <v>137</v>
      </c>
      <c r="D181" s="15" t="s">
        <v>134</v>
      </c>
      <c r="E181" s="17" t="s">
        <v>211</v>
      </c>
      <c r="F181" s="15" t="s">
        <v>49</v>
      </c>
      <c r="G181" s="28">
        <v>0</v>
      </c>
    </row>
    <row r="182" spans="1:7" ht="15.75">
      <c r="A182" s="56" t="s">
        <v>298</v>
      </c>
      <c r="B182" s="137" t="s">
        <v>4</v>
      </c>
      <c r="C182" s="11" t="s">
        <v>137</v>
      </c>
      <c r="D182" s="11" t="s">
        <v>135</v>
      </c>
      <c r="E182" s="11"/>
      <c r="F182" s="11"/>
      <c r="G182" s="27">
        <f>G183+G186+G190</f>
        <v>417728.81</v>
      </c>
    </row>
    <row r="183" spans="1:7" ht="38.25">
      <c r="A183" s="156" t="s">
        <v>451</v>
      </c>
      <c r="B183" s="137" t="s">
        <v>4</v>
      </c>
      <c r="C183" s="11" t="s">
        <v>137</v>
      </c>
      <c r="D183" s="11" t="s">
        <v>135</v>
      </c>
      <c r="E183" s="11" t="s">
        <v>176</v>
      </c>
      <c r="F183" s="11"/>
      <c r="G183" s="27">
        <f>G184</f>
        <v>5000</v>
      </c>
    </row>
    <row r="184" spans="1:7" ht="25.5">
      <c r="A184" s="56" t="s">
        <v>187</v>
      </c>
      <c r="B184" s="137" t="s">
        <v>4</v>
      </c>
      <c r="C184" s="11" t="s">
        <v>186</v>
      </c>
      <c r="D184" s="11" t="s">
        <v>135</v>
      </c>
      <c r="E184" s="11" t="s">
        <v>174</v>
      </c>
      <c r="F184" s="11"/>
      <c r="G184" s="27">
        <f>G185</f>
        <v>5000</v>
      </c>
    </row>
    <row r="185" spans="1:7" ht="25.5">
      <c r="A185" s="129" t="s">
        <v>69</v>
      </c>
      <c r="B185" s="137" t="s">
        <v>4</v>
      </c>
      <c r="C185" s="15" t="s">
        <v>137</v>
      </c>
      <c r="D185" s="15" t="s">
        <v>135</v>
      </c>
      <c r="E185" s="15" t="s">
        <v>173</v>
      </c>
      <c r="F185" s="15" t="s">
        <v>59</v>
      </c>
      <c r="G185" s="28">
        <v>5000</v>
      </c>
    </row>
    <row r="186" spans="1:7" ht="25.5">
      <c r="A186" s="113" t="s">
        <v>450</v>
      </c>
      <c r="B186" s="137" t="s">
        <v>4</v>
      </c>
      <c r="C186" s="11" t="s">
        <v>137</v>
      </c>
      <c r="D186" s="11" t="s">
        <v>135</v>
      </c>
      <c r="E186" s="11" t="s">
        <v>183</v>
      </c>
      <c r="F186" s="11"/>
      <c r="G186" s="27">
        <f>G187</f>
        <v>40000</v>
      </c>
    </row>
    <row r="187" spans="1:7" ht="15.75">
      <c r="A187" s="113" t="s">
        <v>185</v>
      </c>
      <c r="B187" s="137" t="s">
        <v>4</v>
      </c>
      <c r="C187" s="11" t="s">
        <v>137</v>
      </c>
      <c r="D187" s="11" t="s">
        <v>135</v>
      </c>
      <c r="E187" s="11" t="s">
        <v>184</v>
      </c>
      <c r="F187" s="11"/>
      <c r="G187" s="27">
        <f>G188</f>
        <v>40000</v>
      </c>
    </row>
    <row r="188" spans="1:7" ht="25.5">
      <c r="A188" s="56" t="s">
        <v>299</v>
      </c>
      <c r="B188" s="137" t="s">
        <v>4</v>
      </c>
      <c r="C188" s="11" t="s">
        <v>137</v>
      </c>
      <c r="D188" s="11" t="s">
        <v>135</v>
      </c>
      <c r="E188" s="11" t="s">
        <v>390</v>
      </c>
      <c r="F188" s="11"/>
      <c r="G188" s="27">
        <f>G189</f>
        <v>40000</v>
      </c>
    </row>
    <row r="189" spans="1:7" ht="25.5">
      <c r="A189" s="129" t="s">
        <v>69</v>
      </c>
      <c r="B189" s="137" t="s">
        <v>4</v>
      </c>
      <c r="C189" s="15" t="s">
        <v>137</v>
      </c>
      <c r="D189" s="15" t="s">
        <v>135</v>
      </c>
      <c r="E189" s="15" t="s">
        <v>390</v>
      </c>
      <c r="F189" s="15" t="s">
        <v>59</v>
      </c>
      <c r="G189" s="28">
        <v>40000</v>
      </c>
    </row>
    <row r="190" spans="1:7" ht="38.25">
      <c r="A190" s="56" t="s">
        <v>280</v>
      </c>
      <c r="B190" s="137" t="s">
        <v>4</v>
      </c>
      <c r="C190" s="11" t="s">
        <v>137</v>
      </c>
      <c r="D190" s="11" t="s">
        <v>135</v>
      </c>
      <c r="E190" s="11" t="s">
        <v>166</v>
      </c>
      <c r="F190" s="11"/>
      <c r="G190" s="27">
        <f>G191</f>
        <v>372728.81</v>
      </c>
    </row>
    <row r="191" spans="1:7" ht="15.75">
      <c r="A191" s="56" t="s">
        <v>118</v>
      </c>
      <c r="B191" s="137" t="s">
        <v>4</v>
      </c>
      <c r="C191" s="11" t="s">
        <v>137</v>
      </c>
      <c r="D191" s="11" t="s">
        <v>135</v>
      </c>
      <c r="E191" s="11" t="s">
        <v>190</v>
      </c>
      <c r="F191" s="11"/>
      <c r="G191" s="27">
        <f>G192</f>
        <v>372728.81</v>
      </c>
    </row>
    <row r="192" spans="1:7" ht="15.75">
      <c r="A192" s="56" t="s">
        <v>298</v>
      </c>
      <c r="B192" s="137" t="s">
        <v>4</v>
      </c>
      <c r="C192" s="11" t="s">
        <v>137</v>
      </c>
      <c r="D192" s="11" t="s">
        <v>135</v>
      </c>
      <c r="E192" s="11" t="s">
        <v>206</v>
      </c>
      <c r="F192" s="11"/>
      <c r="G192" s="27">
        <f>G193+G195+G197+G199+G201</f>
        <v>372728.81</v>
      </c>
    </row>
    <row r="193" spans="1:7" ht="15.75">
      <c r="A193" s="56" t="s">
        <v>300</v>
      </c>
      <c r="B193" s="137" t="s">
        <v>4</v>
      </c>
      <c r="C193" s="11" t="s">
        <v>137</v>
      </c>
      <c r="D193" s="11" t="s">
        <v>135</v>
      </c>
      <c r="E193" s="11" t="s">
        <v>204</v>
      </c>
      <c r="F193" s="11"/>
      <c r="G193" s="27">
        <f>G194</f>
        <v>80000</v>
      </c>
    </row>
    <row r="194" spans="1:7" ht="25.5">
      <c r="A194" s="129" t="s">
        <v>69</v>
      </c>
      <c r="B194" s="137" t="s">
        <v>4</v>
      </c>
      <c r="C194" s="45" t="s">
        <v>137</v>
      </c>
      <c r="D194" s="45" t="s">
        <v>135</v>
      </c>
      <c r="E194" s="45" t="s">
        <v>204</v>
      </c>
      <c r="F194" s="45" t="s">
        <v>59</v>
      </c>
      <c r="G194" s="28">
        <v>80000</v>
      </c>
    </row>
    <row r="195" spans="1:7" ht="38.25">
      <c r="A195" s="56" t="s">
        <v>301</v>
      </c>
      <c r="B195" s="137" t="s">
        <v>4</v>
      </c>
      <c r="C195" s="11" t="s">
        <v>137</v>
      </c>
      <c r="D195" s="11" t="s">
        <v>135</v>
      </c>
      <c r="E195" s="23" t="s">
        <v>205</v>
      </c>
      <c r="F195" s="11"/>
      <c r="G195" s="27">
        <f>G196</f>
        <v>12567</v>
      </c>
    </row>
    <row r="196" spans="1:7" ht="25.5">
      <c r="A196" s="129" t="s">
        <v>69</v>
      </c>
      <c r="B196" s="137" t="s">
        <v>4</v>
      </c>
      <c r="C196" s="15" t="s">
        <v>137</v>
      </c>
      <c r="D196" s="15" t="s">
        <v>135</v>
      </c>
      <c r="E196" s="17" t="s">
        <v>205</v>
      </c>
      <c r="F196" s="15" t="s">
        <v>59</v>
      </c>
      <c r="G196" s="28">
        <v>12567</v>
      </c>
    </row>
    <row r="197" spans="1:7" ht="15.75">
      <c r="A197" s="56" t="s">
        <v>120</v>
      </c>
      <c r="B197" s="137" t="s">
        <v>4</v>
      </c>
      <c r="C197" s="11" t="s">
        <v>137</v>
      </c>
      <c r="D197" s="11" t="s">
        <v>135</v>
      </c>
      <c r="E197" s="11" t="s">
        <v>203</v>
      </c>
      <c r="F197" s="11"/>
      <c r="G197" s="27">
        <f>G198</f>
        <v>1000</v>
      </c>
    </row>
    <row r="198" spans="1:7" ht="25.5">
      <c r="A198" s="129" t="s">
        <v>69</v>
      </c>
      <c r="B198" s="137" t="s">
        <v>4</v>
      </c>
      <c r="C198" s="15" t="s">
        <v>137</v>
      </c>
      <c r="D198" s="15" t="s">
        <v>135</v>
      </c>
      <c r="E198" s="15" t="s">
        <v>203</v>
      </c>
      <c r="F198" s="15" t="s">
        <v>59</v>
      </c>
      <c r="G198" s="28">
        <v>1000</v>
      </c>
    </row>
    <row r="199" spans="1:7" ht="15.75">
      <c r="A199" s="56" t="s">
        <v>121</v>
      </c>
      <c r="B199" s="137" t="s">
        <v>4</v>
      </c>
      <c r="C199" s="11" t="s">
        <v>137</v>
      </c>
      <c r="D199" s="11" t="s">
        <v>135</v>
      </c>
      <c r="E199" s="11" t="s">
        <v>202</v>
      </c>
      <c r="F199" s="11"/>
      <c r="G199" s="27">
        <f>G200</f>
        <v>10000</v>
      </c>
    </row>
    <row r="200" spans="1:7" ht="25.5">
      <c r="A200" s="129" t="s">
        <v>69</v>
      </c>
      <c r="B200" s="137" t="s">
        <v>4</v>
      </c>
      <c r="C200" s="15" t="s">
        <v>137</v>
      </c>
      <c r="D200" s="15" t="s">
        <v>135</v>
      </c>
      <c r="E200" s="15" t="s">
        <v>202</v>
      </c>
      <c r="F200" s="15" t="s">
        <v>59</v>
      </c>
      <c r="G200" s="28">
        <v>10000</v>
      </c>
    </row>
    <row r="201" spans="1:7" ht="25.5">
      <c r="A201" s="56" t="s">
        <v>122</v>
      </c>
      <c r="B201" s="137" t="s">
        <v>4</v>
      </c>
      <c r="C201" s="11" t="s">
        <v>137</v>
      </c>
      <c r="D201" s="11" t="s">
        <v>135</v>
      </c>
      <c r="E201" s="11" t="s">
        <v>201</v>
      </c>
      <c r="F201" s="11"/>
      <c r="G201" s="27">
        <f>G202+G205</f>
        <v>269161.81</v>
      </c>
    </row>
    <row r="202" spans="1:7" ht="27" customHeight="1">
      <c r="A202" s="129" t="s">
        <v>69</v>
      </c>
      <c r="B202" s="137" t="s">
        <v>4</v>
      </c>
      <c r="C202" s="15" t="s">
        <v>137</v>
      </c>
      <c r="D202" s="15" t="s">
        <v>135</v>
      </c>
      <c r="E202" s="15" t="s">
        <v>201</v>
      </c>
      <c r="F202" s="15" t="s">
        <v>59</v>
      </c>
      <c r="G202" s="28">
        <v>252930</v>
      </c>
    </row>
    <row r="203" spans="1:7" ht="15.75" hidden="1">
      <c r="A203" s="57" t="s">
        <v>72</v>
      </c>
      <c r="B203" s="137" t="s">
        <v>4</v>
      </c>
      <c r="C203" s="15" t="s">
        <v>137</v>
      </c>
      <c r="D203" s="15" t="s">
        <v>135</v>
      </c>
      <c r="E203" s="15" t="s">
        <v>201</v>
      </c>
      <c r="F203" s="15" t="s">
        <v>65</v>
      </c>
      <c r="G203" s="28">
        <f>G204</f>
        <v>0</v>
      </c>
    </row>
    <row r="204" spans="1:7" ht="0.75" customHeight="1" hidden="1">
      <c r="A204" s="57" t="s">
        <v>242</v>
      </c>
      <c r="B204" s="137" t="s">
        <v>4</v>
      </c>
      <c r="C204" s="15" t="s">
        <v>137</v>
      </c>
      <c r="D204" s="15" t="s">
        <v>135</v>
      </c>
      <c r="E204" s="15" t="s">
        <v>201</v>
      </c>
      <c r="F204" s="15" t="s">
        <v>238</v>
      </c>
      <c r="G204" s="28">
        <v>0</v>
      </c>
    </row>
    <row r="205" spans="1:7" ht="16.5" customHeight="1">
      <c r="A205" s="57" t="s">
        <v>519</v>
      </c>
      <c r="B205" s="137" t="s">
        <v>4</v>
      </c>
      <c r="C205" s="15" t="s">
        <v>137</v>
      </c>
      <c r="D205" s="15" t="s">
        <v>135</v>
      </c>
      <c r="E205" s="15" t="s">
        <v>201</v>
      </c>
      <c r="F205" s="15" t="s">
        <v>63</v>
      </c>
      <c r="G205" s="28">
        <v>16231.81</v>
      </c>
    </row>
    <row r="206" spans="1:7" s="227" customFormat="1" ht="16.5" customHeight="1">
      <c r="A206" s="226" t="s">
        <v>527</v>
      </c>
      <c r="B206" s="236" t="s">
        <v>4</v>
      </c>
      <c r="C206" s="237" t="s">
        <v>526</v>
      </c>
      <c r="D206" s="237"/>
      <c r="E206" s="237"/>
      <c r="F206" s="237"/>
      <c r="G206" s="238">
        <f>G207</f>
        <v>768513.16</v>
      </c>
    </row>
    <row r="207" spans="1:7" ht="16.5" customHeight="1">
      <c r="A207" s="56" t="s">
        <v>529</v>
      </c>
      <c r="B207" s="206" t="s">
        <v>4</v>
      </c>
      <c r="C207" s="11" t="s">
        <v>526</v>
      </c>
      <c r="D207" s="11" t="s">
        <v>137</v>
      </c>
      <c r="E207" s="11"/>
      <c r="F207" s="11"/>
      <c r="G207" s="27">
        <f>G208</f>
        <v>768513.16</v>
      </c>
    </row>
    <row r="208" spans="1:7" ht="16.5" customHeight="1">
      <c r="A208" s="119" t="s">
        <v>463</v>
      </c>
      <c r="B208" s="206" t="s">
        <v>4</v>
      </c>
      <c r="C208" s="11" t="s">
        <v>526</v>
      </c>
      <c r="D208" s="11" t="s">
        <v>137</v>
      </c>
      <c r="E208" s="157" t="s">
        <v>384</v>
      </c>
      <c r="F208" s="11"/>
      <c r="G208" s="27">
        <f>G209+G211</f>
        <v>768513.16</v>
      </c>
    </row>
    <row r="209" spans="1:7" ht="28.5" customHeight="1">
      <c r="A209" s="119" t="s">
        <v>531</v>
      </c>
      <c r="B209" s="206" t="s">
        <v>4</v>
      </c>
      <c r="C209" s="11" t="s">
        <v>526</v>
      </c>
      <c r="D209" s="11" t="s">
        <v>532</v>
      </c>
      <c r="E209" s="157" t="s">
        <v>530</v>
      </c>
      <c r="F209" s="11"/>
      <c r="G209" s="27">
        <f>G210</f>
        <v>25513.16</v>
      </c>
    </row>
    <row r="210" spans="1:7" ht="16.5" customHeight="1">
      <c r="A210" s="129" t="s">
        <v>56</v>
      </c>
      <c r="B210" s="137" t="s">
        <v>4</v>
      </c>
      <c r="C210" s="15" t="s">
        <v>526</v>
      </c>
      <c r="D210" s="15" t="s">
        <v>137</v>
      </c>
      <c r="E210" s="182" t="s">
        <v>530</v>
      </c>
      <c r="F210" s="15" t="s">
        <v>59</v>
      </c>
      <c r="G210" s="28">
        <v>25513.16</v>
      </c>
    </row>
    <row r="211" spans="1:7" ht="41.25" customHeight="1">
      <c r="A211" s="56" t="s">
        <v>493</v>
      </c>
      <c r="B211" s="206" t="s">
        <v>4</v>
      </c>
      <c r="C211" s="11" t="s">
        <v>526</v>
      </c>
      <c r="D211" s="11" t="s">
        <v>137</v>
      </c>
      <c r="E211" s="173" t="s">
        <v>528</v>
      </c>
      <c r="F211" s="11"/>
      <c r="G211" s="27">
        <f>G212</f>
        <v>743000</v>
      </c>
    </row>
    <row r="212" spans="1:7" ht="30.75" customHeight="1">
      <c r="A212" s="129" t="s">
        <v>56</v>
      </c>
      <c r="B212" s="137" t="s">
        <v>4</v>
      </c>
      <c r="C212" s="15" t="s">
        <v>526</v>
      </c>
      <c r="D212" s="15" t="s">
        <v>137</v>
      </c>
      <c r="E212" s="175" t="s">
        <v>528</v>
      </c>
      <c r="F212" s="15" t="s">
        <v>59</v>
      </c>
      <c r="G212" s="28">
        <v>743000</v>
      </c>
    </row>
    <row r="213" spans="1:7" ht="16.5">
      <c r="A213" s="63" t="s">
        <v>123</v>
      </c>
      <c r="B213" s="138" t="s">
        <v>4</v>
      </c>
      <c r="C213" s="62" t="s">
        <v>138</v>
      </c>
      <c r="D213" s="62"/>
      <c r="E213" s="62"/>
      <c r="F213" s="62"/>
      <c r="G213" s="64">
        <f>G214</f>
        <v>20000</v>
      </c>
    </row>
    <row r="214" spans="1:7" ht="15.75">
      <c r="A214" s="56" t="s">
        <v>124</v>
      </c>
      <c r="B214" s="137" t="s">
        <v>4</v>
      </c>
      <c r="C214" s="11" t="s">
        <v>138</v>
      </c>
      <c r="D214" s="11" t="s">
        <v>138</v>
      </c>
      <c r="E214" s="11"/>
      <c r="F214" s="11"/>
      <c r="G214" s="27">
        <f>G215+G219</f>
        <v>20000</v>
      </c>
    </row>
    <row r="215" spans="1:7" ht="25.5">
      <c r="A215" s="113" t="s">
        <v>449</v>
      </c>
      <c r="B215" s="137" t="s">
        <v>4</v>
      </c>
      <c r="C215" s="11" t="s">
        <v>138</v>
      </c>
      <c r="D215" s="11" t="s">
        <v>138</v>
      </c>
      <c r="E215" s="11" t="s">
        <v>170</v>
      </c>
      <c r="F215" s="11"/>
      <c r="G215" s="27">
        <f>G216</f>
        <v>15000</v>
      </c>
    </row>
    <row r="216" spans="1:7" ht="25.5">
      <c r="A216" s="113" t="s">
        <v>172</v>
      </c>
      <c r="B216" s="137" t="s">
        <v>4</v>
      </c>
      <c r="C216" s="11" t="s">
        <v>138</v>
      </c>
      <c r="D216" s="11" t="s">
        <v>138</v>
      </c>
      <c r="E216" s="11" t="s">
        <v>171</v>
      </c>
      <c r="F216" s="11"/>
      <c r="G216" s="27">
        <f>G217</f>
        <v>15000</v>
      </c>
    </row>
    <row r="217" spans="1:7" ht="25.5">
      <c r="A217" s="56" t="s">
        <v>112</v>
      </c>
      <c r="B217" s="137" t="s">
        <v>4</v>
      </c>
      <c r="C217" s="11" t="s">
        <v>138</v>
      </c>
      <c r="D217" s="11" t="s">
        <v>138</v>
      </c>
      <c r="E217" s="11" t="s">
        <v>169</v>
      </c>
      <c r="F217" s="11"/>
      <c r="G217" s="27">
        <f>G218</f>
        <v>15000</v>
      </c>
    </row>
    <row r="218" spans="1:7" ht="25.5">
      <c r="A218" s="129" t="s">
        <v>69</v>
      </c>
      <c r="B218" s="137" t="s">
        <v>4</v>
      </c>
      <c r="C218" s="15" t="s">
        <v>138</v>
      </c>
      <c r="D218" s="15" t="s">
        <v>138</v>
      </c>
      <c r="E218" s="15" t="s">
        <v>169</v>
      </c>
      <c r="F218" s="15" t="s">
        <v>59</v>
      </c>
      <c r="G218" s="28">
        <v>15000</v>
      </c>
    </row>
    <row r="219" spans="1:7" ht="38.25">
      <c r="A219" s="156" t="s">
        <v>458</v>
      </c>
      <c r="B219" s="137" t="s">
        <v>4</v>
      </c>
      <c r="C219" s="11" t="s">
        <v>138</v>
      </c>
      <c r="D219" s="11" t="s">
        <v>138</v>
      </c>
      <c r="E219" s="11" t="s">
        <v>176</v>
      </c>
      <c r="F219" s="11"/>
      <c r="G219" s="27">
        <f>G220</f>
        <v>5000</v>
      </c>
    </row>
    <row r="220" spans="1:7" ht="25.5">
      <c r="A220" s="56" t="s">
        <v>175</v>
      </c>
      <c r="B220" s="137" t="s">
        <v>4</v>
      </c>
      <c r="C220" s="11" t="s">
        <v>138</v>
      </c>
      <c r="D220" s="11" t="s">
        <v>138</v>
      </c>
      <c r="E220" s="11" t="s">
        <v>174</v>
      </c>
      <c r="F220" s="11"/>
      <c r="G220" s="27">
        <f>G221</f>
        <v>5000</v>
      </c>
    </row>
    <row r="221" spans="1:7" ht="25.5">
      <c r="A221" s="56" t="s">
        <v>286</v>
      </c>
      <c r="B221" s="137" t="s">
        <v>4</v>
      </c>
      <c r="C221" s="11" t="s">
        <v>138</v>
      </c>
      <c r="D221" s="11" t="s">
        <v>138</v>
      </c>
      <c r="E221" s="11" t="s">
        <v>173</v>
      </c>
      <c r="F221" s="11"/>
      <c r="G221" s="27">
        <f>G222</f>
        <v>5000</v>
      </c>
    </row>
    <row r="222" spans="1:7" ht="25.5">
      <c r="A222" s="129" t="s">
        <v>69</v>
      </c>
      <c r="B222" s="137" t="s">
        <v>4</v>
      </c>
      <c r="C222" s="15" t="s">
        <v>138</v>
      </c>
      <c r="D222" s="15" t="s">
        <v>138</v>
      </c>
      <c r="E222" s="15" t="s">
        <v>173</v>
      </c>
      <c r="F222" s="15" t="s">
        <v>59</v>
      </c>
      <c r="G222" s="28">
        <v>5000</v>
      </c>
    </row>
    <row r="223" spans="1:7" ht="16.5">
      <c r="A223" s="63" t="s">
        <v>125</v>
      </c>
      <c r="B223" s="138" t="s">
        <v>4</v>
      </c>
      <c r="C223" s="62" t="s">
        <v>139</v>
      </c>
      <c r="D223" s="62"/>
      <c r="E223" s="62"/>
      <c r="F223" s="62"/>
      <c r="G223" s="64">
        <f>G224+G232</f>
        <v>1314161</v>
      </c>
    </row>
    <row r="224" spans="1:7" ht="15.75">
      <c r="A224" s="56" t="s">
        <v>126</v>
      </c>
      <c r="B224" s="137" t="s">
        <v>4</v>
      </c>
      <c r="C224" s="11" t="s">
        <v>139</v>
      </c>
      <c r="D224" s="11" t="s">
        <v>132</v>
      </c>
      <c r="E224" s="11"/>
      <c r="F224" s="11"/>
      <c r="G224" s="27">
        <f>G225</f>
        <v>581705</v>
      </c>
    </row>
    <row r="225" spans="1:7" ht="38.25">
      <c r="A225" s="56" t="s">
        <v>280</v>
      </c>
      <c r="B225" s="137" t="s">
        <v>4</v>
      </c>
      <c r="C225" s="11" t="s">
        <v>139</v>
      </c>
      <c r="D225" s="11" t="s">
        <v>132</v>
      </c>
      <c r="E225" s="11" t="s">
        <v>166</v>
      </c>
      <c r="F225" s="11"/>
      <c r="G225" s="27">
        <f>G226</f>
        <v>581705</v>
      </c>
    </row>
    <row r="226" spans="1:7" ht="38.25">
      <c r="A226" s="56" t="s">
        <v>283</v>
      </c>
      <c r="B226" s="137" t="s">
        <v>4</v>
      </c>
      <c r="C226" s="11" t="s">
        <v>139</v>
      </c>
      <c r="D226" s="11" t="s">
        <v>132</v>
      </c>
      <c r="E226" s="11" t="s">
        <v>165</v>
      </c>
      <c r="F226" s="11"/>
      <c r="G226" s="27">
        <f>G227</f>
        <v>581705</v>
      </c>
    </row>
    <row r="227" spans="1:7" ht="25.5">
      <c r="A227" s="56" t="s">
        <v>302</v>
      </c>
      <c r="B227" s="137" t="s">
        <v>4</v>
      </c>
      <c r="C227" s="11" t="s">
        <v>139</v>
      </c>
      <c r="D227" s="11" t="s">
        <v>132</v>
      </c>
      <c r="E227" s="11" t="s">
        <v>167</v>
      </c>
      <c r="F227" s="11"/>
      <c r="G227" s="27">
        <f>G228+G229+G230+G231</f>
        <v>581705</v>
      </c>
    </row>
    <row r="228" spans="1:7" ht="15.75">
      <c r="A228" s="57" t="s">
        <v>75</v>
      </c>
      <c r="B228" s="137" t="s">
        <v>4</v>
      </c>
      <c r="C228" s="15" t="s">
        <v>139</v>
      </c>
      <c r="D228" s="15" t="s">
        <v>132</v>
      </c>
      <c r="E228" s="15" t="s">
        <v>167</v>
      </c>
      <c r="F228" s="15" t="s">
        <v>68</v>
      </c>
      <c r="G228" s="28">
        <v>448705</v>
      </c>
    </row>
    <row r="229" spans="1:7" ht="25.5">
      <c r="A229" s="129" t="s">
        <v>69</v>
      </c>
      <c r="B229" s="137" t="s">
        <v>4</v>
      </c>
      <c r="C229" s="15" t="s">
        <v>139</v>
      </c>
      <c r="D229" s="15" t="s">
        <v>132</v>
      </c>
      <c r="E229" s="15" t="s">
        <v>167</v>
      </c>
      <c r="F229" s="15" t="s">
        <v>59</v>
      </c>
      <c r="G229" s="28">
        <v>127000</v>
      </c>
    </row>
    <row r="230" spans="1:7" ht="15.75">
      <c r="A230" s="57" t="s">
        <v>71</v>
      </c>
      <c r="B230" s="137" t="s">
        <v>4</v>
      </c>
      <c r="C230" s="15" t="s">
        <v>139</v>
      </c>
      <c r="D230" s="15" t="s">
        <v>132</v>
      </c>
      <c r="E230" s="15" t="s">
        <v>167</v>
      </c>
      <c r="F230" s="15" t="s">
        <v>63</v>
      </c>
      <c r="G230" s="28">
        <v>1000</v>
      </c>
    </row>
    <row r="231" spans="1:7" ht="15.75">
      <c r="A231" s="57" t="s">
        <v>70</v>
      </c>
      <c r="B231" s="137" t="s">
        <v>4</v>
      </c>
      <c r="C231" s="15" t="s">
        <v>139</v>
      </c>
      <c r="D231" s="15" t="s">
        <v>132</v>
      </c>
      <c r="E231" s="15" t="s">
        <v>167</v>
      </c>
      <c r="F231" s="15" t="s">
        <v>64</v>
      </c>
      <c r="G231" s="28">
        <v>5000</v>
      </c>
    </row>
    <row r="232" spans="1:7" ht="15.75">
      <c r="A232" s="56" t="s">
        <v>127</v>
      </c>
      <c r="B232" s="137" t="s">
        <v>4</v>
      </c>
      <c r="C232" s="11" t="s">
        <v>139</v>
      </c>
      <c r="D232" s="11" t="s">
        <v>136</v>
      </c>
      <c r="E232" s="11"/>
      <c r="F232" s="11"/>
      <c r="G232" s="27">
        <f>G233</f>
        <v>732456</v>
      </c>
    </row>
    <row r="233" spans="1:7" ht="38.25">
      <c r="A233" s="56" t="s">
        <v>280</v>
      </c>
      <c r="B233" s="137" t="s">
        <v>4</v>
      </c>
      <c r="C233" s="11" t="s">
        <v>139</v>
      </c>
      <c r="D233" s="11" t="s">
        <v>136</v>
      </c>
      <c r="E233" s="11" t="s">
        <v>166</v>
      </c>
      <c r="F233" s="11"/>
      <c r="G233" s="27">
        <f>G234</f>
        <v>732456</v>
      </c>
    </row>
    <row r="234" spans="1:7" ht="38.25">
      <c r="A234" s="56" t="s">
        <v>283</v>
      </c>
      <c r="B234" s="137" t="s">
        <v>4</v>
      </c>
      <c r="C234" s="11" t="s">
        <v>139</v>
      </c>
      <c r="D234" s="11" t="s">
        <v>136</v>
      </c>
      <c r="E234" s="11" t="s">
        <v>165</v>
      </c>
      <c r="F234" s="11"/>
      <c r="G234" s="27">
        <f>G235+G243</f>
        <v>732456</v>
      </c>
    </row>
    <row r="235" spans="1:7" ht="25.5" hidden="1">
      <c r="A235" s="56" t="s">
        <v>321</v>
      </c>
      <c r="B235" s="137" t="s">
        <v>4</v>
      </c>
      <c r="C235" s="11" t="s">
        <v>139</v>
      </c>
      <c r="D235" s="11" t="s">
        <v>136</v>
      </c>
      <c r="E235" s="11" t="s">
        <v>164</v>
      </c>
      <c r="F235" s="11"/>
      <c r="G235" s="27">
        <f>G237+G238+G242+G240</f>
        <v>0</v>
      </c>
    </row>
    <row r="236" spans="1:7" ht="15.75" hidden="1">
      <c r="A236" s="57" t="s">
        <v>75</v>
      </c>
      <c r="B236" s="137" t="s">
        <v>4</v>
      </c>
      <c r="C236" s="15" t="s">
        <v>139</v>
      </c>
      <c r="D236" s="15" t="s">
        <v>136</v>
      </c>
      <c r="E236" s="15" t="s">
        <v>164</v>
      </c>
      <c r="F236" s="15" t="s">
        <v>68</v>
      </c>
      <c r="G236" s="28">
        <f>G237+G238</f>
        <v>0</v>
      </c>
    </row>
    <row r="237" spans="1:7" ht="15.75" hidden="1">
      <c r="A237" s="16" t="s">
        <v>3</v>
      </c>
      <c r="B237" s="137" t="s">
        <v>4</v>
      </c>
      <c r="C237" s="15" t="s">
        <v>139</v>
      </c>
      <c r="D237" s="15" t="s">
        <v>136</v>
      </c>
      <c r="E237" s="15" t="s">
        <v>164</v>
      </c>
      <c r="F237" s="15" t="s">
        <v>313</v>
      </c>
      <c r="G237" s="28">
        <v>0</v>
      </c>
    </row>
    <row r="238" spans="1:7" ht="38.25" hidden="1">
      <c r="A238" s="57" t="s">
        <v>209</v>
      </c>
      <c r="B238" s="137" t="s">
        <v>4</v>
      </c>
      <c r="C238" s="15" t="s">
        <v>139</v>
      </c>
      <c r="D238" s="15" t="s">
        <v>136</v>
      </c>
      <c r="E238" s="15" t="s">
        <v>164</v>
      </c>
      <c r="F238" s="15" t="s">
        <v>235</v>
      </c>
      <c r="G238" s="28">
        <v>0</v>
      </c>
    </row>
    <row r="239" spans="1:7" ht="25.5" hidden="1">
      <c r="A239" s="129" t="s">
        <v>69</v>
      </c>
      <c r="B239" s="137" t="s">
        <v>4</v>
      </c>
      <c r="C239" s="15" t="s">
        <v>139</v>
      </c>
      <c r="D239" s="15" t="s">
        <v>136</v>
      </c>
      <c r="E239" s="15" t="s">
        <v>164</v>
      </c>
      <c r="F239" s="15" t="s">
        <v>59</v>
      </c>
      <c r="G239" s="28">
        <f>G240</f>
        <v>0</v>
      </c>
    </row>
    <row r="240" spans="1:7" ht="25.5" hidden="1">
      <c r="A240" s="57" t="s">
        <v>303</v>
      </c>
      <c r="B240" s="137" t="s">
        <v>4</v>
      </c>
      <c r="C240" s="15" t="s">
        <v>139</v>
      </c>
      <c r="D240" s="15" t="s">
        <v>136</v>
      </c>
      <c r="E240" s="15" t="s">
        <v>164</v>
      </c>
      <c r="F240" s="15" t="s">
        <v>308</v>
      </c>
      <c r="G240" s="28">
        <v>0</v>
      </c>
    </row>
    <row r="241" spans="1:7" ht="15.75" hidden="1">
      <c r="A241" s="57" t="s">
        <v>71</v>
      </c>
      <c r="B241" s="137" t="s">
        <v>4</v>
      </c>
      <c r="C241" s="15" t="s">
        <v>139</v>
      </c>
      <c r="D241" s="15" t="s">
        <v>136</v>
      </c>
      <c r="E241" s="15" t="s">
        <v>164</v>
      </c>
      <c r="F241" s="15" t="s">
        <v>63</v>
      </c>
      <c r="G241" s="28">
        <f>G242</f>
        <v>0</v>
      </c>
    </row>
    <row r="242" spans="1:7" ht="25.5" hidden="1">
      <c r="A242" s="57" t="s">
        <v>368</v>
      </c>
      <c r="B242" s="137" t="s">
        <v>4</v>
      </c>
      <c r="C242" s="15" t="s">
        <v>139</v>
      </c>
      <c r="D242" s="15" t="s">
        <v>136</v>
      </c>
      <c r="E242" s="15" t="s">
        <v>164</v>
      </c>
      <c r="F242" s="15" t="s">
        <v>257</v>
      </c>
      <c r="G242" s="28">
        <v>0</v>
      </c>
    </row>
    <row r="243" spans="1:7" ht="63.75">
      <c r="A243" s="56" t="s">
        <v>162</v>
      </c>
      <c r="B243" s="137" t="s">
        <v>4</v>
      </c>
      <c r="C243" s="11" t="s">
        <v>139</v>
      </c>
      <c r="D243" s="11" t="s">
        <v>136</v>
      </c>
      <c r="E243" s="11" t="s">
        <v>163</v>
      </c>
      <c r="F243" s="11"/>
      <c r="G243" s="27">
        <f>G244+G245+G246</f>
        <v>732456</v>
      </c>
    </row>
    <row r="244" spans="1:7" ht="30" customHeight="1">
      <c r="A244" s="129" t="s">
        <v>66</v>
      </c>
      <c r="B244" s="137" t="s">
        <v>4</v>
      </c>
      <c r="C244" s="15" t="s">
        <v>139</v>
      </c>
      <c r="D244" s="15" t="s">
        <v>136</v>
      </c>
      <c r="E244" s="15" t="s">
        <v>163</v>
      </c>
      <c r="F244" s="15" t="s">
        <v>62</v>
      </c>
      <c r="G244" s="28">
        <v>507576</v>
      </c>
    </row>
    <row r="245" spans="1:7" ht="25.5">
      <c r="A245" s="129" t="s">
        <v>69</v>
      </c>
      <c r="B245" s="137" t="s">
        <v>4</v>
      </c>
      <c r="C245" s="17" t="s">
        <v>139</v>
      </c>
      <c r="D245" s="17" t="s">
        <v>136</v>
      </c>
      <c r="E245" s="15" t="s">
        <v>163</v>
      </c>
      <c r="F245" s="15" t="s">
        <v>59</v>
      </c>
      <c r="G245" s="28">
        <v>214880</v>
      </c>
    </row>
    <row r="246" spans="1:7" ht="15.75">
      <c r="A246" s="129" t="s">
        <v>70</v>
      </c>
      <c r="B246" s="137" t="s">
        <v>4</v>
      </c>
      <c r="C246" s="17" t="s">
        <v>139</v>
      </c>
      <c r="D246" s="17" t="s">
        <v>136</v>
      </c>
      <c r="E246" s="15" t="s">
        <v>163</v>
      </c>
      <c r="F246" s="15" t="s">
        <v>64</v>
      </c>
      <c r="G246" s="28">
        <v>10000</v>
      </c>
    </row>
    <row r="247" spans="1:7" ht="16.5">
      <c r="A247" s="63" t="s">
        <v>304</v>
      </c>
      <c r="B247" s="138" t="s">
        <v>4</v>
      </c>
      <c r="C247" s="62">
        <v>10</v>
      </c>
      <c r="D247" s="62"/>
      <c r="E247" s="62"/>
      <c r="F247" s="62"/>
      <c r="G247" s="64">
        <f>G248+G254</f>
        <v>270300</v>
      </c>
    </row>
    <row r="248" spans="1:7" ht="15.75">
      <c r="A248" s="56" t="s">
        <v>128</v>
      </c>
      <c r="B248" s="137" t="s">
        <v>4</v>
      </c>
      <c r="C248" s="11">
        <v>10</v>
      </c>
      <c r="D248" s="11" t="s">
        <v>132</v>
      </c>
      <c r="E248" s="11"/>
      <c r="F248" s="11"/>
      <c r="G248" s="27">
        <f>G249</f>
        <v>267300</v>
      </c>
    </row>
    <row r="249" spans="1:7" ht="25.5">
      <c r="A249" s="113" t="s">
        <v>448</v>
      </c>
      <c r="B249" s="137" t="s">
        <v>4</v>
      </c>
      <c r="C249" s="11">
        <v>10</v>
      </c>
      <c r="D249" s="11" t="s">
        <v>132</v>
      </c>
      <c r="E249" s="11" t="s">
        <v>156</v>
      </c>
      <c r="F249" s="11"/>
      <c r="G249" s="27">
        <f>G250</f>
        <v>267300</v>
      </c>
    </row>
    <row r="250" spans="1:7" ht="25.5">
      <c r="A250" s="113" t="s">
        <v>161</v>
      </c>
      <c r="B250" s="137" t="s">
        <v>4</v>
      </c>
      <c r="C250" s="11" t="s">
        <v>310</v>
      </c>
      <c r="D250" s="11" t="s">
        <v>132</v>
      </c>
      <c r="E250" s="11" t="s">
        <v>160</v>
      </c>
      <c r="F250" s="11"/>
      <c r="G250" s="50">
        <f>G251</f>
        <v>267300</v>
      </c>
    </row>
    <row r="251" spans="1:7" ht="25.5">
      <c r="A251" s="56" t="s">
        <v>129</v>
      </c>
      <c r="B251" s="137" t="s">
        <v>4</v>
      </c>
      <c r="C251" s="11" t="s">
        <v>310</v>
      </c>
      <c r="D251" s="11" t="s">
        <v>132</v>
      </c>
      <c r="E251" s="11" t="s">
        <v>158</v>
      </c>
      <c r="F251" s="11"/>
      <c r="G251" s="27">
        <f>G252</f>
        <v>267300</v>
      </c>
    </row>
    <row r="252" spans="1:7" ht="25.5">
      <c r="A252" s="56" t="s">
        <v>151</v>
      </c>
      <c r="B252" s="137" t="s">
        <v>4</v>
      </c>
      <c r="C252" s="11">
        <v>10</v>
      </c>
      <c r="D252" s="11" t="s">
        <v>132</v>
      </c>
      <c r="E252" s="11" t="s">
        <v>159</v>
      </c>
      <c r="F252" s="11"/>
      <c r="G252" s="27">
        <f>G253</f>
        <v>267300</v>
      </c>
    </row>
    <row r="253" spans="1:7" ht="15.75">
      <c r="A253" s="57" t="s">
        <v>73</v>
      </c>
      <c r="B253" s="137" t="s">
        <v>4</v>
      </c>
      <c r="C253" s="15" t="s">
        <v>310</v>
      </c>
      <c r="D253" s="15" t="s">
        <v>132</v>
      </c>
      <c r="E253" s="15" t="s">
        <v>159</v>
      </c>
      <c r="F253" s="15" t="s">
        <v>67</v>
      </c>
      <c r="G253" s="28">
        <v>267300</v>
      </c>
    </row>
    <row r="254" spans="1:7" ht="15.75">
      <c r="A254" s="56" t="s">
        <v>322</v>
      </c>
      <c r="B254" s="137" t="s">
        <v>4</v>
      </c>
      <c r="C254" s="11">
        <v>10</v>
      </c>
      <c r="D254" s="11" t="s">
        <v>135</v>
      </c>
      <c r="E254" s="11"/>
      <c r="F254" s="11"/>
      <c r="G254" s="27">
        <f>G255+G261</f>
        <v>3000</v>
      </c>
    </row>
    <row r="255" spans="1:7" ht="38.25" hidden="1">
      <c r="A255" s="113" t="s">
        <v>86</v>
      </c>
      <c r="B255" s="137" t="s">
        <v>4</v>
      </c>
      <c r="C255" s="11">
        <v>10</v>
      </c>
      <c r="D255" s="11" t="s">
        <v>135</v>
      </c>
      <c r="E255" s="11" t="s">
        <v>156</v>
      </c>
      <c r="F255" s="11"/>
      <c r="G255" s="27">
        <f>G256</f>
        <v>0</v>
      </c>
    </row>
    <row r="256" spans="1:7" ht="15" customHeight="1" hidden="1">
      <c r="A256" s="113" t="s">
        <v>161</v>
      </c>
      <c r="B256" s="137" t="s">
        <v>4</v>
      </c>
      <c r="C256" s="11" t="s">
        <v>310</v>
      </c>
      <c r="D256" s="11" t="s">
        <v>135</v>
      </c>
      <c r="E256" s="11" t="s">
        <v>160</v>
      </c>
      <c r="F256" s="11"/>
      <c r="G256" s="50">
        <f>G257</f>
        <v>0</v>
      </c>
    </row>
    <row r="257" spans="1:7" ht="25.5" hidden="1">
      <c r="A257" s="56" t="s">
        <v>129</v>
      </c>
      <c r="B257" s="137" t="s">
        <v>4</v>
      </c>
      <c r="C257" s="11" t="s">
        <v>310</v>
      </c>
      <c r="D257" s="11" t="s">
        <v>135</v>
      </c>
      <c r="E257" s="11" t="s">
        <v>158</v>
      </c>
      <c r="F257" s="11"/>
      <c r="G257" s="27">
        <f>G258</f>
        <v>0</v>
      </c>
    </row>
    <row r="258" spans="1:7" ht="25.5" hidden="1">
      <c r="A258" s="56" t="s">
        <v>305</v>
      </c>
      <c r="B258" s="137" t="s">
        <v>4</v>
      </c>
      <c r="C258" s="11">
        <v>10</v>
      </c>
      <c r="D258" s="11" t="s">
        <v>135</v>
      </c>
      <c r="E258" s="11" t="s">
        <v>157</v>
      </c>
      <c r="F258" s="11"/>
      <c r="G258" s="27">
        <f>G260</f>
        <v>0</v>
      </c>
    </row>
    <row r="259" spans="1:7" ht="15.75" hidden="1">
      <c r="A259" s="57" t="s">
        <v>73</v>
      </c>
      <c r="B259" s="137" t="s">
        <v>4</v>
      </c>
      <c r="C259" s="15" t="s">
        <v>310</v>
      </c>
      <c r="D259" s="15" t="s">
        <v>135</v>
      </c>
      <c r="E259" s="15" t="s">
        <v>157</v>
      </c>
      <c r="F259" s="15" t="s">
        <v>67</v>
      </c>
      <c r="G259" s="27">
        <f>G260</f>
        <v>0</v>
      </c>
    </row>
    <row r="260" spans="1:7" ht="25.5" hidden="1">
      <c r="A260" s="57" t="s">
        <v>306</v>
      </c>
      <c r="B260" s="137" t="s">
        <v>4</v>
      </c>
      <c r="C260" s="15" t="s">
        <v>310</v>
      </c>
      <c r="D260" s="15" t="s">
        <v>135</v>
      </c>
      <c r="E260" s="15" t="s">
        <v>157</v>
      </c>
      <c r="F260" s="15" t="s">
        <v>315</v>
      </c>
      <c r="G260" s="28">
        <v>0</v>
      </c>
    </row>
    <row r="261" spans="1:7" ht="38.25">
      <c r="A261" s="128" t="s">
        <v>280</v>
      </c>
      <c r="B261" s="137" t="s">
        <v>4</v>
      </c>
      <c r="C261" s="11" t="s">
        <v>310</v>
      </c>
      <c r="D261" s="11" t="s">
        <v>135</v>
      </c>
      <c r="E261" s="11" t="s">
        <v>166</v>
      </c>
      <c r="F261" s="11"/>
      <c r="G261" s="27">
        <f>G262</f>
        <v>3000</v>
      </c>
    </row>
    <row r="262" spans="1:7" ht="38.25">
      <c r="A262" s="128" t="s">
        <v>283</v>
      </c>
      <c r="B262" s="137" t="s">
        <v>4</v>
      </c>
      <c r="C262" s="11" t="s">
        <v>310</v>
      </c>
      <c r="D262" s="11" t="s">
        <v>135</v>
      </c>
      <c r="E262" s="11" t="s">
        <v>165</v>
      </c>
      <c r="F262" s="11"/>
      <c r="G262" s="27">
        <f>G263</f>
        <v>3000</v>
      </c>
    </row>
    <row r="263" spans="1:7" ht="51">
      <c r="A263" s="130" t="s">
        <v>491</v>
      </c>
      <c r="B263" s="137" t="s">
        <v>4</v>
      </c>
      <c r="C263" s="11" t="s">
        <v>310</v>
      </c>
      <c r="D263" s="11" t="s">
        <v>135</v>
      </c>
      <c r="E263" s="11" t="s">
        <v>61</v>
      </c>
      <c r="F263" s="11"/>
      <c r="G263" s="27">
        <f>G265</f>
        <v>3000</v>
      </c>
    </row>
    <row r="264" spans="1:7" ht="15.75">
      <c r="A264" s="85" t="s">
        <v>74</v>
      </c>
      <c r="B264" s="137" t="s">
        <v>4</v>
      </c>
      <c r="C264" s="15" t="s">
        <v>310</v>
      </c>
      <c r="D264" s="15" t="s">
        <v>135</v>
      </c>
      <c r="E264" s="15" t="s">
        <v>61</v>
      </c>
      <c r="F264" s="15" t="s">
        <v>68</v>
      </c>
      <c r="G264" s="27">
        <f>G265</f>
        <v>3000</v>
      </c>
    </row>
    <row r="265" spans="1:7" ht="25.5">
      <c r="A265" s="129" t="s">
        <v>60</v>
      </c>
      <c r="B265" s="137" t="s">
        <v>4</v>
      </c>
      <c r="C265" s="15" t="s">
        <v>310</v>
      </c>
      <c r="D265" s="15" t="s">
        <v>135</v>
      </c>
      <c r="E265" s="15" t="s">
        <v>61</v>
      </c>
      <c r="F265" s="15" t="s">
        <v>314</v>
      </c>
      <c r="G265" s="28">
        <v>3000</v>
      </c>
    </row>
    <row r="266" spans="1:7" ht="16.5">
      <c r="A266" s="63" t="s">
        <v>142</v>
      </c>
      <c r="B266" s="138" t="s">
        <v>4</v>
      </c>
      <c r="C266" s="62">
        <v>11</v>
      </c>
      <c r="D266" s="62"/>
      <c r="E266" s="62"/>
      <c r="F266" s="62"/>
      <c r="G266" s="64">
        <f>G267</f>
        <v>55000</v>
      </c>
    </row>
    <row r="267" spans="1:7" ht="15.75">
      <c r="A267" s="56" t="s">
        <v>307</v>
      </c>
      <c r="B267" s="137" t="s">
        <v>4</v>
      </c>
      <c r="C267" s="11">
        <v>11</v>
      </c>
      <c r="D267" s="11" t="s">
        <v>132</v>
      </c>
      <c r="E267" s="11"/>
      <c r="F267" s="11"/>
      <c r="G267" s="27">
        <f>G268</f>
        <v>55000</v>
      </c>
    </row>
    <row r="268" spans="1:7" ht="15.75">
      <c r="A268" s="56" t="s">
        <v>447</v>
      </c>
      <c r="B268" s="137" t="s">
        <v>4</v>
      </c>
      <c r="C268" s="11">
        <v>11</v>
      </c>
      <c r="D268" s="11" t="s">
        <v>132</v>
      </c>
      <c r="E268" s="11" t="s">
        <v>153</v>
      </c>
      <c r="F268" s="11"/>
      <c r="G268" s="27">
        <f>G269</f>
        <v>55000</v>
      </c>
    </row>
    <row r="269" spans="1:7" ht="25.5">
      <c r="A269" s="56" t="s">
        <v>155</v>
      </c>
      <c r="B269" s="137" t="s">
        <v>4</v>
      </c>
      <c r="C269" s="11" t="s">
        <v>316</v>
      </c>
      <c r="D269" s="11" t="s">
        <v>132</v>
      </c>
      <c r="E269" s="11" t="s">
        <v>154</v>
      </c>
      <c r="F269" s="11"/>
      <c r="G269" s="50">
        <f>G270</f>
        <v>55000</v>
      </c>
    </row>
    <row r="270" spans="1:7" ht="15.75">
      <c r="A270" s="56" t="s">
        <v>143</v>
      </c>
      <c r="B270" s="137" t="s">
        <v>4</v>
      </c>
      <c r="C270" s="11">
        <v>11</v>
      </c>
      <c r="D270" s="11" t="s">
        <v>132</v>
      </c>
      <c r="E270" s="11" t="s">
        <v>152</v>
      </c>
      <c r="F270" s="11"/>
      <c r="G270" s="27">
        <f>G271</f>
        <v>55000</v>
      </c>
    </row>
    <row r="271" spans="1:7" ht="25.5">
      <c r="A271" s="129" t="s">
        <v>69</v>
      </c>
      <c r="B271" s="137" t="s">
        <v>4</v>
      </c>
      <c r="C271" s="15" t="s">
        <v>316</v>
      </c>
      <c r="D271" s="15" t="s">
        <v>132</v>
      </c>
      <c r="E271" s="15" t="s">
        <v>152</v>
      </c>
      <c r="F271" s="15" t="s">
        <v>59</v>
      </c>
      <c r="G271" s="28">
        <v>55000</v>
      </c>
    </row>
    <row r="272" spans="1:7" ht="15.75">
      <c r="A272" s="60" t="s">
        <v>323</v>
      </c>
      <c r="B272" s="139"/>
      <c r="C272" s="46"/>
      <c r="D272" s="46"/>
      <c r="E272" s="46"/>
      <c r="F272" s="46"/>
      <c r="G272" s="47">
        <f>G7+G56+G63+G90+G125+G206+G213+G223+G247+G266</f>
        <v>21754210</v>
      </c>
    </row>
  </sheetData>
  <sheetProtection/>
  <mergeCells count="4">
    <mergeCell ref="A3:G3"/>
    <mergeCell ref="A2:G2"/>
    <mergeCell ref="A5:A6"/>
    <mergeCell ref="D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1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140625" defaultRowHeight="15"/>
  <cols>
    <col min="1" max="1" width="65.421875" style="8" customWidth="1"/>
    <col min="2" max="2" width="15.00390625" style="33" customWidth="1"/>
    <col min="3" max="3" width="7.00390625" style="34" customWidth="1"/>
    <col min="4" max="4" width="6.140625" style="34" customWidth="1"/>
    <col min="5" max="5" width="7.28125" style="34" customWidth="1"/>
    <col min="6" max="6" width="5.57421875" style="34" customWidth="1"/>
    <col min="7" max="7" width="15.28125" style="32" customWidth="1"/>
    <col min="10" max="10" width="12.421875" style="0" bestFit="1" customWidth="1"/>
  </cols>
  <sheetData>
    <row r="1" spans="2:7" ht="73.5" customHeight="1">
      <c r="B1" s="267" t="s">
        <v>533</v>
      </c>
      <c r="C1" s="241"/>
      <c r="D1" s="241"/>
      <c r="E1" s="241"/>
      <c r="F1" s="241"/>
      <c r="G1" s="241"/>
    </row>
    <row r="2" spans="1:7" ht="91.5" customHeight="1">
      <c r="A2" s="248" t="s">
        <v>505</v>
      </c>
      <c r="B2" s="270"/>
      <c r="C2" s="270"/>
      <c r="D2" s="270"/>
      <c r="E2" s="270"/>
      <c r="F2" s="270"/>
      <c r="G2" s="270"/>
    </row>
    <row r="3" spans="1:7" ht="63" customHeight="1">
      <c r="A3" s="268" t="s">
        <v>468</v>
      </c>
      <c r="B3" s="269"/>
      <c r="C3" s="269"/>
      <c r="D3" s="269"/>
      <c r="E3" s="269"/>
      <c r="F3" s="269"/>
      <c r="G3" s="269"/>
    </row>
    <row r="4" ht="15.75" thickBot="1">
      <c r="G4" s="35" t="s">
        <v>208</v>
      </c>
    </row>
    <row r="5" spans="1:7" ht="15">
      <c r="A5" s="271" t="s">
        <v>259</v>
      </c>
      <c r="B5" s="273" t="s">
        <v>148</v>
      </c>
      <c r="C5" s="275" t="s">
        <v>260</v>
      </c>
      <c r="D5" s="275" t="s">
        <v>147</v>
      </c>
      <c r="E5" s="275" t="s">
        <v>100</v>
      </c>
      <c r="F5" s="275" t="s">
        <v>261</v>
      </c>
      <c r="G5" s="204" t="s">
        <v>102</v>
      </c>
    </row>
    <row r="6" spans="1:7" ht="49.5" customHeight="1">
      <c r="A6" s="272"/>
      <c r="B6" s="274"/>
      <c r="C6" s="276"/>
      <c r="D6" s="276"/>
      <c r="E6" s="276"/>
      <c r="F6" s="276"/>
      <c r="G6" s="205" t="s">
        <v>469</v>
      </c>
    </row>
    <row r="7" spans="1:10" ht="15.75">
      <c r="A7" s="151" t="s">
        <v>447</v>
      </c>
      <c r="B7" s="141" t="s">
        <v>153</v>
      </c>
      <c r="C7" s="146"/>
      <c r="D7" s="146"/>
      <c r="E7" s="146"/>
      <c r="F7" s="146"/>
      <c r="G7" s="166">
        <f>G8</f>
        <v>55000</v>
      </c>
      <c r="J7" s="240">
        <f>G7+G13+G24+G34+G52+G62+G68+G74+G104+G110+G116+G122</f>
        <v>15635820.77</v>
      </c>
    </row>
    <row r="8" spans="1:7" ht="15.75">
      <c r="A8" s="147" t="s">
        <v>143</v>
      </c>
      <c r="B8" s="149" t="s">
        <v>154</v>
      </c>
      <c r="C8" s="148"/>
      <c r="D8" s="148"/>
      <c r="E8" s="148"/>
      <c r="F8" s="148"/>
      <c r="G8" s="169">
        <f>G9</f>
        <v>55000</v>
      </c>
    </row>
    <row r="9" spans="1:7" ht="15.75">
      <c r="A9" s="147" t="s">
        <v>142</v>
      </c>
      <c r="B9" s="149" t="s">
        <v>152</v>
      </c>
      <c r="C9" s="148">
        <v>11</v>
      </c>
      <c r="D9" s="148"/>
      <c r="E9" s="148"/>
      <c r="F9" s="148"/>
      <c r="G9" s="169">
        <f>G10</f>
        <v>55000</v>
      </c>
    </row>
    <row r="10" spans="1:7" ht="15.75">
      <c r="A10" s="147" t="s">
        <v>393</v>
      </c>
      <c r="B10" s="149" t="s">
        <v>152</v>
      </c>
      <c r="C10" s="148">
        <v>11</v>
      </c>
      <c r="D10" s="148" t="s">
        <v>132</v>
      </c>
      <c r="E10" s="148"/>
      <c r="F10" s="148"/>
      <c r="G10" s="169">
        <f>G11</f>
        <v>55000</v>
      </c>
    </row>
    <row r="11" spans="1:7" ht="25.5">
      <c r="A11" s="129" t="s">
        <v>69</v>
      </c>
      <c r="B11" s="149" t="s">
        <v>152</v>
      </c>
      <c r="C11" s="148" t="s">
        <v>316</v>
      </c>
      <c r="D11" s="148" t="s">
        <v>132</v>
      </c>
      <c r="E11" s="148" t="s">
        <v>59</v>
      </c>
      <c r="F11" s="148"/>
      <c r="G11" s="169">
        <f>G12</f>
        <v>55000</v>
      </c>
    </row>
    <row r="12" spans="1:7" ht="25.5">
      <c r="A12" s="147" t="s">
        <v>262</v>
      </c>
      <c r="B12" s="149" t="s">
        <v>152</v>
      </c>
      <c r="C12" s="148">
        <v>11</v>
      </c>
      <c r="D12" s="148" t="s">
        <v>132</v>
      </c>
      <c r="E12" s="148" t="s">
        <v>59</v>
      </c>
      <c r="F12" s="148" t="s">
        <v>4</v>
      </c>
      <c r="G12" s="159">
        <v>55000</v>
      </c>
    </row>
    <row r="13" spans="1:7" ht="29.25">
      <c r="A13" s="143" t="s">
        <v>470</v>
      </c>
      <c r="B13" s="141" t="s">
        <v>156</v>
      </c>
      <c r="C13" s="146"/>
      <c r="D13" s="146"/>
      <c r="E13" s="146"/>
      <c r="F13" s="146"/>
      <c r="G13" s="166">
        <f>G14</f>
        <v>267300</v>
      </c>
    </row>
    <row r="14" spans="1:7" ht="15.75">
      <c r="A14" s="147" t="s">
        <v>129</v>
      </c>
      <c r="B14" s="149" t="s">
        <v>160</v>
      </c>
      <c r="C14" s="148"/>
      <c r="D14" s="148"/>
      <c r="E14" s="148"/>
      <c r="F14" s="148"/>
      <c r="G14" s="169">
        <f>G15+G20</f>
        <v>267300</v>
      </c>
    </row>
    <row r="15" spans="1:7" ht="15.75">
      <c r="A15" s="152" t="s">
        <v>263</v>
      </c>
      <c r="B15" s="149" t="s">
        <v>158</v>
      </c>
      <c r="C15" s="148">
        <v>10</v>
      </c>
      <c r="D15" s="148"/>
      <c r="E15" s="148"/>
      <c r="F15" s="148"/>
      <c r="G15" s="169">
        <f>G16</f>
        <v>267300</v>
      </c>
    </row>
    <row r="16" spans="1:7" ht="15.75">
      <c r="A16" s="152" t="s">
        <v>128</v>
      </c>
      <c r="B16" s="149" t="s">
        <v>159</v>
      </c>
      <c r="C16" s="148">
        <v>10</v>
      </c>
      <c r="D16" s="148" t="s">
        <v>132</v>
      </c>
      <c r="E16" s="148"/>
      <c r="F16" s="148"/>
      <c r="G16" s="169">
        <f>G17</f>
        <v>267300</v>
      </c>
    </row>
    <row r="17" spans="1:7" ht="25.5">
      <c r="A17" s="152" t="s">
        <v>130</v>
      </c>
      <c r="B17" s="149" t="s">
        <v>159</v>
      </c>
      <c r="C17" s="148">
        <v>10</v>
      </c>
      <c r="D17" s="148" t="s">
        <v>132</v>
      </c>
      <c r="E17" s="148"/>
      <c r="F17" s="148"/>
      <c r="G17" s="169">
        <f>G18</f>
        <v>267300</v>
      </c>
    </row>
    <row r="18" spans="1:7" ht="15.75">
      <c r="A18" s="152" t="s">
        <v>131</v>
      </c>
      <c r="B18" s="149" t="s">
        <v>159</v>
      </c>
      <c r="C18" s="148" t="s">
        <v>310</v>
      </c>
      <c r="D18" s="148" t="s">
        <v>132</v>
      </c>
      <c r="E18" s="148" t="s">
        <v>67</v>
      </c>
      <c r="F18" s="150"/>
      <c r="G18" s="169">
        <f>G19</f>
        <v>267300</v>
      </c>
    </row>
    <row r="19" spans="1:7" ht="24.75" customHeight="1">
      <c r="A19" s="147" t="s">
        <v>264</v>
      </c>
      <c r="B19" s="149" t="s">
        <v>159</v>
      </c>
      <c r="C19" s="148">
        <v>10</v>
      </c>
      <c r="D19" s="148" t="s">
        <v>132</v>
      </c>
      <c r="E19" s="148" t="s">
        <v>67</v>
      </c>
      <c r="F19" s="148" t="s">
        <v>4</v>
      </c>
      <c r="G19" s="159">
        <v>267300</v>
      </c>
    </row>
    <row r="20" spans="1:7" ht="1.5" customHeight="1" hidden="1">
      <c r="A20" s="147" t="s">
        <v>141</v>
      </c>
      <c r="B20" s="149" t="s">
        <v>157</v>
      </c>
      <c r="C20" s="148"/>
      <c r="D20" s="148"/>
      <c r="E20" s="148"/>
      <c r="F20" s="148"/>
      <c r="G20" s="169">
        <f>G21</f>
        <v>0</v>
      </c>
    </row>
    <row r="21" spans="1:7" ht="15.75" hidden="1">
      <c r="A21" s="147" t="s">
        <v>265</v>
      </c>
      <c r="B21" s="149" t="s">
        <v>157</v>
      </c>
      <c r="C21" s="148">
        <v>10</v>
      </c>
      <c r="D21" s="148" t="s">
        <v>135</v>
      </c>
      <c r="E21" s="148"/>
      <c r="F21" s="148"/>
      <c r="G21" s="169">
        <f>G22</f>
        <v>0</v>
      </c>
    </row>
    <row r="22" spans="1:7" ht="15.75" hidden="1">
      <c r="A22" s="152" t="s">
        <v>131</v>
      </c>
      <c r="B22" s="149" t="s">
        <v>157</v>
      </c>
      <c r="C22" s="148" t="s">
        <v>310</v>
      </c>
      <c r="D22" s="148" t="s">
        <v>135</v>
      </c>
      <c r="E22" s="148" t="s">
        <v>67</v>
      </c>
      <c r="F22" s="150"/>
      <c r="G22" s="169">
        <f>G23</f>
        <v>0</v>
      </c>
    </row>
    <row r="23" spans="1:7" ht="25.5" hidden="1">
      <c r="A23" s="147" t="s">
        <v>264</v>
      </c>
      <c r="B23" s="149" t="s">
        <v>157</v>
      </c>
      <c r="C23" s="148">
        <v>10</v>
      </c>
      <c r="D23" s="148" t="s">
        <v>135</v>
      </c>
      <c r="E23" s="148" t="s">
        <v>67</v>
      </c>
      <c r="F23" s="148" t="s">
        <v>4</v>
      </c>
      <c r="G23" s="159">
        <v>0</v>
      </c>
    </row>
    <row r="24" spans="1:7" ht="29.25">
      <c r="A24" s="143" t="s">
        <v>453</v>
      </c>
      <c r="B24" s="141" t="s">
        <v>170</v>
      </c>
      <c r="C24" s="146"/>
      <c r="D24" s="146"/>
      <c r="E24" s="146"/>
      <c r="F24" s="146"/>
      <c r="G24" s="166">
        <f>G25</f>
        <v>20000</v>
      </c>
    </row>
    <row r="25" spans="1:7" ht="25.5">
      <c r="A25" s="147" t="s">
        <v>112</v>
      </c>
      <c r="B25" s="149" t="s">
        <v>171</v>
      </c>
      <c r="C25" s="150"/>
      <c r="D25" s="150"/>
      <c r="E25" s="150"/>
      <c r="F25" s="150"/>
      <c r="G25" s="169">
        <f>G26+G30</f>
        <v>20000</v>
      </c>
    </row>
    <row r="26" spans="1:7" ht="15.75">
      <c r="A26" s="147" t="s">
        <v>110</v>
      </c>
      <c r="B26" s="149" t="s">
        <v>169</v>
      </c>
      <c r="C26" s="148" t="s">
        <v>136</v>
      </c>
      <c r="D26" s="148"/>
      <c r="E26" s="148"/>
      <c r="F26" s="148"/>
      <c r="G26" s="169">
        <f>G27</f>
        <v>5000</v>
      </c>
    </row>
    <row r="27" spans="1:7" ht="15.75">
      <c r="A27" s="147" t="s">
        <v>111</v>
      </c>
      <c r="B27" s="149" t="s">
        <v>169</v>
      </c>
      <c r="C27" s="148" t="s">
        <v>136</v>
      </c>
      <c r="D27" s="148" t="s">
        <v>132</v>
      </c>
      <c r="E27" s="148"/>
      <c r="F27" s="148"/>
      <c r="G27" s="169">
        <f>G28</f>
        <v>5000</v>
      </c>
    </row>
    <row r="28" spans="1:7" ht="25.5">
      <c r="A28" s="147" t="s">
        <v>105</v>
      </c>
      <c r="B28" s="149" t="s">
        <v>169</v>
      </c>
      <c r="C28" s="148" t="s">
        <v>136</v>
      </c>
      <c r="D28" s="148" t="s">
        <v>132</v>
      </c>
      <c r="E28" s="148" t="s">
        <v>59</v>
      </c>
      <c r="F28" s="148"/>
      <c r="G28" s="169">
        <f>G29</f>
        <v>5000</v>
      </c>
    </row>
    <row r="29" spans="1:7" ht="25.5">
      <c r="A29" s="147" t="s">
        <v>264</v>
      </c>
      <c r="B29" s="149" t="s">
        <v>169</v>
      </c>
      <c r="C29" s="148" t="s">
        <v>136</v>
      </c>
      <c r="D29" s="148" t="s">
        <v>132</v>
      </c>
      <c r="E29" s="148" t="s">
        <v>59</v>
      </c>
      <c r="F29" s="148" t="s">
        <v>4</v>
      </c>
      <c r="G29" s="159">
        <v>5000</v>
      </c>
    </row>
    <row r="30" spans="1:7" ht="15.75">
      <c r="A30" s="147" t="s">
        <v>266</v>
      </c>
      <c r="B30" s="149" t="s">
        <v>169</v>
      </c>
      <c r="C30" s="148" t="s">
        <v>138</v>
      </c>
      <c r="D30" s="148"/>
      <c r="E30" s="148"/>
      <c r="F30" s="148"/>
      <c r="G30" s="169">
        <f>G31</f>
        <v>15000</v>
      </c>
    </row>
    <row r="31" spans="1:7" ht="15.75">
      <c r="A31" s="147" t="s">
        <v>124</v>
      </c>
      <c r="B31" s="149" t="s">
        <v>169</v>
      </c>
      <c r="C31" s="148" t="s">
        <v>138</v>
      </c>
      <c r="D31" s="148" t="s">
        <v>138</v>
      </c>
      <c r="E31" s="148"/>
      <c r="F31" s="148"/>
      <c r="G31" s="169">
        <f>G32</f>
        <v>15000</v>
      </c>
    </row>
    <row r="32" spans="1:7" ht="25.5">
      <c r="A32" s="147" t="s">
        <v>105</v>
      </c>
      <c r="B32" s="149" t="s">
        <v>169</v>
      </c>
      <c r="C32" s="148" t="s">
        <v>138</v>
      </c>
      <c r="D32" s="148" t="s">
        <v>138</v>
      </c>
      <c r="E32" s="148" t="s">
        <v>59</v>
      </c>
      <c r="F32" s="148"/>
      <c r="G32" s="169">
        <f>G33</f>
        <v>15000</v>
      </c>
    </row>
    <row r="33" spans="1:7" ht="25.5">
      <c r="A33" s="147" t="s">
        <v>264</v>
      </c>
      <c r="B33" s="149" t="s">
        <v>169</v>
      </c>
      <c r="C33" s="148" t="s">
        <v>138</v>
      </c>
      <c r="D33" s="148" t="s">
        <v>138</v>
      </c>
      <c r="E33" s="148" t="s">
        <v>59</v>
      </c>
      <c r="F33" s="148" t="s">
        <v>4</v>
      </c>
      <c r="G33" s="159">
        <v>15000</v>
      </c>
    </row>
    <row r="34" spans="1:7" ht="57">
      <c r="A34" s="158" t="s">
        <v>458</v>
      </c>
      <c r="B34" s="141" t="s">
        <v>176</v>
      </c>
      <c r="C34" s="144"/>
      <c r="D34" s="144"/>
      <c r="E34" s="144"/>
      <c r="F34" s="144"/>
      <c r="G34" s="166">
        <f>G35</f>
        <v>30000</v>
      </c>
    </row>
    <row r="35" spans="1:7" ht="25.5">
      <c r="A35" s="147" t="s">
        <v>267</v>
      </c>
      <c r="B35" s="149" t="s">
        <v>174</v>
      </c>
      <c r="C35" s="148"/>
      <c r="D35" s="148"/>
      <c r="E35" s="148"/>
      <c r="F35" s="148"/>
      <c r="G35" s="169">
        <f>G36+G40+G44+G48</f>
        <v>30000</v>
      </c>
    </row>
    <row r="36" spans="1:7" ht="15.75">
      <c r="A36" s="147" t="s">
        <v>104</v>
      </c>
      <c r="B36" s="149" t="s">
        <v>173</v>
      </c>
      <c r="C36" s="148" t="s">
        <v>132</v>
      </c>
      <c r="D36" s="148"/>
      <c r="E36" s="148"/>
      <c r="F36" s="148"/>
      <c r="G36" s="169">
        <f>G37</f>
        <v>5000</v>
      </c>
    </row>
    <row r="37" spans="1:7" ht="15.75">
      <c r="A37" s="147" t="s">
        <v>106</v>
      </c>
      <c r="B37" s="149" t="s">
        <v>173</v>
      </c>
      <c r="C37" s="148" t="s">
        <v>132</v>
      </c>
      <c r="D37" s="148">
        <v>13</v>
      </c>
      <c r="E37" s="148"/>
      <c r="F37" s="148"/>
      <c r="G37" s="169">
        <f>G38</f>
        <v>5000</v>
      </c>
    </row>
    <row r="38" spans="1:7" ht="25.5">
      <c r="A38" s="147" t="s">
        <v>105</v>
      </c>
      <c r="B38" s="149" t="s">
        <v>173</v>
      </c>
      <c r="C38" s="148" t="s">
        <v>133</v>
      </c>
      <c r="D38" s="148" t="s">
        <v>309</v>
      </c>
      <c r="E38" s="148" t="s">
        <v>59</v>
      </c>
      <c r="F38" s="148"/>
      <c r="G38" s="169">
        <f>G39</f>
        <v>5000</v>
      </c>
    </row>
    <row r="39" spans="1:7" ht="25.5">
      <c r="A39" s="147" t="s">
        <v>264</v>
      </c>
      <c r="B39" s="149" t="s">
        <v>173</v>
      </c>
      <c r="C39" s="148" t="s">
        <v>132</v>
      </c>
      <c r="D39" s="148">
        <v>13</v>
      </c>
      <c r="E39" s="148" t="s">
        <v>59</v>
      </c>
      <c r="F39" s="148" t="s">
        <v>4</v>
      </c>
      <c r="G39" s="159">
        <v>5000</v>
      </c>
    </row>
    <row r="40" spans="1:7" ht="15.75">
      <c r="A40" s="147" t="s">
        <v>268</v>
      </c>
      <c r="B40" s="149" t="s">
        <v>173</v>
      </c>
      <c r="C40" s="148" t="s">
        <v>135</v>
      </c>
      <c r="D40" s="148"/>
      <c r="E40" s="148"/>
      <c r="F40" s="148"/>
      <c r="G40" s="169">
        <f>G41</f>
        <v>15000</v>
      </c>
    </row>
    <row r="41" spans="1:7" ht="15.75">
      <c r="A41" s="147" t="s">
        <v>108</v>
      </c>
      <c r="B41" s="149" t="s">
        <v>173</v>
      </c>
      <c r="C41" s="148" t="s">
        <v>135</v>
      </c>
      <c r="D41" s="148" t="s">
        <v>32</v>
      </c>
      <c r="E41" s="148"/>
      <c r="F41" s="148"/>
      <c r="G41" s="169">
        <f>G42</f>
        <v>15000</v>
      </c>
    </row>
    <row r="42" spans="1:7" ht="25.5">
      <c r="A42" s="147" t="s">
        <v>105</v>
      </c>
      <c r="B42" s="149" t="s">
        <v>173</v>
      </c>
      <c r="C42" s="148" t="s">
        <v>135</v>
      </c>
      <c r="D42" s="148" t="s">
        <v>32</v>
      </c>
      <c r="E42" s="148" t="s">
        <v>59</v>
      </c>
      <c r="F42" s="148"/>
      <c r="G42" s="169">
        <f>G43</f>
        <v>15000</v>
      </c>
    </row>
    <row r="43" spans="1:7" ht="25.5">
      <c r="A43" s="147" t="s">
        <v>264</v>
      </c>
      <c r="B43" s="149" t="s">
        <v>173</v>
      </c>
      <c r="C43" s="148" t="s">
        <v>135</v>
      </c>
      <c r="D43" s="148" t="s">
        <v>32</v>
      </c>
      <c r="E43" s="148" t="s">
        <v>59</v>
      </c>
      <c r="F43" s="148" t="s">
        <v>4</v>
      </c>
      <c r="G43" s="159">
        <v>15000</v>
      </c>
    </row>
    <row r="44" spans="1:7" ht="15.75">
      <c r="A44" s="147" t="s">
        <v>269</v>
      </c>
      <c r="B44" s="149" t="s">
        <v>173</v>
      </c>
      <c r="C44" s="148" t="s">
        <v>137</v>
      </c>
      <c r="D44" s="148" t="s">
        <v>135</v>
      </c>
      <c r="E44" s="148"/>
      <c r="F44" s="148"/>
      <c r="G44" s="169">
        <f>G45</f>
        <v>5000</v>
      </c>
    </row>
    <row r="45" spans="1:7" ht="15.75">
      <c r="A45" s="147" t="s">
        <v>119</v>
      </c>
      <c r="B45" s="149" t="s">
        <v>173</v>
      </c>
      <c r="C45" s="148" t="s">
        <v>137</v>
      </c>
      <c r="D45" s="148" t="s">
        <v>135</v>
      </c>
      <c r="E45" s="148"/>
      <c r="F45" s="148"/>
      <c r="G45" s="169">
        <f>G46</f>
        <v>5000</v>
      </c>
    </row>
    <row r="46" spans="1:7" ht="25.5">
      <c r="A46" s="147" t="s">
        <v>105</v>
      </c>
      <c r="B46" s="149" t="s">
        <v>173</v>
      </c>
      <c r="C46" s="148" t="s">
        <v>137</v>
      </c>
      <c r="D46" s="148" t="s">
        <v>135</v>
      </c>
      <c r="E46" s="148" t="s">
        <v>59</v>
      </c>
      <c r="F46" s="148"/>
      <c r="G46" s="169">
        <f>G47</f>
        <v>5000</v>
      </c>
    </row>
    <row r="47" spans="1:7" ht="25.5">
      <c r="A47" s="147" t="s">
        <v>264</v>
      </c>
      <c r="B47" s="149" t="s">
        <v>173</v>
      </c>
      <c r="C47" s="148" t="s">
        <v>137</v>
      </c>
      <c r="D47" s="148" t="s">
        <v>135</v>
      </c>
      <c r="E47" s="148" t="s">
        <v>59</v>
      </c>
      <c r="F47" s="148" t="s">
        <v>4</v>
      </c>
      <c r="G47" s="159">
        <v>5000</v>
      </c>
    </row>
    <row r="48" spans="1:7" ht="15.75">
      <c r="A48" s="147" t="s">
        <v>266</v>
      </c>
      <c r="B48" s="149" t="s">
        <v>173</v>
      </c>
      <c r="C48" s="148" t="s">
        <v>138</v>
      </c>
      <c r="D48" s="148"/>
      <c r="E48" s="148"/>
      <c r="F48" s="148"/>
      <c r="G48" s="169">
        <f>G49</f>
        <v>5000</v>
      </c>
    </row>
    <row r="49" spans="1:7" ht="15.75">
      <c r="A49" s="147" t="s">
        <v>124</v>
      </c>
      <c r="B49" s="149" t="s">
        <v>173</v>
      </c>
      <c r="C49" s="148" t="s">
        <v>138</v>
      </c>
      <c r="D49" s="148" t="s">
        <v>138</v>
      </c>
      <c r="E49" s="148"/>
      <c r="F49" s="148"/>
      <c r="G49" s="169">
        <f>G50</f>
        <v>5000</v>
      </c>
    </row>
    <row r="50" spans="1:7" ht="25.5">
      <c r="A50" s="147" t="s">
        <v>105</v>
      </c>
      <c r="B50" s="149" t="s">
        <v>173</v>
      </c>
      <c r="C50" s="148" t="s">
        <v>138</v>
      </c>
      <c r="D50" s="148" t="s">
        <v>138</v>
      </c>
      <c r="E50" s="148" t="s">
        <v>59</v>
      </c>
      <c r="F50" s="148"/>
      <c r="G50" s="169">
        <f>G51</f>
        <v>5000</v>
      </c>
    </row>
    <row r="51" spans="1:7" ht="25.5">
      <c r="A51" s="147" t="s">
        <v>264</v>
      </c>
      <c r="B51" s="149" t="s">
        <v>173</v>
      </c>
      <c r="C51" s="148" t="s">
        <v>138</v>
      </c>
      <c r="D51" s="148" t="s">
        <v>138</v>
      </c>
      <c r="E51" s="148" t="s">
        <v>59</v>
      </c>
      <c r="F51" s="148" t="s">
        <v>4</v>
      </c>
      <c r="G51" s="159">
        <v>5000</v>
      </c>
    </row>
    <row r="52" spans="1:7" ht="43.5">
      <c r="A52" s="143" t="s">
        <v>455</v>
      </c>
      <c r="B52" s="141" t="s">
        <v>182</v>
      </c>
      <c r="C52" s="144"/>
      <c r="D52" s="144"/>
      <c r="E52" s="144"/>
      <c r="F52" s="144"/>
      <c r="G52" s="166">
        <f>G53</f>
        <v>25000</v>
      </c>
    </row>
    <row r="53" spans="1:7" ht="25.5">
      <c r="A53" s="152" t="s">
        <v>150</v>
      </c>
      <c r="B53" s="149" t="s">
        <v>180</v>
      </c>
      <c r="C53" s="148"/>
      <c r="D53" s="148"/>
      <c r="E53" s="148"/>
      <c r="F53" s="148"/>
      <c r="G53" s="169">
        <f>G54+G58</f>
        <v>25000</v>
      </c>
    </row>
    <row r="54" spans="1:7" ht="15.75">
      <c r="A54" s="152" t="s">
        <v>110</v>
      </c>
      <c r="B54" s="149" t="s">
        <v>179</v>
      </c>
      <c r="C54" s="148" t="s">
        <v>136</v>
      </c>
      <c r="D54" s="148"/>
      <c r="E54" s="148"/>
      <c r="F54" s="148"/>
      <c r="G54" s="169">
        <f>G55</f>
        <v>25000</v>
      </c>
    </row>
    <row r="55" spans="1:7" ht="15.75">
      <c r="A55" s="152" t="s">
        <v>113</v>
      </c>
      <c r="B55" s="149" t="s">
        <v>179</v>
      </c>
      <c r="C55" s="148" t="s">
        <v>136</v>
      </c>
      <c r="D55" s="148">
        <v>12</v>
      </c>
      <c r="E55" s="148"/>
      <c r="F55" s="148"/>
      <c r="G55" s="169">
        <f>G56</f>
        <v>25000</v>
      </c>
    </row>
    <row r="56" spans="1:7" ht="25.5">
      <c r="A56" s="147" t="s">
        <v>105</v>
      </c>
      <c r="B56" s="149" t="s">
        <v>179</v>
      </c>
      <c r="C56" s="148" t="s">
        <v>136</v>
      </c>
      <c r="D56" s="148">
        <v>11</v>
      </c>
      <c r="E56" s="148" t="s">
        <v>59</v>
      </c>
      <c r="F56" s="148"/>
      <c r="G56" s="169">
        <f>G57</f>
        <v>25000</v>
      </c>
    </row>
    <row r="57" spans="1:7" ht="25.5">
      <c r="A57" s="147" t="s">
        <v>264</v>
      </c>
      <c r="B57" s="149" t="s">
        <v>179</v>
      </c>
      <c r="C57" s="148" t="s">
        <v>136</v>
      </c>
      <c r="D57" s="148">
        <v>12</v>
      </c>
      <c r="E57" s="148" t="s">
        <v>59</v>
      </c>
      <c r="F57" s="148" t="s">
        <v>4</v>
      </c>
      <c r="G57" s="159">
        <v>25000</v>
      </c>
    </row>
    <row r="58" spans="1:7" ht="15.75" hidden="1">
      <c r="A58" s="152" t="s">
        <v>269</v>
      </c>
      <c r="B58" s="149" t="s">
        <v>179</v>
      </c>
      <c r="C58" s="148" t="s">
        <v>137</v>
      </c>
      <c r="D58" s="148"/>
      <c r="E58" s="148"/>
      <c r="F58" s="148"/>
      <c r="G58" s="169">
        <f>G59</f>
        <v>0</v>
      </c>
    </row>
    <row r="59" spans="1:7" ht="15.75" hidden="1">
      <c r="A59" s="152" t="s">
        <v>117</v>
      </c>
      <c r="B59" s="149" t="s">
        <v>179</v>
      </c>
      <c r="C59" s="148" t="s">
        <v>137</v>
      </c>
      <c r="D59" s="148" t="s">
        <v>134</v>
      </c>
      <c r="E59" s="148"/>
      <c r="F59" s="148"/>
      <c r="G59" s="169">
        <f>G61</f>
        <v>0</v>
      </c>
    </row>
    <row r="60" spans="1:7" ht="25.5" hidden="1">
      <c r="A60" s="147" t="s">
        <v>105</v>
      </c>
      <c r="B60" s="149" t="s">
        <v>179</v>
      </c>
      <c r="C60" s="148" t="s">
        <v>137</v>
      </c>
      <c r="D60" s="148" t="s">
        <v>134</v>
      </c>
      <c r="E60" s="148" t="s">
        <v>59</v>
      </c>
      <c r="F60" s="148"/>
      <c r="G60" s="169">
        <f>G61</f>
        <v>0</v>
      </c>
    </row>
    <row r="61" spans="1:7" ht="25.5" hidden="1">
      <c r="A61" s="145" t="s">
        <v>50</v>
      </c>
      <c r="B61" s="149" t="s">
        <v>179</v>
      </c>
      <c r="C61" s="148" t="s">
        <v>137</v>
      </c>
      <c r="D61" s="148" t="s">
        <v>134</v>
      </c>
      <c r="E61" s="148" t="s">
        <v>59</v>
      </c>
      <c r="F61" s="148" t="s">
        <v>4</v>
      </c>
      <c r="G61" s="159">
        <v>0</v>
      </c>
    </row>
    <row r="62" spans="1:7" ht="29.25">
      <c r="A62" s="143" t="s">
        <v>471</v>
      </c>
      <c r="B62" s="141" t="s">
        <v>183</v>
      </c>
      <c r="C62" s="144"/>
      <c r="D62" s="144"/>
      <c r="E62" s="144"/>
      <c r="F62" s="144"/>
      <c r="G62" s="166">
        <f>G63</f>
        <v>40000</v>
      </c>
    </row>
    <row r="63" spans="1:7" ht="25.5">
      <c r="A63" s="147" t="s">
        <v>270</v>
      </c>
      <c r="B63" s="149" t="s">
        <v>184</v>
      </c>
      <c r="C63" s="148"/>
      <c r="D63" s="148"/>
      <c r="E63" s="148"/>
      <c r="F63" s="148"/>
      <c r="G63" s="169">
        <f>G64</f>
        <v>40000</v>
      </c>
    </row>
    <row r="64" spans="1:7" ht="15.75">
      <c r="A64" s="147" t="s">
        <v>269</v>
      </c>
      <c r="B64" s="149" t="s">
        <v>390</v>
      </c>
      <c r="C64" s="148" t="s">
        <v>137</v>
      </c>
      <c r="D64" s="148"/>
      <c r="E64" s="148"/>
      <c r="F64" s="148"/>
      <c r="G64" s="169">
        <f>G65</f>
        <v>40000</v>
      </c>
    </row>
    <row r="65" spans="1:7" ht="15.75">
      <c r="A65" s="147" t="s">
        <v>119</v>
      </c>
      <c r="B65" s="149" t="s">
        <v>390</v>
      </c>
      <c r="C65" s="148" t="s">
        <v>137</v>
      </c>
      <c r="D65" s="148" t="s">
        <v>135</v>
      </c>
      <c r="E65" s="148"/>
      <c r="F65" s="148"/>
      <c r="G65" s="169">
        <f>G66</f>
        <v>40000</v>
      </c>
    </row>
    <row r="66" spans="1:7" ht="25.5">
      <c r="A66" s="147" t="s">
        <v>105</v>
      </c>
      <c r="B66" s="149" t="s">
        <v>390</v>
      </c>
      <c r="C66" s="148" t="s">
        <v>137</v>
      </c>
      <c r="D66" s="148" t="s">
        <v>135</v>
      </c>
      <c r="E66" s="148" t="s">
        <v>59</v>
      </c>
      <c r="F66" s="148"/>
      <c r="G66" s="169">
        <f>G67</f>
        <v>40000</v>
      </c>
    </row>
    <row r="67" spans="1:7" ht="25.5">
      <c r="A67" s="147" t="s">
        <v>264</v>
      </c>
      <c r="B67" s="149" t="s">
        <v>390</v>
      </c>
      <c r="C67" s="148" t="s">
        <v>137</v>
      </c>
      <c r="D67" s="148" t="s">
        <v>135</v>
      </c>
      <c r="E67" s="148" t="s">
        <v>59</v>
      </c>
      <c r="F67" s="148" t="s">
        <v>4</v>
      </c>
      <c r="G67" s="159">
        <v>40000</v>
      </c>
    </row>
    <row r="68" spans="1:7" ht="43.5">
      <c r="A68" s="143" t="s">
        <v>454</v>
      </c>
      <c r="B68" s="146" t="s">
        <v>379</v>
      </c>
      <c r="C68" s="146"/>
      <c r="D68" s="144"/>
      <c r="E68" s="144"/>
      <c r="F68" s="144"/>
      <c r="G68" s="166">
        <f>G69</f>
        <v>3000</v>
      </c>
    </row>
    <row r="69" spans="1:7" ht="38.25">
      <c r="A69" s="147" t="s">
        <v>84</v>
      </c>
      <c r="B69" s="148" t="s">
        <v>377</v>
      </c>
      <c r="C69" s="148"/>
      <c r="D69" s="148"/>
      <c r="E69" s="148"/>
      <c r="F69" s="148"/>
      <c r="G69" s="169">
        <f>G70</f>
        <v>3000</v>
      </c>
    </row>
    <row r="70" spans="1:7" ht="15.75">
      <c r="A70" s="152" t="s">
        <v>110</v>
      </c>
      <c r="B70" s="148" t="s">
        <v>378</v>
      </c>
      <c r="C70" s="148" t="s">
        <v>136</v>
      </c>
      <c r="D70" s="148"/>
      <c r="E70" s="148"/>
      <c r="F70" s="148"/>
      <c r="G70" s="169">
        <f>G71</f>
        <v>3000</v>
      </c>
    </row>
    <row r="71" spans="1:7" ht="15.75">
      <c r="A71" s="152" t="s">
        <v>113</v>
      </c>
      <c r="B71" s="148" t="s">
        <v>378</v>
      </c>
      <c r="C71" s="148" t="s">
        <v>136</v>
      </c>
      <c r="D71" s="148" t="s">
        <v>311</v>
      </c>
      <c r="E71" s="148"/>
      <c r="F71" s="148"/>
      <c r="G71" s="169">
        <f>G72</f>
        <v>3000</v>
      </c>
    </row>
    <row r="72" spans="1:7" ht="25.5">
      <c r="A72" s="147" t="s">
        <v>105</v>
      </c>
      <c r="B72" s="148" t="s">
        <v>378</v>
      </c>
      <c r="C72" s="148" t="s">
        <v>136</v>
      </c>
      <c r="D72" s="148" t="s">
        <v>311</v>
      </c>
      <c r="E72" s="148" t="s">
        <v>59</v>
      </c>
      <c r="F72" s="148"/>
      <c r="G72" s="169">
        <f>G73</f>
        <v>3000</v>
      </c>
    </row>
    <row r="73" spans="1:7" ht="25.5">
      <c r="A73" s="147" t="s">
        <v>264</v>
      </c>
      <c r="B73" s="148" t="s">
        <v>378</v>
      </c>
      <c r="C73" s="148" t="s">
        <v>136</v>
      </c>
      <c r="D73" s="148" t="s">
        <v>311</v>
      </c>
      <c r="E73" s="148" t="s">
        <v>59</v>
      </c>
      <c r="F73" s="148" t="s">
        <v>4</v>
      </c>
      <c r="G73" s="159">
        <v>3000</v>
      </c>
    </row>
    <row r="74" spans="1:7" ht="36.75" customHeight="1">
      <c r="A74" s="167" t="s">
        <v>85</v>
      </c>
      <c r="B74" s="164" t="s">
        <v>384</v>
      </c>
      <c r="C74" s="164"/>
      <c r="D74" s="164"/>
      <c r="E74" s="164"/>
      <c r="F74" s="164"/>
      <c r="G74" s="165">
        <f>G75+G97</f>
        <v>14769821.1</v>
      </c>
    </row>
    <row r="75" spans="1:7" ht="25.5">
      <c r="A75" s="170" t="s">
        <v>150</v>
      </c>
      <c r="B75" s="148" t="s">
        <v>385</v>
      </c>
      <c r="C75" s="148"/>
      <c r="D75" s="148"/>
      <c r="E75" s="148"/>
      <c r="F75" s="148"/>
      <c r="G75" s="169">
        <f>G76+G85+G91</f>
        <v>14001307.94</v>
      </c>
    </row>
    <row r="76" spans="1:7" ht="15.75">
      <c r="A76" s="152" t="s">
        <v>269</v>
      </c>
      <c r="B76" s="168" t="s">
        <v>416</v>
      </c>
      <c r="C76" s="148" t="s">
        <v>137</v>
      </c>
      <c r="D76" s="148"/>
      <c r="E76" s="148"/>
      <c r="F76" s="148"/>
      <c r="G76" s="169">
        <f>G77</f>
        <v>117061.24</v>
      </c>
    </row>
    <row r="77" spans="1:7" ht="15.75">
      <c r="A77" s="152" t="s">
        <v>117</v>
      </c>
      <c r="B77" s="168" t="s">
        <v>416</v>
      </c>
      <c r="C77" s="148" t="s">
        <v>137</v>
      </c>
      <c r="D77" s="148" t="s">
        <v>134</v>
      </c>
      <c r="E77" s="148"/>
      <c r="F77" s="148"/>
      <c r="G77" s="169">
        <f>G78+G80</f>
        <v>117061.24</v>
      </c>
    </row>
    <row r="78" spans="1:7" ht="25.5">
      <c r="A78" s="147" t="s">
        <v>105</v>
      </c>
      <c r="B78" s="168" t="s">
        <v>416</v>
      </c>
      <c r="C78" s="148" t="s">
        <v>137</v>
      </c>
      <c r="D78" s="148" t="s">
        <v>134</v>
      </c>
      <c r="E78" s="148" t="s">
        <v>59</v>
      </c>
      <c r="F78" s="148"/>
      <c r="G78" s="169">
        <f>G79</f>
        <v>99416.24</v>
      </c>
    </row>
    <row r="79" spans="1:7" ht="25.5">
      <c r="A79" s="147" t="s">
        <v>264</v>
      </c>
      <c r="B79" s="168" t="s">
        <v>416</v>
      </c>
      <c r="C79" s="148" t="s">
        <v>137</v>
      </c>
      <c r="D79" s="148" t="s">
        <v>134</v>
      </c>
      <c r="E79" s="148" t="s">
        <v>59</v>
      </c>
      <c r="F79" s="148" t="s">
        <v>4</v>
      </c>
      <c r="G79" s="159">
        <v>99416.24</v>
      </c>
    </row>
    <row r="80" spans="1:7" ht="15.75">
      <c r="A80" s="147" t="s">
        <v>44</v>
      </c>
      <c r="B80" s="168" t="s">
        <v>416</v>
      </c>
      <c r="C80" s="148" t="s">
        <v>137</v>
      </c>
      <c r="D80" s="148" t="s">
        <v>134</v>
      </c>
      <c r="E80" s="148" t="s">
        <v>45</v>
      </c>
      <c r="F80" s="148"/>
      <c r="G80" s="169">
        <f>G81+G83</f>
        <v>17645</v>
      </c>
    </row>
    <row r="81" spans="1:7" ht="38.25">
      <c r="A81" s="147" t="s">
        <v>33</v>
      </c>
      <c r="B81" s="168" t="s">
        <v>416</v>
      </c>
      <c r="C81" s="148" t="s">
        <v>137</v>
      </c>
      <c r="D81" s="148" t="s">
        <v>134</v>
      </c>
      <c r="E81" s="148" t="s">
        <v>34</v>
      </c>
      <c r="F81" s="148"/>
      <c r="G81" s="169">
        <f>G82</f>
        <v>5000</v>
      </c>
    </row>
    <row r="82" spans="1:7" ht="25.5">
      <c r="A82" s="147" t="s">
        <v>264</v>
      </c>
      <c r="B82" s="168" t="s">
        <v>416</v>
      </c>
      <c r="C82" s="148" t="s">
        <v>137</v>
      </c>
      <c r="D82" s="148" t="s">
        <v>134</v>
      </c>
      <c r="E82" s="148" t="s">
        <v>34</v>
      </c>
      <c r="F82" s="148" t="s">
        <v>4</v>
      </c>
      <c r="G82" s="159">
        <v>5000</v>
      </c>
    </row>
    <row r="83" spans="1:7" ht="15.75">
      <c r="A83" s="147" t="s">
        <v>513</v>
      </c>
      <c r="B83" s="168" t="s">
        <v>416</v>
      </c>
      <c r="C83" s="148" t="s">
        <v>137</v>
      </c>
      <c r="D83" s="148" t="s">
        <v>134</v>
      </c>
      <c r="E83" s="148" t="s">
        <v>63</v>
      </c>
      <c r="F83" s="148"/>
      <c r="G83" s="169">
        <f>G84</f>
        <v>12645</v>
      </c>
    </row>
    <row r="84" spans="1:7" ht="15.75">
      <c r="A84" s="147" t="s">
        <v>513</v>
      </c>
      <c r="B84" s="168" t="s">
        <v>416</v>
      </c>
      <c r="C84" s="148" t="s">
        <v>137</v>
      </c>
      <c r="D84" s="148" t="s">
        <v>134</v>
      </c>
      <c r="E84" s="148" t="s">
        <v>63</v>
      </c>
      <c r="F84" s="148" t="s">
        <v>4</v>
      </c>
      <c r="G84" s="159">
        <v>12645</v>
      </c>
    </row>
    <row r="85" spans="1:7" ht="15.75">
      <c r="A85" s="220" t="s">
        <v>462</v>
      </c>
      <c r="B85" s="168" t="s">
        <v>437</v>
      </c>
      <c r="C85" s="148" t="s">
        <v>137</v>
      </c>
      <c r="D85" s="148" t="s">
        <v>134</v>
      </c>
      <c r="E85" s="148"/>
      <c r="F85" s="148"/>
      <c r="G85" s="169">
        <f>G86+G88</f>
        <v>9050911.95</v>
      </c>
    </row>
    <row r="86" spans="1:7" ht="25.5">
      <c r="A86" s="147" t="s">
        <v>105</v>
      </c>
      <c r="B86" s="168" t="s">
        <v>437</v>
      </c>
      <c r="C86" s="148" t="s">
        <v>137</v>
      </c>
      <c r="D86" s="148" t="s">
        <v>134</v>
      </c>
      <c r="E86" s="148" t="s">
        <v>59</v>
      </c>
      <c r="F86" s="148"/>
      <c r="G86" s="169">
        <f>G87</f>
        <v>1010102</v>
      </c>
    </row>
    <row r="87" spans="1:7" ht="25.5">
      <c r="A87" s="145" t="s">
        <v>50</v>
      </c>
      <c r="B87" s="168" t="s">
        <v>437</v>
      </c>
      <c r="C87" s="148" t="s">
        <v>137</v>
      </c>
      <c r="D87" s="148" t="s">
        <v>134</v>
      </c>
      <c r="E87" s="148" t="s">
        <v>49</v>
      </c>
      <c r="F87" s="148"/>
      <c r="G87" s="169">
        <v>1010102</v>
      </c>
    </row>
    <row r="88" spans="1:7" ht="25.5">
      <c r="A88" s="147" t="s">
        <v>492</v>
      </c>
      <c r="B88" s="168" t="s">
        <v>437</v>
      </c>
      <c r="C88" s="148" t="s">
        <v>137</v>
      </c>
      <c r="D88" s="148" t="s">
        <v>134</v>
      </c>
      <c r="E88" s="148" t="s">
        <v>488</v>
      </c>
      <c r="F88" s="148"/>
      <c r="G88" s="169">
        <f>G89</f>
        <v>8040809.95</v>
      </c>
    </row>
    <row r="89" spans="1:7" ht="15.75">
      <c r="A89" s="147" t="s">
        <v>72</v>
      </c>
      <c r="B89" s="168" t="s">
        <v>437</v>
      </c>
      <c r="C89" s="148" t="s">
        <v>137</v>
      </c>
      <c r="D89" s="148" t="s">
        <v>134</v>
      </c>
      <c r="E89" s="148" t="s">
        <v>65</v>
      </c>
      <c r="F89" s="148"/>
      <c r="G89" s="169">
        <f>G90</f>
        <v>8040809.95</v>
      </c>
    </row>
    <row r="90" spans="1:7" ht="25.5">
      <c r="A90" s="147" t="s">
        <v>264</v>
      </c>
      <c r="B90" s="168" t="s">
        <v>437</v>
      </c>
      <c r="C90" s="148" t="s">
        <v>137</v>
      </c>
      <c r="D90" s="148" t="s">
        <v>134</v>
      </c>
      <c r="E90" s="148" t="s">
        <v>65</v>
      </c>
      <c r="F90" s="148" t="s">
        <v>4</v>
      </c>
      <c r="G90" s="159">
        <v>8040809.95</v>
      </c>
    </row>
    <row r="91" spans="1:7" ht="15.75">
      <c r="A91" s="118" t="s">
        <v>439</v>
      </c>
      <c r="B91" s="168" t="s">
        <v>438</v>
      </c>
      <c r="C91" s="148" t="s">
        <v>137</v>
      </c>
      <c r="D91" s="148" t="s">
        <v>134</v>
      </c>
      <c r="E91" s="148"/>
      <c r="F91" s="148"/>
      <c r="G91" s="169">
        <f>G92+G94</f>
        <v>4833334.75</v>
      </c>
    </row>
    <row r="92" spans="1:7" ht="25.5">
      <c r="A92" s="147" t="s">
        <v>105</v>
      </c>
      <c r="B92" s="168" t="s">
        <v>438</v>
      </c>
      <c r="C92" s="148" t="s">
        <v>137</v>
      </c>
      <c r="D92" s="148" t="s">
        <v>134</v>
      </c>
      <c r="E92" s="148" t="s">
        <v>59</v>
      </c>
      <c r="F92" s="148"/>
      <c r="G92" s="169">
        <f>G93</f>
        <v>414142</v>
      </c>
    </row>
    <row r="93" spans="1:7" ht="25.5">
      <c r="A93" s="145" t="s">
        <v>50</v>
      </c>
      <c r="B93" s="168" t="s">
        <v>438</v>
      </c>
      <c r="C93" s="148" t="s">
        <v>137</v>
      </c>
      <c r="D93" s="148" t="s">
        <v>134</v>
      </c>
      <c r="E93" s="148" t="s">
        <v>49</v>
      </c>
      <c r="F93" s="148"/>
      <c r="G93" s="169">
        <v>414142</v>
      </c>
    </row>
    <row r="94" spans="1:7" ht="25.5">
      <c r="A94" s="147" t="s">
        <v>492</v>
      </c>
      <c r="B94" s="168" t="s">
        <v>438</v>
      </c>
      <c r="C94" s="148" t="s">
        <v>137</v>
      </c>
      <c r="D94" s="148" t="s">
        <v>134</v>
      </c>
      <c r="E94" s="148" t="s">
        <v>488</v>
      </c>
      <c r="F94" s="148"/>
      <c r="G94" s="169">
        <f>G95</f>
        <v>4419192.75</v>
      </c>
    </row>
    <row r="95" spans="1:7" ht="15.75">
      <c r="A95" s="147" t="s">
        <v>72</v>
      </c>
      <c r="B95" s="168" t="s">
        <v>438</v>
      </c>
      <c r="C95" s="148" t="s">
        <v>137</v>
      </c>
      <c r="D95" s="148" t="s">
        <v>134</v>
      </c>
      <c r="E95" s="148" t="s">
        <v>65</v>
      </c>
      <c r="F95" s="148"/>
      <c r="G95" s="169">
        <f>G96</f>
        <v>4419192.75</v>
      </c>
    </row>
    <row r="96" spans="1:7" ht="25.5">
      <c r="A96" s="147" t="s">
        <v>264</v>
      </c>
      <c r="B96" s="168" t="s">
        <v>438</v>
      </c>
      <c r="C96" s="148" t="s">
        <v>137</v>
      </c>
      <c r="D96" s="148" t="s">
        <v>134</v>
      </c>
      <c r="E96" s="148" t="s">
        <v>65</v>
      </c>
      <c r="F96" s="148" t="s">
        <v>4</v>
      </c>
      <c r="G96" s="159">
        <v>4419192.75</v>
      </c>
    </row>
    <row r="97" spans="1:7" ht="15.75">
      <c r="A97" s="147" t="s">
        <v>527</v>
      </c>
      <c r="B97" s="168" t="s">
        <v>506</v>
      </c>
      <c r="C97" s="148" t="s">
        <v>526</v>
      </c>
      <c r="D97" s="148"/>
      <c r="E97" s="148"/>
      <c r="F97" s="148"/>
      <c r="G97" s="169">
        <f>G98</f>
        <v>768513.16</v>
      </c>
    </row>
    <row r="98" spans="1:7" ht="15.75">
      <c r="A98" s="57" t="s">
        <v>529</v>
      </c>
      <c r="B98" s="168" t="s">
        <v>506</v>
      </c>
      <c r="C98" s="148" t="s">
        <v>526</v>
      </c>
      <c r="D98" s="148" t="s">
        <v>137</v>
      </c>
      <c r="E98" s="148"/>
      <c r="F98" s="148"/>
      <c r="G98" s="169">
        <f>G99+G101</f>
        <v>768513.16</v>
      </c>
    </row>
    <row r="99" spans="1:7" s="19" customFormat="1" ht="25.5">
      <c r="A99" s="220" t="s">
        <v>531</v>
      </c>
      <c r="B99" s="168" t="s">
        <v>530</v>
      </c>
      <c r="C99" s="148" t="s">
        <v>526</v>
      </c>
      <c r="D99" s="148" t="s">
        <v>137</v>
      </c>
      <c r="E99" s="148"/>
      <c r="F99" s="148"/>
      <c r="G99" s="169">
        <f>G100</f>
        <v>25513.16</v>
      </c>
    </row>
    <row r="100" spans="1:7" s="19" customFormat="1" ht="25.5">
      <c r="A100" s="147" t="s">
        <v>105</v>
      </c>
      <c r="B100" s="168" t="s">
        <v>530</v>
      </c>
      <c r="C100" s="148" t="s">
        <v>526</v>
      </c>
      <c r="D100" s="148" t="s">
        <v>137</v>
      </c>
      <c r="E100" s="148" t="s">
        <v>59</v>
      </c>
      <c r="F100" s="148"/>
      <c r="G100" s="169">
        <v>25513.16</v>
      </c>
    </row>
    <row r="101" spans="1:7" ht="25.5">
      <c r="A101" s="147" t="s">
        <v>494</v>
      </c>
      <c r="B101" s="168" t="s">
        <v>528</v>
      </c>
      <c r="C101" s="148" t="s">
        <v>526</v>
      </c>
      <c r="D101" s="148" t="s">
        <v>137</v>
      </c>
      <c r="E101" s="148"/>
      <c r="F101" s="148"/>
      <c r="G101" s="169">
        <f>G102</f>
        <v>743000</v>
      </c>
    </row>
    <row r="102" spans="1:7" ht="25.5">
      <c r="A102" s="147" t="s">
        <v>105</v>
      </c>
      <c r="B102" s="168" t="s">
        <v>528</v>
      </c>
      <c r="C102" s="148" t="s">
        <v>526</v>
      </c>
      <c r="D102" s="148" t="s">
        <v>137</v>
      </c>
      <c r="E102" s="148" t="s">
        <v>59</v>
      </c>
      <c r="F102" s="148"/>
      <c r="G102" s="169">
        <f>G103</f>
        <v>743000</v>
      </c>
    </row>
    <row r="103" spans="1:7" ht="25.5">
      <c r="A103" s="147" t="s">
        <v>264</v>
      </c>
      <c r="B103" s="168" t="s">
        <v>528</v>
      </c>
      <c r="C103" s="148" t="s">
        <v>526</v>
      </c>
      <c r="D103" s="148" t="s">
        <v>137</v>
      </c>
      <c r="E103" s="148" t="s">
        <v>59</v>
      </c>
      <c r="F103" s="148" t="s">
        <v>4</v>
      </c>
      <c r="G103" s="159">
        <v>743000</v>
      </c>
    </row>
    <row r="104" spans="1:7" ht="43.5">
      <c r="A104" s="143" t="s">
        <v>452</v>
      </c>
      <c r="B104" s="141" t="s">
        <v>79</v>
      </c>
      <c r="C104" s="146"/>
      <c r="D104" s="146"/>
      <c r="E104" s="146"/>
      <c r="F104" s="146"/>
      <c r="G104" s="166">
        <f>G105</f>
        <v>1000</v>
      </c>
    </row>
    <row r="105" spans="1:7" ht="38.25">
      <c r="A105" s="152" t="s">
        <v>76</v>
      </c>
      <c r="B105" s="149" t="s">
        <v>77</v>
      </c>
      <c r="C105" s="148"/>
      <c r="D105" s="148"/>
      <c r="E105" s="148"/>
      <c r="F105" s="148"/>
      <c r="G105" s="169">
        <f>G106</f>
        <v>1000</v>
      </c>
    </row>
    <row r="106" spans="1:7" ht="15.75">
      <c r="A106" s="152" t="s">
        <v>268</v>
      </c>
      <c r="B106" s="149" t="s">
        <v>78</v>
      </c>
      <c r="C106" s="148" t="s">
        <v>135</v>
      </c>
      <c r="D106" s="148"/>
      <c r="E106" s="148"/>
      <c r="F106" s="148"/>
      <c r="G106" s="169">
        <f>G107</f>
        <v>1000</v>
      </c>
    </row>
    <row r="107" spans="1:7" ht="15.75">
      <c r="A107" s="152" t="s">
        <v>109</v>
      </c>
      <c r="B107" s="149" t="s">
        <v>78</v>
      </c>
      <c r="C107" s="148" t="s">
        <v>135</v>
      </c>
      <c r="D107" s="148" t="s">
        <v>310</v>
      </c>
      <c r="E107" s="148"/>
      <c r="F107" s="148"/>
      <c r="G107" s="169">
        <f>G108</f>
        <v>1000</v>
      </c>
    </row>
    <row r="108" spans="1:7" ht="25.5">
      <c r="A108" s="147" t="s">
        <v>105</v>
      </c>
      <c r="B108" s="149" t="s">
        <v>78</v>
      </c>
      <c r="C108" s="148" t="s">
        <v>135</v>
      </c>
      <c r="D108" s="148" t="s">
        <v>310</v>
      </c>
      <c r="E108" s="148" t="s">
        <v>59</v>
      </c>
      <c r="F108" s="148"/>
      <c r="G108" s="169">
        <f>G109</f>
        <v>1000</v>
      </c>
    </row>
    <row r="109" spans="1:7" ht="25.5">
      <c r="A109" s="147" t="s">
        <v>264</v>
      </c>
      <c r="B109" s="149" t="s">
        <v>78</v>
      </c>
      <c r="C109" s="148" t="s">
        <v>135</v>
      </c>
      <c r="D109" s="148" t="s">
        <v>310</v>
      </c>
      <c r="E109" s="148" t="s">
        <v>59</v>
      </c>
      <c r="F109" s="148" t="s">
        <v>4</v>
      </c>
      <c r="G109" s="159">
        <v>1000</v>
      </c>
    </row>
    <row r="110" spans="1:7" ht="39" customHeight="1">
      <c r="A110" s="161" t="s">
        <v>88</v>
      </c>
      <c r="B110" s="146" t="s">
        <v>380</v>
      </c>
      <c r="C110" s="164" t="s">
        <v>136</v>
      </c>
      <c r="D110" s="164" t="s">
        <v>140</v>
      </c>
      <c r="E110" s="144"/>
      <c r="F110" s="144"/>
      <c r="G110" s="166">
        <f>G111</f>
        <v>250000</v>
      </c>
    </row>
    <row r="111" spans="1:7" ht="15.75">
      <c r="A111" s="145" t="s">
        <v>273</v>
      </c>
      <c r="B111" s="148" t="s">
        <v>83</v>
      </c>
      <c r="C111" s="148" t="s">
        <v>136</v>
      </c>
      <c r="D111" s="148" t="s">
        <v>140</v>
      </c>
      <c r="E111" s="148"/>
      <c r="F111" s="148"/>
      <c r="G111" s="169">
        <f>G112</f>
        <v>250000</v>
      </c>
    </row>
    <row r="112" spans="1:7" ht="25.5">
      <c r="A112" s="145" t="s">
        <v>274</v>
      </c>
      <c r="B112" s="148" t="s">
        <v>82</v>
      </c>
      <c r="C112" s="148" t="s">
        <v>136</v>
      </c>
      <c r="D112" s="148" t="s">
        <v>140</v>
      </c>
      <c r="E112" s="148"/>
      <c r="F112" s="148"/>
      <c r="G112" s="169">
        <f>G113</f>
        <v>250000</v>
      </c>
    </row>
    <row r="113" spans="1:7" ht="25.5">
      <c r="A113" s="145" t="s">
        <v>275</v>
      </c>
      <c r="B113" s="148" t="s">
        <v>82</v>
      </c>
      <c r="C113" s="148" t="s">
        <v>136</v>
      </c>
      <c r="D113" s="148" t="s">
        <v>140</v>
      </c>
      <c r="E113" s="148"/>
      <c r="F113" s="148"/>
      <c r="G113" s="169">
        <f>G114</f>
        <v>250000</v>
      </c>
    </row>
    <row r="114" spans="1:7" ht="25.5">
      <c r="A114" s="147" t="s">
        <v>105</v>
      </c>
      <c r="B114" s="148" t="s">
        <v>82</v>
      </c>
      <c r="C114" s="148" t="s">
        <v>136</v>
      </c>
      <c r="D114" s="148" t="s">
        <v>140</v>
      </c>
      <c r="E114" s="148" t="s">
        <v>59</v>
      </c>
      <c r="F114" s="148"/>
      <c r="G114" s="169">
        <f>G115</f>
        <v>250000</v>
      </c>
    </row>
    <row r="115" spans="1:7" ht="25.5">
      <c r="A115" s="147" t="s">
        <v>264</v>
      </c>
      <c r="B115" s="148" t="s">
        <v>82</v>
      </c>
      <c r="C115" s="148" t="s">
        <v>136</v>
      </c>
      <c r="D115" s="148" t="s">
        <v>140</v>
      </c>
      <c r="E115" s="148" t="s">
        <v>59</v>
      </c>
      <c r="F115" s="148" t="s">
        <v>4</v>
      </c>
      <c r="G115" s="159">
        <v>250000</v>
      </c>
    </row>
    <row r="116" spans="1:7" ht="28.5">
      <c r="A116" s="160" t="s">
        <v>472</v>
      </c>
      <c r="B116" s="163" t="s">
        <v>381</v>
      </c>
      <c r="C116" s="164"/>
      <c r="D116" s="164"/>
      <c r="E116" s="164"/>
      <c r="F116" s="164"/>
      <c r="G116" s="165">
        <f>G117</f>
        <v>10000</v>
      </c>
    </row>
    <row r="117" spans="1:7" ht="25.5">
      <c r="A117" s="147" t="s">
        <v>386</v>
      </c>
      <c r="B117" s="149" t="s">
        <v>382</v>
      </c>
      <c r="C117" s="148"/>
      <c r="D117" s="148"/>
      <c r="E117" s="148"/>
      <c r="F117" s="148"/>
      <c r="G117" s="169">
        <f>G119</f>
        <v>10000</v>
      </c>
    </row>
    <row r="118" spans="1:7" ht="15.75">
      <c r="A118" s="147" t="s">
        <v>104</v>
      </c>
      <c r="B118" s="149" t="s">
        <v>383</v>
      </c>
      <c r="C118" s="148" t="s">
        <v>132</v>
      </c>
      <c r="D118" s="148"/>
      <c r="E118" s="148"/>
      <c r="F118" s="148"/>
      <c r="G118" s="169">
        <f>G119</f>
        <v>10000</v>
      </c>
    </row>
    <row r="119" spans="1:7" ht="15.75">
      <c r="A119" s="147" t="s">
        <v>106</v>
      </c>
      <c r="B119" s="149" t="s">
        <v>383</v>
      </c>
      <c r="C119" s="148" t="s">
        <v>132</v>
      </c>
      <c r="D119" s="148" t="s">
        <v>309</v>
      </c>
      <c r="E119" s="148"/>
      <c r="F119" s="148"/>
      <c r="G119" s="169">
        <f>G120</f>
        <v>10000</v>
      </c>
    </row>
    <row r="120" spans="1:7" ht="25.5">
      <c r="A120" s="147" t="s">
        <v>105</v>
      </c>
      <c r="B120" s="149" t="s">
        <v>383</v>
      </c>
      <c r="C120" s="148" t="s">
        <v>132</v>
      </c>
      <c r="D120" s="148" t="s">
        <v>309</v>
      </c>
      <c r="E120" s="148" t="s">
        <v>59</v>
      </c>
      <c r="F120" s="148"/>
      <c r="G120" s="169">
        <f>G121</f>
        <v>10000</v>
      </c>
    </row>
    <row r="121" spans="1:7" ht="25.5">
      <c r="A121" s="147" t="s">
        <v>264</v>
      </c>
      <c r="B121" s="149" t="s">
        <v>383</v>
      </c>
      <c r="C121" s="148" t="s">
        <v>132</v>
      </c>
      <c r="D121" s="148" t="s">
        <v>309</v>
      </c>
      <c r="E121" s="148" t="s">
        <v>59</v>
      </c>
      <c r="F121" s="148" t="s">
        <v>4</v>
      </c>
      <c r="G121" s="159">
        <v>10000</v>
      </c>
    </row>
    <row r="122" spans="1:7" s="219" customFormat="1" ht="29.25" customHeight="1">
      <c r="A122" s="215" t="s">
        <v>473</v>
      </c>
      <c r="B122" s="216" t="s">
        <v>475</v>
      </c>
      <c r="C122" s="217"/>
      <c r="D122" s="217"/>
      <c r="E122" s="217"/>
      <c r="F122" s="217"/>
      <c r="G122" s="218">
        <f>G123+G128</f>
        <v>164699.67</v>
      </c>
    </row>
    <row r="123" spans="1:7" ht="25.5">
      <c r="A123" s="129" t="s">
        <v>474</v>
      </c>
      <c r="B123" s="192" t="s">
        <v>477</v>
      </c>
      <c r="C123" s="148"/>
      <c r="D123" s="148"/>
      <c r="E123" s="148"/>
      <c r="F123" s="148"/>
      <c r="G123" s="169">
        <f>G126</f>
        <v>157580.22</v>
      </c>
    </row>
    <row r="124" spans="1:7" ht="15.75">
      <c r="A124" s="147" t="s">
        <v>104</v>
      </c>
      <c r="B124" s="192" t="s">
        <v>476</v>
      </c>
      <c r="C124" s="148" t="s">
        <v>132</v>
      </c>
      <c r="D124" s="148"/>
      <c r="E124" s="148"/>
      <c r="F124" s="148"/>
      <c r="G124" s="169">
        <f>G125</f>
        <v>157580.22</v>
      </c>
    </row>
    <row r="125" spans="1:7" ht="15.75">
      <c r="A125" s="129" t="s">
        <v>106</v>
      </c>
      <c r="B125" s="192" t="s">
        <v>476</v>
      </c>
      <c r="C125" s="148" t="s">
        <v>132</v>
      </c>
      <c r="D125" s="148" t="s">
        <v>309</v>
      </c>
      <c r="E125" s="148"/>
      <c r="F125" s="148"/>
      <c r="G125" s="169">
        <f>G126</f>
        <v>157580.22</v>
      </c>
    </row>
    <row r="126" spans="1:7" ht="25.5">
      <c r="A126" s="129" t="s">
        <v>69</v>
      </c>
      <c r="B126" s="192" t="s">
        <v>476</v>
      </c>
      <c r="C126" s="148" t="s">
        <v>132</v>
      </c>
      <c r="D126" s="148" t="s">
        <v>309</v>
      </c>
      <c r="E126" s="148" t="s">
        <v>59</v>
      </c>
      <c r="F126" s="148"/>
      <c r="G126" s="169">
        <f>G127</f>
        <v>157580.22</v>
      </c>
    </row>
    <row r="127" spans="1:7" ht="25.5">
      <c r="A127" s="147" t="s">
        <v>264</v>
      </c>
      <c r="B127" s="192" t="s">
        <v>476</v>
      </c>
      <c r="C127" s="148" t="s">
        <v>132</v>
      </c>
      <c r="D127" s="148" t="s">
        <v>309</v>
      </c>
      <c r="E127" s="148" t="s">
        <v>59</v>
      </c>
      <c r="F127" s="148" t="s">
        <v>316</v>
      </c>
      <c r="G127" s="28">
        <v>157580.22</v>
      </c>
    </row>
    <row r="128" spans="1:7" ht="15.75">
      <c r="A128" s="147" t="s">
        <v>44</v>
      </c>
      <c r="B128" s="192" t="s">
        <v>476</v>
      </c>
      <c r="C128" s="148" t="s">
        <v>132</v>
      </c>
      <c r="D128" s="148" t="s">
        <v>309</v>
      </c>
      <c r="E128" s="148" t="s">
        <v>45</v>
      </c>
      <c r="F128" s="148"/>
      <c r="G128" s="169">
        <f>G129</f>
        <v>7119.45</v>
      </c>
    </row>
    <row r="129" spans="1:7" ht="15.75">
      <c r="A129" s="147" t="s">
        <v>512</v>
      </c>
      <c r="B129" s="192" t="s">
        <v>476</v>
      </c>
      <c r="C129" s="148" t="s">
        <v>132</v>
      </c>
      <c r="D129" s="148" t="s">
        <v>309</v>
      </c>
      <c r="E129" s="148" t="s">
        <v>64</v>
      </c>
      <c r="F129" s="148"/>
      <c r="G129" s="169">
        <f>G130</f>
        <v>7119.45</v>
      </c>
    </row>
    <row r="130" spans="1:7" ht="25.5">
      <c r="A130" s="147" t="s">
        <v>264</v>
      </c>
      <c r="B130" s="192" t="s">
        <v>476</v>
      </c>
      <c r="C130" s="148" t="s">
        <v>132</v>
      </c>
      <c r="D130" s="148" t="s">
        <v>309</v>
      </c>
      <c r="E130" s="148" t="s">
        <v>64</v>
      </c>
      <c r="F130" s="148" t="s">
        <v>316</v>
      </c>
      <c r="G130" s="159">
        <v>7119.45</v>
      </c>
    </row>
    <row r="131" spans="1:7" ht="15.75">
      <c r="A131" s="153" t="s">
        <v>271</v>
      </c>
      <c r="B131" s="142"/>
      <c r="C131" s="140"/>
      <c r="D131" s="140"/>
      <c r="E131" s="140"/>
      <c r="F131" s="140"/>
      <c r="G131" s="171">
        <f>SUM(G7+G13+G24+G34+G52+G62+G68+G74+G104+G110+G116+G122)</f>
        <v>15635820.77</v>
      </c>
    </row>
  </sheetData>
  <sheetProtection/>
  <mergeCells count="9">
    <mergeCell ref="B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2021-05-21T08:37:22Z</dcterms:modified>
  <cp:category/>
  <cp:version/>
  <cp:contentType/>
  <cp:contentStatus/>
</cp:coreProperties>
</file>