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10"/>
  </bookViews>
  <sheets>
    <sheet name="1 Источники 2023 г" sheetId="1" r:id="rId1"/>
    <sheet name="2 Источники 2024-2025 г" sheetId="2" r:id="rId2"/>
    <sheet name="3 Перечень местных нал" sheetId="3" r:id="rId3"/>
    <sheet name="4 Доходы 2023" sheetId="4" r:id="rId4"/>
    <sheet name="5 Доходы 2024-2025" sheetId="5" r:id="rId5"/>
    <sheet name="6 Перечень главных распорядителей" sheetId="6" r:id="rId6"/>
    <sheet name="7 Ассигнования 2023" sheetId="7" r:id="rId7"/>
    <sheet name="8 Ассигнования 2024-2025" sheetId="8" r:id="rId8"/>
    <sheet name="9 Ведомственная 2023" sheetId="9" r:id="rId9"/>
    <sheet name="10 Ведомственная 2024-2025" sheetId="10" r:id="rId10"/>
    <sheet name="11 Программы 2023" sheetId="11" r:id="rId11"/>
    <sheet name="12 Программы 2024-2025" sheetId="12" r:id="rId12"/>
    <sheet name="Постановленим Перечень гл адм" sheetId="13" r:id="rId13"/>
    <sheet name="Постановлением Перечень гл источников" sheetId="14" r:id="rId14"/>
  </sheets>
  <definedNames>
    <definedName name="_xlnm.Print_Area" localSheetId="0">'1 Источники 2023 г'!$A$1:$D$24</definedName>
    <definedName name="_xlnm.Print_Area" localSheetId="9">'10 Ведомственная 2024-2025'!$A$1:$H$164</definedName>
    <definedName name="_xlnm.Print_Area" localSheetId="10">'11 Программы 2023'!$A$1:$G$138</definedName>
    <definedName name="_xlnm.Print_Area" localSheetId="11">'12 Программы 2024-2025'!$A$1:$H$139</definedName>
    <definedName name="_xlnm.Print_Area" localSheetId="1">'2 Источники 2024-2025 г'!$A$1:$D$24</definedName>
    <definedName name="_xlnm.Print_Area" localSheetId="3">'4 Доходы 2023'!$A$1:$D$83</definedName>
    <definedName name="_xlnm.Print_Area" localSheetId="4">'5 Доходы 2024-2025'!$A$1:$E$84</definedName>
    <definedName name="_xlnm.Print_Area" localSheetId="5">'6 Перечень главных распорядителей'!$A$1:$D$21</definedName>
    <definedName name="_xlnm.Print_Area" localSheetId="6">'7 Ассигнования 2023'!$A$1:$F$168</definedName>
    <definedName name="_xlnm.Print_Area" localSheetId="7">'8 Ассигнования 2024-2025'!$A$1:$G$164</definedName>
    <definedName name="_xlnm.Print_Area" localSheetId="8">'9 Ведомственная 2023'!$A$1:$G$169</definedName>
    <definedName name="_xlnm.Print_Area" localSheetId="13">'Постановлением Перечень гл источников'!$A$1:$D$47</definedName>
    <definedName name="Excel_BuiltIn_Print_Area" localSheetId="11">'12 Программы 2024-2025'!$A$1:$H$125</definedName>
    <definedName name="Excel_BuiltIn_Print_Area" localSheetId="7">'8 Ассигнования 2024-2025'!$A$1:$G$167</definedName>
    <definedName name="Excel_BuiltIn_Print_Area" localSheetId="0">'1 Источники 2023 г'!$A$1:$D$25</definedName>
    <definedName name="Excel_BuiltIn_Print_Area" localSheetId="1">'2 Источники 2024-2025 г'!$A$1:$D$25</definedName>
    <definedName name="Excel_BuiltIn_Print_Area" localSheetId="3">'4 Доходы 2023'!$A$1:$D$80</definedName>
    <definedName name="Excel_BuiltIn_Print_Area" localSheetId="4">'5 Доходы 2024-2025'!$A$1:$E$81</definedName>
    <definedName name="Excel_BuiltIn_Print_Area" localSheetId="6">'7 Ассигнования 2023'!$A$1:$F$27</definedName>
    <definedName name="Excel_BuiltIn_Print_Area" localSheetId="7">'8 Ассигнования 2024-2025'!$A$1:$G$167</definedName>
    <definedName name="Excel_BuiltIn_Print_Area" localSheetId="9">'10 Ведомственная 2024-2025'!$A$1:$H$162</definedName>
    <definedName name="Excel_BuiltIn_Print_Area" localSheetId="10">'11 Программы 2023'!$A$1:$G$114</definedName>
    <definedName name="Excel_BuiltIn_Print_Area" localSheetId="11">'12 Программы 2024-2025'!$A$1:$H$63</definedName>
  </definedNames>
  <calcPr fullCalcOnLoad="1"/>
</workbook>
</file>

<file path=xl/sharedStrings.xml><?xml version="1.0" encoding="utf-8"?>
<sst xmlns="http://schemas.openxmlformats.org/spreadsheetml/2006/main" count="2237" uniqueCount="519">
  <si>
    <t xml:space="preserve">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</si>
  <si>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</si>
  <si>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</si>
  <si>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</si>
  <si>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</si>
  <si>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2023 год и плановый период 2024 и 2025</t>
  </si>
  <si>
    <t>годов» от 28 декабря 2022 года №62</t>
  </si>
  <si>
    <t>Источники  финансирования дефицита</t>
  </si>
  <si>
    <t>местного бюджета муниципального  образования Саралинский сельсовет на 2023 год</t>
  </si>
  <si>
    <t>Код бюджетной  классификации</t>
  </si>
  <si>
    <t>Вид источника</t>
  </si>
  <si>
    <t xml:space="preserve">Сумма на 2023 год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</si>
  <si>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</si>
  <si>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</si>
  <si>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</si>
  <si>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</si>
  <si>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</si>
  <si>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</si>
  <si>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</si>
  <si>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</si>
  <si>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</si>
  <si>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</si>
  <si>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</si>
  <si>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</si>
  <si>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</si>
  <si>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</si>
  <si>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</si>
  <si>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</si>
  <si>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</si>
  <si>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</si>
  <si>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</si>
  <si>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Глава Саралинского сельсовета</t>
  </si>
  <si>
    <t>А.И. Мельверт</t>
  </si>
  <si>
    <t xml:space="preserve">Приложение 2 </t>
  </si>
  <si>
    <t xml:space="preserve">Орджоникидзевского района Республики Хакасия        </t>
  </si>
  <si>
    <t>местного бюджета муниципального  образования Саралинский сельсовет на 2024 и 2025 годы</t>
  </si>
  <si>
    <t xml:space="preserve">Сумма на 2024 год (рублей) </t>
  </si>
  <si>
    <t xml:space="preserve">Сумма на 2025 год (рублей) </t>
  </si>
  <si>
    <t>Приложение 3</t>
  </si>
  <si>
    <t xml:space="preserve">сельсовет Орджоникидзевского района Республики      </t>
  </si>
  <si>
    <t>Перечень местных налогов и сборов</t>
  </si>
  <si>
    <t>(в части погашения задолженности прошлых лет по отдельным видам налогов, а</t>
  </si>
  <si>
    <t xml:space="preserve">также в части погашения задолженности по отмененным налогам и сборам) </t>
  </si>
  <si>
    <t>местного бюджета муниципального  образования Саралинский сельсовет</t>
  </si>
  <si>
    <t>Код бюджетной классификации Российской Федерации</t>
  </si>
  <si>
    <t>Наименование доходов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</si>
  <si>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</si>
  <si>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</si>
  <si>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1 09 04000 00 0000 110</t>
  </si>
  <si>
    <t>Налоги на имущество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</si>
  <si>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</si>
  <si>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</si>
  <si>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Приложение 4                                                     </t>
  </si>
  <si>
    <t>Доходы местного бюджета</t>
  </si>
  <si>
    <t>муниципального  образования Саралинский сельсовет</t>
  </si>
  <si>
    <t>на 2023 год</t>
  </si>
  <si>
    <t>Сумма
На 2023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</si>
  <si>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</si>
  <si>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</si>
  <si>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</si>
  <si>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</si>
  <si>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</si>
  <si>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</si>
  <si>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</si>
  <si>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</si>
  <si>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</si>
  <si>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</si>
  <si>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</si>
  <si>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</si>
  <si>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</si>
  <si>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</si>
  <si>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</si>
  <si>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</si>
  <si>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</si>
  <si>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</si>
  <si>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</si>
  <si>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</si>
  <si>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</si>
  <si>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</si>
  <si>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</si>
  <si>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</si>
  <si>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</si>
  <si>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</si>
  <si>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</si>
  <si>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</si>
  <si>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</si>
  <si>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</si>
  <si>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</si>
  <si>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</si>
  <si>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</si>
  <si>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</si>
  <si>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</si>
  <si>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</si>
  <si>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</si>
  <si>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</si>
  <si>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</si>
  <si>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</si>
  <si>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</si>
  <si>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</si>
  <si>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</si>
  <si>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</si>
  <si>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</si>
  <si>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</si>
  <si>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</si>
  <si>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</si>
  <si>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</si>
  <si>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</si>
  <si>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</si>
  <si>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</si>
  <si>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</si>
  <si>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</si>
  <si>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</si>
  <si>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</si>
  <si>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</si>
  <si>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</si>
  <si>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</si>
  <si>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</si>
  <si>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</si>
  <si>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</si>
  <si>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</si>
  <si>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</si>
  <si>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</si>
  <si>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</si>
  <si>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</si>
  <si>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</si>
  <si>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</si>
  <si>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</si>
  <si>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</si>
  <si>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</si>
  <si>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</si>
  <si>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</si>
  <si>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</si>
  <si>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</si>
  <si>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</si>
  <si>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</si>
  <si>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</si>
  <si>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</si>
  <si>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</si>
  <si>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</si>
  <si>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</si>
  <si>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</si>
  <si>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</si>
  <si>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</si>
  <si>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</si>
  <si>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</si>
  <si>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</si>
  <si>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</si>
  <si>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</si>
  <si>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</si>
  <si>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</si>
  <si>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</si>
  <si>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</si>
  <si>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</si>
  <si>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</si>
  <si>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</si>
  <si>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</si>
  <si>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</si>
  <si>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</si>
  <si>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</si>
  <si>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</si>
  <si>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</si>
  <si>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</si>
  <si>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</si>
  <si>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</si>
  <si>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</si>
  <si>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</si>
  <si>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</si>
  <si>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</si>
  <si>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</si>
  <si>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</si>
  <si>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</si>
  <si>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</si>
  <si>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</si>
  <si>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</si>
  <si>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</si>
  <si>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</si>
  <si>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</si>
  <si>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</si>
  <si>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</si>
  <si>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</si>
  <si>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</si>
  <si>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</si>
  <si>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</si>
  <si>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</si>
  <si>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</si>
  <si>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</si>
  <si>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ВСЕГО ДОХОДОВ </t>
  </si>
  <si>
    <t xml:space="preserve">Приложение 5  </t>
  </si>
  <si>
    <t>на 2024 и  2025 годы</t>
  </si>
  <si>
    <t>Сумма
На 2024 год (рублей)</t>
  </si>
  <si>
    <t>Сумма
На 2025 год (рублей)</t>
  </si>
  <si>
    <t xml:space="preserve">Приложение 6                                                    </t>
  </si>
  <si>
    <t>Перечень</t>
  </si>
  <si>
    <t>главных распорядителей средств местного бюджета</t>
  </si>
  <si>
    <t>Код главы</t>
  </si>
  <si>
    <t>Администрация Саралинского сельсовета Орджоникидзевского района Республики Хакасия</t>
  </si>
  <si>
    <t>Приложение 7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</si>
  <si>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</si>
  <si>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</si>
  <si>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2023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</si>
  <si>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</si>
  <si>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</si>
  <si>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</si>
  <si>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</si>
  <si>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</si>
  <si>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</si>
  <si>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</si>
  <si>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</si>
  <si>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2023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</si>
  <si>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</si>
  <si>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</si>
  <si>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</si>
  <si>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</si>
  <si>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</si>
  <si>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</si>
  <si>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</si>
  <si>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</si>
  <si>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</si>
  <si>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</si>
  <si>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</si>
  <si>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</si>
  <si>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</si>
  <si>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</si>
  <si>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</si>
  <si>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</si>
  <si>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</si>
  <si>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</si>
  <si>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</si>
  <si>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</si>
  <si>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</si>
  <si>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</si>
  <si>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</si>
  <si>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</si>
  <si>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</si>
  <si>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</si>
  <si>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</si>
  <si>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</si>
  <si>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</si>
  <si>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</si>
  <si>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</si>
  <si>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</si>
  <si>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</si>
  <si>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</si>
  <si>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</si>
  <si>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</si>
  <si>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</si>
  <si>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</si>
  <si>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</si>
  <si>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</si>
  <si>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</si>
  <si>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</si>
  <si>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</si>
  <si>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</si>
  <si>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</si>
  <si>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</si>
  <si>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</si>
  <si>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</si>
  <si>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</si>
  <si>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</si>
  <si>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</si>
  <si>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</si>
  <si>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</si>
  <si>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</si>
  <si>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</si>
  <si>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</si>
  <si>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</si>
  <si>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</si>
  <si>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</si>
  <si>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</si>
  <si>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</si>
  <si>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</si>
  <si>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</si>
  <si>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</si>
  <si>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</si>
  <si>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</si>
  <si>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2025 годы»</t>
  </si>
  <si>
    <t>16 0 00 00000</t>
  </si>
  <si>
    <t>Обеспечение пожарной безопасности территории муниципального образования Саралинского сельсовета</t>
  </si>
  <si>
    <t>16 0 01 00000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</si>
  <si>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</si>
  <si>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16 0 01 10000</t>
  </si>
  <si>
    <t>Поддержка подразделений добровольной пожарной охраны</t>
  </si>
  <si>
    <t>16 0 02 00000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</si>
  <si>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</si>
  <si>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</si>
  <si>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</si>
  <si>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</si>
  <si>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 xml:space="preserve">Софинансирование мероприятий по обеспечению первичных мер пожарной безопасности. 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</si>
  <si>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</si>
  <si>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</si>
  <si>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</si>
  <si>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</si>
  <si>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</si>
  <si>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</si>
  <si>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</si>
  <si>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</si>
  <si>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</si>
  <si>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</si>
  <si>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</si>
  <si>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</si>
  <si>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</si>
  <si>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</si>
  <si>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</si>
  <si>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</si>
  <si>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</si>
  <si>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</si>
  <si>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2023 годы» </t>
  </si>
  <si>
    <t>23 0 00 00000</t>
  </si>
  <si>
    <t>Ремонт и содержание памятника участникам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</si>
  <si>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</si>
  <si>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</si>
  <si>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</si>
  <si>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</si>
  <si>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</si>
  <si>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</si>
  <si>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</si>
  <si>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</si>
  <si>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</si>
  <si>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</si>
  <si>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</si>
  <si>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</si>
  <si>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</si>
  <si>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</si>
  <si>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</si>
  <si>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</si>
  <si>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</si>
  <si>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Устройство, содержание и ремонт площадок для сбора твердых коммунальных отходов</t>
  </si>
  <si>
    <t>26 0 01 L5767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</si>
  <si>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</si>
  <si>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</si>
  <si>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</si>
  <si>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</si>
  <si>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</si>
  <si>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</si>
  <si>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</si>
  <si>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</si>
  <si>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</si>
  <si>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</si>
  <si>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 xml:space="preserve">Мероприятия, связанные с разработкой проектно-сметной документации на строительство объектов муниципальной собственности в сфере культуры </t>
  </si>
  <si>
    <t>22 0 02 02000</t>
  </si>
  <si>
    <t>Бюджетные инвестиции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</si>
  <si>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</si>
  <si>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</si>
  <si>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</si>
  <si>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</si>
  <si>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</si>
  <si>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</si>
  <si>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</si>
  <si>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</si>
  <si>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</si>
  <si>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</si>
  <si>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</si>
  <si>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</si>
  <si>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</si>
  <si>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</si>
  <si>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</si>
  <si>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</si>
  <si>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</si>
  <si>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</si>
  <si>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</si>
  <si>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</si>
  <si>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</si>
  <si>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</si>
  <si>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</si>
  <si>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</si>
  <si>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</si>
  <si>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</si>
  <si>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</si>
  <si>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</si>
  <si>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</si>
  <si>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</si>
  <si>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</si>
  <si>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</si>
  <si>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8</t>
  </si>
  <si>
    <t>На 2024 и 2025 годы</t>
  </si>
  <si>
    <t>суммы расходов</t>
  </si>
  <si>
    <t xml:space="preserve"> На 2024 год</t>
  </si>
  <si>
    <t>На 2025 год</t>
  </si>
  <si>
    <t>16 0 03 S1260</t>
  </si>
  <si>
    <t>Закупка товаров, работ и услуг для государственных (муниципальных) нужд</t>
  </si>
  <si>
    <t>Приложение 9</t>
  </si>
  <si>
    <t>Ведомственная структура расходов</t>
  </si>
  <si>
    <t>Главы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</si>
  <si>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</si>
  <si>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Итого</t>
  </si>
  <si>
    <t>Приложение 10</t>
  </si>
  <si>
    <t xml:space="preserve"> На 2025 год</t>
  </si>
  <si>
    <t>Приложение 11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</si>
  <si>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</si>
  <si>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2023 год</t>
  </si>
  <si>
    <t>целевая статья</t>
  </si>
  <si>
    <t>раздел</t>
  </si>
  <si>
    <t>подраздел</t>
  </si>
  <si>
    <t>глава</t>
  </si>
  <si>
    <t>суммы расходов в рублях  На 2023 год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</si>
  <si>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</si>
  <si>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</si>
  <si>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</si>
  <si>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</si>
  <si>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</si>
  <si>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14 0 01 00000</t>
  </si>
  <si>
    <t>14 0 01 05000</t>
  </si>
  <si>
    <t>Софинансирование расходов по поддержке подразделений добровольной пожарной охраны</t>
  </si>
  <si>
    <t>Софинансирование расходов по обеспечению первичных мер пожарной безопасности</t>
  </si>
  <si>
    <t>17 0 00 00000</t>
  </si>
  <si>
    <t>17 0 01 00000</t>
  </si>
  <si>
    <t>17 0 01 01000</t>
  </si>
  <si>
    <t xml:space="preserve">Культура и кинематография  </t>
  </si>
  <si>
    <t xml:space="preserve">Культура          </t>
  </si>
  <si>
    <t>22 0 02 020000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</si>
  <si>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</si>
  <si>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</si>
  <si>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</si>
  <si>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</si>
  <si>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воинов гражданской войны</t>
  </si>
  <si>
    <t>Приложение 12</t>
  </si>
  <si>
    <t>бюджета  муниципального  образования Саралинский сельсовет на 2024 и 2025 годы</t>
  </si>
  <si>
    <t>вид расходов</t>
  </si>
  <si>
    <t xml:space="preserve">суммы расходов в рублях </t>
  </si>
  <si>
    <t>На 2024 год</t>
  </si>
  <si>
    <t>Софинансирование мероприятий по обеспечению первичных мер пожарной безопасности</t>
  </si>
  <si>
    <t>Разработка проектно-сметной документации на строительство объектов муниципальной собственности в сфере культуры на 2022 год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</si>
  <si>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 на 2022 год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</si>
  <si>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</si>
  <si>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проект</t>
  </si>
  <si>
    <t xml:space="preserve">Приложение 3                                                                 </t>
  </si>
  <si>
    <t>годов» от 00 декабря 2022 года №00</t>
  </si>
  <si>
    <t>главных администраторов доходов местного бюджета муниципального  образования  Саралинский сельсовет</t>
  </si>
  <si>
    <t>Код бюджетной классификации
Российской Федерации</t>
  </si>
  <si>
    <t>Наименование доходов местного бюджета Саралинского сельсовета</t>
  </si>
  <si>
    <t>Администратора доходов</t>
  </si>
  <si>
    <t>Доходов местного бюджета</t>
  </si>
  <si>
    <t>местного бюджета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</si>
  <si>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</si>
  <si>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</si>
  <si>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</si>
  <si>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</si>
  <si>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</si>
  <si>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</si>
  <si>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</si>
  <si>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</si>
  <si>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</si>
  <si>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</si>
  <si>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</si>
  <si>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</si>
  <si>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</si>
  <si>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</si>
  <si>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</si>
  <si>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</si>
  <si>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</si>
  <si>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</si>
  <si>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 xml:space="preserve">2 02 20041 10 0000 150 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</si>
  <si>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</si>
  <si>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</si>
  <si>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</si>
  <si>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2 02 39999 10 0000 150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</si>
  <si>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</si>
  <si>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</si>
  <si>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</si>
  <si>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</si>
  <si>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</si>
  <si>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</si>
  <si>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</si>
  <si>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</si>
  <si>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</si>
  <si>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</si>
  <si>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</si>
  <si>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</si>
  <si>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4                                                                </t>
  </si>
  <si>
    <t>главных администраторов</t>
  </si>
  <si>
    <t>источников  финансирования дефицита местного бюджета муниципального  образования  Саралинский сельсовет</t>
  </si>
  <si>
    <t>Наименование источников внутреннего финансирования дефицита местного бюджета Саралинского сельсовета</t>
  </si>
  <si>
    <t>Администратора источников финансирования дефицита местного бюджета</t>
  </si>
  <si>
    <t>Код источников финансирования дефицита местного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</si>
  <si>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</si>
  <si>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</si>
  <si>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</si>
  <si>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</si>
  <si>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</si>
  <si>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</si>
  <si>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</si>
  <si>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</si>
  <si>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</si>
  <si>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</si>
  <si>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</si>
  <si>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</si>
  <si>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</si>
  <si>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</si>
  <si>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013 01 03 01 00 00 0000 000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</si>
  <si>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</si>
  <si>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</si>
  <si>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</si>
  <si>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</si>
  <si>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</si>
  <si>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</si>
  <si>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</si>
  <si>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</si>
  <si>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</si>
  <si>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</si>
  <si>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</si>
  <si>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</si>
  <si>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</si>
  <si>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</si>
  <si>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</si>
  <si>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</si>
  <si>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</si>
  <si>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</si>
  <si>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</si>
  <si>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</si>
  <si>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</si>
  <si>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01 06 06 00 00 0000 700</t>
  </si>
  <si>
    <t>Привлечение прочих источников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</si>
  <si>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</si>
  <si>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</si>
  <si>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</si>
  <si>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</si>
  <si>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01 06 06 00 10 0000 810</t>
  </si>
  <si>
    <t>Погашение обязательств за счет прочих источников внутреннего финансирования дефицитов бюджетов сельских поселений</t>
  </si>
  <si>
    <t xml:space="preserve">Глава Саралинского сельсовета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</si>
</sst>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0"/>
    <numFmt numFmtId="167" formatCode="00"/>
  </numFmts>
  <fonts count="16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sz val="12"/>
      <color indexed="8"/>
      <name val="Times New Roman"/>
      <family val="1"/>
    </font>
    <font>
      <sz val="11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120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left" wrapText="1"/>
    </xf>
    <xf numFmtId="165" fontId="8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4" fontId="8" fillId="0" borderId="0" xfId="0" applyFont="1" applyFill="1" applyAlignment="1">
      <alignment horizontal="center"/>
    </xf>
    <xf numFmtId="164" fontId="6" fillId="0" borderId="0" xfId="0" applyFont="1" applyFill="1" applyBorder="1" applyAlignment="1">
      <alignment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7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wrapText="1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8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justify" wrapText="1"/>
    </xf>
    <xf numFmtId="164" fontId="8" fillId="0" borderId="7" xfId="0" applyFont="1" applyFill="1" applyBorder="1" applyAlignment="1">
      <alignment horizontal="justify" wrapText="1"/>
    </xf>
    <xf numFmtId="164" fontId="8" fillId="0" borderId="0" xfId="0" applyFont="1" applyFill="1" applyAlignment="1">
      <alignment horizontal="center" vertical="center"/>
    </xf>
    <xf numFmtId="164" fontId="8" fillId="0" borderId="7" xfId="0" applyFont="1" applyFill="1" applyBorder="1" applyAlignment="1">
      <alignment horizontal="center"/>
    </xf>
    <xf numFmtId="164" fontId="9" fillId="0" borderId="7" xfId="0" applyFont="1" applyFill="1" applyBorder="1" applyAlignment="1">
      <alignment/>
    </xf>
    <xf numFmtId="164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 horizontal="right"/>
    </xf>
    <xf numFmtId="164" fontId="6" fillId="0" borderId="0" xfId="0" applyFont="1" applyBorder="1" applyAlignment="1">
      <alignment horizontal="left"/>
    </xf>
    <xf numFmtId="166" fontId="8" fillId="0" borderId="7" xfId="0" applyNumberFormat="1" applyFont="1" applyBorder="1" applyAlignment="1">
      <alignment horizontal="center"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Alignment="1" applyProtection="1">
      <alignment horizontal="left"/>
      <protection locked="0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2" applyNumberFormat="1" applyFont="1" applyFill="1" applyBorder="1" applyProtection="1">
      <alignment horizontal="center"/>
      <protection/>
    </xf>
    <xf numFmtId="164" fontId="8" fillId="0" borderId="0" xfId="0" applyFont="1" applyFill="1" applyAlignment="1" applyProtection="1">
      <alignment/>
      <protection locked="0"/>
    </xf>
    <xf numFmtId="164" fontId="8" fillId="0" borderId="7" xfId="20" applyNumberFormat="1" applyFont="1" applyFill="1" applyBorder="1" applyAlignment="1" applyProtection="1">
      <alignment horizontal="center" vertical="top" wrapText="1"/>
      <protection/>
    </xf>
    <xf numFmtId="164" fontId="8" fillId="0" borderId="7" xfId="22" applyNumberFormat="1" applyFont="1" applyFill="1" applyBorder="1" applyAlignment="1" applyProtection="1">
      <alignment horizontal="center"/>
      <protection/>
    </xf>
    <xf numFmtId="164" fontId="8" fillId="0" borderId="8" xfId="22" applyNumberFormat="1" applyFont="1" applyFill="1" applyBorder="1" applyAlignment="1" applyProtection="1">
      <alignment horizontal="center" wrapText="1"/>
      <protection/>
    </xf>
    <xf numFmtId="164" fontId="8" fillId="0" borderId="9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7" fontId="8" fillId="0" borderId="7" xfId="23" applyNumberFormat="1" applyFont="1" applyFill="1" applyBorder="1" applyProtection="1">
      <alignment horizontal="left" wrapText="1"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5" fontId="8" fillId="3" borderId="7" xfId="26" applyNumberFormat="1" applyFont="1" applyFill="1" applyBorder="1" applyProtection="1">
      <alignment horizontal="right" wrapText="1"/>
      <protection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3" borderId="7" xfId="26" applyNumberFormat="1" applyFont="1" applyFill="1" applyBorder="1" applyAlignment="1" applyProtection="1">
      <alignment horizontal="right" wrapText="1"/>
      <protection/>
    </xf>
    <xf numFmtId="164" fontId="8" fillId="0" borderId="7" xfId="23" applyNumberFormat="1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165" fontId="8" fillId="3" borderId="7" xfId="0" applyNumberFormat="1" applyFont="1" applyFill="1" applyBorder="1" applyAlignment="1" applyProtection="1">
      <alignment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4" fontId="12" fillId="0" borderId="7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wrapText="1"/>
    </xf>
    <xf numFmtId="164" fontId="8" fillId="0" borderId="7" xfId="0" applyFont="1" applyFill="1" applyBorder="1" applyAlignment="1" applyProtection="1">
      <alignment horizontal="left" vertical="center"/>
      <protection locked="0"/>
    </xf>
    <xf numFmtId="165" fontId="8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8" fillId="0" borderId="7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4" fontId="6" fillId="0" borderId="0" xfId="0" applyFont="1" applyFill="1" applyBorder="1" applyAlignment="1" applyProtection="1">
      <alignment horizontal="left"/>
      <protection locked="0"/>
    </xf>
    <xf numFmtId="164" fontId="14" fillId="0" borderId="0" xfId="0" applyFont="1" applyFill="1" applyBorder="1" applyAlignment="1" applyProtection="1">
      <alignment horizontal="center" wrapText="1"/>
      <protection locked="0"/>
    </xf>
    <xf numFmtId="164" fontId="14" fillId="0" borderId="0" xfId="22" applyNumberFormat="1" applyFont="1" applyFill="1" applyBorder="1" applyProtection="1">
      <alignment horizontal="center"/>
      <protection/>
    </xf>
    <xf numFmtId="164" fontId="8" fillId="0" borderId="7" xfId="22" applyNumberFormat="1" applyFont="1" applyFill="1" applyBorder="1" applyAlignment="1" applyProtection="1">
      <alignment horizontal="center" wrapText="1"/>
      <protection/>
    </xf>
    <xf numFmtId="164" fontId="8" fillId="0" borderId="7" xfId="20" applyNumberFormat="1" applyFont="1" applyFill="1" applyBorder="1" applyAlignment="1" applyProtection="1">
      <alignment horizontal="left" vertical="top" wrapText="1"/>
      <protection/>
    </xf>
    <xf numFmtId="166" fontId="8" fillId="0" borderId="7" xfId="20" applyNumberFormat="1" applyFont="1" applyFill="1" applyBorder="1" applyAlignment="1" applyProtection="1">
      <alignment horizontal="center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6" fontId="8" fillId="0" borderId="7" xfId="0" applyNumberFormat="1" applyFont="1" applyFill="1" applyBorder="1" applyAlignment="1">
      <alignment horizontal="center" wrapText="1"/>
    </xf>
    <xf numFmtId="164" fontId="15" fillId="0" borderId="0" xfId="0" applyFont="1" applyFill="1" applyAlignment="1" applyProtection="1">
      <alignment/>
      <protection locked="0"/>
    </xf>
    <xf numFmtId="166" fontId="8" fillId="0" borderId="7" xfId="23" applyNumberFormat="1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Alignment="1" applyProtection="1">
      <alignment/>
      <protection locked="0"/>
    </xf>
    <xf numFmtId="164" fontId="8" fillId="0" borderId="7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7" xfId="20" applyNumberFormat="1" applyFont="1" applyFill="1" applyBorder="1" applyAlignment="1" applyProtection="1">
      <alignment horizontal="center" vertical="center" wrapText="1"/>
      <protection/>
    </xf>
    <xf numFmtId="164" fontId="8" fillId="0" borderId="7" xfId="22" applyNumberFormat="1" applyFont="1" applyFill="1" applyBorder="1" applyAlignment="1" applyProtection="1">
      <alignment horizontal="center" vertical="center" wrapText="1"/>
      <protection/>
    </xf>
    <xf numFmtId="167" fontId="8" fillId="0" borderId="7" xfId="23" applyNumberFormat="1" applyFont="1" applyFill="1" applyBorder="1" applyProtection="1">
      <alignment horizontal="lef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4" fontId="12" fillId="0" borderId="7" xfId="0" applyFont="1" applyFill="1" applyBorder="1" applyAlignment="1">
      <alignment horizontal="left" vertical="top" wrapText="1"/>
    </xf>
    <xf numFmtId="166" fontId="12" fillId="0" borderId="7" xfId="0" applyNumberFormat="1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justify" vertical="top" wrapText="1"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Protection="1">
      <alignment horizontal="right" wrapText="1"/>
      <protection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8" fillId="0" borderId="7" xfId="22" applyNumberFormat="1" applyFont="1" applyFill="1" applyBorder="1" applyAlignment="1" applyProtection="1">
      <alignment horizontal="right" wrapText="1"/>
      <protection/>
    </xf>
    <xf numFmtId="167" fontId="8" fillId="0" borderId="7" xfId="23" applyNumberFormat="1" applyFont="1" applyFill="1" applyBorder="1" applyAlignment="1" applyProtection="1">
      <alignment horizontal="left" wrapText="1"/>
      <protection/>
    </xf>
    <xf numFmtId="165" fontId="8" fillId="2" borderId="7" xfId="22" applyNumberFormat="1" applyFont="1" applyFill="1" applyBorder="1" applyAlignment="1" applyProtection="1">
      <alignment horizontal="right" wrapText="1"/>
      <protection/>
    </xf>
    <xf numFmtId="166" fontId="8" fillId="0" borderId="7" xfId="0" applyNumberFormat="1" applyFont="1" applyFill="1" applyBorder="1" applyAlignment="1">
      <alignment horizontal="center" wrapText="1"/>
    </xf>
    <xf numFmtId="164" fontId="0" fillId="0" borderId="7" xfId="0" applyFill="1" applyBorder="1" applyAlignment="1">
      <alignment/>
    </xf>
    <xf numFmtId="164" fontId="8" fillId="0" borderId="7" xfId="24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 locked="0"/>
    </xf>
    <xf numFmtId="164" fontId="8" fillId="0" borderId="7" xfId="21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6" fillId="4" borderId="0" xfId="0" applyFont="1" applyFill="1" applyBorder="1" applyAlignment="1">
      <alignment horizontal="left"/>
    </xf>
    <xf numFmtId="164" fontId="8" fillId="0" borderId="7" xfId="0" applyFont="1" applyBorder="1" applyAlignment="1">
      <alignment horizontal="center"/>
    </xf>
    <xf numFmtId="164" fontId="8" fillId="0" borderId="7" xfId="0" applyFont="1" applyFill="1" applyBorder="1" applyAlignment="1">
      <alignment/>
    </xf>
    <xf numFmtId="164" fontId="8" fillId="0" borderId="7" xfId="0" applyFont="1" applyBorder="1" applyAlignment="1">
      <alignment horizontal="justify" wrapText="1"/>
    </xf>
    <xf numFmtId="164" fontId="8" fillId="0" borderId="7" xfId="0" applyFont="1" applyBorder="1" applyAlignment="1">
      <alignment horizontal="left" vertical="center" wrapText="1"/>
    </xf>
    <xf numFmtId="164" fontId="8" fillId="0" borderId="7" xfId="0" applyFont="1" applyBorder="1" applyAlignment="1">
      <alignment horizontal="center" vertical="center" wrapText="1"/>
    </xf>
    <xf numFmtId="164" fontId="12" fillId="0" borderId="7" xfId="0" applyFont="1" applyBorder="1" applyAlignment="1">
      <alignment wrapText="1"/>
    </xf>
    <xf numFmtId="166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4" zoomScaleSheetLayoutView="74" workbookViewId="0" topLeftCell="A1">
      <selection activeCell="G49" activeCellId="1" sqref="A44:IV44 G49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16384" width="11.57421875" style="1" customWidth="1"/>
  </cols>
  <sheetData>
    <row r="1" spans="2:4" ht="12.75">
      <c r="B1" s="2"/>
      <c r="C1" s="3" t="s">
        <v>0</v>
      </c>
      <c r="D1" s="3"/>
    </row>
    <row r="2" spans="3:4" ht="12.75">
      <c r="C2" s="3" t="s">
        <v>1</v>
      </c>
      <c r="D2" s="3"/>
    </row>
    <row r="3" spans="3:4" ht="12.75">
      <c r="C3" s="3" t="s">
        <v>2</v>
      </c>
      <c r="D3" s="3"/>
    </row>
    <row r="4" spans="3:4" ht="12.75">
      <c r="C4" s="3" t="s">
        <v>3</v>
      </c>
      <c r="D4" s="3"/>
    </row>
    <row r="5" spans="3:4" ht="12.75">
      <c r="C5" s="3" t="s">
        <v>4</v>
      </c>
      <c r="D5" s="3"/>
    </row>
    <row r="6" spans="3:4" ht="12.75">
      <c r="C6" s="3" t="s">
        <v>5</v>
      </c>
      <c r="D6" s="3"/>
    </row>
    <row r="7" spans="3:4" ht="12.75">
      <c r="C7" s="3" t="s">
        <v>6</v>
      </c>
      <c r="D7" s="3"/>
    </row>
    <row r="8" ht="12.75">
      <c r="D8" s="4"/>
    </row>
    <row r="9" spans="1:4" ht="12.75">
      <c r="A9" s="5" t="s">
        <v>7</v>
      </c>
      <c r="B9" s="5"/>
      <c r="C9" s="5"/>
      <c r="D9" s="5"/>
    </row>
    <row r="10" spans="1:4" ht="12.75">
      <c r="A10" s="5" t="s">
        <v>8</v>
      </c>
      <c r="B10" s="5"/>
      <c r="C10" s="5"/>
      <c r="D10" s="5"/>
    </row>
    <row r="11" spans="1:4" ht="12.75">
      <c r="A11" s="6"/>
      <c r="B11" s="6"/>
      <c r="C11" s="6"/>
      <c r="D11" s="6"/>
    </row>
    <row r="12" spans="1:4" ht="33" customHeight="1">
      <c r="A12" s="7" t="s">
        <v>9</v>
      </c>
      <c r="B12" s="7" t="s">
        <v>10</v>
      </c>
      <c r="C12" s="7"/>
      <c r="D12" s="7" t="s">
        <v>11</v>
      </c>
    </row>
    <row r="13" spans="1:4" ht="16.5" customHeight="1">
      <c r="A13" s="8" t="s">
        <v>12</v>
      </c>
      <c r="B13" s="9" t="s">
        <v>13</v>
      </c>
      <c r="C13" s="9"/>
      <c r="D13" s="10">
        <f>D18+D14</f>
        <v>51080</v>
      </c>
    </row>
    <row r="14" spans="1:4" ht="16.5" customHeight="1">
      <c r="A14" s="8" t="s">
        <v>14</v>
      </c>
      <c r="B14" s="9" t="s">
        <v>15</v>
      </c>
      <c r="C14" s="9"/>
      <c r="D14" s="10">
        <f>D15</f>
        <v>-11026128</v>
      </c>
    </row>
    <row r="15" spans="1:4" ht="16.5" customHeight="1">
      <c r="A15" s="8" t="s">
        <v>16</v>
      </c>
      <c r="B15" s="9" t="s">
        <v>17</v>
      </c>
      <c r="C15" s="9"/>
      <c r="D15" s="10">
        <f>D16</f>
        <v>-11026128</v>
      </c>
    </row>
    <row r="16" spans="1:4" ht="16.5" customHeight="1">
      <c r="A16" s="8" t="s">
        <v>18</v>
      </c>
      <c r="B16" s="9" t="s">
        <v>19</v>
      </c>
      <c r="C16" s="9"/>
      <c r="D16" s="10">
        <f>D17</f>
        <v>-11026128</v>
      </c>
    </row>
    <row r="17" spans="1:4" ht="16.5" customHeight="1">
      <c r="A17" s="8" t="s">
        <v>20</v>
      </c>
      <c r="B17" s="9" t="s">
        <v>21</v>
      </c>
      <c r="C17" s="9"/>
      <c r="D17" s="11">
        <v>-11026128</v>
      </c>
    </row>
    <row r="18" spans="1:4" ht="16.5" customHeight="1">
      <c r="A18" s="8" t="s">
        <v>22</v>
      </c>
      <c r="B18" s="9" t="s">
        <v>23</v>
      </c>
      <c r="C18" s="9"/>
      <c r="D18" s="10">
        <f>D19</f>
        <v>11077208</v>
      </c>
    </row>
    <row r="19" spans="1:4" ht="16.5" customHeight="1">
      <c r="A19" s="8" t="s">
        <v>24</v>
      </c>
      <c r="B19" s="9" t="s">
        <v>25</v>
      </c>
      <c r="C19" s="9"/>
      <c r="D19" s="10">
        <f>D20</f>
        <v>11077208</v>
      </c>
    </row>
    <row r="20" spans="1:4" ht="16.5" customHeight="1">
      <c r="A20" s="8" t="s">
        <v>26</v>
      </c>
      <c r="B20" s="9" t="s">
        <v>27</v>
      </c>
      <c r="C20" s="9"/>
      <c r="D20" s="10">
        <f>D21</f>
        <v>11077208</v>
      </c>
    </row>
    <row r="21" spans="1:4" ht="16.5" customHeight="1">
      <c r="A21" s="8" t="s">
        <v>28</v>
      </c>
      <c r="B21" s="9" t="s">
        <v>29</v>
      </c>
      <c r="C21" s="9"/>
      <c r="D21" s="11">
        <v>11077208</v>
      </c>
    </row>
    <row r="22" spans="1:4" ht="18.75" customHeight="1">
      <c r="A22" s="8"/>
      <c r="B22" s="9" t="s">
        <v>30</v>
      </c>
      <c r="C22" s="9"/>
      <c r="D22" s="10">
        <f>D13</f>
        <v>51080</v>
      </c>
    </row>
    <row r="23" spans="1:4" ht="12.75">
      <c r="A23" s="6"/>
      <c r="B23" s="6"/>
      <c r="C23" s="6"/>
      <c r="D23" s="6"/>
    </row>
    <row r="24" spans="1:4" ht="12.75">
      <c r="A24" s="6" t="s">
        <v>31</v>
      </c>
      <c r="B24" s="6"/>
      <c r="C24" s="6"/>
      <c r="D24" s="6" t="s">
        <v>32</v>
      </c>
    </row>
  </sheetData>
  <sheetProtection selectLockedCells="1" selectUnlockedCells="1"/>
  <mergeCells count="19">
    <mergeCell ref="C1:D1"/>
    <mergeCell ref="C2:D2"/>
    <mergeCell ref="C3:D3"/>
    <mergeCell ref="C4:D4"/>
    <mergeCell ref="C5:D5"/>
    <mergeCell ref="C7:D7"/>
    <mergeCell ref="A9:D9"/>
    <mergeCell ref="A10:D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view="pageBreakPreview" zoomScale="74" zoomScaleSheetLayoutView="74" workbookViewId="0" topLeftCell="A10">
      <selection activeCell="A101" activeCellId="1" sqref="A44:IV44 A101"/>
    </sheetView>
  </sheetViews>
  <sheetFormatPr defaultColWidth="9.140625" defaultRowHeight="12.75"/>
  <cols>
    <col min="1" max="1" width="50.57421875" style="41" customWidth="1"/>
    <col min="2" max="3" width="9.7109375" style="41" customWidth="1"/>
    <col min="4" max="4" width="10.28125" style="41" customWidth="1"/>
    <col min="5" max="5" width="16.00390625" style="41" customWidth="1"/>
    <col min="6" max="6" width="9.7109375" style="41" customWidth="1"/>
    <col min="7" max="7" width="19.8515625" style="41" customWidth="1"/>
    <col min="8" max="8" width="17.57421875" style="41" customWidth="1"/>
    <col min="9" max="177" width="8.7109375" style="41" customWidth="1"/>
    <col min="178" max="16384" width="11.57421875" style="37" customWidth="1"/>
  </cols>
  <sheetData>
    <row r="1" spans="3:8" ht="12.75">
      <c r="C1" s="72"/>
      <c r="D1" s="44"/>
      <c r="E1" s="44"/>
      <c r="F1" s="3" t="s">
        <v>385</v>
      </c>
      <c r="G1" s="3"/>
      <c r="H1" s="3"/>
    </row>
    <row r="2" spans="3:8" ht="12.75">
      <c r="C2" s="44"/>
      <c r="D2" s="44"/>
      <c r="E2" s="44"/>
      <c r="F2" s="3" t="s">
        <v>1</v>
      </c>
      <c r="G2" s="38"/>
      <c r="H2" s="3"/>
    </row>
    <row r="3" spans="3:8" ht="12.75">
      <c r="C3" s="44"/>
      <c r="D3" s="44"/>
      <c r="E3" s="44"/>
      <c r="F3" s="3" t="s">
        <v>34</v>
      </c>
      <c r="G3" s="38"/>
      <c r="H3" s="3"/>
    </row>
    <row r="4" spans="3:8" ht="12.75">
      <c r="C4" s="44"/>
      <c r="D4" s="44"/>
      <c r="E4" s="44"/>
      <c r="F4" s="3" t="s">
        <v>3</v>
      </c>
      <c r="G4" s="38"/>
      <c r="H4" s="3"/>
    </row>
    <row r="5" spans="3:8" ht="12.75">
      <c r="C5" s="44"/>
      <c r="D5" s="44"/>
      <c r="E5" s="44"/>
      <c r="F5" s="3" t="s">
        <v>39</v>
      </c>
      <c r="G5" s="38"/>
      <c r="H5" s="3"/>
    </row>
    <row r="6" spans="3:8" ht="12.75">
      <c r="C6" s="44"/>
      <c r="D6" s="44"/>
      <c r="E6" s="44"/>
      <c r="F6" s="3" t="s">
        <v>5</v>
      </c>
      <c r="G6" s="3"/>
      <c r="H6" s="3"/>
    </row>
    <row r="7" spans="3:9" ht="12.75">
      <c r="C7" s="44"/>
      <c r="D7" s="44"/>
      <c r="E7" s="44"/>
      <c r="F7" s="3" t="s">
        <v>6</v>
      </c>
      <c r="G7" s="3"/>
      <c r="H7" s="76"/>
      <c r="I7" s="73"/>
    </row>
    <row r="8" ht="12.75" customHeight="1">
      <c r="D8" s="46"/>
    </row>
    <row r="9" spans="1:8" ht="16.5" customHeight="1">
      <c r="A9" s="47" t="s">
        <v>381</v>
      </c>
      <c r="B9" s="47"/>
      <c r="C9" s="47"/>
      <c r="D9" s="47"/>
      <c r="E9" s="47"/>
      <c r="F9" s="47"/>
      <c r="G9" s="47"/>
      <c r="H9" s="47"/>
    </row>
    <row r="10" spans="1:8" ht="16.5" customHeight="1">
      <c r="A10" s="47" t="s">
        <v>35</v>
      </c>
      <c r="B10" s="47"/>
      <c r="C10" s="47"/>
      <c r="D10" s="47"/>
      <c r="E10" s="47"/>
      <c r="F10" s="47"/>
      <c r="G10" s="47"/>
      <c r="H10" s="47"/>
    </row>
    <row r="11" spans="1:8" ht="12.75" customHeight="1">
      <c r="A11" s="77"/>
      <c r="B11" s="47"/>
      <c r="C11" s="77"/>
      <c r="D11" s="77"/>
      <c r="E11" s="77"/>
      <c r="F11" s="77"/>
      <c r="G11" s="77"/>
      <c r="H11" s="77"/>
    </row>
    <row r="12" spans="1:8" ht="12.75" customHeight="1">
      <c r="A12" s="78"/>
      <c r="B12" s="48"/>
      <c r="C12" s="78"/>
      <c r="D12" s="78"/>
      <c r="E12" s="78"/>
      <c r="F12" s="78"/>
      <c r="G12" s="78"/>
      <c r="H12" s="49"/>
    </row>
    <row r="13" spans="1:8" ht="16.5" customHeight="1">
      <c r="A13" s="50" t="s">
        <v>200</v>
      </c>
      <c r="B13" s="50" t="s">
        <v>201</v>
      </c>
      <c r="C13" s="50"/>
      <c r="D13" s="50"/>
      <c r="E13" s="50"/>
      <c r="F13" s="50"/>
      <c r="G13" s="79" t="s">
        <v>202</v>
      </c>
      <c r="H13" s="79" t="s">
        <v>202</v>
      </c>
    </row>
    <row r="14" spans="1:8" ht="14.25" customHeight="1">
      <c r="A14" s="50"/>
      <c r="B14" s="50" t="s">
        <v>382</v>
      </c>
      <c r="C14" s="50" t="s">
        <v>203</v>
      </c>
      <c r="D14" s="50" t="s">
        <v>204</v>
      </c>
      <c r="E14" s="50" t="s">
        <v>205</v>
      </c>
      <c r="F14" s="50" t="s">
        <v>206</v>
      </c>
      <c r="G14" s="79" t="s">
        <v>207</v>
      </c>
      <c r="H14" s="79" t="s">
        <v>207</v>
      </c>
    </row>
    <row r="15" spans="1:8" ht="14.25" customHeight="1">
      <c r="A15" s="50"/>
      <c r="B15" s="50"/>
      <c r="C15" s="50"/>
      <c r="D15" s="50"/>
      <c r="E15" s="50"/>
      <c r="F15" s="50"/>
      <c r="G15" s="74" t="s">
        <v>376</v>
      </c>
      <c r="H15" s="74" t="s">
        <v>386</v>
      </c>
    </row>
    <row r="16" spans="1:8" ht="12.75" customHeight="1">
      <c r="A16" s="50"/>
      <c r="B16" s="50"/>
      <c r="C16" s="50"/>
      <c r="D16" s="50"/>
      <c r="E16" s="50"/>
      <c r="F16" s="50"/>
      <c r="G16" s="74"/>
      <c r="H16" s="74"/>
    </row>
    <row r="17" spans="1:8" ht="33" customHeight="1">
      <c r="A17" s="80" t="s">
        <v>195</v>
      </c>
      <c r="B17" s="81">
        <v>13</v>
      </c>
      <c r="C17" s="50"/>
      <c r="D17" s="50"/>
      <c r="E17" s="50"/>
      <c r="F17" s="50"/>
      <c r="G17" s="82">
        <f>G18+G68+G74+G92+G108+G123+G144+G156</f>
        <v>9638718</v>
      </c>
      <c r="H17" s="82">
        <f>H18+H68+H74+H92+H108+H123+H144+H156</f>
        <v>9662720</v>
      </c>
    </row>
    <row r="18" spans="1:8" ht="18" customHeight="1">
      <c r="A18" s="54" t="s">
        <v>209</v>
      </c>
      <c r="B18" s="83">
        <v>13</v>
      </c>
      <c r="C18" s="55">
        <v>1</v>
      </c>
      <c r="D18" s="55"/>
      <c r="E18" s="56"/>
      <c r="F18" s="56"/>
      <c r="G18" s="57">
        <f>G19+G24+G33+G38</f>
        <v>5415747.01</v>
      </c>
      <c r="H18" s="57">
        <f>H19+H24+H33+H38</f>
        <v>5407920</v>
      </c>
    </row>
    <row r="19" spans="1:8" ht="48" customHeight="1">
      <c r="A19" s="54" t="s">
        <v>210</v>
      </c>
      <c r="B19" s="83">
        <v>13</v>
      </c>
      <c r="C19" s="55">
        <v>1</v>
      </c>
      <c r="D19" s="55">
        <v>2</v>
      </c>
      <c r="E19" s="56"/>
      <c r="F19" s="56"/>
      <c r="G19" s="58">
        <f>G20</f>
        <v>677200</v>
      </c>
      <c r="H19" s="58">
        <f>H20</f>
        <v>677200</v>
      </c>
    </row>
    <row r="20" spans="1:8" ht="63" customHeight="1">
      <c r="A20" s="54" t="s">
        <v>211</v>
      </c>
      <c r="B20" s="83">
        <v>13</v>
      </c>
      <c r="C20" s="55">
        <v>1</v>
      </c>
      <c r="D20" s="55">
        <v>2</v>
      </c>
      <c r="E20" s="56" t="s">
        <v>212</v>
      </c>
      <c r="F20" s="56"/>
      <c r="G20" s="58">
        <f>G21</f>
        <v>677200</v>
      </c>
      <c r="H20" s="58">
        <f>H21</f>
        <v>677200</v>
      </c>
    </row>
    <row r="21" spans="1:8" ht="63" customHeight="1">
      <c r="A21" s="54" t="s">
        <v>213</v>
      </c>
      <c r="B21" s="81">
        <v>13</v>
      </c>
      <c r="C21" s="55">
        <v>1</v>
      </c>
      <c r="D21" s="55">
        <v>2</v>
      </c>
      <c r="E21" s="56" t="s">
        <v>214</v>
      </c>
      <c r="F21" s="56"/>
      <c r="G21" s="58">
        <f>G22</f>
        <v>677200</v>
      </c>
      <c r="H21" s="58">
        <f>H22</f>
        <v>677200</v>
      </c>
    </row>
    <row r="22" spans="1:8" ht="33" customHeight="1">
      <c r="A22" s="54" t="s">
        <v>215</v>
      </c>
      <c r="B22" s="83">
        <v>13</v>
      </c>
      <c r="C22" s="55">
        <v>1</v>
      </c>
      <c r="D22" s="55">
        <v>2</v>
      </c>
      <c r="E22" s="56" t="s">
        <v>216</v>
      </c>
      <c r="F22" s="56"/>
      <c r="G22" s="58">
        <f>G23</f>
        <v>677200</v>
      </c>
      <c r="H22" s="58">
        <f>H23</f>
        <v>677200</v>
      </c>
    </row>
    <row r="23" spans="1:8" ht="33" customHeight="1">
      <c r="A23" s="54" t="s">
        <v>217</v>
      </c>
      <c r="B23" s="83">
        <v>13</v>
      </c>
      <c r="C23" s="55">
        <v>1</v>
      </c>
      <c r="D23" s="55">
        <v>2</v>
      </c>
      <c r="E23" s="56" t="s">
        <v>216</v>
      </c>
      <c r="F23" s="56">
        <v>120</v>
      </c>
      <c r="G23" s="59">
        <v>677200</v>
      </c>
      <c r="H23" s="59">
        <v>677200</v>
      </c>
    </row>
    <row r="24" spans="1:8" ht="63" customHeight="1">
      <c r="A24" s="54" t="s">
        <v>218</v>
      </c>
      <c r="B24" s="83">
        <v>13</v>
      </c>
      <c r="C24" s="55">
        <v>1</v>
      </c>
      <c r="D24" s="55">
        <v>4</v>
      </c>
      <c r="E24" s="56"/>
      <c r="F24" s="56"/>
      <c r="G24" s="60">
        <f>G25</f>
        <v>813627</v>
      </c>
      <c r="H24" s="60">
        <f>H25</f>
        <v>754240</v>
      </c>
    </row>
    <row r="25" spans="1:8" ht="63" customHeight="1">
      <c r="A25" s="54" t="s">
        <v>211</v>
      </c>
      <c r="B25" s="81">
        <v>13</v>
      </c>
      <c r="C25" s="55">
        <v>1</v>
      </c>
      <c r="D25" s="55">
        <v>4</v>
      </c>
      <c r="E25" s="56" t="s">
        <v>212</v>
      </c>
      <c r="F25" s="56"/>
      <c r="G25" s="58">
        <f>G26</f>
        <v>813627</v>
      </c>
      <c r="H25" s="58">
        <f>H26</f>
        <v>754240</v>
      </c>
    </row>
    <row r="26" spans="1:8" ht="63" customHeight="1">
      <c r="A26" s="54" t="s">
        <v>213</v>
      </c>
      <c r="B26" s="83">
        <v>13</v>
      </c>
      <c r="C26" s="55">
        <v>1</v>
      </c>
      <c r="D26" s="55">
        <v>4</v>
      </c>
      <c r="E26" s="56" t="s">
        <v>214</v>
      </c>
      <c r="F26" s="56"/>
      <c r="G26" s="58">
        <f>G27+G31</f>
        <v>813627</v>
      </c>
      <c r="H26" s="58">
        <f>H27+H31</f>
        <v>754240</v>
      </c>
    </row>
    <row r="27" spans="1:8" ht="18" customHeight="1">
      <c r="A27" s="54" t="s">
        <v>219</v>
      </c>
      <c r="B27" s="83">
        <v>13</v>
      </c>
      <c r="C27" s="55">
        <v>1</v>
      </c>
      <c r="D27" s="55">
        <v>4</v>
      </c>
      <c r="E27" s="56" t="s">
        <v>220</v>
      </c>
      <c r="F27" s="56"/>
      <c r="G27" s="58">
        <f>G28+G29+G30</f>
        <v>812627</v>
      </c>
      <c r="H27" s="58">
        <f>H28+H29+H30</f>
        <v>753240</v>
      </c>
    </row>
    <row r="28" spans="1:8" ht="33" customHeight="1">
      <c r="A28" s="54" t="s">
        <v>221</v>
      </c>
      <c r="B28" s="83">
        <v>13</v>
      </c>
      <c r="C28" s="55">
        <v>1</v>
      </c>
      <c r="D28" s="55">
        <v>4</v>
      </c>
      <c r="E28" s="56" t="s">
        <v>220</v>
      </c>
      <c r="F28" s="56">
        <v>120</v>
      </c>
      <c r="G28" s="59">
        <v>424240</v>
      </c>
      <c r="H28" s="59">
        <v>424240</v>
      </c>
    </row>
    <row r="29" spans="1:8" ht="48" customHeight="1">
      <c r="A29" s="54" t="s">
        <v>222</v>
      </c>
      <c r="B29" s="81">
        <v>13</v>
      </c>
      <c r="C29" s="55">
        <v>1</v>
      </c>
      <c r="D29" s="55">
        <v>4</v>
      </c>
      <c r="E29" s="56" t="s">
        <v>220</v>
      </c>
      <c r="F29" s="56">
        <v>240</v>
      </c>
      <c r="G29" s="59">
        <v>357387</v>
      </c>
      <c r="H29" s="59">
        <v>298000</v>
      </c>
    </row>
    <row r="30" spans="1:8" ht="18" customHeight="1">
      <c r="A30" s="54" t="s">
        <v>223</v>
      </c>
      <c r="B30" s="83">
        <v>13</v>
      </c>
      <c r="C30" s="55">
        <v>1</v>
      </c>
      <c r="D30" s="55">
        <v>4</v>
      </c>
      <c r="E30" s="56" t="s">
        <v>220</v>
      </c>
      <c r="F30" s="56">
        <v>850</v>
      </c>
      <c r="G30" s="59">
        <v>31000</v>
      </c>
      <c r="H30" s="59">
        <v>31000</v>
      </c>
    </row>
    <row r="31" spans="1:8" ht="63" customHeight="1">
      <c r="A31" s="54" t="s">
        <v>224</v>
      </c>
      <c r="B31" s="83">
        <v>13</v>
      </c>
      <c r="C31" s="55">
        <v>1</v>
      </c>
      <c r="D31" s="55">
        <v>4</v>
      </c>
      <c r="E31" s="56" t="s">
        <v>225</v>
      </c>
      <c r="F31" s="56"/>
      <c r="G31" s="58">
        <f>G32</f>
        <v>1000</v>
      </c>
      <c r="H31" s="58">
        <f>H32</f>
        <v>1000</v>
      </c>
    </row>
    <row r="32" spans="1:8" ht="48" customHeight="1">
      <c r="A32" s="54" t="s">
        <v>222</v>
      </c>
      <c r="B32" s="83">
        <v>13</v>
      </c>
      <c r="C32" s="55">
        <v>1</v>
      </c>
      <c r="D32" s="55">
        <v>4</v>
      </c>
      <c r="E32" s="56" t="s">
        <v>225</v>
      </c>
      <c r="F32" s="56">
        <v>240</v>
      </c>
      <c r="G32" s="59">
        <v>1000</v>
      </c>
      <c r="H32" s="59">
        <v>1000</v>
      </c>
    </row>
    <row r="33" spans="1:8" ht="18" customHeight="1">
      <c r="A33" s="54" t="s">
        <v>226</v>
      </c>
      <c r="B33" s="81">
        <v>13</v>
      </c>
      <c r="C33" s="55">
        <v>1</v>
      </c>
      <c r="D33" s="55">
        <v>11</v>
      </c>
      <c r="E33" s="56"/>
      <c r="F33" s="56"/>
      <c r="G33" s="60">
        <f>G34</f>
        <v>93000</v>
      </c>
      <c r="H33" s="60">
        <f>H34</f>
        <v>94000</v>
      </c>
    </row>
    <row r="34" spans="1:8" ht="63" customHeight="1">
      <c r="A34" s="54" t="s">
        <v>211</v>
      </c>
      <c r="B34" s="83">
        <v>13</v>
      </c>
      <c r="C34" s="55">
        <v>1</v>
      </c>
      <c r="D34" s="55">
        <v>11</v>
      </c>
      <c r="E34" s="56" t="s">
        <v>212</v>
      </c>
      <c r="F34" s="56"/>
      <c r="G34" s="60">
        <f>G35</f>
        <v>93000</v>
      </c>
      <c r="H34" s="60">
        <f>H35</f>
        <v>94000</v>
      </c>
    </row>
    <row r="35" spans="1:8" ht="63" customHeight="1">
      <c r="A35" s="54" t="s">
        <v>213</v>
      </c>
      <c r="B35" s="83">
        <v>13</v>
      </c>
      <c r="C35" s="55">
        <v>1</v>
      </c>
      <c r="D35" s="55">
        <v>11</v>
      </c>
      <c r="E35" s="56" t="s">
        <v>214</v>
      </c>
      <c r="F35" s="56"/>
      <c r="G35" s="60">
        <f>G36</f>
        <v>93000</v>
      </c>
      <c r="H35" s="60">
        <f>H36</f>
        <v>94000</v>
      </c>
    </row>
    <row r="36" spans="1:8" ht="33" customHeight="1">
      <c r="A36" s="54" t="s">
        <v>227</v>
      </c>
      <c r="B36" s="83">
        <v>13</v>
      </c>
      <c r="C36" s="55">
        <v>1</v>
      </c>
      <c r="D36" s="55">
        <v>11</v>
      </c>
      <c r="E36" s="56" t="s">
        <v>228</v>
      </c>
      <c r="F36" s="56"/>
      <c r="G36" s="60">
        <f>G37</f>
        <v>93000</v>
      </c>
      <c r="H36" s="60">
        <f>H37</f>
        <v>94000</v>
      </c>
    </row>
    <row r="37" spans="1:8" ht="18" customHeight="1">
      <c r="A37" s="54" t="s">
        <v>229</v>
      </c>
      <c r="B37" s="81">
        <v>13</v>
      </c>
      <c r="C37" s="55">
        <v>1</v>
      </c>
      <c r="D37" s="55">
        <v>11</v>
      </c>
      <c r="E37" s="56" t="s">
        <v>228</v>
      </c>
      <c r="F37" s="56">
        <v>870</v>
      </c>
      <c r="G37" s="61">
        <v>93000</v>
      </c>
      <c r="H37" s="61">
        <v>94000</v>
      </c>
    </row>
    <row r="38" spans="1:8" ht="18" customHeight="1">
      <c r="A38" s="54" t="s">
        <v>230</v>
      </c>
      <c r="B38" s="83">
        <v>13</v>
      </c>
      <c r="C38" s="55">
        <v>1</v>
      </c>
      <c r="D38" s="55">
        <v>13</v>
      </c>
      <c r="E38" s="56"/>
      <c r="F38" s="56"/>
      <c r="G38" s="60">
        <f>G39+G43+G47+G51+G55+G59+G63</f>
        <v>3831920.01</v>
      </c>
      <c r="H38" s="60">
        <f>H39+H43+H47+H51+H55+H59+H63</f>
        <v>3882480</v>
      </c>
    </row>
    <row r="39" spans="1:8" ht="63" customHeight="1">
      <c r="A39" s="54" t="s">
        <v>231</v>
      </c>
      <c r="B39" s="83">
        <v>13</v>
      </c>
      <c r="C39" s="55">
        <v>1</v>
      </c>
      <c r="D39" s="55">
        <v>13</v>
      </c>
      <c r="E39" s="56" t="s">
        <v>232</v>
      </c>
      <c r="F39" s="56"/>
      <c r="G39" s="58">
        <f>G40</f>
        <v>0</v>
      </c>
      <c r="H39" s="58">
        <f>H40</f>
        <v>0</v>
      </c>
    </row>
    <row r="40" spans="1:8" ht="33" customHeight="1">
      <c r="A40" s="54" t="s">
        <v>233</v>
      </c>
      <c r="B40" s="83">
        <v>13</v>
      </c>
      <c r="C40" s="55">
        <v>1</v>
      </c>
      <c r="D40" s="55">
        <v>13</v>
      </c>
      <c r="E40" s="56" t="s">
        <v>234</v>
      </c>
      <c r="F40" s="56"/>
      <c r="G40" s="58">
        <f>G41</f>
        <v>0</v>
      </c>
      <c r="H40" s="58">
        <f>H41</f>
        <v>0</v>
      </c>
    </row>
    <row r="41" spans="1:8" ht="48" customHeight="1">
      <c r="A41" s="54" t="s">
        <v>235</v>
      </c>
      <c r="B41" s="83">
        <v>13</v>
      </c>
      <c r="C41" s="55">
        <v>1</v>
      </c>
      <c r="D41" s="55">
        <v>13</v>
      </c>
      <c r="E41" s="56" t="s">
        <v>236</v>
      </c>
      <c r="F41" s="56"/>
      <c r="G41" s="58">
        <f>G42</f>
        <v>0</v>
      </c>
      <c r="H41" s="58">
        <f>H42</f>
        <v>0</v>
      </c>
    </row>
    <row r="42" spans="1:8" ht="48" customHeight="1">
      <c r="A42" s="54" t="s">
        <v>222</v>
      </c>
      <c r="B42" s="81">
        <v>13</v>
      </c>
      <c r="C42" s="55">
        <v>1</v>
      </c>
      <c r="D42" s="55">
        <v>13</v>
      </c>
      <c r="E42" s="56" t="s">
        <v>236</v>
      </c>
      <c r="F42" s="56">
        <v>240</v>
      </c>
      <c r="G42" s="59">
        <v>0</v>
      </c>
      <c r="H42" s="59">
        <v>0</v>
      </c>
    </row>
    <row r="43" spans="1:8" ht="48" customHeight="1">
      <c r="A43" s="54" t="s">
        <v>237</v>
      </c>
      <c r="B43" s="83">
        <v>13</v>
      </c>
      <c r="C43" s="55">
        <v>1</v>
      </c>
      <c r="D43" s="55">
        <v>13</v>
      </c>
      <c r="E43" s="56" t="s">
        <v>238</v>
      </c>
      <c r="F43" s="56"/>
      <c r="G43" s="58">
        <f>G44</f>
        <v>0</v>
      </c>
      <c r="H43" s="58">
        <f>H44</f>
        <v>0</v>
      </c>
    </row>
    <row r="44" spans="1:8" ht="33" customHeight="1">
      <c r="A44" s="54" t="s">
        <v>239</v>
      </c>
      <c r="B44" s="83">
        <v>13</v>
      </c>
      <c r="C44" s="55">
        <v>1</v>
      </c>
      <c r="D44" s="55">
        <v>13</v>
      </c>
      <c r="E44" s="56" t="s">
        <v>240</v>
      </c>
      <c r="F44" s="56"/>
      <c r="G44" s="58">
        <f>G46</f>
        <v>0</v>
      </c>
      <c r="H44" s="58">
        <f>H46</f>
        <v>0</v>
      </c>
    </row>
    <row r="45" spans="1:8" ht="33" customHeight="1">
      <c r="A45" s="54" t="s">
        <v>241</v>
      </c>
      <c r="B45" s="83">
        <v>13</v>
      </c>
      <c r="C45" s="55">
        <v>1</v>
      </c>
      <c r="D45" s="55">
        <v>13</v>
      </c>
      <c r="E45" s="56" t="s">
        <v>242</v>
      </c>
      <c r="F45" s="56"/>
      <c r="G45" s="58">
        <f>G46</f>
        <v>0</v>
      </c>
      <c r="H45" s="58">
        <f>H46</f>
        <v>0</v>
      </c>
    </row>
    <row r="46" spans="1:8" ht="48" customHeight="1">
      <c r="A46" s="54" t="s">
        <v>222</v>
      </c>
      <c r="B46" s="81">
        <v>13</v>
      </c>
      <c r="C46" s="55">
        <v>1</v>
      </c>
      <c r="D46" s="55">
        <v>13</v>
      </c>
      <c r="E46" s="56" t="s">
        <v>242</v>
      </c>
      <c r="F46" s="56">
        <v>240</v>
      </c>
      <c r="G46" s="59">
        <v>0</v>
      </c>
      <c r="H46" s="59">
        <v>0</v>
      </c>
    </row>
    <row r="47" spans="1:8" ht="78" customHeight="1">
      <c r="A47" s="54" t="s">
        <v>243</v>
      </c>
      <c r="B47" s="83">
        <v>13</v>
      </c>
      <c r="C47" s="55">
        <v>1</v>
      </c>
      <c r="D47" s="55">
        <v>13</v>
      </c>
      <c r="E47" s="56" t="s">
        <v>244</v>
      </c>
      <c r="F47" s="56"/>
      <c r="G47" s="58">
        <f>G48</f>
        <v>0</v>
      </c>
      <c r="H47" s="58">
        <f>H48</f>
        <v>0</v>
      </c>
    </row>
    <row r="48" spans="1:8" ht="63" customHeight="1">
      <c r="A48" s="54" t="s">
        <v>245</v>
      </c>
      <c r="B48" s="83">
        <v>13</v>
      </c>
      <c r="C48" s="55">
        <v>1</v>
      </c>
      <c r="D48" s="55">
        <v>13</v>
      </c>
      <c r="E48" s="56" t="s">
        <v>246</v>
      </c>
      <c r="F48" s="56"/>
      <c r="G48" s="58">
        <f>G50</f>
        <v>0</v>
      </c>
      <c r="H48" s="58">
        <f>H50</f>
        <v>0</v>
      </c>
    </row>
    <row r="49" spans="1:8" ht="33" customHeight="1">
      <c r="A49" s="54" t="s">
        <v>247</v>
      </c>
      <c r="B49" s="83">
        <v>13</v>
      </c>
      <c r="C49" s="55">
        <v>1</v>
      </c>
      <c r="D49" s="55">
        <v>13</v>
      </c>
      <c r="E49" s="56" t="s">
        <v>248</v>
      </c>
      <c r="F49" s="56"/>
      <c r="G49" s="58">
        <f>G50</f>
        <v>0</v>
      </c>
      <c r="H49" s="58">
        <f>H50</f>
        <v>0</v>
      </c>
    </row>
    <row r="50" spans="1:8" ht="48" customHeight="1">
      <c r="A50" s="54" t="s">
        <v>222</v>
      </c>
      <c r="B50" s="81">
        <v>13</v>
      </c>
      <c r="C50" s="55">
        <v>1</v>
      </c>
      <c r="D50" s="55">
        <v>13</v>
      </c>
      <c r="E50" s="56" t="s">
        <v>248</v>
      </c>
      <c r="F50" s="56">
        <v>240</v>
      </c>
      <c r="G50" s="59">
        <v>0</v>
      </c>
      <c r="H50" s="59">
        <v>0</v>
      </c>
    </row>
    <row r="51" spans="1:8" ht="48" customHeight="1">
      <c r="A51" s="54" t="s">
        <v>249</v>
      </c>
      <c r="B51" s="83">
        <v>13</v>
      </c>
      <c r="C51" s="55">
        <v>1</v>
      </c>
      <c r="D51" s="55">
        <v>13</v>
      </c>
      <c r="E51" s="56" t="s">
        <v>250</v>
      </c>
      <c r="F51" s="56"/>
      <c r="G51" s="58">
        <f>G52</f>
        <v>0</v>
      </c>
      <c r="H51" s="58">
        <f>H52</f>
        <v>0</v>
      </c>
    </row>
    <row r="52" spans="1:8" ht="48" customHeight="1">
      <c r="A52" s="54" t="s">
        <v>251</v>
      </c>
      <c r="B52" s="83">
        <v>13</v>
      </c>
      <c r="C52" s="55">
        <v>1</v>
      </c>
      <c r="D52" s="55">
        <v>13</v>
      </c>
      <c r="E52" s="56" t="s">
        <v>252</v>
      </c>
      <c r="F52" s="56"/>
      <c r="G52" s="58">
        <f>G54</f>
        <v>0</v>
      </c>
      <c r="H52" s="58">
        <f>H54</f>
        <v>0</v>
      </c>
    </row>
    <row r="53" spans="1:8" ht="63" customHeight="1">
      <c r="A53" s="54" t="s">
        <v>253</v>
      </c>
      <c r="B53" s="83">
        <v>13</v>
      </c>
      <c r="C53" s="55">
        <v>1</v>
      </c>
      <c r="D53" s="55">
        <v>13</v>
      </c>
      <c r="E53" s="56" t="s">
        <v>254</v>
      </c>
      <c r="F53" s="56"/>
      <c r="G53" s="58">
        <f>G54</f>
        <v>0</v>
      </c>
      <c r="H53" s="58">
        <f>H54</f>
        <v>0</v>
      </c>
    </row>
    <row r="54" spans="1:8" ht="48" customHeight="1">
      <c r="A54" s="54" t="s">
        <v>222</v>
      </c>
      <c r="B54" s="81">
        <v>13</v>
      </c>
      <c r="C54" s="55">
        <v>1</v>
      </c>
      <c r="D54" s="55">
        <v>13</v>
      </c>
      <c r="E54" s="56" t="s">
        <v>254</v>
      </c>
      <c r="F54" s="56">
        <v>240</v>
      </c>
      <c r="G54" s="59">
        <v>0</v>
      </c>
      <c r="H54" s="59">
        <v>0</v>
      </c>
    </row>
    <row r="55" spans="1:8" ht="78" customHeight="1">
      <c r="A55" s="54" t="s">
        <v>255</v>
      </c>
      <c r="B55" s="83">
        <v>13</v>
      </c>
      <c r="C55" s="55">
        <v>1</v>
      </c>
      <c r="D55" s="55">
        <v>13</v>
      </c>
      <c r="E55" s="56" t="s">
        <v>256</v>
      </c>
      <c r="F55" s="56"/>
      <c r="G55" s="58">
        <f>G56</f>
        <v>0</v>
      </c>
      <c r="H55" s="58">
        <f>H56</f>
        <v>0</v>
      </c>
    </row>
    <row r="56" spans="1:8" ht="18" customHeight="1">
      <c r="A56" s="54" t="s">
        <v>257</v>
      </c>
      <c r="B56" s="83">
        <v>13</v>
      </c>
      <c r="C56" s="55">
        <v>1</v>
      </c>
      <c r="D56" s="55">
        <v>13</v>
      </c>
      <c r="E56" s="56" t="s">
        <v>258</v>
      </c>
      <c r="F56" s="56"/>
      <c r="G56" s="58">
        <f>G58</f>
        <v>0</v>
      </c>
      <c r="H56" s="58">
        <f>H58</f>
        <v>0</v>
      </c>
    </row>
    <row r="57" spans="1:8" ht="63" customHeight="1">
      <c r="A57" s="54" t="s">
        <v>259</v>
      </c>
      <c r="B57" s="83">
        <v>13</v>
      </c>
      <c r="C57" s="55">
        <v>1</v>
      </c>
      <c r="D57" s="55">
        <v>13</v>
      </c>
      <c r="E57" s="56" t="s">
        <v>260</v>
      </c>
      <c r="F57" s="56"/>
      <c r="G57" s="58">
        <f>G58</f>
        <v>0</v>
      </c>
      <c r="H57" s="58">
        <f>H58</f>
        <v>0</v>
      </c>
    </row>
    <row r="58" spans="1:8" ht="48" customHeight="1">
      <c r="A58" s="54" t="s">
        <v>222</v>
      </c>
      <c r="B58" s="81">
        <v>13</v>
      </c>
      <c r="C58" s="55">
        <v>1</v>
      </c>
      <c r="D58" s="55">
        <v>13</v>
      </c>
      <c r="E58" s="56" t="s">
        <v>260</v>
      </c>
      <c r="F58" s="56">
        <v>240</v>
      </c>
      <c r="G58" s="59">
        <v>0</v>
      </c>
      <c r="H58" s="59">
        <v>0</v>
      </c>
    </row>
    <row r="59" spans="1:8" ht="78" customHeight="1">
      <c r="A59" s="54" t="s">
        <v>261</v>
      </c>
      <c r="B59" s="83">
        <v>13</v>
      </c>
      <c r="C59" s="55">
        <v>1</v>
      </c>
      <c r="D59" s="55">
        <v>13</v>
      </c>
      <c r="E59" s="56" t="s">
        <v>262</v>
      </c>
      <c r="F59" s="56"/>
      <c r="G59" s="58">
        <f>G60</f>
        <v>0</v>
      </c>
      <c r="H59" s="58">
        <f>H60</f>
        <v>0</v>
      </c>
    </row>
    <row r="60" spans="1:8" ht="48" customHeight="1">
      <c r="A60" s="54" t="s">
        <v>263</v>
      </c>
      <c r="B60" s="83">
        <v>13</v>
      </c>
      <c r="C60" s="55">
        <v>1</v>
      </c>
      <c r="D60" s="55">
        <v>13</v>
      </c>
      <c r="E60" s="56" t="s">
        <v>264</v>
      </c>
      <c r="F60" s="56"/>
      <c r="G60" s="60">
        <f>G61</f>
        <v>0</v>
      </c>
      <c r="H60" s="60">
        <f>H61</f>
        <v>0</v>
      </c>
    </row>
    <row r="61" spans="1:8" ht="33" customHeight="1">
      <c r="A61" s="54" t="s">
        <v>265</v>
      </c>
      <c r="B61" s="83">
        <v>13</v>
      </c>
      <c r="C61" s="55">
        <v>1</v>
      </c>
      <c r="D61" s="55">
        <v>13</v>
      </c>
      <c r="E61" s="56" t="s">
        <v>266</v>
      </c>
      <c r="F61" s="56"/>
      <c r="G61" s="60">
        <f>G62</f>
        <v>0</v>
      </c>
      <c r="H61" s="60">
        <f>H62</f>
        <v>0</v>
      </c>
    </row>
    <row r="62" spans="1:8" ht="48" customHeight="1">
      <c r="A62" s="54" t="s">
        <v>222</v>
      </c>
      <c r="B62" s="81">
        <v>13</v>
      </c>
      <c r="C62" s="55">
        <v>1</v>
      </c>
      <c r="D62" s="55">
        <v>13</v>
      </c>
      <c r="E62" s="56" t="s">
        <v>266</v>
      </c>
      <c r="F62" s="56">
        <v>240</v>
      </c>
      <c r="G62" s="61">
        <v>0</v>
      </c>
      <c r="H62" s="61">
        <v>0</v>
      </c>
    </row>
    <row r="63" spans="1:8" ht="63" customHeight="1">
      <c r="A63" s="54" t="s">
        <v>211</v>
      </c>
      <c r="B63" s="83">
        <v>13</v>
      </c>
      <c r="C63" s="55">
        <v>1</v>
      </c>
      <c r="D63" s="55">
        <v>13</v>
      </c>
      <c r="E63" s="56" t="s">
        <v>212</v>
      </c>
      <c r="F63" s="56"/>
      <c r="G63" s="60">
        <f>G64</f>
        <v>3831920.01</v>
      </c>
      <c r="H63" s="60">
        <f>H64</f>
        <v>3882480</v>
      </c>
    </row>
    <row r="64" spans="1:8" ht="63" customHeight="1">
      <c r="A64" s="54" t="s">
        <v>213</v>
      </c>
      <c r="B64" s="83">
        <v>13</v>
      </c>
      <c r="C64" s="55">
        <v>1</v>
      </c>
      <c r="D64" s="55">
        <v>13</v>
      </c>
      <c r="E64" s="56" t="s">
        <v>214</v>
      </c>
      <c r="F64" s="56"/>
      <c r="G64" s="58">
        <f>G65</f>
        <v>3831920.01</v>
      </c>
      <c r="H64" s="58">
        <f>H65</f>
        <v>3882480</v>
      </c>
    </row>
    <row r="65" spans="1:8" ht="33" customHeight="1">
      <c r="A65" s="54" t="s">
        <v>267</v>
      </c>
      <c r="B65" s="83">
        <v>13</v>
      </c>
      <c r="C65" s="55">
        <v>1</v>
      </c>
      <c r="D65" s="55">
        <v>13</v>
      </c>
      <c r="E65" s="56" t="s">
        <v>268</v>
      </c>
      <c r="F65" s="56"/>
      <c r="G65" s="58">
        <f>G66+G67</f>
        <v>3831920.01</v>
      </c>
      <c r="H65" s="58">
        <f>H66+H67</f>
        <v>3882480</v>
      </c>
    </row>
    <row r="66" spans="1:8" ht="33" customHeight="1">
      <c r="A66" s="54" t="s">
        <v>221</v>
      </c>
      <c r="B66" s="81">
        <v>13</v>
      </c>
      <c r="C66" s="55">
        <v>1</v>
      </c>
      <c r="D66" s="55">
        <v>13</v>
      </c>
      <c r="E66" s="56" t="s">
        <v>268</v>
      </c>
      <c r="F66" s="56">
        <v>120</v>
      </c>
      <c r="G66" s="59">
        <v>3331274</v>
      </c>
      <c r="H66" s="59">
        <v>3331274</v>
      </c>
    </row>
    <row r="67" spans="1:8" ht="48" customHeight="1">
      <c r="A67" s="54" t="s">
        <v>222</v>
      </c>
      <c r="B67" s="83">
        <v>13</v>
      </c>
      <c r="C67" s="55">
        <v>1</v>
      </c>
      <c r="D67" s="55">
        <v>13</v>
      </c>
      <c r="E67" s="56" t="s">
        <v>268</v>
      </c>
      <c r="F67" s="56">
        <v>240</v>
      </c>
      <c r="G67" s="59">
        <v>500646.01</v>
      </c>
      <c r="H67" s="59">
        <v>551206</v>
      </c>
    </row>
    <row r="68" spans="1:8" ht="18" customHeight="1">
      <c r="A68" s="54" t="s">
        <v>269</v>
      </c>
      <c r="B68" s="83">
        <v>13</v>
      </c>
      <c r="C68" s="55">
        <v>2</v>
      </c>
      <c r="D68" s="55"/>
      <c r="E68" s="56"/>
      <c r="F68" s="56"/>
      <c r="G68" s="60">
        <f>G69</f>
        <v>162400</v>
      </c>
      <c r="H68" s="60">
        <f>H69</f>
        <v>162400</v>
      </c>
    </row>
    <row r="69" spans="1:8" ht="18" customHeight="1">
      <c r="A69" s="54" t="s">
        <v>270</v>
      </c>
      <c r="B69" s="83">
        <v>13</v>
      </c>
      <c r="C69" s="55">
        <v>2</v>
      </c>
      <c r="D69" s="55">
        <v>3</v>
      </c>
      <c r="E69" s="56"/>
      <c r="F69" s="56"/>
      <c r="G69" s="58">
        <f>G70</f>
        <v>162400</v>
      </c>
      <c r="H69" s="58">
        <f>H70</f>
        <v>162400</v>
      </c>
    </row>
    <row r="70" spans="1:8" ht="63" customHeight="1">
      <c r="A70" s="54" t="s">
        <v>211</v>
      </c>
      <c r="B70" s="81">
        <v>13</v>
      </c>
      <c r="C70" s="55">
        <v>2</v>
      </c>
      <c r="D70" s="55">
        <v>3</v>
      </c>
      <c r="E70" s="56" t="s">
        <v>212</v>
      </c>
      <c r="F70" s="56"/>
      <c r="G70" s="58">
        <f>G71</f>
        <v>162400</v>
      </c>
      <c r="H70" s="58">
        <f>H71</f>
        <v>162400</v>
      </c>
    </row>
    <row r="71" spans="1:8" ht="63" customHeight="1">
      <c r="A71" s="54" t="s">
        <v>213</v>
      </c>
      <c r="B71" s="83">
        <v>13</v>
      </c>
      <c r="C71" s="55">
        <v>2</v>
      </c>
      <c r="D71" s="55">
        <v>3</v>
      </c>
      <c r="E71" s="56" t="s">
        <v>214</v>
      </c>
      <c r="F71" s="56"/>
      <c r="G71" s="58">
        <f>G72</f>
        <v>162400</v>
      </c>
      <c r="H71" s="58">
        <f>H72</f>
        <v>162400</v>
      </c>
    </row>
    <row r="72" spans="1:8" ht="48" customHeight="1">
      <c r="A72" s="54" t="s">
        <v>271</v>
      </c>
      <c r="B72" s="81">
        <v>13</v>
      </c>
      <c r="C72" s="55">
        <v>2</v>
      </c>
      <c r="D72" s="55">
        <v>3</v>
      </c>
      <c r="E72" s="56" t="s">
        <v>272</v>
      </c>
      <c r="F72" s="56"/>
      <c r="G72" s="58">
        <f>G73</f>
        <v>162400</v>
      </c>
      <c r="H72" s="58">
        <f>H73</f>
        <v>162400</v>
      </c>
    </row>
    <row r="73" spans="1:8" ht="33" customHeight="1">
      <c r="A73" s="54" t="s">
        <v>221</v>
      </c>
      <c r="B73" s="83">
        <v>13</v>
      </c>
      <c r="C73" s="55">
        <v>2</v>
      </c>
      <c r="D73" s="55">
        <v>3</v>
      </c>
      <c r="E73" s="56" t="s">
        <v>272</v>
      </c>
      <c r="F73" s="56">
        <v>120</v>
      </c>
      <c r="G73" s="59">
        <v>162400</v>
      </c>
      <c r="H73" s="59">
        <v>162400</v>
      </c>
    </row>
    <row r="74" spans="1:8" ht="33" customHeight="1">
      <c r="A74" s="62" t="s">
        <v>273</v>
      </c>
      <c r="B74" s="83">
        <v>13</v>
      </c>
      <c r="C74" s="55">
        <v>3</v>
      </c>
      <c r="D74" s="55"/>
      <c r="E74" s="56"/>
      <c r="F74" s="56"/>
      <c r="G74" s="60">
        <f>G75</f>
        <v>277766.67</v>
      </c>
      <c r="H74" s="60">
        <f>H75</f>
        <v>277766.67</v>
      </c>
    </row>
    <row r="75" spans="1:8" ht="48" customHeight="1">
      <c r="A75" s="54" t="s">
        <v>274</v>
      </c>
      <c r="B75" s="83">
        <v>13</v>
      </c>
      <c r="C75" s="55">
        <v>3</v>
      </c>
      <c r="D75" s="55">
        <v>10</v>
      </c>
      <c r="E75" s="56"/>
      <c r="F75" s="56"/>
      <c r="G75" s="58">
        <f>G76+G86</f>
        <v>277766.67</v>
      </c>
      <c r="H75" s="58">
        <f>H76+H86</f>
        <v>277766.67</v>
      </c>
    </row>
    <row r="76" spans="1:8" ht="78" customHeight="1">
      <c r="A76" s="54" t="s">
        <v>275</v>
      </c>
      <c r="B76" s="81">
        <v>13</v>
      </c>
      <c r="C76" s="55">
        <v>3</v>
      </c>
      <c r="D76" s="55">
        <v>10</v>
      </c>
      <c r="E76" s="56" t="s">
        <v>276</v>
      </c>
      <c r="F76" s="56"/>
      <c r="G76" s="58">
        <f>G77+G80+G83</f>
        <v>166666.66999999998</v>
      </c>
      <c r="H76" s="58">
        <f>H77+H80+H83</f>
        <v>166666.66999999998</v>
      </c>
    </row>
    <row r="77" spans="1:8" ht="48" customHeight="1">
      <c r="A77" s="54" t="s">
        <v>277</v>
      </c>
      <c r="B77" s="83">
        <v>13</v>
      </c>
      <c r="C77" s="55">
        <v>3</v>
      </c>
      <c r="D77" s="55">
        <v>10</v>
      </c>
      <c r="E77" s="56" t="s">
        <v>278</v>
      </c>
      <c r="F77" s="56"/>
      <c r="G77" s="58">
        <f>G78</f>
        <v>0</v>
      </c>
      <c r="H77" s="58">
        <f>H78</f>
        <v>0</v>
      </c>
    </row>
    <row r="78" spans="1:8" ht="63" customHeight="1">
      <c r="A78" s="54" t="s">
        <v>279</v>
      </c>
      <c r="B78" s="83">
        <v>13</v>
      </c>
      <c r="C78" s="55">
        <v>3</v>
      </c>
      <c r="D78" s="55">
        <v>10</v>
      </c>
      <c r="E78" s="56" t="s">
        <v>280</v>
      </c>
      <c r="F78" s="56"/>
      <c r="G78" s="58">
        <f>G79</f>
        <v>0</v>
      </c>
      <c r="H78" s="58">
        <f>H79</f>
        <v>0</v>
      </c>
    </row>
    <row r="79" spans="1:8" ht="48" customHeight="1">
      <c r="A79" s="54" t="s">
        <v>222</v>
      </c>
      <c r="B79" s="83">
        <v>13</v>
      </c>
      <c r="C79" s="55">
        <v>3</v>
      </c>
      <c r="D79" s="55">
        <v>10</v>
      </c>
      <c r="E79" s="56" t="s">
        <v>280</v>
      </c>
      <c r="F79" s="56">
        <v>240</v>
      </c>
      <c r="G79" s="59">
        <v>0</v>
      </c>
      <c r="H79" s="59">
        <v>0</v>
      </c>
    </row>
    <row r="80" spans="1:8" ht="33" customHeight="1">
      <c r="A80" s="54" t="s">
        <v>281</v>
      </c>
      <c r="B80" s="81">
        <v>13</v>
      </c>
      <c r="C80" s="55">
        <v>3</v>
      </c>
      <c r="D80" s="55">
        <v>10</v>
      </c>
      <c r="E80" s="56" t="s">
        <v>282</v>
      </c>
      <c r="F80" s="56"/>
      <c r="G80" s="58">
        <f>G81</f>
        <v>125252.53</v>
      </c>
      <c r="H80" s="58">
        <f>H81</f>
        <v>125252.53</v>
      </c>
    </row>
    <row r="81" spans="1:8" ht="33" customHeight="1">
      <c r="A81" s="54" t="s">
        <v>283</v>
      </c>
      <c r="B81" s="83">
        <v>13</v>
      </c>
      <c r="C81" s="55">
        <v>3</v>
      </c>
      <c r="D81" s="55">
        <v>10</v>
      </c>
      <c r="E81" s="56" t="s">
        <v>284</v>
      </c>
      <c r="F81" s="56"/>
      <c r="G81" s="63">
        <f>G82</f>
        <v>125252.53</v>
      </c>
      <c r="H81" s="63">
        <f>H82</f>
        <v>125252.53</v>
      </c>
    </row>
    <row r="82" spans="1:8" ht="48" customHeight="1">
      <c r="A82" s="54" t="s">
        <v>222</v>
      </c>
      <c r="B82" s="83">
        <v>13</v>
      </c>
      <c r="C82" s="55">
        <v>3</v>
      </c>
      <c r="D82" s="55">
        <v>10</v>
      </c>
      <c r="E82" s="56" t="s">
        <v>284</v>
      </c>
      <c r="F82" s="56">
        <v>240</v>
      </c>
      <c r="G82" s="64">
        <v>125252.53</v>
      </c>
      <c r="H82" s="64">
        <v>125252.53</v>
      </c>
    </row>
    <row r="83" spans="1:8" ht="33" customHeight="1">
      <c r="A83" s="54" t="s">
        <v>285</v>
      </c>
      <c r="B83" s="83">
        <v>13</v>
      </c>
      <c r="C83" s="55">
        <v>3</v>
      </c>
      <c r="D83" s="55">
        <v>10</v>
      </c>
      <c r="E83" s="56" t="s">
        <v>286</v>
      </c>
      <c r="F83" s="56"/>
      <c r="G83" s="58">
        <f>G84</f>
        <v>41414.14</v>
      </c>
      <c r="H83" s="58">
        <f>H84</f>
        <v>41414.14</v>
      </c>
    </row>
    <row r="84" spans="1:8" ht="33" customHeight="1">
      <c r="A84" s="54" t="s">
        <v>287</v>
      </c>
      <c r="B84" s="81">
        <v>13</v>
      </c>
      <c r="C84" s="55">
        <v>3</v>
      </c>
      <c r="D84" s="55">
        <v>10</v>
      </c>
      <c r="E84" s="56" t="s">
        <v>378</v>
      </c>
      <c r="F84" s="56"/>
      <c r="G84" s="58">
        <f>G85</f>
        <v>41414.14</v>
      </c>
      <c r="H84" s="58">
        <f>H85</f>
        <v>41414.14</v>
      </c>
    </row>
    <row r="85" spans="1:8" ht="48" customHeight="1">
      <c r="A85" s="54" t="s">
        <v>222</v>
      </c>
      <c r="B85" s="83">
        <v>13</v>
      </c>
      <c r="C85" s="55">
        <v>3</v>
      </c>
      <c r="D85" s="55">
        <v>10</v>
      </c>
      <c r="E85" s="56" t="s">
        <v>378</v>
      </c>
      <c r="F85" s="56">
        <v>240</v>
      </c>
      <c r="G85" s="59">
        <v>41414.14</v>
      </c>
      <c r="H85" s="59">
        <v>41414.14</v>
      </c>
    </row>
    <row r="86" spans="1:8" ht="63" customHeight="1">
      <c r="A86" s="54" t="s">
        <v>211</v>
      </c>
      <c r="B86" s="83">
        <v>13</v>
      </c>
      <c r="C86" s="55">
        <v>3</v>
      </c>
      <c r="D86" s="55">
        <v>10</v>
      </c>
      <c r="E86" s="56" t="s">
        <v>212</v>
      </c>
      <c r="F86" s="56"/>
      <c r="G86" s="58">
        <f>G87</f>
        <v>111100</v>
      </c>
      <c r="H86" s="58">
        <f>H87</f>
        <v>111100</v>
      </c>
    </row>
    <row r="87" spans="1:8" ht="63" customHeight="1">
      <c r="A87" s="54" t="s">
        <v>213</v>
      </c>
      <c r="B87" s="83">
        <v>13</v>
      </c>
      <c r="C87" s="55">
        <v>3</v>
      </c>
      <c r="D87" s="55">
        <v>10</v>
      </c>
      <c r="E87" s="56" t="s">
        <v>214</v>
      </c>
      <c r="F87" s="56"/>
      <c r="G87" s="58">
        <f>G88+G90</f>
        <v>111100</v>
      </c>
      <c r="H87" s="58">
        <f>H88+H90</f>
        <v>111100</v>
      </c>
    </row>
    <row r="88" spans="1:8" ht="48" customHeight="1">
      <c r="A88" s="54" t="s">
        <v>289</v>
      </c>
      <c r="B88" s="81">
        <v>13</v>
      </c>
      <c r="C88" s="55">
        <v>3</v>
      </c>
      <c r="D88" s="55">
        <v>10</v>
      </c>
      <c r="E88" s="56" t="s">
        <v>290</v>
      </c>
      <c r="F88" s="56"/>
      <c r="G88" s="58">
        <f>G89</f>
        <v>111100</v>
      </c>
      <c r="H88" s="58">
        <f>H89</f>
        <v>111100</v>
      </c>
    </row>
    <row r="89" spans="1:8" ht="48" customHeight="1">
      <c r="A89" s="54" t="s">
        <v>222</v>
      </c>
      <c r="B89" s="83">
        <v>13</v>
      </c>
      <c r="C89" s="55">
        <v>3</v>
      </c>
      <c r="D89" s="55">
        <v>10</v>
      </c>
      <c r="E89" s="56" t="s">
        <v>290</v>
      </c>
      <c r="F89" s="56">
        <v>240</v>
      </c>
      <c r="G89" s="59">
        <v>111100</v>
      </c>
      <c r="H89" s="59">
        <v>111100</v>
      </c>
    </row>
    <row r="90" spans="1:8" ht="48" customHeight="1">
      <c r="A90" s="54" t="s">
        <v>291</v>
      </c>
      <c r="B90" s="83">
        <v>13</v>
      </c>
      <c r="C90" s="55">
        <v>3</v>
      </c>
      <c r="D90" s="55">
        <v>10</v>
      </c>
      <c r="E90" s="56" t="s">
        <v>292</v>
      </c>
      <c r="F90" s="56"/>
      <c r="G90" s="58">
        <f>G91</f>
        <v>0</v>
      </c>
      <c r="H90" s="58">
        <f>H91</f>
        <v>0</v>
      </c>
    </row>
    <row r="91" spans="1:8" ht="48" customHeight="1">
      <c r="A91" s="54" t="s">
        <v>222</v>
      </c>
      <c r="B91" s="83">
        <v>13</v>
      </c>
      <c r="C91" s="55">
        <v>3</v>
      </c>
      <c r="D91" s="55">
        <v>10</v>
      </c>
      <c r="E91" s="56" t="s">
        <v>292</v>
      </c>
      <c r="F91" s="56">
        <v>240</v>
      </c>
      <c r="G91" s="59">
        <v>0</v>
      </c>
      <c r="H91" s="59">
        <v>0</v>
      </c>
    </row>
    <row r="92" spans="1:8" ht="18" customHeight="1">
      <c r="A92" s="62" t="s">
        <v>293</v>
      </c>
      <c r="B92" s="83">
        <v>13</v>
      </c>
      <c r="C92" s="55">
        <v>4</v>
      </c>
      <c r="D92" s="55"/>
      <c r="E92" s="56"/>
      <c r="F92" s="56"/>
      <c r="G92" s="60">
        <f>G93+G98+G103</f>
        <v>218616.16</v>
      </c>
      <c r="H92" s="60">
        <f>H93+H98+H103</f>
        <v>211400</v>
      </c>
    </row>
    <row r="93" spans="1:8" ht="18" customHeight="1">
      <c r="A93" s="54" t="s">
        <v>294</v>
      </c>
      <c r="B93" s="81">
        <v>13</v>
      </c>
      <c r="C93" s="55">
        <v>4</v>
      </c>
      <c r="D93" s="55">
        <v>9</v>
      </c>
      <c r="E93" s="56"/>
      <c r="F93" s="56"/>
      <c r="G93" s="58">
        <f>G94</f>
        <v>199800</v>
      </c>
      <c r="H93" s="58">
        <f>H94</f>
        <v>211400</v>
      </c>
    </row>
    <row r="94" spans="1:8" ht="63" customHeight="1">
      <c r="A94" s="54" t="s">
        <v>211</v>
      </c>
      <c r="B94" s="83">
        <v>13</v>
      </c>
      <c r="C94" s="55">
        <v>4</v>
      </c>
      <c r="D94" s="55">
        <v>9</v>
      </c>
      <c r="E94" s="56" t="s">
        <v>212</v>
      </c>
      <c r="F94" s="56"/>
      <c r="G94" s="58">
        <f>G95</f>
        <v>199800</v>
      </c>
      <c r="H94" s="58">
        <f>H95</f>
        <v>211400</v>
      </c>
    </row>
    <row r="95" spans="1:8" ht="63" customHeight="1">
      <c r="A95" s="54" t="s">
        <v>295</v>
      </c>
      <c r="B95" s="83">
        <v>13</v>
      </c>
      <c r="C95" s="55">
        <v>4</v>
      </c>
      <c r="D95" s="55">
        <v>9</v>
      </c>
      <c r="E95" s="56" t="s">
        <v>214</v>
      </c>
      <c r="F95" s="56"/>
      <c r="G95" s="58">
        <f>G96</f>
        <v>199800</v>
      </c>
      <c r="H95" s="58">
        <f>H96</f>
        <v>211400</v>
      </c>
    </row>
    <row r="96" spans="1:8" ht="48" customHeight="1">
      <c r="A96" s="54" t="s">
        <v>296</v>
      </c>
      <c r="B96" s="83">
        <v>13</v>
      </c>
      <c r="C96" s="55">
        <v>4</v>
      </c>
      <c r="D96" s="55">
        <v>9</v>
      </c>
      <c r="E96" s="56" t="s">
        <v>297</v>
      </c>
      <c r="F96" s="56"/>
      <c r="G96" s="58">
        <f>G97</f>
        <v>199800</v>
      </c>
      <c r="H96" s="58">
        <f>H97</f>
        <v>211400</v>
      </c>
    </row>
    <row r="97" spans="1:8" ht="48" customHeight="1">
      <c r="A97" s="54" t="s">
        <v>222</v>
      </c>
      <c r="B97" s="81">
        <v>13</v>
      </c>
      <c r="C97" s="55">
        <v>4</v>
      </c>
      <c r="D97" s="55">
        <v>9</v>
      </c>
      <c r="E97" s="56" t="s">
        <v>297</v>
      </c>
      <c r="F97" s="56">
        <v>240</v>
      </c>
      <c r="G97" s="59">
        <v>199800</v>
      </c>
      <c r="H97" s="59">
        <v>211400</v>
      </c>
    </row>
    <row r="98" spans="1:8" ht="12.75">
      <c r="A98" s="75" t="s">
        <v>298</v>
      </c>
      <c r="B98" s="81">
        <v>13</v>
      </c>
      <c r="C98" s="55">
        <v>4</v>
      </c>
      <c r="D98" s="55">
        <v>10</v>
      </c>
      <c r="E98" s="56"/>
      <c r="F98" s="56"/>
      <c r="G98" s="58">
        <f>G99</f>
        <v>18816.16</v>
      </c>
      <c r="H98" s="58">
        <f>H99</f>
        <v>0</v>
      </c>
    </row>
    <row r="99" spans="1:8" ht="63" customHeight="1">
      <c r="A99" s="75" t="s">
        <v>211</v>
      </c>
      <c r="B99" s="81">
        <v>13</v>
      </c>
      <c r="C99" s="55">
        <v>4</v>
      </c>
      <c r="D99" s="55">
        <v>10</v>
      </c>
      <c r="E99" s="56" t="s">
        <v>212</v>
      </c>
      <c r="F99" s="56"/>
      <c r="G99" s="58">
        <f>G100</f>
        <v>18816.16</v>
      </c>
      <c r="H99" s="58">
        <f>H100</f>
        <v>0</v>
      </c>
    </row>
    <row r="100" spans="1:8" ht="63" customHeight="1">
      <c r="A100" s="75" t="s">
        <v>213</v>
      </c>
      <c r="B100" s="81">
        <v>13</v>
      </c>
      <c r="C100" s="55">
        <v>4</v>
      </c>
      <c r="D100" s="55">
        <v>10</v>
      </c>
      <c r="E100" s="56" t="s">
        <v>214</v>
      </c>
      <c r="F100" s="56"/>
      <c r="G100" s="58">
        <f>G101</f>
        <v>18816.16</v>
      </c>
      <c r="H100" s="58">
        <f>H101</f>
        <v>0</v>
      </c>
    </row>
    <row r="101" spans="1:8" ht="63" customHeight="1">
      <c r="A101" s="75" t="s">
        <v>299</v>
      </c>
      <c r="B101" s="81">
        <v>13</v>
      </c>
      <c r="C101" s="55">
        <v>4</v>
      </c>
      <c r="D101" s="55">
        <v>10</v>
      </c>
      <c r="E101" s="56" t="s">
        <v>300</v>
      </c>
      <c r="F101" s="56"/>
      <c r="G101" s="58">
        <f>G102</f>
        <v>18816.16</v>
      </c>
      <c r="H101" s="58">
        <f>H102</f>
        <v>0</v>
      </c>
    </row>
    <row r="102" spans="1:8" ht="48" customHeight="1">
      <c r="A102" s="75" t="s">
        <v>222</v>
      </c>
      <c r="B102" s="81">
        <v>13</v>
      </c>
      <c r="C102" s="55">
        <v>4</v>
      </c>
      <c r="D102" s="55">
        <v>10</v>
      </c>
      <c r="E102" s="56" t="s">
        <v>300</v>
      </c>
      <c r="F102" s="56">
        <v>240</v>
      </c>
      <c r="G102" s="59">
        <v>18816.16</v>
      </c>
      <c r="H102" s="59">
        <v>0</v>
      </c>
    </row>
    <row r="103" spans="1:8" ht="33" customHeight="1">
      <c r="A103" s="54" t="s">
        <v>301</v>
      </c>
      <c r="B103" s="83">
        <v>13</v>
      </c>
      <c r="C103" s="55">
        <v>4</v>
      </c>
      <c r="D103" s="55">
        <v>12</v>
      </c>
      <c r="E103" s="56"/>
      <c r="F103" s="56"/>
      <c r="G103" s="60">
        <f>G104</f>
        <v>0</v>
      </c>
      <c r="H103" s="60">
        <f>H104</f>
        <v>0</v>
      </c>
    </row>
    <row r="104" spans="1:8" ht="63" customHeight="1">
      <c r="A104" s="54" t="s">
        <v>211</v>
      </c>
      <c r="B104" s="83">
        <v>13</v>
      </c>
      <c r="C104" s="55">
        <v>4</v>
      </c>
      <c r="D104" s="55">
        <v>12</v>
      </c>
      <c r="E104" s="56" t="s">
        <v>212</v>
      </c>
      <c r="F104" s="56"/>
      <c r="G104" s="58">
        <f>G105</f>
        <v>0</v>
      </c>
      <c r="H104" s="58">
        <f>H105</f>
        <v>0</v>
      </c>
    </row>
    <row r="105" spans="1:8" ht="63" customHeight="1">
      <c r="A105" s="54" t="s">
        <v>295</v>
      </c>
      <c r="B105" s="83">
        <v>13</v>
      </c>
      <c r="C105" s="55">
        <v>4</v>
      </c>
      <c r="D105" s="55">
        <v>12</v>
      </c>
      <c r="E105" s="56" t="s">
        <v>214</v>
      </c>
      <c r="F105" s="56"/>
      <c r="G105" s="58">
        <f>G106</f>
        <v>0</v>
      </c>
      <c r="H105" s="58">
        <f>H106</f>
        <v>0</v>
      </c>
    </row>
    <row r="106" spans="1:8" ht="33" customHeight="1">
      <c r="A106" s="54" t="s">
        <v>302</v>
      </c>
      <c r="B106" s="81">
        <v>13</v>
      </c>
      <c r="C106" s="55">
        <v>4</v>
      </c>
      <c r="D106" s="55">
        <v>12</v>
      </c>
      <c r="E106" s="56" t="s">
        <v>303</v>
      </c>
      <c r="F106" s="56"/>
      <c r="G106" s="58">
        <f>G107</f>
        <v>0</v>
      </c>
      <c r="H106" s="58">
        <f>H107</f>
        <v>0</v>
      </c>
    </row>
    <row r="107" spans="1:8" ht="48" customHeight="1">
      <c r="A107" s="54" t="s">
        <v>222</v>
      </c>
      <c r="B107" s="83">
        <v>13</v>
      </c>
      <c r="C107" s="55">
        <v>4</v>
      </c>
      <c r="D107" s="55">
        <v>12</v>
      </c>
      <c r="E107" s="56" t="s">
        <v>303</v>
      </c>
      <c r="F107" s="56">
        <v>240</v>
      </c>
      <c r="G107" s="59">
        <v>0</v>
      </c>
      <c r="H107" s="59">
        <v>0</v>
      </c>
    </row>
    <row r="108" spans="1:8" ht="18" customHeight="1">
      <c r="A108" s="54" t="s">
        <v>304</v>
      </c>
      <c r="B108" s="83">
        <v>13</v>
      </c>
      <c r="C108" s="55">
        <v>5</v>
      </c>
      <c r="D108" s="55"/>
      <c r="E108" s="56"/>
      <c r="F108" s="56"/>
      <c r="G108" s="60">
        <f>G109</f>
        <v>990944.1599999999</v>
      </c>
      <c r="H108" s="60">
        <f>H109</f>
        <v>989233.3300000001</v>
      </c>
    </row>
    <row r="109" spans="1:8" ht="18" customHeight="1">
      <c r="A109" s="54" t="s">
        <v>305</v>
      </c>
      <c r="B109" s="83">
        <v>13</v>
      </c>
      <c r="C109" s="55">
        <v>5</v>
      </c>
      <c r="D109" s="55">
        <v>3</v>
      </c>
      <c r="E109" s="56"/>
      <c r="F109" s="56"/>
      <c r="G109" s="58">
        <f>G110+G114</f>
        <v>990944.1599999999</v>
      </c>
      <c r="H109" s="58">
        <f>H110+H114</f>
        <v>989233.3300000001</v>
      </c>
    </row>
    <row r="110" spans="1:8" ht="63" customHeight="1">
      <c r="A110" s="54" t="s">
        <v>306</v>
      </c>
      <c r="B110" s="81">
        <v>13</v>
      </c>
      <c r="C110" s="55">
        <v>5</v>
      </c>
      <c r="D110" s="55">
        <v>3</v>
      </c>
      <c r="E110" s="56" t="s">
        <v>307</v>
      </c>
      <c r="F110" s="56"/>
      <c r="G110" s="60">
        <f>G111</f>
        <v>0</v>
      </c>
      <c r="H110" s="60">
        <f>H111</f>
        <v>0</v>
      </c>
    </row>
    <row r="111" spans="1:8" ht="12.75">
      <c r="A111" s="54" t="s">
        <v>308</v>
      </c>
      <c r="B111" s="83">
        <v>13</v>
      </c>
      <c r="C111" s="55">
        <v>5</v>
      </c>
      <c r="D111" s="55">
        <v>3</v>
      </c>
      <c r="E111" s="56" t="s">
        <v>309</v>
      </c>
      <c r="F111" s="56"/>
      <c r="G111" s="58">
        <f>G112</f>
        <v>0</v>
      </c>
      <c r="H111" s="58">
        <f>H112</f>
        <v>0</v>
      </c>
    </row>
    <row r="112" spans="1:8" ht="33" customHeight="1">
      <c r="A112" s="54" t="s">
        <v>310</v>
      </c>
      <c r="B112" s="83">
        <v>13</v>
      </c>
      <c r="C112" s="55">
        <v>5</v>
      </c>
      <c r="D112" s="55">
        <v>3</v>
      </c>
      <c r="E112" s="56" t="s">
        <v>311</v>
      </c>
      <c r="F112" s="56"/>
      <c r="G112" s="60">
        <f>G113</f>
        <v>0</v>
      </c>
      <c r="H112" s="60">
        <f>H113</f>
        <v>0</v>
      </c>
    </row>
    <row r="113" spans="1:8" ht="48" customHeight="1">
      <c r="A113" s="54" t="s">
        <v>222</v>
      </c>
      <c r="B113" s="83">
        <v>13</v>
      </c>
      <c r="C113" s="55">
        <v>5</v>
      </c>
      <c r="D113" s="55">
        <v>3</v>
      </c>
      <c r="E113" s="56" t="s">
        <v>311</v>
      </c>
      <c r="F113" s="56">
        <v>240</v>
      </c>
      <c r="G113" s="59">
        <v>0</v>
      </c>
      <c r="H113" s="59">
        <v>0</v>
      </c>
    </row>
    <row r="114" spans="1:8" ht="63" customHeight="1">
      <c r="A114" s="54" t="s">
        <v>211</v>
      </c>
      <c r="B114" s="81">
        <v>13</v>
      </c>
      <c r="C114" s="55">
        <v>5</v>
      </c>
      <c r="D114" s="55">
        <v>3</v>
      </c>
      <c r="E114" s="56" t="s">
        <v>212</v>
      </c>
      <c r="F114" s="56"/>
      <c r="G114" s="60">
        <f>G115</f>
        <v>990944.1599999999</v>
      </c>
      <c r="H114" s="60">
        <f>H115</f>
        <v>989233.3300000001</v>
      </c>
    </row>
    <row r="115" spans="1:8" ht="33" customHeight="1">
      <c r="A115" s="54" t="s">
        <v>312</v>
      </c>
      <c r="B115" s="83">
        <v>13</v>
      </c>
      <c r="C115" s="55">
        <v>5</v>
      </c>
      <c r="D115" s="55">
        <v>3</v>
      </c>
      <c r="E115" s="56" t="s">
        <v>313</v>
      </c>
      <c r="F115" s="56"/>
      <c r="G115" s="58">
        <f>G116+G118+G121</f>
        <v>990944.1599999999</v>
      </c>
      <c r="H115" s="58">
        <f>H116+H118+H121</f>
        <v>989233.3300000001</v>
      </c>
    </row>
    <row r="116" spans="1:8" ht="18" customHeight="1">
      <c r="A116" s="54" t="s">
        <v>314</v>
      </c>
      <c r="B116" s="81">
        <v>13</v>
      </c>
      <c r="C116" s="55">
        <v>5</v>
      </c>
      <c r="D116" s="55">
        <v>3</v>
      </c>
      <c r="E116" s="56" t="s">
        <v>315</v>
      </c>
      <c r="F116" s="56"/>
      <c r="G116" s="58">
        <f>G117</f>
        <v>392944.16</v>
      </c>
      <c r="H116" s="58">
        <f>H117</f>
        <v>391233.33</v>
      </c>
    </row>
    <row r="117" spans="1:8" ht="48" customHeight="1">
      <c r="A117" s="62" t="s">
        <v>222</v>
      </c>
      <c r="B117" s="83">
        <v>13</v>
      </c>
      <c r="C117" s="55">
        <v>5</v>
      </c>
      <c r="D117" s="55">
        <v>3</v>
      </c>
      <c r="E117" s="56" t="s">
        <v>315</v>
      </c>
      <c r="F117" s="56">
        <v>240</v>
      </c>
      <c r="G117" s="59">
        <v>392944.16</v>
      </c>
      <c r="H117" s="59">
        <v>391233.33</v>
      </c>
    </row>
    <row r="118" spans="1:8" ht="18" customHeight="1">
      <c r="A118" s="62" t="s">
        <v>316</v>
      </c>
      <c r="B118" s="83">
        <v>13</v>
      </c>
      <c r="C118" s="55">
        <v>5</v>
      </c>
      <c r="D118" s="55">
        <v>3</v>
      </c>
      <c r="E118" s="56" t="s">
        <v>317</v>
      </c>
      <c r="F118" s="56"/>
      <c r="G118" s="60">
        <f>G119</f>
        <v>64000</v>
      </c>
      <c r="H118" s="60">
        <f>H119</f>
        <v>64000</v>
      </c>
    </row>
    <row r="119" spans="1:8" ht="33" customHeight="1">
      <c r="A119" s="54" t="s">
        <v>379</v>
      </c>
      <c r="B119" s="81">
        <v>13</v>
      </c>
      <c r="C119" s="55">
        <v>5</v>
      </c>
      <c r="D119" s="55">
        <v>3</v>
      </c>
      <c r="E119" s="56" t="s">
        <v>317</v>
      </c>
      <c r="F119" s="56">
        <v>200</v>
      </c>
      <c r="G119" s="58">
        <f>G120</f>
        <v>64000</v>
      </c>
      <c r="H119" s="58">
        <f>H120</f>
        <v>64000</v>
      </c>
    </row>
    <row r="120" spans="1:8" ht="48" customHeight="1">
      <c r="A120" s="62" t="s">
        <v>222</v>
      </c>
      <c r="B120" s="83">
        <v>13</v>
      </c>
      <c r="C120" s="55">
        <v>5</v>
      </c>
      <c r="D120" s="55">
        <v>3</v>
      </c>
      <c r="E120" s="56" t="s">
        <v>317</v>
      </c>
      <c r="F120" s="56">
        <v>240</v>
      </c>
      <c r="G120" s="59">
        <v>64000</v>
      </c>
      <c r="H120" s="59">
        <v>64000</v>
      </c>
    </row>
    <row r="121" spans="1:8" ht="33" customHeight="1">
      <c r="A121" s="62" t="s">
        <v>318</v>
      </c>
      <c r="B121" s="83">
        <v>13</v>
      </c>
      <c r="C121" s="55">
        <v>5</v>
      </c>
      <c r="D121" s="55">
        <v>3</v>
      </c>
      <c r="E121" s="56" t="s">
        <v>319</v>
      </c>
      <c r="F121" s="56"/>
      <c r="G121" s="60">
        <f>G122</f>
        <v>534000</v>
      </c>
      <c r="H121" s="60">
        <f>H122</f>
        <v>534000</v>
      </c>
    </row>
    <row r="122" spans="1:8" ht="48" customHeight="1">
      <c r="A122" s="62" t="s">
        <v>222</v>
      </c>
      <c r="B122" s="83">
        <v>13</v>
      </c>
      <c r="C122" s="55">
        <v>5</v>
      </c>
      <c r="D122" s="55">
        <v>3</v>
      </c>
      <c r="E122" s="56" t="s">
        <v>319</v>
      </c>
      <c r="F122" s="56">
        <v>240</v>
      </c>
      <c r="G122" s="59">
        <v>534000</v>
      </c>
      <c r="H122" s="59">
        <v>534000</v>
      </c>
    </row>
    <row r="123" spans="1:8" ht="18" customHeight="1">
      <c r="A123" s="54" t="s">
        <v>328</v>
      </c>
      <c r="B123" s="81">
        <v>13</v>
      </c>
      <c r="C123" s="55">
        <v>8</v>
      </c>
      <c r="D123" s="55"/>
      <c r="E123" s="56"/>
      <c r="F123" s="56"/>
      <c r="G123" s="60">
        <f>G124+G138</f>
        <v>2562244</v>
      </c>
      <c r="H123" s="60">
        <f>H124+H138</f>
        <v>2603000</v>
      </c>
    </row>
    <row r="124" spans="1:8" ht="18" customHeight="1">
      <c r="A124" s="54" t="s">
        <v>329</v>
      </c>
      <c r="B124" s="83">
        <v>13</v>
      </c>
      <c r="C124" s="55">
        <v>8</v>
      </c>
      <c r="D124" s="55">
        <v>1</v>
      </c>
      <c r="E124" s="56"/>
      <c r="F124" s="56"/>
      <c r="G124" s="58">
        <f>G125+G132</f>
        <v>1282844</v>
      </c>
      <c r="H124" s="58">
        <f>H125+H132</f>
        <v>1323600</v>
      </c>
    </row>
    <row r="125" spans="1:8" ht="48" customHeight="1">
      <c r="A125" s="54" t="s">
        <v>330</v>
      </c>
      <c r="B125" s="83">
        <v>13</v>
      </c>
      <c r="C125" s="55">
        <v>8</v>
      </c>
      <c r="D125" s="55">
        <v>1</v>
      </c>
      <c r="E125" s="56" t="s">
        <v>331</v>
      </c>
      <c r="F125" s="56"/>
      <c r="G125" s="58">
        <f>G126+G129</f>
        <v>0</v>
      </c>
      <c r="H125" s="58">
        <f>H126+H129</f>
        <v>0</v>
      </c>
    </row>
    <row r="126" spans="1:8" ht="33" customHeight="1">
      <c r="A126" s="54" t="s">
        <v>332</v>
      </c>
      <c r="B126" s="83">
        <v>13</v>
      </c>
      <c r="C126" s="55">
        <v>8</v>
      </c>
      <c r="D126" s="55">
        <v>1</v>
      </c>
      <c r="E126" s="56" t="s">
        <v>333</v>
      </c>
      <c r="F126" s="56"/>
      <c r="G126" s="58">
        <f>G127</f>
        <v>0</v>
      </c>
      <c r="H126" s="58">
        <f>H127</f>
        <v>0</v>
      </c>
    </row>
    <row r="127" spans="1:8" ht="48" customHeight="1">
      <c r="A127" s="54" t="s">
        <v>334</v>
      </c>
      <c r="B127" s="81">
        <v>13</v>
      </c>
      <c r="C127" s="55">
        <v>8</v>
      </c>
      <c r="D127" s="55">
        <v>1</v>
      </c>
      <c r="E127" s="56" t="s">
        <v>335</v>
      </c>
      <c r="F127" s="56"/>
      <c r="G127" s="58">
        <f>G128</f>
        <v>0</v>
      </c>
      <c r="H127" s="58">
        <f>H128</f>
        <v>0</v>
      </c>
    </row>
    <row r="128" spans="1:8" ht="48" customHeight="1">
      <c r="A128" s="54" t="s">
        <v>222</v>
      </c>
      <c r="B128" s="83">
        <v>13</v>
      </c>
      <c r="C128" s="55">
        <v>8</v>
      </c>
      <c r="D128" s="55">
        <v>1</v>
      </c>
      <c r="E128" s="56" t="s">
        <v>335</v>
      </c>
      <c r="F128" s="56">
        <v>240</v>
      </c>
      <c r="G128" s="59">
        <v>0</v>
      </c>
      <c r="H128" s="59">
        <v>0</v>
      </c>
    </row>
    <row r="129" spans="1:8" ht="48" customHeight="1">
      <c r="A129" s="54" t="s">
        <v>336</v>
      </c>
      <c r="B129" s="83">
        <v>13</v>
      </c>
      <c r="C129" s="55">
        <v>8</v>
      </c>
      <c r="D129" s="55">
        <v>1</v>
      </c>
      <c r="E129" s="56" t="s">
        <v>337</v>
      </c>
      <c r="F129" s="56"/>
      <c r="G129" s="58">
        <f>G130</f>
        <v>0</v>
      </c>
      <c r="H129" s="58">
        <f>H130</f>
        <v>0</v>
      </c>
    </row>
    <row r="130" spans="1:8" ht="63" customHeight="1">
      <c r="A130" s="54" t="s">
        <v>338</v>
      </c>
      <c r="B130" s="83">
        <v>13</v>
      </c>
      <c r="C130" s="55">
        <v>8</v>
      </c>
      <c r="D130" s="55">
        <v>1</v>
      </c>
      <c r="E130" s="56" t="s">
        <v>339</v>
      </c>
      <c r="F130" s="56"/>
      <c r="G130" s="58">
        <f>G131</f>
        <v>0</v>
      </c>
      <c r="H130" s="58">
        <f>H131</f>
        <v>0</v>
      </c>
    </row>
    <row r="131" spans="1:8" ht="18" customHeight="1">
      <c r="A131" s="54" t="s">
        <v>340</v>
      </c>
      <c r="B131" s="81">
        <v>13</v>
      </c>
      <c r="C131" s="55">
        <v>8</v>
      </c>
      <c r="D131" s="55">
        <v>1</v>
      </c>
      <c r="E131" s="56" t="s">
        <v>339</v>
      </c>
      <c r="F131" s="56">
        <v>410</v>
      </c>
      <c r="G131" s="59">
        <v>0</v>
      </c>
      <c r="H131" s="59">
        <v>0</v>
      </c>
    </row>
    <row r="132" spans="1:8" ht="63" customHeight="1">
      <c r="A132" s="54" t="s">
        <v>341</v>
      </c>
      <c r="B132" s="83">
        <v>13</v>
      </c>
      <c r="C132" s="55">
        <v>8</v>
      </c>
      <c r="D132" s="55">
        <v>1</v>
      </c>
      <c r="E132" s="56" t="s">
        <v>212</v>
      </c>
      <c r="F132" s="56"/>
      <c r="G132" s="58">
        <f>G133</f>
        <v>1282844</v>
      </c>
      <c r="H132" s="58">
        <f>H133</f>
        <v>1323600</v>
      </c>
    </row>
    <row r="133" spans="1:8" ht="63" customHeight="1">
      <c r="A133" s="54" t="s">
        <v>295</v>
      </c>
      <c r="B133" s="83">
        <v>13</v>
      </c>
      <c r="C133" s="55">
        <v>8</v>
      </c>
      <c r="D133" s="55">
        <v>1</v>
      </c>
      <c r="E133" s="56" t="s">
        <v>214</v>
      </c>
      <c r="F133" s="56"/>
      <c r="G133" s="58">
        <f>G134</f>
        <v>1282844</v>
      </c>
      <c r="H133" s="58">
        <f>H134</f>
        <v>1323600</v>
      </c>
    </row>
    <row r="134" spans="1:8" ht="33" customHeight="1">
      <c r="A134" s="54" t="s">
        <v>342</v>
      </c>
      <c r="B134" s="83">
        <v>13</v>
      </c>
      <c r="C134" s="55">
        <v>8</v>
      </c>
      <c r="D134" s="55">
        <v>1</v>
      </c>
      <c r="E134" s="56" t="s">
        <v>343</v>
      </c>
      <c r="F134" s="56"/>
      <c r="G134" s="58">
        <f>G135+G136+G137</f>
        <v>1282844</v>
      </c>
      <c r="H134" s="58">
        <f>H135+H136+H137</f>
        <v>1323600</v>
      </c>
    </row>
    <row r="135" spans="1:8" ht="33" customHeight="1">
      <c r="A135" s="54" t="s">
        <v>344</v>
      </c>
      <c r="B135" s="81">
        <v>13</v>
      </c>
      <c r="C135" s="55">
        <v>8</v>
      </c>
      <c r="D135" s="55">
        <v>1</v>
      </c>
      <c r="E135" s="56" t="s">
        <v>343</v>
      </c>
      <c r="F135" s="56">
        <v>110</v>
      </c>
      <c r="G135" s="59">
        <v>941344</v>
      </c>
      <c r="H135" s="59">
        <v>982100</v>
      </c>
    </row>
    <row r="136" spans="1:8" ht="48" customHeight="1">
      <c r="A136" s="54" t="s">
        <v>222</v>
      </c>
      <c r="B136" s="83">
        <v>13</v>
      </c>
      <c r="C136" s="55">
        <v>8</v>
      </c>
      <c r="D136" s="55">
        <v>1</v>
      </c>
      <c r="E136" s="56" t="s">
        <v>343</v>
      </c>
      <c r="F136" s="56">
        <v>240</v>
      </c>
      <c r="G136" s="59">
        <v>328000</v>
      </c>
      <c r="H136" s="59">
        <v>328000</v>
      </c>
    </row>
    <row r="137" spans="1:8" ht="18" customHeight="1">
      <c r="A137" s="54" t="s">
        <v>223</v>
      </c>
      <c r="B137" s="83">
        <v>13</v>
      </c>
      <c r="C137" s="55">
        <v>8</v>
      </c>
      <c r="D137" s="55">
        <v>1</v>
      </c>
      <c r="E137" s="56" t="s">
        <v>343</v>
      </c>
      <c r="F137" s="56">
        <v>850</v>
      </c>
      <c r="G137" s="59">
        <v>13500</v>
      </c>
      <c r="H137" s="59">
        <v>13500</v>
      </c>
    </row>
    <row r="138" spans="1:8" ht="33" customHeight="1">
      <c r="A138" s="54" t="s">
        <v>345</v>
      </c>
      <c r="B138" s="83">
        <v>13</v>
      </c>
      <c r="C138" s="55">
        <v>8</v>
      </c>
      <c r="D138" s="55">
        <v>4</v>
      </c>
      <c r="E138" s="56"/>
      <c r="F138" s="56"/>
      <c r="G138" s="60">
        <f>G139</f>
        <v>1279400</v>
      </c>
      <c r="H138" s="60">
        <f>H139</f>
        <v>1279400</v>
      </c>
    </row>
    <row r="139" spans="1:8" ht="63" customHeight="1">
      <c r="A139" s="54" t="s">
        <v>211</v>
      </c>
      <c r="B139" s="81">
        <v>13</v>
      </c>
      <c r="C139" s="55">
        <v>8</v>
      </c>
      <c r="D139" s="55">
        <v>4</v>
      </c>
      <c r="E139" s="56" t="s">
        <v>212</v>
      </c>
      <c r="F139" s="56"/>
      <c r="G139" s="58">
        <f>G140</f>
        <v>1279400</v>
      </c>
      <c r="H139" s="58">
        <f>H140</f>
        <v>1279400</v>
      </c>
    </row>
    <row r="140" spans="1:8" ht="63" customHeight="1">
      <c r="A140" s="54" t="s">
        <v>213</v>
      </c>
      <c r="B140" s="83">
        <v>13</v>
      </c>
      <c r="C140" s="55">
        <v>8</v>
      </c>
      <c r="D140" s="55">
        <v>4</v>
      </c>
      <c r="E140" s="56" t="s">
        <v>214</v>
      </c>
      <c r="F140" s="56"/>
      <c r="G140" s="58">
        <f>G141</f>
        <v>1279400</v>
      </c>
      <c r="H140" s="58">
        <f>H141</f>
        <v>1279400</v>
      </c>
    </row>
    <row r="141" spans="1:8" ht="108.75" customHeight="1">
      <c r="A141" s="54" t="s">
        <v>346</v>
      </c>
      <c r="B141" s="83">
        <v>13</v>
      </c>
      <c r="C141" s="55">
        <v>8</v>
      </c>
      <c r="D141" s="55">
        <v>4</v>
      </c>
      <c r="E141" s="56" t="s">
        <v>347</v>
      </c>
      <c r="F141" s="56"/>
      <c r="G141" s="58">
        <f>G142+G143</f>
        <v>1279400</v>
      </c>
      <c r="H141" s="58">
        <f>H142+H143</f>
        <v>1279400</v>
      </c>
    </row>
    <row r="142" spans="1:8" ht="33" customHeight="1">
      <c r="A142" s="54" t="s">
        <v>221</v>
      </c>
      <c r="B142" s="81">
        <v>13</v>
      </c>
      <c r="C142" s="55">
        <v>8</v>
      </c>
      <c r="D142" s="55">
        <v>4</v>
      </c>
      <c r="E142" s="56" t="s">
        <v>347</v>
      </c>
      <c r="F142" s="56">
        <v>120</v>
      </c>
      <c r="G142" s="59">
        <v>1089400</v>
      </c>
      <c r="H142" s="59">
        <v>1089400</v>
      </c>
    </row>
    <row r="143" spans="1:8" ht="48" customHeight="1">
      <c r="A143" s="54" t="s">
        <v>222</v>
      </c>
      <c r="B143" s="83">
        <v>13</v>
      </c>
      <c r="C143" s="55">
        <v>8</v>
      </c>
      <c r="D143" s="55">
        <v>4</v>
      </c>
      <c r="E143" s="56" t="s">
        <v>347</v>
      </c>
      <c r="F143" s="56">
        <v>240</v>
      </c>
      <c r="G143" s="59">
        <v>190000</v>
      </c>
      <c r="H143" s="59">
        <v>190000</v>
      </c>
    </row>
    <row r="144" spans="1:8" ht="18" customHeight="1">
      <c r="A144" s="54" t="s">
        <v>348</v>
      </c>
      <c r="B144" s="83">
        <v>13</v>
      </c>
      <c r="C144" s="55">
        <v>10</v>
      </c>
      <c r="D144" s="55"/>
      <c r="E144" s="56"/>
      <c r="F144" s="56"/>
      <c r="G144" s="60">
        <f>G145+G151</f>
        <v>11000</v>
      </c>
      <c r="H144" s="60">
        <f>H145+H151</f>
        <v>11000</v>
      </c>
    </row>
    <row r="145" spans="1:8" ht="18" customHeight="1">
      <c r="A145" s="54" t="s">
        <v>349</v>
      </c>
      <c r="B145" s="83">
        <v>13</v>
      </c>
      <c r="C145" s="55">
        <v>10</v>
      </c>
      <c r="D145" s="55">
        <v>1</v>
      </c>
      <c r="E145" s="56"/>
      <c r="F145" s="56"/>
      <c r="G145" s="58">
        <f>G146</f>
        <v>0</v>
      </c>
      <c r="H145" s="58">
        <f>H146</f>
        <v>0</v>
      </c>
    </row>
    <row r="146" spans="1:8" ht="48" customHeight="1">
      <c r="A146" s="54" t="s">
        <v>350</v>
      </c>
      <c r="B146" s="83">
        <v>13</v>
      </c>
      <c r="C146" s="55">
        <v>10</v>
      </c>
      <c r="D146" s="55">
        <v>1</v>
      </c>
      <c r="E146" s="56" t="s">
        <v>351</v>
      </c>
      <c r="F146" s="56"/>
      <c r="G146" s="58">
        <f>G147</f>
        <v>0</v>
      </c>
      <c r="H146" s="58">
        <f>H147</f>
        <v>0</v>
      </c>
    </row>
    <row r="147" spans="1:8" ht="33" customHeight="1">
      <c r="A147" s="66" t="s">
        <v>352</v>
      </c>
      <c r="B147" s="83">
        <v>13</v>
      </c>
      <c r="C147" s="55">
        <v>10</v>
      </c>
      <c r="D147" s="55">
        <v>1</v>
      </c>
      <c r="E147" s="56" t="s">
        <v>353</v>
      </c>
      <c r="F147" s="56"/>
      <c r="G147" s="58">
        <f>G149</f>
        <v>0</v>
      </c>
      <c r="H147" s="58">
        <f>H149</f>
        <v>0</v>
      </c>
    </row>
    <row r="148" spans="1:8" ht="33" customHeight="1">
      <c r="A148" s="54" t="s">
        <v>354</v>
      </c>
      <c r="B148" s="81">
        <v>13</v>
      </c>
      <c r="C148" s="55">
        <v>10</v>
      </c>
      <c r="D148" s="55">
        <v>1</v>
      </c>
      <c r="E148" s="56" t="s">
        <v>355</v>
      </c>
      <c r="F148" s="56"/>
      <c r="G148" s="58">
        <f>G149</f>
        <v>0</v>
      </c>
      <c r="H148" s="58">
        <f>H149</f>
        <v>0</v>
      </c>
    </row>
    <row r="149" spans="1:8" ht="48" customHeight="1">
      <c r="A149" s="54" t="s">
        <v>356</v>
      </c>
      <c r="B149" s="83">
        <v>13</v>
      </c>
      <c r="C149" s="55">
        <v>10</v>
      </c>
      <c r="D149" s="55">
        <v>1</v>
      </c>
      <c r="E149" s="56" t="s">
        <v>357</v>
      </c>
      <c r="F149" s="56"/>
      <c r="G149" s="58">
        <f>G150</f>
        <v>0</v>
      </c>
      <c r="H149" s="58">
        <f>H150</f>
        <v>0</v>
      </c>
    </row>
    <row r="150" spans="1:8" ht="33" customHeight="1">
      <c r="A150" s="54" t="s">
        <v>358</v>
      </c>
      <c r="B150" s="83">
        <v>13</v>
      </c>
      <c r="C150" s="55">
        <v>10</v>
      </c>
      <c r="D150" s="55">
        <v>1</v>
      </c>
      <c r="E150" s="56" t="s">
        <v>357</v>
      </c>
      <c r="F150" s="56">
        <v>310</v>
      </c>
      <c r="G150" s="59">
        <v>0</v>
      </c>
      <c r="H150" s="59">
        <v>0</v>
      </c>
    </row>
    <row r="151" spans="1:8" ht="18" customHeight="1">
      <c r="A151" s="54" t="s">
        <v>359</v>
      </c>
      <c r="B151" s="83">
        <v>13</v>
      </c>
      <c r="C151" s="55">
        <v>10</v>
      </c>
      <c r="D151" s="55">
        <v>3</v>
      </c>
      <c r="E151" s="56"/>
      <c r="F151" s="56"/>
      <c r="G151" s="60">
        <f>G152</f>
        <v>11000</v>
      </c>
      <c r="H151" s="60">
        <f>H152</f>
        <v>11000</v>
      </c>
    </row>
    <row r="152" spans="1:8" ht="63" customHeight="1">
      <c r="A152" s="54" t="s">
        <v>211</v>
      </c>
      <c r="B152" s="81">
        <v>13</v>
      </c>
      <c r="C152" s="55">
        <v>10</v>
      </c>
      <c r="D152" s="55">
        <v>3</v>
      </c>
      <c r="E152" s="56" t="s">
        <v>212</v>
      </c>
      <c r="F152" s="56"/>
      <c r="G152" s="60">
        <f>G153</f>
        <v>11000</v>
      </c>
      <c r="H152" s="60">
        <f>H153</f>
        <v>11000</v>
      </c>
    </row>
    <row r="153" spans="1:8" ht="63" customHeight="1">
      <c r="A153" s="54" t="s">
        <v>360</v>
      </c>
      <c r="B153" s="83">
        <v>13</v>
      </c>
      <c r="C153" s="55">
        <v>10</v>
      </c>
      <c r="D153" s="55">
        <v>3</v>
      </c>
      <c r="E153" s="56" t="s">
        <v>214</v>
      </c>
      <c r="F153" s="56"/>
      <c r="G153" s="58">
        <f>G154</f>
        <v>11000</v>
      </c>
      <c r="H153" s="58">
        <f>H154</f>
        <v>11000</v>
      </c>
    </row>
    <row r="154" spans="1:8" ht="78" customHeight="1">
      <c r="A154" s="67" t="s">
        <v>361</v>
      </c>
      <c r="B154" s="83">
        <v>13</v>
      </c>
      <c r="C154" s="55">
        <v>10</v>
      </c>
      <c r="D154" s="55">
        <v>3</v>
      </c>
      <c r="E154" s="56" t="s">
        <v>362</v>
      </c>
      <c r="F154" s="56"/>
      <c r="G154" s="58">
        <f>G155</f>
        <v>11000</v>
      </c>
      <c r="H154" s="58">
        <f>H155</f>
        <v>11000</v>
      </c>
    </row>
    <row r="155" spans="1:8" ht="33" customHeight="1">
      <c r="A155" s="54" t="s">
        <v>344</v>
      </c>
      <c r="B155" s="83">
        <v>13</v>
      </c>
      <c r="C155" s="55">
        <v>10</v>
      </c>
      <c r="D155" s="55">
        <v>3</v>
      </c>
      <c r="E155" s="56" t="s">
        <v>362</v>
      </c>
      <c r="F155" s="56">
        <v>110</v>
      </c>
      <c r="G155" s="59">
        <v>11000</v>
      </c>
      <c r="H155" s="59">
        <v>11000</v>
      </c>
    </row>
    <row r="156" spans="1:8" ht="18" customHeight="1">
      <c r="A156" s="54" t="s">
        <v>363</v>
      </c>
      <c r="B156" s="81">
        <v>13</v>
      </c>
      <c r="C156" s="55">
        <v>11</v>
      </c>
      <c r="D156" s="55"/>
      <c r="E156" s="56"/>
      <c r="F156" s="56"/>
      <c r="G156" s="60">
        <f>G157</f>
        <v>0</v>
      </c>
      <c r="H156" s="60">
        <f>H157</f>
        <v>0</v>
      </c>
    </row>
    <row r="157" spans="1:8" ht="18" customHeight="1">
      <c r="A157" s="54" t="s">
        <v>364</v>
      </c>
      <c r="B157" s="83">
        <v>13</v>
      </c>
      <c r="C157" s="55">
        <v>11</v>
      </c>
      <c r="D157" s="55">
        <v>1</v>
      </c>
      <c r="E157" s="56"/>
      <c r="F157" s="56"/>
      <c r="G157" s="60">
        <f>G158</f>
        <v>0</v>
      </c>
      <c r="H157" s="60">
        <f>H158</f>
        <v>0</v>
      </c>
    </row>
    <row r="158" spans="1:8" ht="78" customHeight="1">
      <c r="A158" s="54" t="s">
        <v>365</v>
      </c>
      <c r="B158" s="83">
        <v>13</v>
      </c>
      <c r="C158" s="55">
        <v>11</v>
      </c>
      <c r="D158" s="55">
        <v>1</v>
      </c>
      <c r="E158" s="56" t="s">
        <v>366</v>
      </c>
      <c r="F158" s="56"/>
      <c r="G158" s="60">
        <f>G159</f>
        <v>0</v>
      </c>
      <c r="H158" s="60">
        <f>H159</f>
        <v>0</v>
      </c>
    </row>
    <row r="159" spans="1:8" ht="18" customHeight="1">
      <c r="A159" s="54" t="s">
        <v>367</v>
      </c>
      <c r="B159" s="83">
        <v>13</v>
      </c>
      <c r="C159" s="55">
        <v>11</v>
      </c>
      <c r="D159" s="55">
        <v>1</v>
      </c>
      <c r="E159" s="56" t="s">
        <v>368</v>
      </c>
      <c r="F159" s="56"/>
      <c r="G159" s="60">
        <f>G160</f>
        <v>0</v>
      </c>
      <c r="H159" s="60">
        <f>H160</f>
        <v>0</v>
      </c>
    </row>
    <row r="160" spans="1:8" ht="33" customHeight="1">
      <c r="A160" s="54" t="s">
        <v>369</v>
      </c>
      <c r="B160" s="81">
        <v>13</v>
      </c>
      <c r="C160" s="55">
        <v>11</v>
      </c>
      <c r="D160" s="55">
        <v>1</v>
      </c>
      <c r="E160" s="56" t="s">
        <v>370</v>
      </c>
      <c r="F160" s="56"/>
      <c r="G160" s="60">
        <f>G161</f>
        <v>0</v>
      </c>
      <c r="H160" s="60">
        <f>H161</f>
        <v>0</v>
      </c>
    </row>
    <row r="161" spans="1:8" ht="48" customHeight="1">
      <c r="A161" s="54" t="s">
        <v>222</v>
      </c>
      <c r="B161" s="83">
        <v>13</v>
      </c>
      <c r="C161" s="55">
        <v>11</v>
      </c>
      <c r="D161" s="55">
        <v>1</v>
      </c>
      <c r="E161" s="56" t="s">
        <v>370</v>
      </c>
      <c r="F161" s="56">
        <v>240</v>
      </c>
      <c r="G161" s="61">
        <v>0</v>
      </c>
      <c r="H161" s="61">
        <v>0</v>
      </c>
    </row>
    <row r="162" spans="1:8" ht="16.5" customHeight="1">
      <c r="A162" s="87" t="s">
        <v>384</v>
      </c>
      <c r="B162" s="87">
        <v>13</v>
      </c>
      <c r="C162" s="87"/>
      <c r="D162" s="87"/>
      <c r="E162" s="87"/>
      <c r="F162" s="87"/>
      <c r="G162" s="69">
        <f>G23+G28+G29+G30+G32+G37+G42+G46+G50+G54+G58+G62+G66+G67+G73+G79+G82+G85+G89+G91+G97+G102+G107+G113+G117+G120+G122+G128+G131+G135+G136+G137+G142+G143+G150+G155+G161</f>
        <v>9638718</v>
      </c>
      <c r="H162" s="69">
        <f>H23+H28+H29+H30+H32+H37+H42+H46+H50+H54+H58+H62+H66+H67+H73+H79+H82+H85+H89+H91+H97+H102+H107+H113+H117+H120+H122+H128+H131+H135+H136+H137+H142+H143+H150+H155+H161</f>
        <v>9662720</v>
      </c>
    </row>
    <row r="163" spans="1:8" ht="18" customHeight="1">
      <c r="A163" s="49"/>
      <c r="B163" s="49"/>
      <c r="C163" s="49"/>
      <c r="D163" s="49"/>
      <c r="E163" s="49"/>
      <c r="F163" s="49"/>
      <c r="G163" s="49"/>
      <c r="H163" s="49"/>
    </row>
    <row r="164" spans="1:8" ht="18" customHeight="1">
      <c r="A164" s="49" t="s">
        <v>31</v>
      </c>
      <c r="B164" s="49"/>
      <c r="C164" s="49"/>
      <c r="D164" s="49"/>
      <c r="E164" s="49"/>
      <c r="F164" s="49" t="s">
        <v>372</v>
      </c>
      <c r="G164" s="49"/>
      <c r="H164" s="49"/>
    </row>
    <row r="166" spans="7:8" ht="12.75">
      <c r="G166" s="71" t="b">
        <f>G17=G162</f>
        <v>1</v>
      </c>
      <c r="H166" s="71" t="b">
        <f>H17=H162</f>
        <v>1</v>
      </c>
    </row>
    <row r="167" spans="7:8" ht="12.75">
      <c r="G167" s="71" t="b">
        <f>G162=G168</f>
        <v>1</v>
      </c>
      <c r="H167" s="71" t="b">
        <f>H162=H168</f>
        <v>1</v>
      </c>
    </row>
    <row r="168" spans="7:8" ht="12.75">
      <c r="G168" s="70">
        <f>9292690+124000+41000+18628+162400</f>
        <v>9638718</v>
      </c>
      <c r="H168" s="70">
        <f>9335320+124000+41000+162400</f>
        <v>9662720</v>
      </c>
    </row>
    <row r="171" spans="7:8" ht="12.75">
      <c r="G171" s="70"/>
      <c r="H171" s="70"/>
    </row>
  </sheetData>
  <sheetProtection selectLockedCells="1" selectUnlockedCells="1"/>
  <mergeCells count="14">
    <mergeCell ref="F1:H1"/>
    <mergeCell ref="A9:H9"/>
    <mergeCell ref="A10:H10"/>
    <mergeCell ref="A13:A16"/>
    <mergeCell ref="B13:F13"/>
    <mergeCell ref="G13:H14"/>
    <mergeCell ref="B14:B16"/>
    <mergeCell ref="C14:C16"/>
    <mergeCell ref="D14:D16"/>
    <mergeCell ref="E14:E16"/>
    <mergeCell ref="F14:F16"/>
    <mergeCell ref="G15:G16"/>
    <mergeCell ref="H15:H16"/>
    <mergeCell ref="A162:F162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="74" zoomScaleSheetLayoutView="74" workbookViewId="0" topLeftCell="A24">
      <selection activeCell="A44" sqref="A44:IV44"/>
    </sheetView>
  </sheetViews>
  <sheetFormatPr defaultColWidth="9.140625" defaultRowHeight="12.75"/>
  <cols>
    <col min="1" max="1" width="50.57421875" style="41" customWidth="1"/>
    <col min="2" max="2" width="16.00390625" style="41" customWidth="1"/>
    <col min="3" max="3" width="9.7109375" style="41" customWidth="1"/>
    <col min="4" max="4" width="10.28125" style="41" customWidth="1"/>
    <col min="5" max="5" width="11.140625" style="41" customWidth="1"/>
    <col min="6" max="6" width="11.00390625" style="41" customWidth="1"/>
    <col min="7" max="7" width="26.00390625" style="41" customWidth="1"/>
    <col min="8" max="176" width="8.7109375" style="41" customWidth="1"/>
    <col min="177" max="16384" width="11.57421875" style="42" customWidth="1"/>
  </cols>
  <sheetData>
    <row r="1" spans="2:7" ht="12.75">
      <c r="B1" s="88"/>
      <c r="C1" s="44"/>
      <c r="D1" s="44"/>
      <c r="E1" s="3" t="s">
        <v>387</v>
      </c>
      <c r="F1" s="3"/>
      <c r="G1" s="3"/>
    </row>
    <row r="2" spans="2:7" ht="12.75">
      <c r="B2" s="44"/>
      <c r="C2" s="44"/>
      <c r="D2" s="44"/>
      <c r="E2" s="3" t="s">
        <v>1</v>
      </c>
      <c r="F2" s="38"/>
      <c r="G2" s="3"/>
    </row>
    <row r="3" spans="2:7" ht="12.75">
      <c r="B3" s="44"/>
      <c r="C3" s="44"/>
      <c r="D3" s="44"/>
      <c r="E3" s="3" t="s">
        <v>34</v>
      </c>
      <c r="F3" s="38"/>
      <c r="G3" s="3"/>
    </row>
    <row r="4" spans="2:7" ht="12.75">
      <c r="B4" s="44"/>
      <c r="C4" s="44"/>
      <c r="D4" s="44"/>
      <c r="E4" s="3" t="s">
        <v>3</v>
      </c>
      <c r="F4" s="38"/>
      <c r="G4" s="3"/>
    </row>
    <row r="5" spans="2:7" ht="12.75">
      <c r="B5" s="44"/>
      <c r="C5" s="44"/>
      <c r="D5" s="44"/>
      <c r="E5" s="3" t="s">
        <v>39</v>
      </c>
      <c r="F5" s="38"/>
      <c r="G5" s="3"/>
    </row>
    <row r="6" spans="2:7" ht="12.75">
      <c r="B6" s="44"/>
      <c r="C6" s="44"/>
      <c r="D6" s="44"/>
      <c r="E6" s="3" t="s">
        <v>5</v>
      </c>
      <c r="F6" s="3"/>
      <c r="G6" s="3"/>
    </row>
    <row r="7" spans="2:8" ht="12.75">
      <c r="B7" s="44"/>
      <c r="C7" s="44"/>
      <c r="D7" s="44"/>
      <c r="E7" s="3" t="s">
        <v>6</v>
      </c>
      <c r="F7" s="3"/>
      <c r="G7" s="3"/>
      <c r="H7" s="73"/>
    </row>
    <row r="8" ht="12.75" customHeight="1">
      <c r="D8" s="46"/>
    </row>
    <row r="9" spans="1:7" ht="16.5" customHeight="1">
      <c r="A9" s="47" t="s">
        <v>192</v>
      </c>
      <c r="B9" s="47"/>
      <c r="C9" s="47"/>
      <c r="D9" s="47"/>
      <c r="E9" s="47"/>
      <c r="F9" s="47"/>
      <c r="G9" s="47"/>
    </row>
    <row r="10" spans="1:7" ht="16.5" customHeight="1">
      <c r="A10" s="47" t="s">
        <v>388</v>
      </c>
      <c r="B10" s="47"/>
      <c r="C10" s="47"/>
      <c r="D10" s="47"/>
      <c r="E10" s="47"/>
      <c r="F10" s="47"/>
      <c r="G10" s="47"/>
    </row>
    <row r="11" spans="1:7" ht="16.5" customHeight="1">
      <c r="A11" s="47" t="s">
        <v>389</v>
      </c>
      <c r="B11" s="47"/>
      <c r="C11" s="47"/>
      <c r="D11" s="47"/>
      <c r="E11" s="47"/>
      <c r="F11" s="47"/>
      <c r="G11" s="47"/>
    </row>
    <row r="12" spans="1:7" ht="12.75" customHeight="1">
      <c r="A12" s="48"/>
      <c r="B12" s="48"/>
      <c r="C12" s="48"/>
      <c r="D12" s="48"/>
      <c r="E12" s="48"/>
      <c r="F12" s="48"/>
      <c r="G12" s="49"/>
    </row>
    <row r="13" spans="1:7" ht="12.75" customHeight="1">
      <c r="A13" s="89" t="s">
        <v>200</v>
      </c>
      <c r="B13" s="89" t="s">
        <v>390</v>
      </c>
      <c r="C13" s="89" t="s">
        <v>391</v>
      </c>
      <c r="D13" s="89" t="s">
        <v>392</v>
      </c>
      <c r="E13" s="89" t="s">
        <v>206</v>
      </c>
      <c r="F13" s="89" t="s">
        <v>393</v>
      </c>
      <c r="G13" s="90" t="s">
        <v>394</v>
      </c>
    </row>
    <row r="14" spans="1:7" ht="14.25" customHeight="1">
      <c r="A14" s="89"/>
      <c r="B14" s="89"/>
      <c r="C14" s="89"/>
      <c r="D14" s="89"/>
      <c r="E14" s="89"/>
      <c r="F14" s="89"/>
      <c r="G14" s="90"/>
    </row>
    <row r="15" spans="1:7" ht="12.75" customHeight="1">
      <c r="A15" s="89"/>
      <c r="B15" s="89"/>
      <c r="C15" s="89"/>
      <c r="D15" s="89"/>
      <c r="E15" s="89"/>
      <c r="F15" s="89"/>
      <c r="G15" s="90"/>
    </row>
    <row r="16" spans="1:7" ht="47.25" customHeight="1">
      <c r="A16" s="75" t="s">
        <v>350</v>
      </c>
      <c r="B16" s="65" t="s">
        <v>351</v>
      </c>
      <c r="C16" s="91"/>
      <c r="D16" s="91"/>
      <c r="E16" s="65"/>
      <c r="F16" s="83"/>
      <c r="G16" s="92">
        <f>G17</f>
        <v>296131.2</v>
      </c>
    </row>
    <row r="17" spans="1:7" ht="12.75">
      <c r="A17" s="93" t="s">
        <v>352</v>
      </c>
      <c r="B17" s="65" t="s">
        <v>353</v>
      </c>
      <c r="C17" s="91"/>
      <c r="D17" s="91"/>
      <c r="E17" s="65"/>
      <c r="F17" s="83"/>
      <c r="G17" s="92">
        <f>G18</f>
        <v>296131.2</v>
      </c>
    </row>
    <row r="18" spans="1:7" ht="33" customHeight="1">
      <c r="A18" s="93" t="s">
        <v>354</v>
      </c>
      <c r="B18" s="65" t="s">
        <v>355</v>
      </c>
      <c r="C18" s="91"/>
      <c r="D18" s="91"/>
      <c r="E18" s="65"/>
      <c r="F18" s="94"/>
      <c r="G18" s="92">
        <f>G19</f>
        <v>296131.2</v>
      </c>
    </row>
    <row r="19" spans="1:7" ht="19.5" customHeight="1">
      <c r="A19" s="75" t="s">
        <v>395</v>
      </c>
      <c r="B19" s="65" t="s">
        <v>355</v>
      </c>
      <c r="C19" s="91">
        <v>10</v>
      </c>
      <c r="D19" s="91"/>
      <c r="E19" s="65"/>
      <c r="F19" s="83"/>
      <c r="G19" s="92">
        <f>G20</f>
        <v>296131.2</v>
      </c>
    </row>
    <row r="20" spans="1:7" ht="19.5" customHeight="1">
      <c r="A20" s="75" t="s">
        <v>359</v>
      </c>
      <c r="B20" s="65" t="s">
        <v>355</v>
      </c>
      <c r="C20" s="91">
        <v>10</v>
      </c>
      <c r="D20" s="91">
        <v>3</v>
      </c>
      <c r="E20" s="65"/>
      <c r="F20" s="83"/>
      <c r="G20" s="92">
        <f>G21+G24</f>
        <v>296131.2</v>
      </c>
    </row>
    <row r="21" spans="1:7" ht="33" customHeight="1" hidden="1">
      <c r="A21" s="95" t="s">
        <v>396</v>
      </c>
      <c r="B21" s="65" t="s">
        <v>397</v>
      </c>
      <c r="C21" s="91">
        <v>10</v>
      </c>
      <c r="D21" s="91">
        <v>3</v>
      </c>
      <c r="E21" s="65"/>
      <c r="F21" s="83"/>
      <c r="G21" s="96">
        <f>G22</f>
        <v>0</v>
      </c>
    </row>
    <row r="22" spans="1:7" ht="33" customHeight="1" hidden="1">
      <c r="A22" s="95" t="s">
        <v>358</v>
      </c>
      <c r="B22" s="65" t="s">
        <v>397</v>
      </c>
      <c r="C22" s="91">
        <v>10</v>
      </c>
      <c r="D22" s="91">
        <v>3</v>
      </c>
      <c r="E22" s="65">
        <v>310</v>
      </c>
      <c r="F22" s="83"/>
      <c r="G22" s="96">
        <f>G23</f>
        <v>0</v>
      </c>
    </row>
    <row r="23" spans="1:7" ht="33" customHeight="1" hidden="1">
      <c r="A23" s="95" t="s">
        <v>195</v>
      </c>
      <c r="B23" s="65" t="s">
        <v>397</v>
      </c>
      <c r="C23" s="91">
        <v>10</v>
      </c>
      <c r="D23" s="91">
        <v>3</v>
      </c>
      <c r="E23" s="65">
        <v>310</v>
      </c>
      <c r="F23" s="83">
        <v>13</v>
      </c>
      <c r="G23" s="97">
        <v>0</v>
      </c>
    </row>
    <row r="24" spans="1:7" ht="19.5" customHeight="1">
      <c r="A24" s="75" t="s">
        <v>349</v>
      </c>
      <c r="B24" s="65" t="s">
        <v>355</v>
      </c>
      <c r="C24" s="91">
        <v>10</v>
      </c>
      <c r="D24" s="91">
        <v>1</v>
      </c>
      <c r="E24" s="65"/>
      <c r="F24" s="83"/>
      <c r="G24" s="92">
        <f>G25</f>
        <v>296131.2</v>
      </c>
    </row>
    <row r="25" spans="1:7" ht="47.25" customHeight="1">
      <c r="A25" s="75" t="s">
        <v>356</v>
      </c>
      <c r="B25" s="65" t="s">
        <v>357</v>
      </c>
      <c r="C25" s="91">
        <v>10</v>
      </c>
      <c r="D25" s="91">
        <v>1</v>
      </c>
      <c r="E25" s="65"/>
      <c r="F25" s="83"/>
      <c r="G25" s="92">
        <f>G26</f>
        <v>296131.2</v>
      </c>
    </row>
    <row r="26" spans="1:7" ht="33" customHeight="1">
      <c r="A26" s="75" t="s">
        <v>358</v>
      </c>
      <c r="B26" s="65" t="s">
        <v>357</v>
      </c>
      <c r="C26" s="91">
        <v>10</v>
      </c>
      <c r="D26" s="91">
        <v>1</v>
      </c>
      <c r="E26" s="65">
        <v>310</v>
      </c>
      <c r="F26" s="83"/>
      <c r="G26" s="92">
        <f>G27</f>
        <v>296131.2</v>
      </c>
    </row>
    <row r="27" spans="1:7" ht="33" customHeight="1">
      <c r="A27" s="75" t="s">
        <v>195</v>
      </c>
      <c r="B27" s="65" t="s">
        <v>357</v>
      </c>
      <c r="C27" s="91">
        <v>10</v>
      </c>
      <c r="D27" s="91">
        <v>1</v>
      </c>
      <c r="E27" s="65">
        <v>310</v>
      </c>
      <c r="F27" s="83">
        <v>13</v>
      </c>
      <c r="G27" s="98">
        <v>296131.2</v>
      </c>
    </row>
    <row r="28" spans="1:7" ht="60.75" customHeight="1">
      <c r="A28" s="75" t="s">
        <v>231</v>
      </c>
      <c r="B28" s="99" t="s">
        <v>232</v>
      </c>
      <c r="C28" s="99"/>
      <c r="D28" s="99"/>
      <c r="E28" s="99"/>
      <c r="F28" s="89"/>
      <c r="G28" s="100">
        <f>G29</f>
        <v>1000</v>
      </c>
    </row>
    <row r="29" spans="1:7" ht="12.75">
      <c r="A29" s="75" t="s">
        <v>233</v>
      </c>
      <c r="B29" s="99" t="s">
        <v>234</v>
      </c>
      <c r="C29" s="99"/>
      <c r="D29" s="99"/>
      <c r="E29" s="99"/>
      <c r="F29" s="89"/>
      <c r="G29" s="100">
        <f>G30</f>
        <v>1000</v>
      </c>
    </row>
    <row r="30" spans="1:7" ht="12.75">
      <c r="A30" s="75" t="s">
        <v>235</v>
      </c>
      <c r="B30" s="99" t="s">
        <v>236</v>
      </c>
      <c r="C30" s="99"/>
      <c r="D30" s="99"/>
      <c r="E30" s="99"/>
      <c r="F30" s="89"/>
      <c r="G30" s="100">
        <f>G31</f>
        <v>1000</v>
      </c>
    </row>
    <row r="31" spans="1:7" ht="19.5" customHeight="1">
      <c r="A31" s="75" t="s">
        <v>209</v>
      </c>
      <c r="B31" s="99" t="s">
        <v>236</v>
      </c>
      <c r="C31" s="99"/>
      <c r="D31" s="99"/>
      <c r="E31" s="99"/>
      <c r="F31" s="89"/>
      <c r="G31" s="100">
        <f>G32</f>
        <v>1000</v>
      </c>
    </row>
    <row r="32" spans="1:7" ht="19.5" customHeight="1">
      <c r="A32" s="75" t="s">
        <v>230</v>
      </c>
      <c r="B32" s="99" t="s">
        <v>236</v>
      </c>
      <c r="C32" s="101">
        <v>1</v>
      </c>
      <c r="D32" s="99"/>
      <c r="E32" s="99"/>
      <c r="F32" s="89"/>
      <c r="G32" s="100">
        <f>G33</f>
        <v>1000</v>
      </c>
    </row>
    <row r="33" spans="1:7" ht="47.25" customHeight="1">
      <c r="A33" s="75" t="s">
        <v>222</v>
      </c>
      <c r="B33" s="99" t="s">
        <v>236</v>
      </c>
      <c r="C33" s="101">
        <v>1</v>
      </c>
      <c r="D33" s="99">
        <v>13</v>
      </c>
      <c r="E33" s="99">
        <v>240</v>
      </c>
      <c r="F33" s="89"/>
      <c r="G33" s="100">
        <f>G34</f>
        <v>1000</v>
      </c>
    </row>
    <row r="34" spans="1:7" ht="33" customHeight="1">
      <c r="A34" s="54" t="s">
        <v>195</v>
      </c>
      <c r="B34" s="99" t="s">
        <v>236</v>
      </c>
      <c r="C34" s="101">
        <v>1</v>
      </c>
      <c r="D34" s="99">
        <v>13</v>
      </c>
      <c r="E34" s="99">
        <v>240</v>
      </c>
      <c r="F34" s="83">
        <v>13</v>
      </c>
      <c r="G34" s="102">
        <v>1000</v>
      </c>
    </row>
    <row r="35" spans="1:7" ht="60.75" customHeight="1" hidden="1">
      <c r="A35" s="75" t="s">
        <v>398</v>
      </c>
      <c r="B35" s="99" t="s">
        <v>399</v>
      </c>
      <c r="C35" s="101"/>
      <c r="D35" s="99"/>
      <c r="E35" s="99"/>
      <c r="F35" s="103"/>
      <c r="G35" s="100">
        <f>G36</f>
        <v>0</v>
      </c>
    </row>
    <row r="36" spans="1:7" ht="12.75" hidden="1">
      <c r="A36" s="75" t="s">
        <v>277</v>
      </c>
      <c r="B36" s="99" t="s">
        <v>400</v>
      </c>
      <c r="C36" s="101"/>
      <c r="D36" s="99"/>
      <c r="E36" s="99"/>
      <c r="F36" s="103"/>
      <c r="G36" s="92">
        <f>G37</f>
        <v>0</v>
      </c>
    </row>
    <row r="37" spans="1:7" ht="12.75" hidden="1">
      <c r="A37" s="75" t="s">
        <v>279</v>
      </c>
      <c r="B37" s="65" t="s">
        <v>401</v>
      </c>
      <c r="C37" s="91"/>
      <c r="D37" s="91"/>
      <c r="E37" s="65"/>
      <c r="F37" s="83"/>
      <c r="G37" s="92">
        <f>G38</f>
        <v>0</v>
      </c>
    </row>
    <row r="38" spans="1:7" ht="19.5" customHeight="1" hidden="1">
      <c r="A38" s="75" t="s">
        <v>304</v>
      </c>
      <c r="B38" s="65" t="s">
        <v>401</v>
      </c>
      <c r="C38" s="91">
        <v>5</v>
      </c>
      <c r="D38" s="91"/>
      <c r="E38" s="65"/>
      <c r="F38" s="83"/>
      <c r="G38" s="92">
        <f>G39</f>
        <v>0</v>
      </c>
    </row>
    <row r="39" spans="1:7" ht="12.75" hidden="1">
      <c r="A39" s="75" t="s">
        <v>305</v>
      </c>
      <c r="B39" s="65" t="s">
        <v>401</v>
      </c>
      <c r="C39" s="91">
        <v>5</v>
      </c>
      <c r="D39" s="91">
        <v>3</v>
      </c>
      <c r="E39" s="65"/>
      <c r="F39" s="83"/>
      <c r="G39" s="92">
        <f>G40</f>
        <v>0</v>
      </c>
    </row>
    <row r="40" spans="1:7" ht="12.75" hidden="1">
      <c r="A40" s="75" t="s">
        <v>222</v>
      </c>
      <c r="B40" s="65" t="s">
        <v>401</v>
      </c>
      <c r="C40" s="91">
        <v>5</v>
      </c>
      <c r="D40" s="91">
        <v>3</v>
      </c>
      <c r="E40" s="65">
        <v>240</v>
      </c>
      <c r="F40" s="83"/>
      <c r="G40" s="92">
        <f>G41</f>
        <v>0</v>
      </c>
    </row>
    <row r="41" spans="1:7" ht="33" customHeight="1" hidden="1">
      <c r="A41" s="75" t="s">
        <v>195</v>
      </c>
      <c r="B41" s="65" t="s">
        <v>401</v>
      </c>
      <c r="C41" s="91">
        <v>5</v>
      </c>
      <c r="D41" s="91">
        <v>3</v>
      </c>
      <c r="E41" s="65">
        <v>240</v>
      </c>
      <c r="F41" s="83">
        <v>13</v>
      </c>
      <c r="G41" s="98"/>
    </row>
    <row r="42" spans="1:7" ht="75" customHeight="1">
      <c r="A42" s="75" t="s">
        <v>275</v>
      </c>
      <c r="B42" s="99" t="s">
        <v>276</v>
      </c>
      <c r="C42" s="101"/>
      <c r="D42" s="99"/>
      <c r="E42" s="99"/>
      <c r="F42" s="103"/>
      <c r="G42" s="100">
        <f>G43+G49+G55</f>
        <v>291595.96</v>
      </c>
    </row>
    <row r="43" spans="1:7" ht="12.75">
      <c r="A43" s="75" t="s">
        <v>277</v>
      </c>
      <c r="B43" s="99" t="s">
        <v>278</v>
      </c>
      <c r="C43" s="101"/>
      <c r="D43" s="99"/>
      <c r="E43" s="99"/>
      <c r="F43" s="103"/>
      <c r="G43" s="100">
        <f>G44</f>
        <v>35030.3</v>
      </c>
    </row>
    <row r="44" spans="1:7" ht="63" customHeight="1">
      <c r="A44" s="75" t="s">
        <v>279</v>
      </c>
      <c r="B44" s="99" t="s">
        <v>280</v>
      </c>
      <c r="C44" s="101"/>
      <c r="D44" s="99"/>
      <c r="E44" s="99"/>
      <c r="F44" s="103"/>
      <c r="G44" s="100">
        <f>G45</f>
        <v>35030.3</v>
      </c>
    </row>
    <row r="45" spans="1:7" ht="33" customHeight="1">
      <c r="A45" s="75" t="s">
        <v>273</v>
      </c>
      <c r="B45" s="99" t="s">
        <v>280</v>
      </c>
      <c r="C45" s="101">
        <v>3</v>
      </c>
      <c r="D45" s="99"/>
      <c r="E45" s="99"/>
      <c r="F45" s="103"/>
      <c r="G45" s="100">
        <f>G46</f>
        <v>35030.3</v>
      </c>
    </row>
    <row r="46" spans="1:7" ht="47.25" customHeight="1">
      <c r="A46" s="75" t="s">
        <v>274</v>
      </c>
      <c r="B46" s="99" t="s">
        <v>280</v>
      </c>
      <c r="C46" s="101">
        <v>3</v>
      </c>
      <c r="D46" s="99">
        <v>10</v>
      </c>
      <c r="E46" s="99"/>
      <c r="F46" s="89"/>
      <c r="G46" s="100">
        <f>G47</f>
        <v>35030.3</v>
      </c>
    </row>
    <row r="47" spans="1:7" ht="47.25" customHeight="1">
      <c r="A47" s="75" t="s">
        <v>222</v>
      </c>
      <c r="B47" s="99" t="s">
        <v>280</v>
      </c>
      <c r="C47" s="101">
        <v>3</v>
      </c>
      <c r="D47" s="99">
        <v>10</v>
      </c>
      <c r="E47" s="99">
        <v>240</v>
      </c>
      <c r="F47" s="89"/>
      <c r="G47" s="100">
        <f>G48</f>
        <v>35030.3</v>
      </c>
    </row>
    <row r="48" spans="1:7" ht="33" customHeight="1">
      <c r="A48" s="75" t="s">
        <v>195</v>
      </c>
      <c r="B48" s="99" t="s">
        <v>280</v>
      </c>
      <c r="C48" s="101">
        <v>3</v>
      </c>
      <c r="D48" s="99">
        <v>10</v>
      </c>
      <c r="E48" s="99">
        <v>240</v>
      </c>
      <c r="F48" s="83">
        <v>13</v>
      </c>
      <c r="G48" s="102">
        <v>35030.3</v>
      </c>
    </row>
    <row r="49" spans="1:7" ht="12.75">
      <c r="A49" s="75" t="s">
        <v>281</v>
      </c>
      <c r="B49" s="99" t="s">
        <v>282</v>
      </c>
      <c r="C49" s="101"/>
      <c r="D49" s="99"/>
      <c r="E49" s="99"/>
      <c r="F49" s="103"/>
      <c r="G49" s="100">
        <f>G50</f>
        <v>187878.79</v>
      </c>
    </row>
    <row r="50" spans="1:7" ht="12.75">
      <c r="A50" s="75" t="s">
        <v>402</v>
      </c>
      <c r="B50" s="99" t="s">
        <v>284</v>
      </c>
      <c r="C50" s="101"/>
      <c r="D50" s="99"/>
      <c r="E50" s="99"/>
      <c r="F50" s="103"/>
      <c r="G50" s="100">
        <f>G51</f>
        <v>187878.79</v>
      </c>
    </row>
    <row r="51" spans="1:7" ht="33" customHeight="1">
      <c r="A51" s="75" t="s">
        <v>273</v>
      </c>
      <c r="B51" s="99" t="s">
        <v>284</v>
      </c>
      <c r="C51" s="101">
        <v>3</v>
      </c>
      <c r="D51" s="99"/>
      <c r="E51" s="99"/>
      <c r="F51" s="103"/>
      <c r="G51" s="100">
        <f>G52</f>
        <v>187878.79</v>
      </c>
    </row>
    <row r="52" spans="1:7" ht="47.25" customHeight="1">
      <c r="A52" s="75" t="s">
        <v>274</v>
      </c>
      <c r="B52" s="99" t="s">
        <v>284</v>
      </c>
      <c r="C52" s="101">
        <v>3</v>
      </c>
      <c r="D52" s="99">
        <v>10</v>
      </c>
      <c r="E52" s="99"/>
      <c r="F52" s="89"/>
      <c r="G52" s="100">
        <f>G53</f>
        <v>187878.79</v>
      </c>
    </row>
    <row r="53" spans="1:7" ht="47.25" customHeight="1">
      <c r="A53" s="75" t="s">
        <v>222</v>
      </c>
      <c r="B53" s="99" t="s">
        <v>284</v>
      </c>
      <c r="C53" s="101">
        <v>3</v>
      </c>
      <c r="D53" s="99">
        <v>10</v>
      </c>
      <c r="E53" s="99">
        <v>240</v>
      </c>
      <c r="F53" s="89"/>
      <c r="G53" s="100">
        <f>G54</f>
        <v>187878.79</v>
      </c>
    </row>
    <row r="54" spans="1:7" ht="12.75">
      <c r="A54" s="75" t="s">
        <v>195</v>
      </c>
      <c r="B54" s="99" t="s">
        <v>284</v>
      </c>
      <c r="C54" s="101">
        <v>3</v>
      </c>
      <c r="D54" s="99">
        <v>10</v>
      </c>
      <c r="E54" s="99">
        <v>240</v>
      </c>
      <c r="F54" s="83">
        <v>13</v>
      </c>
      <c r="G54" s="102">
        <v>187878.79</v>
      </c>
    </row>
    <row r="55" spans="1:7" ht="12.75">
      <c r="A55" s="75" t="s">
        <v>285</v>
      </c>
      <c r="B55" s="99" t="s">
        <v>286</v>
      </c>
      <c r="C55" s="101"/>
      <c r="D55" s="99"/>
      <c r="E55" s="99"/>
      <c r="F55" s="103"/>
      <c r="G55" s="100">
        <f>G56</f>
        <v>68686.87</v>
      </c>
    </row>
    <row r="56" spans="1:7" ht="12.75">
      <c r="A56" s="75" t="s">
        <v>403</v>
      </c>
      <c r="B56" s="99" t="s">
        <v>378</v>
      </c>
      <c r="C56" s="101"/>
      <c r="D56" s="99"/>
      <c r="E56" s="99"/>
      <c r="F56" s="103"/>
      <c r="G56" s="100">
        <f>G57</f>
        <v>68686.87</v>
      </c>
    </row>
    <row r="57" spans="1:7" ht="33" customHeight="1">
      <c r="A57" s="75" t="s">
        <v>273</v>
      </c>
      <c r="B57" s="99" t="s">
        <v>378</v>
      </c>
      <c r="C57" s="101">
        <v>3</v>
      </c>
      <c r="D57" s="99"/>
      <c r="E57" s="99"/>
      <c r="F57" s="103"/>
      <c r="G57" s="100">
        <f>G58</f>
        <v>68686.87</v>
      </c>
    </row>
    <row r="58" spans="1:7" ht="47.25" customHeight="1">
      <c r="A58" s="75" t="s">
        <v>274</v>
      </c>
      <c r="B58" s="99" t="s">
        <v>378</v>
      </c>
      <c r="C58" s="101">
        <v>3</v>
      </c>
      <c r="D58" s="99">
        <v>10</v>
      </c>
      <c r="E58" s="99"/>
      <c r="F58" s="89"/>
      <c r="G58" s="100">
        <f>G59</f>
        <v>68686.87</v>
      </c>
    </row>
    <row r="59" spans="1:7" ht="47.25" customHeight="1">
      <c r="A59" s="75" t="s">
        <v>222</v>
      </c>
      <c r="B59" s="99" t="s">
        <v>378</v>
      </c>
      <c r="C59" s="101">
        <v>3</v>
      </c>
      <c r="D59" s="99">
        <v>10</v>
      </c>
      <c r="E59" s="99">
        <v>240</v>
      </c>
      <c r="F59" s="89"/>
      <c r="G59" s="100">
        <f>G60</f>
        <v>68686.87</v>
      </c>
    </row>
    <row r="60" spans="1:7" ht="12.75">
      <c r="A60" s="75" t="s">
        <v>195</v>
      </c>
      <c r="B60" s="99" t="s">
        <v>378</v>
      </c>
      <c r="C60" s="101">
        <v>3</v>
      </c>
      <c r="D60" s="99">
        <v>10</v>
      </c>
      <c r="E60" s="99">
        <v>240</v>
      </c>
      <c r="F60" s="83">
        <v>13</v>
      </c>
      <c r="G60" s="102">
        <v>68686.87</v>
      </c>
    </row>
    <row r="61" spans="1:7" ht="47.25" customHeight="1">
      <c r="A61" s="54" t="s">
        <v>237</v>
      </c>
      <c r="B61" s="99" t="s">
        <v>404</v>
      </c>
      <c r="C61" s="101"/>
      <c r="D61" s="99"/>
      <c r="E61" s="99"/>
      <c r="F61" s="103"/>
      <c r="G61" s="100">
        <f>G62</f>
        <v>2000</v>
      </c>
    </row>
    <row r="62" spans="1:7" ht="12.75">
      <c r="A62" s="75" t="s">
        <v>239</v>
      </c>
      <c r="B62" s="99" t="s">
        <v>405</v>
      </c>
      <c r="C62" s="101"/>
      <c r="D62" s="99"/>
      <c r="E62" s="99"/>
      <c r="F62" s="103"/>
      <c r="G62" s="100">
        <f>G63</f>
        <v>2000</v>
      </c>
    </row>
    <row r="63" spans="1:7" ht="12.75">
      <c r="A63" s="75" t="s">
        <v>241</v>
      </c>
      <c r="B63" s="99" t="s">
        <v>406</v>
      </c>
      <c r="C63" s="101"/>
      <c r="D63" s="99"/>
      <c r="E63" s="99"/>
      <c r="F63" s="103"/>
      <c r="G63" s="100">
        <f>G64</f>
        <v>2000</v>
      </c>
    </row>
    <row r="64" spans="1:7" ht="19.5" customHeight="1">
      <c r="A64" s="75" t="s">
        <v>209</v>
      </c>
      <c r="B64" s="99" t="s">
        <v>406</v>
      </c>
      <c r="C64" s="101">
        <v>1</v>
      </c>
      <c r="D64" s="99"/>
      <c r="E64" s="99"/>
      <c r="F64" s="103"/>
      <c r="G64" s="100">
        <f>G65</f>
        <v>2000</v>
      </c>
    </row>
    <row r="65" spans="1:7" ht="19.5" customHeight="1">
      <c r="A65" s="75" t="s">
        <v>230</v>
      </c>
      <c r="B65" s="99" t="s">
        <v>406</v>
      </c>
      <c r="C65" s="101">
        <v>1</v>
      </c>
      <c r="D65" s="99">
        <v>13</v>
      </c>
      <c r="E65" s="99"/>
      <c r="F65" s="103"/>
      <c r="G65" s="100">
        <f>G66</f>
        <v>2000</v>
      </c>
    </row>
    <row r="66" spans="1:7" ht="47.25" customHeight="1">
      <c r="A66" s="75" t="s">
        <v>222</v>
      </c>
      <c r="B66" s="99" t="s">
        <v>406</v>
      </c>
      <c r="C66" s="101">
        <v>1</v>
      </c>
      <c r="D66" s="99">
        <v>13</v>
      </c>
      <c r="E66" s="99">
        <v>240</v>
      </c>
      <c r="F66" s="89"/>
      <c r="G66" s="100">
        <f>G67</f>
        <v>2000</v>
      </c>
    </row>
    <row r="67" spans="1:7" ht="33" customHeight="1">
      <c r="A67" s="75" t="s">
        <v>195</v>
      </c>
      <c r="B67" s="99" t="s">
        <v>406</v>
      </c>
      <c r="C67" s="101">
        <v>1</v>
      </c>
      <c r="D67" s="99">
        <v>13</v>
      </c>
      <c r="E67" s="99">
        <v>240</v>
      </c>
      <c r="F67" s="83">
        <v>13</v>
      </c>
      <c r="G67" s="102">
        <v>2000</v>
      </c>
    </row>
    <row r="68" spans="1:7" ht="75" customHeight="1">
      <c r="A68" s="54" t="s">
        <v>243</v>
      </c>
      <c r="B68" s="99" t="s">
        <v>244</v>
      </c>
      <c r="C68" s="101"/>
      <c r="D68" s="99"/>
      <c r="E68" s="99"/>
      <c r="F68" s="103"/>
      <c r="G68" s="100">
        <f>G69</f>
        <v>1000</v>
      </c>
    </row>
    <row r="69" spans="1:7" ht="63" customHeight="1">
      <c r="A69" s="54" t="s">
        <v>245</v>
      </c>
      <c r="B69" s="99" t="s">
        <v>246</v>
      </c>
      <c r="C69" s="101"/>
      <c r="D69" s="99"/>
      <c r="E69" s="99"/>
      <c r="F69" s="103"/>
      <c r="G69" s="100">
        <f>G70</f>
        <v>1000</v>
      </c>
    </row>
    <row r="70" spans="1:7" ht="12.75">
      <c r="A70" s="54" t="s">
        <v>247</v>
      </c>
      <c r="B70" s="99" t="s">
        <v>248</v>
      </c>
      <c r="C70" s="101"/>
      <c r="D70" s="99"/>
      <c r="E70" s="99"/>
      <c r="F70" s="103"/>
      <c r="G70" s="100">
        <f>G71</f>
        <v>1000</v>
      </c>
    </row>
    <row r="71" spans="1:7" ht="19.5" customHeight="1">
      <c r="A71" s="75" t="s">
        <v>209</v>
      </c>
      <c r="B71" s="99" t="s">
        <v>248</v>
      </c>
      <c r="C71" s="101">
        <v>1</v>
      </c>
      <c r="D71" s="99"/>
      <c r="E71" s="99"/>
      <c r="F71" s="103"/>
      <c r="G71" s="100">
        <f>G72</f>
        <v>1000</v>
      </c>
    </row>
    <row r="72" spans="1:7" ht="19.5" customHeight="1">
      <c r="A72" s="75" t="s">
        <v>230</v>
      </c>
      <c r="B72" s="99" t="s">
        <v>248</v>
      </c>
      <c r="C72" s="101">
        <v>1</v>
      </c>
      <c r="D72" s="99">
        <v>13</v>
      </c>
      <c r="E72" s="99"/>
      <c r="F72" s="103"/>
      <c r="G72" s="100">
        <f>G73</f>
        <v>1000</v>
      </c>
    </row>
    <row r="73" spans="1:7" ht="47.25" customHeight="1">
      <c r="A73" s="75" t="s">
        <v>222</v>
      </c>
      <c r="B73" s="99" t="s">
        <v>248</v>
      </c>
      <c r="C73" s="101">
        <v>1</v>
      </c>
      <c r="D73" s="99">
        <v>13</v>
      </c>
      <c r="E73" s="99">
        <v>240</v>
      </c>
      <c r="F73" s="89"/>
      <c r="G73" s="100">
        <f>G74</f>
        <v>1000</v>
      </c>
    </row>
    <row r="74" spans="1:7" ht="33" customHeight="1">
      <c r="A74" s="54" t="s">
        <v>195</v>
      </c>
      <c r="B74" s="99" t="s">
        <v>248</v>
      </c>
      <c r="C74" s="101">
        <v>1</v>
      </c>
      <c r="D74" s="99">
        <v>13</v>
      </c>
      <c r="E74" s="99">
        <v>240</v>
      </c>
      <c r="F74" s="103">
        <v>13</v>
      </c>
      <c r="G74" s="102">
        <v>1000</v>
      </c>
    </row>
    <row r="75" spans="1:7" ht="12.75">
      <c r="A75" s="54" t="s">
        <v>249</v>
      </c>
      <c r="B75" s="99" t="s">
        <v>250</v>
      </c>
      <c r="C75" s="101"/>
      <c r="D75" s="99"/>
      <c r="E75" s="99"/>
      <c r="F75" s="103"/>
      <c r="G75" s="100">
        <f>G76</f>
        <v>1000</v>
      </c>
    </row>
    <row r="76" spans="1:7" ht="12.75">
      <c r="A76" s="54" t="s">
        <v>251</v>
      </c>
      <c r="B76" s="99" t="s">
        <v>252</v>
      </c>
      <c r="C76" s="101"/>
      <c r="D76" s="99"/>
      <c r="E76" s="99"/>
      <c r="F76" s="103"/>
      <c r="G76" s="100">
        <f>G77</f>
        <v>1000</v>
      </c>
    </row>
    <row r="77" spans="1:7" ht="63" customHeight="1">
      <c r="A77" s="54" t="s">
        <v>253</v>
      </c>
      <c r="B77" s="99" t="s">
        <v>254</v>
      </c>
      <c r="C77" s="101"/>
      <c r="D77" s="99"/>
      <c r="E77" s="99"/>
      <c r="F77" s="103"/>
      <c r="G77" s="100">
        <f>G78</f>
        <v>1000</v>
      </c>
    </row>
    <row r="78" spans="1:7" ht="19.5" customHeight="1">
      <c r="A78" s="75" t="s">
        <v>209</v>
      </c>
      <c r="B78" s="99" t="s">
        <v>254</v>
      </c>
      <c r="C78" s="101">
        <v>1</v>
      </c>
      <c r="D78" s="99"/>
      <c r="E78" s="99"/>
      <c r="F78" s="103"/>
      <c r="G78" s="100">
        <f>G79</f>
        <v>1000</v>
      </c>
    </row>
    <row r="79" spans="1:7" ht="19.5" customHeight="1">
      <c r="A79" s="75" t="s">
        <v>230</v>
      </c>
      <c r="B79" s="99" t="s">
        <v>254</v>
      </c>
      <c r="C79" s="101">
        <v>1</v>
      </c>
      <c r="D79" s="99">
        <v>13</v>
      </c>
      <c r="E79" s="99"/>
      <c r="F79" s="103"/>
      <c r="G79" s="100">
        <f>G80</f>
        <v>1000</v>
      </c>
    </row>
    <row r="80" spans="1:7" ht="47.25" customHeight="1">
      <c r="A80" s="75" t="s">
        <v>222</v>
      </c>
      <c r="B80" s="99" t="s">
        <v>254</v>
      </c>
      <c r="C80" s="101">
        <v>1</v>
      </c>
      <c r="D80" s="99">
        <v>13</v>
      </c>
      <c r="E80" s="99">
        <v>240</v>
      </c>
      <c r="F80" s="89"/>
      <c r="G80" s="100">
        <f>G81</f>
        <v>1000</v>
      </c>
    </row>
    <row r="81" spans="1:7" ht="33" customHeight="1">
      <c r="A81" s="75" t="s">
        <v>195</v>
      </c>
      <c r="B81" s="99" t="s">
        <v>254</v>
      </c>
      <c r="C81" s="101">
        <v>1</v>
      </c>
      <c r="D81" s="99">
        <v>13</v>
      </c>
      <c r="E81" s="99">
        <v>240</v>
      </c>
      <c r="F81" s="83">
        <v>13</v>
      </c>
      <c r="G81" s="102">
        <v>1000</v>
      </c>
    </row>
    <row r="82" spans="1:7" ht="75" customHeight="1">
      <c r="A82" s="54" t="s">
        <v>255</v>
      </c>
      <c r="B82" s="99" t="s">
        <v>256</v>
      </c>
      <c r="C82" s="101"/>
      <c r="D82" s="99"/>
      <c r="E82" s="99"/>
      <c r="F82" s="103"/>
      <c r="G82" s="100">
        <f>G83</f>
        <v>1000</v>
      </c>
    </row>
    <row r="83" spans="1:7" ht="12.75">
      <c r="A83" s="54" t="s">
        <v>257</v>
      </c>
      <c r="B83" s="99" t="s">
        <v>258</v>
      </c>
      <c r="C83" s="101"/>
      <c r="D83" s="99"/>
      <c r="E83" s="99"/>
      <c r="F83" s="103"/>
      <c r="G83" s="100">
        <f>G84</f>
        <v>1000</v>
      </c>
    </row>
    <row r="84" spans="1:7" ht="63" customHeight="1">
      <c r="A84" s="54" t="s">
        <v>259</v>
      </c>
      <c r="B84" s="99" t="s">
        <v>260</v>
      </c>
      <c r="C84" s="101"/>
      <c r="D84" s="99"/>
      <c r="E84" s="99"/>
      <c r="F84" s="103"/>
      <c r="G84" s="100">
        <f>G85</f>
        <v>1000</v>
      </c>
    </row>
    <row r="85" spans="1:7" ht="19.5" customHeight="1">
      <c r="A85" s="75" t="s">
        <v>209</v>
      </c>
      <c r="B85" s="99" t="s">
        <v>260</v>
      </c>
      <c r="C85" s="101">
        <v>1</v>
      </c>
      <c r="D85" s="99"/>
      <c r="E85" s="99"/>
      <c r="F85" s="103"/>
      <c r="G85" s="100">
        <f>G86</f>
        <v>1000</v>
      </c>
    </row>
    <row r="86" spans="1:7" ht="19.5" customHeight="1">
      <c r="A86" s="75" t="s">
        <v>230</v>
      </c>
      <c r="B86" s="99" t="s">
        <v>260</v>
      </c>
      <c r="C86" s="101">
        <v>1</v>
      </c>
      <c r="D86" s="99">
        <v>13</v>
      </c>
      <c r="E86" s="99"/>
      <c r="F86" s="103"/>
      <c r="G86" s="100">
        <f>G87</f>
        <v>1000</v>
      </c>
    </row>
    <row r="87" spans="1:7" ht="47.25" customHeight="1">
      <c r="A87" s="75" t="s">
        <v>222</v>
      </c>
      <c r="B87" s="99" t="s">
        <v>260</v>
      </c>
      <c r="C87" s="101">
        <v>1</v>
      </c>
      <c r="D87" s="99">
        <v>13</v>
      </c>
      <c r="E87" s="99">
        <v>240</v>
      </c>
      <c r="F87" s="83"/>
      <c r="G87" s="100">
        <f>G88</f>
        <v>1000</v>
      </c>
    </row>
    <row r="88" spans="1:7" ht="33" customHeight="1">
      <c r="A88" s="75" t="s">
        <v>195</v>
      </c>
      <c r="B88" s="99" t="s">
        <v>260</v>
      </c>
      <c r="C88" s="101">
        <v>1</v>
      </c>
      <c r="D88" s="99">
        <v>13</v>
      </c>
      <c r="E88" s="99">
        <v>240</v>
      </c>
      <c r="F88" s="83">
        <v>13</v>
      </c>
      <c r="G88" s="102">
        <v>1000</v>
      </c>
    </row>
    <row r="89" spans="1:7" ht="12.75">
      <c r="A89" s="54" t="s">
        <v>330</v>
      </c>
      <c r="B89" s="65" t="s">
        <v>331</v>
      </c>
      <c r="C89" s="91"/>
      <c r="D89" s="91"/>
      <c r="E89" s="65"/>
      <c r="F89" s="103"/>
      <c r="G89" s="100">
        <f>G90+G96</f>
        <v>527000</v>
      </c>
    </row>
    <row r="90" spans="1:7" ht="33" customHeight="1">
      <c r="A90" s="54" t="s">
        <v>332</v>
      </c>
      <c r="B90" s="65" t="s">
        <v>333</v>
      </c>
      <c r="C90" s="91"/>
      <c r="D90" s="91"/>
      <c r="E90" s="65"/>
      <c r="F90" s="103"/>
      <c r="G90" s="100">
        <f>G91</f>
        <v>2000</v>
      </c>
    </row>
    <row r="91" spans="1:7" ht="47.25" customHeight="1">
      <c r="A91" s="54" t="s">
        <v>334</v>
      </c>
      <c r="B91" s="65" t="s">
        <v>335</v>
      </c>
      <c r="C91" s="91"/>
      <c r="D91" s="91"/>
      <c r="E91" s="65"/>
      <c r="F91" s="103"/>
      <c r="G91" s="92">
        <f>G92</f>
        <v>2000</v>
      </c>
    </row>
    <row r="92" spans="1:7" ht="19.5" customHeight="1">
      <c r="A92" s="54" t="s">
        <v>407</v>
      </c>
      <c r="B92" s="65" t="s">
        <v>335</v>
      </c>
      <c r="C92" s="91">
        <v>8</v>
      </c>
      <c r="D92" s="91"/>
      <c r="E92" s="65"/>
      <c r="F92" s="103"/>
      <c r="G92" s="92">
        <f>G93</f>
        <v>2000</v>
      </c>
    </row>
    <row r="93" spans="1:7" ht="19.5" customHeight="1">
      <c r="A93" s="54" t="s">
        <v>408</v>
      </c>
      <c r="B93" s="65" t="s">
        <v>335</v>
      </c>
      <c r="C93" s="91">
        <v>8</v>
      </c>
      <c r="D93" s="91">
        <v>1</v>
      </c>
      <c r="E93" s="65"/>
      <c r="F93" s="103"/>
      <c r="G93" s="92">
        <f>G94</f>
        <v>2000</v>
      </c>
    </row>
    <row r="94" spans="1:7" ht="47.25" customHeight="1">
      <c r="A94" s="75" t="s">
        <v>222</v>
      </c>
      <c r="B94" s="65" t="s">
        <v>335</v>
      </c>
      <c r="C94" s="91">
        <v>8</v>
      </c>
      <c r="D94" s="91">
        <v>1</v>
      </c>
      <c r="E94" s="65">
        <v>240</v>
      </c>
      <c r="F94" s="83"/>
      <c r="G94" s="92">
        <f>G95</f>
        <v>2000</v>
      </c>
    </row>
    <row r="95" spans="1:7" ht="33" customHeight="1">
      <c r="A95" s="75" t="s">
        <v>195</v>
      </c>
      <c r="B95" s="65" t="s">
        <v>335</v>
      </c>
      <c r="C95" s="91">
        <v>8</v>
      </c>
      <c r="D95" s="91">
        <v>1</v>
      </c>
      <c r="E95" s="65">
        <v>240</v>
      </c>
      <c r="F95" s="83">
        <v>13</v>
      </c>
      <c r="G95" s="98">
        <v>2000</v>
      </c>
    </row>
    <row r="96" spans="1:7" ht="12.75">
      <c r="A96" s="75" t="s">
        <v>336</v>
      </c>
      <c r="B96" s="65" t="s">
        <v>337</v>
      </c>
      <c r="C96" s="91"/>
      <c r="D96" s="91"/>
      <c r="E96" s="65"/>
      <c r="F96" s="83"/>
      <c r="G96" s="92">
        <f>G97</f>
        <v>525000</v>
      </c>
    </row>
    <row r="97" spans="1:7" ht="12.75">
      <c r="A97" s="75" t="s">
        <v>338</v>
      </c>
      <c r="B97" s="65" t="s">
        <v>409</v>
      </c>
      <c r="C97" s="91"/>
      <c r="D97" s="91"/>
      <c r="E97" s="65"/>
      <c r="F97" s="83"/>
      <c r="G97" s="92">
        <f>G98</f>
        <v>525000</v>
      </c>
    </row>
    <row r="98" spans="1:7" ht="12.75">
      <c r="A98" s="54" t="s">
        <v>407</v>
      </c>
      <c r="B98" s="65" t="s">
        <v>409</v>
      </c>
      <c r="C98" s="91">
        <v>8</v>
      </c>
      <c r="D98" s="91"/>
      <c r="E98" s="65"/>
      <c r="F98" s="83"/>
      <c r="G98" s="92">
        <f>G99</f>
        <v>525000</v>
      </c>
    </row>
    <row r="99" spans="1:7" ht="12.75">
      <c r="A99" s="54" t="s">
        <v>408</v>
      </c>
      <c r="B99" s="65" t="s">
        <v>409</v>
      </c>
      <c r="C99" s="91">
        <v>8</v>
      </c>
      <c r="D99" s="91">
        <v>1</v>
      </c>
      <c r="E99" s="65"/>
      <c r="F99" s="83"/>
      <c r="G99" s="92">
        <f>G100</f>
        <v>525000</v>
      </c>
    </row>
    <row r="100" spans="1:7" ht="12.75">
      <c r="A100" s="75" t="s">
        <v>340</v>
      </c>
      <c r="B100" s="65" t="s">
        <v>409</v>
      </c>
      <c r="C100" s="91">
        <v>8</v>
      </c>
      <c r="D100" s="91">
        <v>1</v>
      </c>
      <c r="E100" s="65">
        <v>410</v>
      </c>
      <c r="F100" s="83"/>
      <c r="G100" s="92">
        <f>G101</f>
        <v>525000</v>
      </c>
    </row>
    <row r="101" spans="1:7" ht="33" customHeight="1">
      <c r="A101" s="75" t="s">
        <v>195</v>
      </c>
      <c r="B101" s="65" t="s">
        <v>409</v>
      </c>
      <c r="C101" s="91">
        <v>8</v>
      </c>
      <c r="D101" s="91">
        <v>1</v>
      </c>
      <c r="E101" s="65">
        <v>410</v>
      </c>
      <c r="F101" s="83">
        <v>13</v>
      </c>
      <c r="G101" s="98">
        <v>525000</v>
      </c>
    </row>
    <row r="102" spans="1:7" s="37" customFormat="1" ht="60.75" customHeight="1">
      <c r="A102" s="75" t="s">
        <v>306</v>
      </c>
      <c r="B102" s="65" t="s">
        <v>307</v>
      </c>
      <c r="C102" s="91"/>
      <c r="D102" s="91"/>
      <c r="E102" s="65"/>
      <c r="F102" s="104"/>
      <c r="G102" s="92">
        <f>G103+G109</f>
        <v>266100</v>
      </c>
    </row>
    <row r="103" spans="1:7" s="37" customFormat="1" ht="12.75" hidden="1">
      <c r="A103" s="75" t="s">
        <v>410</v>
      </c>
      <c r="B103" s="65" t="s">
        <v>411</v>
      </c>
      <c r="C103" s="91"/>
      <c r="D103" s="91"/>
      <c r="E103" s="65"/>
      <c r="F103" s="104"/>
      <c r="G103" s="92">
        <f>G104</f>
        <v>0</v>
      </c>
    </row>
    <row r="104" spans="1:7" s="37" customFormat="1" ht="47.25" customHeight="1" hidden="1">
      <c r="A104" s="75" t="s">
        <v>412</v>
      </c>
      <c r="B104" s="65" t="s">
        <v>413</v>
      </c>
      <c r="C104" s="91"/>
      <c r="D104" s="91"/>
      <c r="E104" s="65"/>
      <c r="F104" s="104"/>
      <c r="G104" s="92">
        <f>G105</f>
        <v>0</v>
      </c>
    </row>
    <row r="105" spans="1:7" s="37" customFormat="1" ht="19.5" customHeight="1" hidden="1">
      <c r="A105" s="75" t="s">
        <v>304</v>
      </c>
      <c r="B105" s="65" t="s">
        <v>413</v>
      </c>
      <c r="C105" s="91">
        <v>5</v>
      </c>
      <c r="D105" s="91"/>
      <c r="E105" s="65"/>
      <c r="F105" s="104"/>
      <c r="G105" s="92">
        <f>G106</f>
        <v>0</v>
      </c>
    </row>
    <row r="106" spans="1:7" s="37" customFormat="1" ht="19.5" customHeight="1" hidden="1">
      <c r="A106" s="75" t="s">
        <v>305</v>
      </c>
      <c r="B106" s="65" t="s">
        <v>413</v>
      </c>
      <c r="C106" s="91">
        <v>5</v>
      </c>
      <c r="D106" s="91">
        <v>3</v>
      </c>
      <c r="E106" s="65"/>
      <c r="F106" s="104"/>
      <c r="G106" s="92">
        <f>G107</f>
        <v>0</v>
      </c>
    </row>
    <row r="107" spans="1:7" s="37" customFormat="1" ht="47.25" customHeight="1" hidden="1">
      <c r="A107" s="75" t="s">
        <v>222</v>
      </c>
      <c r="B107" s="65" t="s">
        <v>413</v>
      </c>
      <c r="C107" s="91">
        <v>5</v>
      </c>
      <c r="D107" s="91">
        <v>3</v>
      </c>
      <c r="E107" s="65">
        <v>240</v>
      </c>
      <c r="F107" s="104"/>
      <c r="G107" s="92">
        <f>G108</f>
        <v>0</v>
      </c>
    </row>
    <row r="108" spans="1:7" ht="33" customHeight="1" hidden="1">
      <c r="A108" s="75" t="s">
        <v>195</v>
      </c>
      <c r="B108" s="65" t="s">
        <v>335</v>
      </c>
      <c r="C108" s="91">
        <v>5</v>
      </c>
      <c r="D108" s="91">
        <v>3</v>
      </c>
      <c r="E108" s="65">
        <v>240</v>
      </c>
      <c r="F108" s="83">
        <v>13</v>
      </c>
      <c r="G108" s="98">
        <v>0</v>
      </c>
    </row>
    <row r="109" spans="1:7" ht="33" customHeight="1">
      <c r="A109" s="75" t="s">
        <v>308</v>
      </c>
      <c r="B109" s="65" t="s">
        <v>309</v>
      </c>
      <c r="C109" s="91"/>
      <c r="D109" s="91"/>
      <c r="E109" s="65"/>
      <c r="F109" s="83"/>
      <c r="G109" s="92">
        <f>G110</f>
        <v>266100</v>
      </c>
    </row>
    <row r="110" spans="1:7" s="37" customFormat="1" ht="33" customHeight="1">
      <c r="A110" s="75" t="s">
        <v>414</v>
      </c>
      <c r="B110" s="65" t="s">
        <v>311</v>
      </c>
      <c r="C110" s="91"/>
      <c r="D110" s="91"/>
      <c r="E110" s="65"/>
      <c r="F110" s="104"/>
      <c r="G110" s="92">
        <f>G111</f>
        <v>266100</v>
      </c>
    </row>
    <row r="111" spans="1:7" s="37" customFormat="1" ht="19.5" customHeight="1">
      <c r="A111" s="75" t="s">
        <v>304</v>
      </c>
      <c r="B111" s="65" t="s">
        <v>311</v>
      </c>
      <c r="C111" s="91">
        <v>5</v>
      </c>
      <c r="D111" s="91"/>
      <c r="E111" s="65"/>
      <c r="F111" s="104"/>
      <c r="G111" s="92">
        <f>G112</f>
        <v>266100</v>
      </c>
    </row>
    <row r="112" spans="1:7" s="37" customFormat="1" ht="19.5" customHeight="1">
      <c r="A112" s="75" t="s">
        <v>305</v>
      </c>
      <c r="B112" s="65" t="s">
        <v>311</v>
      </c>
      <c r="C112" s="91">
        <v>5</v>
      </c>
      <c r="D112" s="91">
        <v>3</v>
      </c>
      <c r="E112" s="65"/>
      <c r="F112" s="104"/>
      <c r="G112" s="92">
        <f>G113</f>
        <v>266100</v>
      </c>
    </row>
    <row r="113" spans="1:7" s="37" customFormat="1" ht="47.25" customHeight="1">
      <c r="A113" s="75" t="s">
        <v>222</v>
      </c>
      <c r="B113" s="65" t="s">
        <v>311</v>
      </c>
      <c r="C113" s="91">
        <v>5</v>
      </c>
      <c r="D113" s="91">
        <v>3</v>
      </c>
      <c r="E113" s="65">
        <v>240</v>
      </c>
      <c r="F113" s="104"/>
      <c r="G113" s="92">
        <f>G114</f>
        <v>266100</v>
      </c>
    </row>
    <row r="114" spans="1:7" ht="33" customHeight="1">
      <c r="A114" s="75" t="s">
        <v>195</v>
      </c>
      <c r="B114" s="65" t="s">
        <v>311</v>
      </c>
      <c r="C114" s="91">
        <v>5</v>
      </c>
      <c r="D114" s="91">
        <v>3</v>
      </c>
      <c r="E114" s="65">
        <v>240</v>
      </c>
      <c r="F114" s="83">
        <v>13</v>
      </c>
      <c r="G114" s="98">
        <v>266100</v>
      </c>
    </row>
    <row r="115" spans="1:7" ht="75" customHeight="1">
      <c r="A115" s="75" t="s">
        <v>365</v>
      </c>
      <c r="B115" s="65" t="s">
        <v>366</v>
      </c>
      <c r="C115" s="91"/>
      <c r="D115" s="91"/>
      <c r="E115" s="65"/>
      <c r="F115" s="104"/>
      <c r="G115" s="92">
        <f>G116</f>
        <v>1000</v>
      </c>
    </row>
    <row r="116" spans="1:7" ht="19.5" customHeight="1">
      <c r="A116" s="75" t="s">
        <v>367</v>
      </c>
      <c r="B116" s="65" t="s">
        <v>368</v>
      </c>
      <c r="C116" s="91"/>
      <c r="D116" s="91"/>
      <c r="E116" s="65"/>
      <c r="F116" s="104"/>
      <c r="G116" s="92">
        <f>G117</f>
        <v>1000</v>
      </c>
    </row>
    <row r="117" spans="1:7" ht="33" customHeight="1">
      <c r="A117" s="75" t="s">
        <v>369</v>
      </c>
      <c r="B117" s="65" t="s">
        <v>370</v>
      </c>
      <c r="C117" s="91"/>
      <c r="D117" s="91"/>
      <c r="E117" s="65"/>
      <c r="F117" s="104"/>
      <c r="G117" s="92">
        <f>G118</f>
        <v>1000</v>
      </c>
    </row>
    <row r="118" spans="1:7" ht="19.5" customHeight="1">
      <c r="A118" s="75" t="s">
        <v>363</v>
      </c>
      <c r="B118" s="65" t="s">
        <v>370</v>
      </c>
      <c r="C118" s="91">
        <v>11</v>
      </c>
      <c r="D118" s="91"/>
      <c r="E118" s="65"/>
      <c r="F118" s="104"/>
      <c r="G118" s="92">
        <f>G119</f>
        <v>1000</v>
      </c>
    </row>
    <row r="119" spans="1:7" ht="19.5" customHeight="1">
      <c r="A119" s="75" t="s">
        <v>364</v>
      </c>
      <c r="B119" s="65" t="s">
        <v>370</v>
      </c>
      <c r="C119" s="91">
        <v>11</v>
      </c>
      <c r="D119" s="91">
        <v>1</v>
      </c>
      <c r="E119" s="65"/>
      <c r="F119" s="104"/>
      <c r="G119" s="92">
        <f>G120</f>
        <v>1000</v>
      </c>
    </row>
    <row r="120" spans="1:7" ht="47.25" customHeight="1">
      <c r="A120" s="75" t="s">
        <v>222</v>
      </c>
      <c r="B120" s="65" t="s">
        <v>370</v>
      </c>
      <c r="C120" s="91">
        <v>11</v>
      </c>
      <c r="D120" s="91">
        <v>1</v>
      </c>
      <c r="E120" s="65">
        <v>240</v>
      </c>
      <c r="F120" s="104"/>
      <c r="G120" s="92">
        <f>G121</f>
        <v>1000</v>
      </c>
    </row>
    <row r="121" spans="1:7" ht="33" customHeight="1">
      <c r="A121" s="75" t="s">
        <v>195</v>
      </c>
      <c r="B121" s="65" t="s">
        <v>370</v>
      </c>
      <c r="C121" s="91">
        <v>11</v>
      </c>
      <c r="D121" s="91">
        <v>1</v>
      </c>
      <c r="E121" s="65">
        <v>240</v>
      </c>
      <c r="F121" s="83">
        <v>13</v>
      </c>
      <c r="G121" s="98">
        <v>1000</v>
      </c>
    </row>
    <row r="122" spans="1:7" ht="75" customHeight="1">
      <c r="A122" s="75" t="s">
        <v>261</v>
      </c>
      <c r="B122" s="65" t="s">
        <v>262</v>
      </c>
      <c r="C122" s="91"/>
      <c r="D122" s="91"/>
      <c r="E122" s="65"/>
      <c r="F122" s="104"/>
      <c r="G122" s="92">
        <f>G123</f>
        <v>1000</v>
      </c>
    </row>
    <row r="123" spans="1:7" ht="47.25" customHeight="1">
      <c r="A123" s="75" t="s">
        <v>263</v>
      </c>
      <c r="B123" s="65" t="s">
        <v>264</v>
      </c>
      <c r="C123" s="91"/>
      <c r="D123" s="91"/>
      <c r="E123" s="65"/>
      <c r="F123" s="104"/>
      <c r="G123" s="92">
        <f>G124</f>
        <v>1000</v>
      </c>
    </row>
    <row r="124" spans="1:7" ht="47.25" customHeight="1">
      <c r="A124" s="75" t="s">
        <v>265</v>
      </c>
      <c r="B124" s="65" t="s">
        <v>266</v>
      </c>
      <c r="C124" s="91"/>
      <c r="D124" s="91"/>
      <c r="E124" s="65"/>
      <c r="F124" s="104"/>
      <c r="G124" s="92">
        <f>G125</f>
        <v>1000</v>
      </c>
    </row>
    <row r="125" spans="1:7" ht="19.5" customHeight="1">
      <c r="A125" s="75" t="s">
        <v>209</v>
      </c>
      <c r="B125" s="65" t="s">
        <v>266</v>
      </c>
      <c r="C125" s="91">
        <v>1</v>
      </c>
      <c r="D125" s="91"/>
      <c r="E125" s="65"/>
      <c r="F125" s="104"/>
      <c r="G125" s="92">
        <f>G126</f>
        <v>1000</v>
      </c>
    </row>
    <row r="126" spans="1:7" ht="19.5" customHeight="1">
      <c r="A126" s="75" t="s">
        <v>230</v>
      </c>
      <c r="B126" s="65" t="s">
        <v>266</v>
      </c>
      <c r="C126" s="91">
        <v>1</v>
      </c>
      <c r="D126" s="91">
        <v>13</v>
      </c>
      <c r="E126" s="65"/>
      <c r="F126" s="104"/>
      <c r="G126" s="92">
        <f>G127</f>
        <v>1000</v>
      </c>
    </row>
    <row r="127" spans="1:7" ht="47.25" customHeight="1">
      <c r="A127" s="75" t="s">
        <v>222</v>
      </c>
      <c r="B127" s="65" t="s">
        <v>266</v>
      </c>
      <c r="C127" s="91">
        <v>1</v>
      </c>
      <c r="D127" s="91">
        <v>13</v>
      </c>
      <c r="E127" s="65">
        <v>240</v>
      </c>
      <c r="F127" s="104"/>
      <c r="G127" s="92">
        <f>G128</f>
        <v>1000</v>
      </c>
    </row>
    <row r="128" spans="1:7" ht="33" customHeight="1">
      <c r="A128" s="75" t="s">
        <v>195</v>
      </c>
      <c r="B128" s="65" t="s">
        <v>266</v>
      </c>
      <c r="C128" s="91">
        <v>1</v>
      </c>
      <c r="D128" s="91">
        <v>13</v>
      </c>
      <c r="E128" s="65">
        <v>240</v>
      </c>
      <c r="F128" s="83">
        <v>13</v>
      </c>
      <c r="G128" s="98">
        <v>1000</v>
      </c>
    </row>
    <row r="129" spans="1:7" ht="78" customHeight="1">
      <c r="A129" s="75" t="s">
        <v>322</v>
      </c>
      <c r="B129" s="65" t="s">
        <v>323</v>
      </c>
      <c r="C129" s="91"/>
      <c r="D129" s="91"/>
      <c r="E129" s="65"/>
      <c r="F129" s="104"/>
      <c r="G129" s="92">
        <f>G130</f>
        <v>1123737.37</v>
      </c>
    </row>
    <row r="130" spans="1:7" ht="12.75">
      <c r="A130" s="75" t="s">
        <v>324</v>
      </c>
      <c r="B130" s="65" t="s">
        <v>325</v>
      </c>
      <c r="C130" s="91"/>
      <c r="D130" s="91"/>
      <c r="E130" s="65"/>
      <c r="F130" s="104"/>
      <c r="G130" s="92">
        <f>G131</f>
        <v>1123737.37</v>
      </c>
    </row>
    <row r="131" spans="1:7" ht="12.75">
      <c r="A131" s="75" t="s">
        <v>326</v>
      </c>
      <c r="B131" s="65" t="s">
        <v>327</v>
      </c>
      <c r="C131" s="91"/>
      <c r="D131" s="91"/>
      <c r="E131" s="65"/>
      <c r="F131" s="104"/>
      <c r="G131" s="92">
        <f>G132</f>
        <v>1123737.37</v>
      </c>
    </row>
    <row r="132" spans="1:7" ht="12.75">
      <c r="A132" s="75" t="s">
        <v>320</v>
      </c>
      <c r="B132" s="65" t="s">
        <v>327</v>
      </c>
      <c r="C132" s="91">
        <v>6</v>
      </c>
      <c r="D132" s="91"/>
      <c r="E132" s="65"/>
      <c r="F132" s="104"/>
      <c r="G132" s="92">
        <f>G133</f>
        <v>1123737.37</v>
      </c>
    </row>
    <row r="133" spans="1:7" ht="12.75">
      <c r="A133" s="75" t="s">
        <v>321</v>
      </c>
      <c r="B133" s="65" t="s">
        <v>327</v>
      </c>
      <c r="C133" s="91">
        <v>6</v>
      </c>
      <c r="D133" s="91">
        <v>5</v>
      </c>
      <c r="E133" s="65"/>
      <c r="F133" s="104"/>
      <c r="G133" s="92">
        <f>G134</f>
        <v>1123737.37</v>
      </c>
    </row>
    <row r="134" spans="1:7" ht="48" customHeight="1">
      <c r="A134" s="75" t="s">
        <v>222</v>
      </c>
      <c r="B134" s="65" t="s">
        <v>327</v>
      </c>
      <c r="C134" s="91">
        <v>6</v>
      </c>
      <c r="D134" s="91">
        <v>5</v>
      </c>
      <c r="E134" s="65">
        <v>240</v>
      </c>
      <c r="F134" s="104"/>
      <c r="G134" s="92">
        <f>G135</f>
        <v>1123737.37</v>
      </c>
    </row>
    <row r="135" spans="1:7" ht="33" customHeight="1">
      <c r="A135" s="75" t="s">
        <v>195</v>
      </c>
      <c r="B135" s="65" t="s">
        <v>327</v>
      </c>
      <c r="C135" s="91">
        <v>6</v>
      </c>
      <c r="D135" s="91">
        <v>5</v>
      </c>
      <c r="E135" s="65">
        <v>240</v>
      </c>
      <c r="F135" s="83">
        <v>13</v>
      </c>
      <c r="G135" s="98">
        <f>1101315.8+11184.2+11237.37</f>
        <v>1123737.37</v>
      </c>
    </row>
    <row r="136" spans="1:7" ht="19.5" customHeight="1">
      <c r="A136" s="105" t="s">
        <v>384</v>
      </c>
      <c r="B136" s="65"/>
      <c r="C136" s="105"/>
      <c r="D136" s="105"/>
      <c r="E136" s="105"/>
      <c r="F136" s="105"/>
      <c r="G136" s="69">
        <f>G16+G28+G35+G42+G61+G68+G75+G82+G91+G96+G102+G115+G122+G129</f>
        <v>2512564.5300000003</v>
      </c>
    </row>
    <row r="137" spans="1:7" ht="19.5" customHeight="1">
      <c r="A137" s="106"/>
      <c r="B137" s="106"/>
      <c r="C137" s="106"/>
      <c r="D137" s="106"/>
      <c r="E137" s="106"/>
      <c r="F137" s="106"/>
      <c r="G137" s="106"/>
    </row>
    <row r="138" spans="1:7" ht="19.5" customHeight="1">
      <c r="A138" s="106" t="s">
        <v>31</v>
      </c>
      <c r="B138" s="106"/>
      <c r="C138" s="106"/>
      <c r="D138" s="106"/>
      <c r="E138" s="106" t="s">
        <v>372</v>
      </c>
      <c r="F138" s="106"/>
      <c r="G138" s="106"/>
    </row>
  </sheetData>
  <sheetProtection selectLockedCells="1" selectUnlockedCells="1"/>
  <mergeCells count="12">
    <mergeCell ref="E1:G1"/>
    <mergeCell ref="E7:G7"/>
    <mergeCell ref="A9:G9"/>
    <mergeCell ref="A10:G10"/>
    <mergeCell ref="A11:G11"/>
    <mergeCell ref="A13:A15"/>
    <mergeCell ref="B13:B15"/>
    <mergeCell ref="C13:C15"/>
    <mergeCell ref="D13:D15"/>
    <mergeCell ref="E13:E15"/>
    <mergeCell ref="F13:F15"/>
    <mergeCell ref="G13:G15"/>
  </mergeCells>
  <printOptions/>
  <pageMargins left="0.9840277777777777" right="0.39375" top="0.19652777777777777" bottom="0.39375" header="0.5118055555555555" footer="0.5118055555555555"/>
  <pageSetup fitToHeight="0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view="pageBreakPreview" zoomScale="74" zoomScaleSheetLayoutView="74" workbookViewId="0" topLeftCell="A1">
      <selection activeCell="A135" activeCellId="1" sqref="A44:IV44 A135"/>
    </sheetView>
  </sheetViews>
  <sheetFormatPr defaultColWidth="9.140625" defaultRowHeight="12.75"/>
  <cols>
    <col min="1" max="1" width="50.57421875" style="41" customWidth="1"/>
    <col min="2" max="2" width="15.140625" style="41" customWidth="1"/>
    <col min="3" max="3" width="8.00390625" style="41" customWidth="1"/>
    <col min="4" max="4" width="11.140625" style="41" customWidth="1"/>
    <col min="5" max="5" width="10.28125" style="41" customWidth="1"/>
    <col min="6" max="6" width="7.57421875" style="41" customWidth="1"/>
    <col min="7" max="8" width="17.140625" style="41" customWidth="1"/>
    <col min="9" max="177" width="8.7109375" style="41" customWidth="1"/>
    <col min="178" max="16384" width="11.57421875" style="37" customWidth="1"/>
  </cols>
  <sheetData>
    <row r="1" spans="2:8" ht="12.75">
      <c r="B1" s="88"/>
      <c r="C1" s="44"/>
      <c r="D1" s="44"/>
      <c r="E1" s="3" t="s">
        <v>415</v>
      </c>
      <c r="F1" s="3"/>
      <c r="G1" s="3"/>
      <c r="H1" s="3"/>
    </row>
    <row r="2" spans="2:8" ht="12.75">
      <c r="B2" s="44"/>
      <c r="C2" s="44"/>
      <c r="D2" s="44"/>
      <c r="E2" s="3" t="s">
        <v>1</v>
      </c>
      <c r="F2" s="38"/>
      <c r="G2" s="3"/>
      <c r="H2" s="3"/>
    </row>
    <row r="3" spans="2:8" ht="12.75">
      <c r="B3" s="44"/>
      <c r="C3" s="44"/>
      <c r="D3" s="44"/>
      <c r="E3" s="3" t="s">
        <v>34</v>
      </c>
      <c r="F3" s="38"/>
      <c r="G3" s="3"/>
      <c r="H3" s="3"/>
    </row>
    <row r="4" spans="2:8" ht="12.75">
      <c r="B4" s="44"/>
      <c r="C4" s="44"/>
      <c r="D4" s="44"/>
      <c r="E4" s="3" t="s">
        <v>3</v>
      </c>
      <c r="F4" s="38"/>
      <c r="G4" s="3"/>
      <c r="H4" s="3"/>
    </row>
    <row r="5" spans="2:8" ht="12.75">
      <c r="B5" s="44"/>
      <c r="C5" s="44"/>
      <c r="D5" s="44"/>
      <c r="E5" s="3" t="s">
        <v>39</v>
      </c>
      <c r="F5" s="38"/>
      <c r="G5" s="3"/>
      <c r="H5" s="3"/>
    </row>
    <row r="6" spans="2:8" ht="12.75">
      <c r="B6" s="44"/>
      <c r="C6" s="44"/>
      <c r="D6" s="44"/>
      <c r="E6" s="3" t="s">
        <v>5</v>
      </c>
      <c r="F6" s="3"/>
      <c r="G6" s="3"/>
      <c r="H6" s="3"/>
    </row>
    <row r="7" spans="2:8" ht="12.75">
      <c r="B7" s="44"/>
      <c r="C7" s="44"/>
      <c r="D7" s="44"/>
      <c r="E7" s="3" t="s">
        <v>6</v>
      </c>
      <c r="F7" s="3"/>
      <c r="G7" s="3"/>
      <c r="H7" s="3"/>
    </row>
    <row r="8" ht="12.75" customHeight="1">
      <c r="D8" s="46"/>
    </row>
    <row r="9" spans="1:8" ht="16.5" customHeight="1">
      <c r="A9" s="47" t="s">
        <v>192</v>
      </c>
      <c r="B9" s="47"/>
      <c r="C9" s="47"/>
      <c r="D9" s="47"/>
      <c r="E9" s="47"/>
      <c r="F9" s="47"/>
      <c r="G9" s="47"/>
      <c r="H9" s="47"/>
    </row>
    <row r="10" spans="1:8" ht="16.5" customHeight="1">
      <c r="A10" s="47" t="s">
        <v>388</v>
      </c>
      <c r="B10" s="47"/>
      <c r="C10" s="47"/>
      <c r="D10" s="47"/>
      <c r="E10" s="47"/>
      <c r="F10" s="47"/>
      <c r="G10" s="47"/>
      <c r="H10" s="47"/>
    </row>
    <row r="11" spans="1:8" ht="16.5" customHeight="1">
      <c r="A11" s="47" t="s">
        <v>416</v>
      </c>
      <c r="B11" s="47"/>
      <c r="C11" s="47"/>
      <c r="D11" s="47"/>
      <c r="E11" s="47"/>
      <c r="F11" s="47"/>
      <c r="G11" s="47"/>
      <c r="H11" s="47"/>
    </row>
    <row r="12" spans="1:8" ht="12.75" customHeight="1">
      <c r="A12" s="78"/>
      <c r="B12" s="78"/>
      <c r="C12" s="78"/>
      <c r="D12" s="78"/>
      <c r="E12" s="78"/>
      <c r="F12" s="78"/>
      <c r="G12" s="78"/>
      <c r="H12" s="49"/>
    </row>
    <row r="13" spans="1:8" ht="12.75" customHeight="1">
      <c r="A13" s="89" t="s">
        <v>200</v>
      </c>
      <c r="B13" s="89" t="s">
        <v>390</v>
      </c>
      <c r="C13" s="89" t="s">
        <v>391</v>
      </c>
      <c r="D13" s="89" t="s">
        <v>392</v>
      </c>
      <c r="E13" s="89" t="s">
        <v>417</v>
      </c>
      <c r="F13" s="89" t="s">
        <v>393</v>
      </c>
      <c r="G13" s="90" t="s">
        <v>202</v>
      </c>
      <c r="H13" s="90" t="s">
        <v>418</v>
      </c>
    </row>
    <row r="14" spans="1:8" ht="14.25" customHeight="1">
      <c r="A14" s="89"/>
      <c r="B14" s="89"/>
      <c r="C14" s="89"/>
      <c r="D14" s="89"/>
      <c r="E14" s="89"/>
      <c r="F14" s="89"/>
      <c r="G14" s="107" t="s">
        <v>419</v>
      </c>
      <c r="H14" s="107" t="s">
        <v>377</v>
      </c>
    </row>
    <row r="15" spans="1:8" ht="12.75" customHeight="1">
      <c r="A15" s="89"/>
      <c r="B15" s="89"/>
      <c r="C15" s="89"/>
      <c r="D15" s="89"/>
      <c r="E15" s="89"/>
      <c r="F15" s="89"/>
      <c r="G15" s="107"/>
      <c r="H15" s="107"/>
    </row>
    <row r="16" spans="1:256" ht="48" customHeight="1" hidden="1">
      <c r="A16" s="75" t="s">
        <v>350</v>
      </c>
      <c r="B16" s="65" t="s">
        <v>351</v>
      </c>
      <c r="C16" s="91"/>
      <c r="D16" s="91"/>
      <c r="E16" s="65"/>
      <c r="F16" s="83"/>
      <c r="G16" s="92">
        <f>G17</f>
        <v>0</v>
      </c>
      <c r="H16" s="92">
        <f>H17</f>
        <v>0</v>
      </c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33" customHeight="1" hidden="1">
      <c r="A17" s="93" t="s">
        <v>352</v>
      </c>
      <c r="B17" s="65" t="s">
        <v>353</v>
      </c>
      <c r="C17" s="91"/>
      <c r="D17" s="91"/>
      <c r="E17" s="65"/>
      <c r="F17" s="83"/>
      <c r="G17" s="92">
        <f>G18</f>
        <v>0</v>
      </c>
      <c r="H17" s="92">
        <f>H18</f>
        <v>0</v>
      </c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12.75" hidden="1">
      <c r="A18" s="93" t="s">
        <v>354</v>
      </c>
      <c r="B18" s="65" t="s">
        <v>355</v>
      </c>
      <c r="C18" s="91"/>
      <c r="D18" s="91"/>
      <c r="E18" s="65"/>
      <c r="F18" s="94"/>
      <c r="G18" s="92">
        <f>G19</f>
        <v>0</v>
      </c>
      <c r="H18" s="92">
        <f>H19</f>
        <v>0</v>
      </c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18" customHeight="1" hidden="1">
      <c r="A19" s="75" t="s">
        <v>395</v>
      </c>
      <c r="B19" s="65" t="s">
        <v>355</v>
      </c>
      <c r="C19" s="91">
        <v>10</v>
      </c>
      <c r="D19" s="91"/>
      <c r="E19" s="65"/>
      <c r="F19" s="83"/>
      <c r="G19" s="92">
        <f>G20</f>
        <v>0</v>
      </c>
      <c r="H19" s="92">
        <f>H20</f>
        <v>0</v>
      </c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33" customHeight="1" hidden="1">
      <c r="A20" s="75" t="s">
        <v>359</v>
      </c>
      <c r="B20" s="65" t="s">
        <v>355</v>
      </c>
      <c r="C20" s="91">
        <v>10</v>
      </c>
      <c r="D20" s="91">
        <v>3</v>
      </c>
      <c r="E20" s="65"/>
      <c r="F20" s="83"/>
      <c r="G20" s="92">
        <f>G21+G24</f>
        <v>0</v>
      </c>
      <c r="H20" s="92">
        <f>H21+H24</f>
        <v>0</v>
      </c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33" customHeight="1" hidden="1">
      <c r="A21" s="95" t="s">
        <v>396</v>
      </c>
      <c r="B21" s="65" t="s">
        <v>397</v>
      </c>
      <c r="C21" s="91">
        <v>10</v>
      </c>
      <c r="D21" s="91">
        <v>3</v>
      </c>
      <c r="E21" s="65"/>
      <c r="F21" s="83"/>
      <c r="G21" s="96">
        <f>G22</f>
        <v>0</v>
      </c>
      <c r="H21" s="96">
        <f>H22</f>
        <v>0</v>
      </c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33" customHeight="1" hidden="1">
      <c r="A22" s="95" t="s">
        <v>358</v>
      </c>
      <c r="B22" s="65" t="s">
        <v>397</v>
      </c>
      <c r="C22" s="91">
        <v>10</v>
      </c>
      <c r="D22" s="91">
        <v>3</v>
      </c>
      <c r="E22" s="65">
        <v>310</v>
      </c>
      <c r="F22" s="83"/>
      <c r="G22" s="96">
        <f>G23</f>
        <v>0</v>
      </c>
      <c r="H22" s="96">
        <f>H23</f>
        <v>0</v>
      </c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33" customHeight="1" hidden="1">
      <c r="A23" s="95" t="s">
        <v>195</v>
      </c>
      <c r="B23" s="65" t="s">
        <v>397</v>
      </c>
      <c r="C23" s="91">
        <v>10</v>
      </c>
      <c r="D23" s="91">
        <v>3</v>
      </c>
      <c r="E23" s="65">
        <v>310</v>
      </c>
      <c r="F23" s="83">
        <v>13</v>
      </c>
      <c r="G23" s="97"/>
      <c r="H23" s="97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12.75" hidden="1">
      <c r="A24" s="75" t="s">
        <v>349</v>
      </c>
      <c r="B24" s="65" t="s">
        <v>355</v>
      </c>
      <c r="C24" s="91">
        <v>10</v>
      </c>
      <c r="D24" s="91">
        <v>1</v>
      </c>
      <c r="E24" s="65"/>
      <c r="F24" s="83"/>
      <c r="G24" s="92">
        <f>G25</f>
        <v>0</v>
      </c>
      <c r="H24" s="92">
        <f>H25</f>
        <v>0</v>
      </c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12.75" hidden="1">
      <c r="A25" s="75" t="s">
        <v>356</v>
      </c>
      <c r="B25" s="65" t="s">
        <v>357</v>
      </c>
      <c r="C25" s="91">
        <v>10</v>
      </c>
      <c r="D25" s="91">
        <v>1</v>
      </c>
      <c r="E25" s="65"/>
      <c r="F25" s="83"/>
      <c r="G25" s="92">
        <f>G26</f>
        <v>0</v>
      </c>
      <c r="H25" s="92">
        <f>H26</f>
        <v>0</v>
      </c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ht="12.75" hidden="1">
      <c r="A26" s="75" t="s">
        <v>358</v>
      </c>
      <c r="B26" s="65" t="s">
        <v>357</v>
      </c>
      <c r="C26" s="91">
        <v>10</v>
      </c>
      <c r="D26" s="91">
        <v>1</v>
      </c>
      <c r="E26" s="65">
        <v>310</v>
      </c>
      <c r="F26" s="83"/>
      <c r="G26" s="92">
        <f>G27</f>
        <v>0</v>
      </c>
      <c r="H26" s="92">
        <f>H27</f>
        <v>0</v>
      </c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ht="33" customHeight="1" hidden="1">
      <c r="A27" s="75" t="s">
        <v>195</v>
      </c>
      <c r="B27" s="65" t="s">
        <v>357</v>
      </c>
      <c r="C27" s="91">
        <v>10</v>
      </c>
      <c r="D27" s="91">
        <v>1</v>
      </c>
      <c r="E27" s="65">
        <v>310</v>
      </c>
      <c r="F27" s="83">
        <v>13</v>
      </c>
      <c r="G27" s="98"/>
      <c r="H27" s="98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ht="63" customHeight="1" hidden="1">
      <c r="A28" s="75" t="s">
        <v>231</v>
      </c>
      <c r="B28" s="99" t="s">
        <v>232</v>
      </c>
      <c r="C28" s="99"/>
      <c r="D28" s="99"/>
      <c r="E28" s="99"/>
      <c r="F28" s="89"/>
      <c r="G28" s="100">
        <f>G29</f>
        <v>0</v>
      </c>
      <c r="H28" s="100">
        <f>H29</f>
        <v>0</v>
      </c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ht="33" customHeight="1" hidden="1">
      <c r="A29" s="75" t="s">
        <v>233</v>
      </c>
      <c r="B29" s="99" t="s">
        <v>234</v>
      </c>
      <c r="C29" s="99"/>
      <c r="D29" s="99"/>
      <c r="E29" s="99"/>
      <c r="F29" s="89"/>
      <c r="G29" s="100">
        <f>G30</f>
        <v>0</v>
      </c>
      <c r="H29" s="100">
        <f>H30</f>
        <v>0</v>
      </c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ht="48" customHeight="1" hidden="1">
      <c r="A30" s="75" t="s">
        <v>235</v>
      </c>
      <c r="B30" s="99" t="s">
        <v>236</v>
      </c>
      <c r="C30" s="99"/>
      <c r="D30" s="99"/>
      <c r="E30" s="99"/>
      <c r="F30" s="89"/>
      <c r="G30" s="100">
        <f>G31</f>
        <v>0</v>
      </c>
      <c r="H30" s="100">
        <f>H31</f>
        <v>0</v>
      </c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ht="18" customHeight="1" hidden="1">
      <c r="A31" s="75" t="s">
        <v>209</v>
      </c>
      <c r="B31" s="99" t="s">
        <v>236</v>
      </c>
      <c r="C31" s="101">
        <v>1</v>
      </c>
      <c r="D31" s="99"/>
      <c r="E31" s="99"/>
      <c r="F31" s="89"/>
      <c r="G31" s="100">
        <f>G32</f>
        <v>0</v>
      </c>
      <c r="H31" s="100">
        <f>H32</f>
        <v>0</v>
      </c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ht="18" customHeight="1" hidden="1">
      <c r="A32" s="75" t="s">
        <v>230</v>
      </c>
      <c r="B32" s="99" t="s">
        <v>236</v>
      </c>
      <c r="C32" s="101">
        <v>1</v>
      </c>
      <c r="D32" s="99">
        <v>13</v>
      </c>
      <c r="E32" s="99"/>
      <c r="F32" s="89"/>
      <c r="G32" s="100">
        <f>G33</f>
        <v>0</v>
      </c>
      <c r="H32" s="100">
        <f>H33</f>
        <v>0</v>
      </c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ht="48" customHeight="1" hidden="1">
      <c r="A33" s="75" t="s">
        <v>222</v>
      </c>
      <c r="B33" s="99" t="s">
        <v>236</v>
      </c>
      <c r="C33" s="101">
        <v>1</v>
      </c>
      <c r="D33" s="99">
        <v>13</v>
      </c>
      <c r="E33" s="99">
        <v>240</v>
      </c>
      <c r="F33" s="89"/>
      <c r="G33" s="100">
        <f>G34</f>
        <v>0</v>
      </c>
      <c r="H33" s="100">
        <f>H34</f>
        <v>0</v>
      </c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ht="33" customHeight="1" hidden="1">
      <c r="A34" s="54" t="s">
        <v>195</v>
      </c>
      <c r="B34" s="99" t="s">
        <v>236</v>
      </c>
      <c r="C34" s="101">
        <v>1</v>
      </c>
      <c r="D34" s="99">
        <v>13</v>
      </c>
      <c r="E34" s="99">
        <v>240</v>
      </c>
      <c r="F34" s="83">
        <v>13</v>
      </c>
      <c r="G34" s="102"/>
      <c r="H34" s="10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ht="63" customHeight="1" hidden="1">
      <c r="A35" s="75" t="s">
        <v>398</v>
      </c>
      <c r="B35" s="99" t="s">
        <v>399</v>
      </c>
      <c r="C35" s="101"/>
      <c r="D35" s="99"/>
      <c r="E35" s="99"/>
      <c r="F35" s="103"/>
      <c r="G35" s="100">
        <f>G36</f>
        <v>0</v>
      </c>
      <c r="H35" s="100">
        <f>H36</f>
        <v>0</v>
      </c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ht="48" customHeight="1" hidden="1">
      <c r="A36" s="75" t="s">
        <v>277</v>
      </c>
      <c r="B36" s="99" t="s">
        <v>400</v>
      </c>
      <c r="C36" s="101"/>
      <c r="D36" s="99"/>
      <c r="E36" s="99"/>
      <c r="F36" s="103"/>
      <c r="G36" s="92">
        <f>G37</f>
        <v>0</v>
      </c>
      <c r="H36" s="92">
        <f>H37</f>
        <v>0</v>
      </c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63" customHeight="1" hidden="1">
      <c r="A37" s="75" t="s">
        <v>279</v>
      </c>
      <c r="B37" s="65" t="s">
        <v>401</v>
      </c>
      <c r="C37" s="91"/>
      <c r="D37" s="91"/>
      <c r="E37" s="65"/>
      <c r="F37" s="83"/>
      <c r="G37" s="92">
        <f>G38</f>
        <v>0</v>
      </c>
      <c r="H37" s="92">
        <f>H38</f>
        <v>0</v>
      </c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ht="18" customHeight="1" hidden="1">
      <c r="A38" s="75" t="s">
        <v>304</v>
      </c>
      <c r="B38" s="65" t="s">
        <v>401</v>
      </c>
      <c r="C38" s="91">
        <v>5</v>
      </c>
      <c r="D38" s="91"/>
      <c r="E38" s="65"/>
      <c r="F38" s="83"/>
      <c r="G38" s="92">
        <f>G39</f>
        <v>0</v>
      </c>
      <c r="H38" s="92">
        <f>H39</f>
        <v>0</v>
      </c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ht="18" customHeight="1" hidden="1">
      <c r="A39" s="75" t="s">
        <v>305</v>
      </c>
      <c r="B39" s="65" t="s">
        <v>401</v>
      </c>
      <c r="C39" s="91">
        <v>5</v>
      </c>
      <c r="D39" s="91">
        <v>3</v>
      </c>
      <c r="E39" s="65"/>
      <c r="F39" s="83"/>
      <c r="G39" s="92">
        <f>G40</f>
        <v>0</v>
      </c>
      <c r="H39" s="92">
        <f>H40</f>
        <v>0</v>
      </c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ht="48" customHeight="1" hidden="1">
      <c r="A40" s="75" t="s">
        <v>222</v>
      </c>
      <c r="B40" s="65" t="s">
        <v>401</v>
      </c>
      <c r="C40" s="91">
        <v>5</v>
      </c>
      <c r="D40" s="91">
        <v>3</v>
      </c>
      <c r="E40" s="65">
        <v>240</v>
      </c>
      <c r="F40" s="83"/>
      <c r="G40" s="92">
        <f>G41</f>
        <v>0</v>
      </c>
      <c r="H40" s="92">
        <f>H41</f>
        <v>0</v>
      </c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ht="33" customHeight="1" hidden="1">
      <c r="A41" s="75" t="s">
        <v>195</v>
      </c>
      <c r="B41" s="65" t="s">
        <v>401</v>
      </c>
      <c r="C41" s="91">
        <v>5</v>
      </c>
      <c r="D41" s="91">
        <v>3</v>
      </c>
      <c r="E41" s="65">
        <v>240</v>
      </c>
      <c r="F41" s="83">
        <v>13</v>
      </c>
      <c r="G41" s="98"/>
      <c r="H41" s="98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ht="78" customHeight="1">
      <c r="A42" s="75" t="s">
        <v>275</v>
      </c>
      <c r="B42" s="99" t="s">
        <v>276</v>
      </c>
      <c r="C42" s="101"/>
      <c r="D42" s="99"/>
      <c r="E42" s="99"/>
      <c r="F42" s="103"/>
      <c r="G42" s="100">
        <f>G43+G49+G55</f>
        <v>166666.66999999998</v>
      </c>
      <c r="H42" s="100">
        <f>H43+H49+H55</f>
        <v>166666.66999999998</v>
      </c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ht="48" customHeight="1" hidden="1">
      <c r="A43" s="75" t="s">
        <v>277</v>
      </c>
      <c r="B43" s="99" t="s">
        <v>278</v>
      </c>
      <c r="C43" s="101"/>
      <c r="D43" s="99"/>
      <c r="E43" s="99"/>
      <c r="F43" s="103"/>
      <c r="G43" s="100">
        <f>G44</f>
        <v>0</v>
      </c>
      <c r="H43" s="100">
        <f>H44</f>
        <v>0</v>
      </c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ht="63" customHeight="1" hidden="1">
      <c r="A44" s="75" t="s">
        <v>279</v>
      </c>
      <c r="B44" s="99" t="s">
        <v>280</v>
      </c>
      <c r="C44" s="101"/>
      <c r="D44" s="99"/>
      <c r="E44" s="99"/>
      <c r="F44" s="103"/>
      <c r="G44" s="100">
        <f>G45</f>
        <v>0</v>
      </c>
      <c r="H44" s="100">
        <f>H45</f>
        <v>0</v>
      </c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ht="33" customHeight="1" hidden="1">
      <c r="A45" s="75" t="s">
        <v>273</v>
      </c>
      <c r="B45" s="99" t="s">
        <v>280</v>
      </c>
      <c r="C45" s="101">
        <v>3</v>
      </c>
      <c r="D45" s="99"/>
      <c r="E45" s="99"/>
      <c r="F45" s="103"/>
      <c r="G45" s="100">
        <f>G46</f>
        <v>0</v>
      </c>
      <c r="H45" s="100">
        <f>H46</f>
        <v>0</v>
      </c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ht="48" customHeight="1" hidden="1">
      <c r="A46" s="75" t="s">
        <v>274</v>
      </c>
      <c r="B46" s="99" t="s">
        <v>280</v>
      </c>
      <c r="C46" s="101">
        <v>3</v>
      </c>
      <c r="D46" s="99">
        <v>10</v>
      </c>
      <c r="E46" s="99"/>
      <c r="F46" s="89"/>
      <c r="G46" s="100">
        <f>G47</f>
        <v>0</v>
      </c>
      <c r="H46" s="100">
        <f>H47</f>
        <v>0</v>
      </c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ht="48" customHeight="1" hidden="1">
      <c r="A47" s="75" t="s">
        <v>222</v>
      </c>
      <c r="B47" s="99" t="s">
        <v>280</v>
      </c>
      <c r="C47" s="101">
        <v>3</v>
      </c>
      <c r="D47" s="99">
        <v>10</v>
      </c>
      <c r="E47" s="99">
        <v>240</v>
      </c>
      <c r="F47" s="89"/>
      <c r="G47" s="100">
        <f>G48</f>
        <v>0</v>
      </c>
      <c r="H47" s="100">
        <f>H48</f>
        <v>0</v>
      </c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ht="33" customHeight="1" hidden="1">
      <c r="A48" s="75" t="s">
        <v>195</v>
      </c>
      <c r="B48" s="99" t="s">
        <v>280</v>
      </c>
      <c r="C48" s="101">
        <v>3</v>
      </c>
      <c r="D48" s="99">
        <v>10</v>
      </c>
      <c r="E48" s="99">
        <v>240</v>
      </c>
      <c r="F48" s="83">
        <v>13</v>
      </c>
      <c r="G48" s="102"/>
      <c r="H48" s="10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33" customHeight="1">
      <c r="A49" s="75" t="s">
        <v>281</v>
      </c>
      <c r="B49" s="99" t="s">
        <v>282</v>
      </c>
      <c r="C49" s="101"/>
      <c r="D49" s="99"/>
      <c r="E49" s="99"/>
      <c r="F49" s="103"/>
      <c r="G49" s="100">
        <f>G50</f>
        <v>125252.53</v>
      </c>
      <c r="H49" s="100">
        <f>H50</f>
        <v>125252.53</v>
      </c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33" customHeight="1">
      <c r="A50" s="75" t="s">
        <v>402</v>
      </c>
      <c r="B50" s="99" t="s">
        <v>284</v>
      </c>
      <c r="C50" s="101"/>
      <c r="D50" s="99"/>
      <c r="E50" s="99"/>
      <c r="F50" s="103"/>
      <c r="G50" s="100">
        <f>G51</f>
        <v>125252.53</v>
      </c>
      <c r="H50" s="100">
        <f>H51</f>
        <v>125252.53</v>
      </c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33" customHeight="1">
      <c r="A51" s="75" t="s">
        <v>273</v>
      </c>
      <c r="B51" s="99" t="s">
        <v>284</v>
      </c>
      <c r="C51" s="101">
        <v>3</v>
      </c>
      <c r="D51" s="99"/>
      <c r="E51" s="99"/>
      <c r="F51" s="103"/>
      <c r="G51" s="100">
        <f>G52</f>
        <v>125252.53</v>
      </c>
      <c r="H51" s="100">
        <f>H52</f>
        <v>125252.53</v>
      </c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48" customHeight="1">
      <c r="A52" s="75" t="s">
        <v>274</v>
      </c>
      <c r="B52" s="99" t="s">
        <v>284</v>
      </c>
      <c r="C52" s="101">
        <v>3</v>
      </c>
      <c r="D52" s="99">
        <v>10</v>
      </c>
      <c r="E52" s="99"/>
      <c r="F52" s="89"/>
      <c r="G52" s="100">
        <f>G53</f>
        <v>125252.53</v>
      </c>
      <c r="H52" s="100">
        <f>H53</f>
        <v>125252.53</v>
      </c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48" customHeight="1">
      <c r="A53" s="75" t="s">
        <v>222</v>
      </c>
      <c r="B53" s="99" t="s">
        <v>284</v>
      </c>
      <c r="C53" s="101">
        <v>3</v>
      </c>
      <c r="D53" s="99">
        <v>10</v>
      </c>
      <c r="E53" s="99">
        <v>240</v>
      </c>
      <c r="F53" s="89"/>
      <c r="G53" s="100">
        <f>G54</f>
        <v>125252.53</v>
      </c>
      <c r="H53" s="100">
        <f>H54</f>
        <v>125252.53</v>
      </c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33" customHeight="1">
      <c r="A54" s="75" t="s">
        <v>195</v>
      </c>
      <c r="B54" s="99" t="s">
        <v>284</v>
      </c>
      <c r="C54" s="101">
        <v>3</v>
      </c>
      <c r="D54" s="99">
        <v>10</v>
      </c>
      <c r="E54" s="99">
        <v>240</v>
      </c>
      <c r="F54" s="83">
        <v>13</v>
      </c>
      <c r="G54" s="102">
        <v>125252.53</v>
      </c>
      <c r="H54" s="102">
        <v>125252.53</v>
      </c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33" customHeight="1">
      <c r="A55" s="75" t="s">
        <v>285</v>
      </c>
      <c r="B55" s="99" t="s">
        <v>286</v>
      </c>
      <c r="C55" s="101"/>
      <c r="D55" s="99"/>
      <c r="E55" s="99"/>
      <c r="F55" s="103"/>
      <c r="G55" s="100">
        <f>G56</f>
        <v>41414.14</v>
      </c>
      <c r="H55" s="100">
        <f>H56</f>
        <v>41414.14</v>
      </c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ht="33" customHeight="1">
      <c r="A56" s="75" t="s">
        <v>420</v>
      </c>
      <c r="B56" s="99" t="s">
        <v>378</v>
      </c>
      <c r="C56" s="101"/>
      <c r="D56" s="99"/>
      <c r="E56" s="99"/>
      <c r="F56" s="103"/>
      <c r="G56" s="100">
        <f>G57</f>
        <v>41414.14</v>
      </c>
      <c r="H56" s="100">
        <f>H57</f>
        <v>41414.14</v>
      </c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ht="33" customHeight="1">
      <c r="A57" s="75" t="s">
        <v>273</v>
      </c>
      <c r="B57" s="99" t="s">
        <v>378</v>
      </c>
      <c r="C57" s="101">
        <v>3</v>
      </c>
      <c r="D57" s="99"/>
      <c r="E57" s="99"/>
      <c r="F57" s="103"/>
      <c r="G57" s="100">
        <f>G58</f>
        <v>41414.14</v>
      </c>
      <c r="H57" s="100">
        <f>H58</f>
        <v>41414.14</v>
      </c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48" customHeight="1">
      <c r="A58" s="75" t="s">
        <v>274</v>
      </c>
      <c r="B58" s="99" t="s">
        <v>378</v>
      </c>
      <c r="C58" s="101">
        <v>3</v>
      </c>
      <c r="D58" s="99">
        <v>10</v>
      </c>
      <c r="E58" s="99"/>
      <c r="F58" s="89"/>
      <c r="G58" s="100">
        <f>G59</f>
        <v>41414.14</v>
      </c>
      <c r="H58" s="100">
        <f>H59</f>
        <v>41414.14</v>
      </c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48" customHeight="1">
      <c r="A59" s="75" t="s">
        <v>222</v>
      </c>
      <c r="B59" s="99" t="s">
        <v>378</v>
      </c>
      <c r="C59" s="101">
        <v>3</v>
      </c>
      <c r="D59" s="99">
        <v>10</v>
      </c>
      <c r="E59" s="99">
        <v>240</v>
      </c>
      <c r="F59" s="89"/>
      <c r="G59" s="100">
        <f>G60</f>
        <v>41414.14</v>
      </c>
      <c r="H59" s="100">
        <f>H60</f>
        <v>41414.14</v>
      </c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33" customHeight="1">
      <c r="A60" s="75" t="s">
        <v>195</v>
      </c>
      <c r="B60" s="99" t="s">
        <v>378</v>
      </c>
      <c r="C60" s="101">
        <v>3</v>
      </c>
      <c r="D60" s="99">
        <v>10</v>
      </c>
      <c r="E60" s="99">
        <v>240</v>
      </c>
      <c r="F60" s="83">
        <v>13</v>
      </c>
      <c r="G60" s="102">
        <v>41414.14</v>
      </c>
      <c r="H60" s="102">
        <v>41414.14</v>
      </c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ht="48" customHeight="1" hidden="1">
      <c r="A61" s="54" t="s">
        <v>237</v>
      </c>
      <c r="B61" s="99" t="s">
        <v>404</v>
      </c>
      <c r="C61" s="101"/>
      <c r="D61" s="99"/>
      <c r="E61" s="99"/>
      <c r="F61" s="103"/>
      <c r="G61" s="100">
        <f>G62</f>
        <v>0</v>
      </c>
      <c r="H61" s="100">
        <f>H62</f>
        <v>0</v>
      </c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33" customHeight="1" hidden="1">
      <c r="A62" s="75" t="s">
        <v>239</v>
      </c>
      <c r="B62" s="99" t="s">
        <v>405</v>
      </c>
      <c r="C62" s="101"/>
      <c r="D62" s="99"/>
      <c r="E62" s="99"/>
      <c r="F62" s="103"/>
      <c r="G62" s="100">
        <f>G63</f>
        <v>0</v>
      </c>
      <c r="H62" s="100">
        <f>H63</f>
        <v>0</v>
      </c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ht="33" customHeight="1" hidden="1">
      <c r="A63" s="75" t="s">
        <v>241</v>
      </c>
      <c r="B63" s="99" t="s">
        <v>406</v>
      </c>
      <c r="C63" s="101"/>
      <c r="D63" s="99"/>
      <c r="E63" s="99"/>
      <c r="F63" s="103"/>
      <c r="G63" s="100">
        <f>G64</f>
        <v>0</v>
      </c>
      <c r="H63" s="100">
        <f>H64</f>
        <v>0</v>
      </c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ht="18" customHeight="1" hidden="1">
      <c r="A64" s="75" t="s">
        <v>209</v>
      </c>
      <c r="B64" s="99" t="s">
        <v>406</v>
      </c>
      <c r="C64" s="101">
        <v>1</v>
      </c>
      <c r="D64" s="99"/>
      <c r="E64" s="99"/>
      <c r="F64" s="103"/>
      <c r="G64" s="100">
        <f>G65</f>
        <v>0</v>
      </c>
      <c r="H64" s="100">
        <f>H65</f>
        <v>0</v>
      </c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18" customHeight="1" hidden="1">
      <c r="A65" s="75" t="s">
        <v>230</v>
      </c>
      <c r="B65" s="99" t="s">
        <v>406</v>
      </c>
      <c r="C65" s="101">
        <v>1</v>
      </c>
      <c r="D65" s="99">
        <v>13</v>
      </c>
      <c r="E65" s="99"/>
      <c r="F65" s="103"/>
      <c r="G65" s="100">
        <f>G66</f>
        <v>0</v>
      </c>
      <c r="H65" s="100">
        <f>H66</f>
        <v>0</v>
      </c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48" customHeight="1" hidden="1">
      <c r="A66" s="75" t="s">
        <v>222</v>
      </c>
      <c r="B66" s="99" t="s">
        <v>406</v>
      </c>
      <c r="C66" s="101">
        <v>1</v>
      </c>
      <c r="D66" s="99">
        <v>13</v>
      </c>
      <c r="E66" s="99">
        <v>240</v>
      </c>
      <c r="F66" s="89"/>
      <c r="G66" s="100">
        <f>G67</f>
        <v>0</v>
      </c>
      <c r="H66" s="100">
        <f>H67</f>
        <v>0</v>
      </c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33" customHeight="1" hidden="1">
      <c r="A67" s="75" t="s">
        <v>195</v>
      </c>
      <c r="B67" s="99" t="s">
        <v>406</v>
      </c>
      <c r="C67" s="101">
        <v>1</v>
      </c>
      <c r="D67" s="99">
        <v>13</v>
      </c>
      <c r="E67" s="99">
        <v>240</v>
      </c>
      <c r="F67" s="83">
        <v>13</v>
      </c>
      <c r="G67" s="102"/>
      <c r="H67" s="10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78" customHeight="1" hidden="1">
      <c r="A68" s="54" t="s">
        <v>243</v>
      </c>
      <c r="B68" s="99" t="s">
        <v>244</v>
      </c>
      <c r="C68" s="101"/>
      <c r="D68" s="99"/>
      <c r="E68" s="99"/>
      <c r="F68" s="103"/>
      <c r="G68" s="100">
        <f>G69</f>
        <v>0</v>
      </c>
      <c r="H68" s="100">
        <f>H69</f>
        <v>0</v>
      </c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63" customHeight="1" hidden="1">
      <c r="A69" s="54" t="s">
        <v>245</v>
      </c>
      <c r="B69" s="99" t="s">
        <v>246</v>
      </c>
      <c r="C69" s="101"/>
      <c r="D69" s="99"/>
      <c r="E69" s="99"/>
      <c r="F69" s="103"/>
      <c r="G69" s="100">
        <f>G70</f>
        <v>0</v>
      </c>
      <c r="H69" s="100">
        <f>H70</f>
        <v>0</v>
      </c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33" customHeight="1" hidden="1">
      <c r="A70" s="54" t="s">
        <v>247</v>
      </c>
      <c r="B70" s="99" t="s">
        <v>248</v>
      </c>
      <c r="C70" s="101"/>
      <c r="D70" s="99"/>
      <c r="E70" s="99"/>
      <c r="F70" s="103"/>
      <c r="G70" s="100">
        <f>G71</f>
        <v>0</v>
      </c>
      <c r="H70" s="100">
        <f>H71</f>
        <v>0</v>
      </c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ht="18" customHeight="1" hidden="1">
      <c r="A71" s="75" t="s">
        <v>209</v>
      </c>
      <c r="B71" s="99" t="s">
        <v>248</v>
      </c>
      <c r="C71" s="101">
        <v>1</v>
      </c>
      <c r="D71" s="99"/>
      <c r="E71" s="99"/>
      <c r="F71" s="103"/>
      <c r="G71" s="100">
        <f>G72</f>
        <v>0</v>
      </c>
      <c r="H71" s="100">
        <f>H72</f>
        <v>0</v>
      </c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ht="18" customHeight="1" hidden="1">
      <c r="A72" s="75" t="s">
        <v>230</v>
      </c>
      <c r="B72" s="99" t="s">
        <v>248</v>
      </c>
      <c r="C72" s="101">
        <v>1</v>
      </c>
      <c r="D72" s="99">
        <v>13</v>
      </c>
      <c r="E72" s="99"/>
      <c r="F72" s="103"/>
      <c r="G72" s="100">
        <f>G73</f>
        <v>0</v>
      </c>
      <c r="H72" s="100">
        <f>H73</f>
        <v>0</v>
      </c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ht="48" customHeight="1" hidden="1">
      <c r="A73" s="75" t="s">
        <v>222</v>
      </c>
      <c r="B73" s="99" t="s">
        <v>248</v>
      </c>
      <c r="C73" s="101">
        <v>1</v>
      </c>
      <c r="D73" s="99">
        <v>13</v>
      </c>
      <c r="E73" s="99">
        <v>240</v>
      </c>
      <c r="F73" s="89"/>
      <c r="G73" s="100">
        <f>G74</f>
        <v>0</v>
      </c>
      <c r="H73" s="100">
        <f>H74</f>
        <v>0</v>
      </c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ht="33" customHeight="1" hidden="1">
      <c r="A74" s="54" t="s">
        <v>195</v>
      </c>
      <c r="B74" s="99" t="s">
        <v>248</v>
      </c>
      <c r="C74" s="101">
        <v>1</v>
      </c>
      <c r="D74" s="99">
        <v>13</v>
      </c>
      <c r="E74" s="99">
        <v>240</v>
      </c>
      <c r="F74" s="103">
        <v>13</v>
      </c>
      <c r="G74" s="102"/>
      <c r="H74" s="10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ht="48" customHeight="1" hidden="1">
      <c r="A75" s="54" t="s">
        <v>249</v>
      </c>
      <c r="B75" s="99" t="s">
        <v>250</v>
      </c>
      <c r="C75" s="101"/>
      <c r="D75" s="99"/>
      <c r="E75" s="99"/>
      <c r="F75" s="103"/>
      <c r="G75" s="100">
        <f>G76</f>
        <v>0</v>
      </c>
      <c r="H75" s="100">
        <f>H76</f>
        <v>0</v>
      </c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256" ht="48" customHeight="1" hidden="1">
      <c r="A76" s="54" t="s">
        <v>251</v>
      </c>
      <c r="B76" s="99" t="s">
        <v>252</v>
      </c>
      <c r="C76" s="101"/>
      <c r="D76" s="99"/>
      <c r="E76" s="99"/>
      <c r="F76" s="103"/>
      <c r="G76" s="100">
        <f>G77</f>
        <v>0</v>
      </c>
      <c r="H76" s="100">
        <f>H77</f>
        <v>0</v>
      </c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ht="63" customHeight="1" hidden="1">
      <c r="A77" s="54" t="s">
        <v>253</v>
      </c>
      <c r="B77" s="99" t="s">
        <v>254</v>
      </c>
      <c r="C77" s="101"/>
      <c r="D77" s="99"/>
      <c r="E77" s="99"/>
      <c r="F77" s="103"/>
      <c r="G77" s="100">
        <f>G78</f>
        <v>0</v>
      </c>
      <c r="H77" s="100">
        <f>H78</f>
        <v>0</v>
      </c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ht="18" customHeight="1" hidden="1">
      <c r="A78" s="75" t="s">
        <v>209</v>
      </c>
      <c r="B78" s="99" t="s">
        <v>254</v>
      </c>
      <c r="C78" s="101">
        <v>1</v>
      </c>
      <c r="D78" s="99"/>
      <c r="E78" s="99"/>
      <c r="F78" s="103"/>
      <c r="G78" s="100">
        <f>G79</f>
        <v>0</v>
      </c>
      <c r="H78" s="100">
        <f>H79</f>
        <v>0</v>
      </c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ht="18" customHeight="1" hidden="1">
      <c r="A79" s="75" t="s">
        <v>230</v>
      </c>
      <c r="B79" s="99" t="s">
        <v>254</v>
      </c>
      <c r="C79" s="101">
        <v>1</v>
      </c>
      <c r="D79" s="99">
        <v>13</v>
      </c>
      <c r="E79" s="99"/>
      <c r="F79" s="103"/>
      <c r="G79" s="100">
        <f>G80</f>
        <v>0</v>
      </c>
      <c r="H79" s="100">
        <f>H80</f>
        <v>0</v>
      </c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ht="48" customHeight="1" hidden="1">
      <c r="A80" s="75" t="s">
        <v>222</v>
      </c>
      <c r="B80" s="99" t="s">
        <v>254</v>
      </c>
      <c r="C80" s="101">
        <v>1</v>
      </c>
      <c r="D80" s="99">
        <v>13</v>
      </c>
      <c r="E80" s="99">
        <v>240</v>
      </c>
      <c r="F80" s="89"/>
      <c r="G80" s="100">
        <f>G81</f>
        <v>0</v>
      </c>
      <c r="H80" s="100">
        <f>H81</f>
        <v>0</v>
      </c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ht="33" customHeight="1" hidden="1">
      <c r="A81" s="75" t="s">
        <v>195</v>
      </c>
      <c r="B81" s="99" t="s">
        <v>254</v>
      </c>
      <c r="C81" s="101">
        <v>1</v>
      </c>
      <c r="D81" s="99">
        <v>13</v>
      </c>
      <c r="E81" s="99">
        <v>240</v>
      </c>
      <c r="F81" s="83">
        <v>13</v>
      </c>
      <c r="G81" s="102"/>
      <c r="H81" s="10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256" ht="78" customHeight="1" hidden="1">
      <c r="A82" s="54" t="s">
        <v>255</v>
      </c>
      <c r="B82" s="99" t="s">
        <v>256</v>
      </c>
      <c r="C82" s="101"/>
      <c r="D82" s="99"/>
      <c r="E82" s="99"/>
      <c r="F82" s="103"/>
      <c r="G82" s="100">
        <f>G83</f>
        <v>0</v>
      </c>
      <c r="H82" s="100">
        <f>H83</f>
        <v>0</v>
      </c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256" ht="18" customHeight="1" hidden="1">
      <c r="A83" s="54" t="s">
        <v>257</v>
      </c>
      <c r="B83" s="99" t="s">
        <v>258</v>
      </c>
      <c r="C83" s="101"/>
      <c r="D83" s="99"/>
      <c r="E83" s="99"/>
      <c r="F83" s="103"/>
      <c r="G83" s="100">
        <f>G84</f>
        <v>0</v>
      </c>
      <c r="H83" s="100">
        <f>H84</f>
        <v>0</v>
      </c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</row>
    <row r="84" spans="1:256" ht="63" customHeight="1" hidden="1">
      <c r="A84" s="54" t="s">
        <v>259</v>
      </c>
      <c r="B84" s="99" t="s">
        <v>260</v>
      </c>
      <c r="C84" s="101"/>
      <c r="D84" s="99"/>
      <c r="E84" s="99"/>
      <c r="F84" s="103"/>
      <c r="G84" s="100">
        <f>G85</f>
        <v>0</v>
      </c>
      <c r="H84" s="100">
        <f>H85</f>
        <v>0</v>
      </c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</row>
    <row r="85" spans="1:256" ht="18" customHeight="1" hidden="1">
      <c r="A85" s="75" t="s">
        <v>209</v>
      </c>
      <c r="B85" s="99" t="s">
        <v>260</v>
      </c>
      <c r="C85" s="101">
        <v>1</v>
      </c>
      <c r="D85" s="99"/>
      <c r="E85" s="99"/>
      <c r="F85" s="103"/>
      <c r="G85" s="100">
        <f>G86</f>
        <v>0</v>
      </c>
      <c r="H85" s="100">
        <f>H86</f>
        <v>0</v>
      </c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</row>
    <row r="86" spans="1:256" ht="18" customHeight="1" hidden="1">
      <c r="A86" s="75" t="s">
        <v>230</v>
      </c>
      <c r="B86" s="99" t="s">
        <v>260</v>
      </c>
      <c r="C86" s="101">
        <v>1</v>
      </c>
      <c r="D86" s="99">
        <v>13</v>
      </c>
      <c r="E86" s="99"/>
      <c r="F86" s="103"/>
      <c r="G86" s="100">
        <f>G87</f>
        <v>0</v>
      </c>
      <c r="H86" s="100">
        <f>H87</f>
        <v>0</v>
      </c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</row>
    <row r="87" spans="1:256" ht="48" customHeight="1" hidden="1">
      <c r="A87" s="75" t="s">
        <v>222</v>
      </c>
      <c r="B87" s="99" t="s">
        <v>260</v>
      </c>
      <c r="C87" s="101">
        <v>1</v>
      </c>
      <c r="D87" s="99">
        <v>13</v>
      </c>
      <c r="E87" s="99">
        <v>240</v>
      </c>
      <c r="F87" s="83"/>
      <c r="G87" s="100">
        <f>G88</f>
        <v>0</v>
      </c>
      <c r="H87" s="100">
        <f>H88</f>
        <v>0</v>
      </c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</row>
    <row r="88" spans="1:256" ht="33" customHeight="1" hidden="1">
      <c r="A88" s="75" t="s">
        <v>195</v>
      </c>
      <c r="B88" s="99" t="s">
        <v>260</v>
      </c>
      <c r="C88" s="101">
        <v>1</v>
      </c>
      <c r="D88" s="99">
        <v>13</v>
      </c>
      <c r="E88" s="99">
        <v>240</v>
      </c>
      <c r="F88" s="83">
        <v>13</v>
      </c>
      <c r="G88" s="102"/>
      <c r="H88" s="10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</row>
    <row r="89" spans="1:256" ht="48" customHeight="1" hidden="1">
      <c r="A89" s="54" t="s">
        <v>330</v>
      </c>
      <c r="B89" s="65" t="s">
        <v>331</v>
      </c>
      <c r="C89" s="91"/>
      <c r="D89" s="91"/>
      <c r="E89" s="65"/>
      <c r="F89" s="103"/>
      <c r="G89" s="100">
        <f>G90+G96</f>
        <v>0</v>
      </c>
      <c r="H89" s="100">
        <f>H90+H96</f>
        <v>0</v>
      </c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</row>
    <row r="90" spans="1:256" ht="33" customHeight="1" hidden="1">
      <c r="A90" s="54" t="s">
        <v>332</v>
      </c>
      <c r="B90" s="65" t="s">
        <v>333</v>
      </c>
      <c r="C90" s="91"/>
      <c r="D90" s="91"/>
      <c r="E90" s="65"/>
      <c r="F90" s="103"/>
      <c r="G90" s="100">
        <f>G91</f>
        <v>0</v>
      </c>
      <c r="H90" s="100">
        <f>H91</f>
        <v>0</v>
      </c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ht="48" customHeight="1" hidden="1">
      <c r="A91" s="54" t="s">
        <v>334</v>
      </c>
      <c r="B91" s="65" t="s">
        <v>335</v>
      </c>
      <c r="C91" s="91"/>
      <c r="D91" s="91"/>
      <c r="E91" s="65"/>
      <c r="F91" s="103"/>
      <c r="G91" s="92">
        <f>G92</f>
        <v>0</v>
      </c>
      <c r="H91" s="92">
        <f>H92</f>
        <v>0</v>
      </c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ht="18" customHeight="1" hidden="1">
      <c r="A92" s="54" t="s">
        <v>407</v>
      </c>
      <c r="B92" s="65" t="s">
        <v>335</v>
      </c>
      <c r="C92" s="91">
        <v>8</v>
      </c>
      <c r="D92" s="91"/>
      <c r="E92" s="65"/>
      <c r="F92" s="103"/>
      <c r="G92" s="92">
        <f>G93</f>
        <v>0</v>
      </c>
      <c r="H92" s="92">
        <f>H93</f>
        <v>0</v>
      </c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ht="18" customHeight="1" hidden="1">
      <c r="A93" s="54" t="s">
        <v>408</v>
      </c>
      <c r="B93" s="65" t="s">
        <v>335</v>
      </c>
      <c r="C93" s="91">
        <v>8</v>
      </c>
      <c r="D93" s="91">
        <v>1</v>
      </c>
      <c r="E93" s="65"/>
      <c r="F93" s="103"/>
      <c r="G93" s="92">
        <f>G94</f>
        <v>0</v>
      </c>
      <c r="H93" s="92">
        <f>H94</f>
        <v>0</v>
      </c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ht="48" customHeight="1" hidden="1">
      <c r="A94" s="75" t="s">
        <v>222</v>
      </c>
      <c r="B94" s="65" t="s">
        <v>335</v>
      </c>
      <c r="C94" s="91">
        <v>8</v>
      </c>
      <c r="D94" s="91">
        <v>1</v>
      </c>
      <c r="E94" s="65">
        <v>240</v>
      </c>
      <c r="F94" s="83"/>
      <c r="G94" s="92">
        <f>G95</f>
        <v>0</v>
      </c>
      <c r="H94" s="92">
        <f>H95</f>
        <v>0</v>
      </c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ht="33" customHeight="1" hidden="1">
      <c r="A95" s="75" t="s">
        <v>195</v>
      </c>
      <c r="B95" s="65" t="s">
        <v>335</v>
      </c>
      <c r="C95" s="91">
        <v>8</v>
      </c>
      <c r="D95" s="91">
        <v>1</v>
      </c>
      <c r="E95" s="65">
        <v>240</v>
      </c>
      <c r="F95" s="83">
        <v>13</v>
      </c>
      <c r="G95" s="98"/>
      <c r="H95" s="98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ht="48" customHeight="1" hidden="1">
      <c r="A96" s="75" t="s">
        <v>421</v>
      </c>
      <c r="B96" s="65" t="s">
        <v>337</v>
      </c>
      <c r="C96" s="91"/>
      <c r="D96" s="91"/>
      <c r="E96" s="65"/>
      <c r="F96" s="83"/>
      <c r="G96" s="92">
        <f>G97</f>
        <v>0</v>
      </c>
      <c r="H96" s="92">
        <f>H97</f>
        <v>0</v>
      </c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ht="63" customHeight="1" hidden="1">
      <c r="A97" s="75" t="s">
        <v>422</v>
      </c>
      <c r="B97" s="65" t="s">
        <v>409</v>
      </c>
      <c r="C97" s="91"/>
      <c r="D97" s="91"/>
      <c r="E97" s="65"/>
      <c r="F97" s="83"/>
      <c r="G97" s="92">
        <f>G98</f>
        <v>0</v>
      </c>
      <c r="H97" s="92">
        <f>H98</f>
        <v>0</v>
      </c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256" ht="18" customHeight="1" hidden="1">
      <c r="A98" s="54" t="s">
        <v>407</v>
      </c>
      <c r="B98" s="65" t="s">
        <v>409</v>
      </c>
      <c r="C98" s="91">
        <v>8</v>
      </c>
      <c r="D98" s="91"/>
      <c r="E98" s="65"/>
      <c r="F98" s="83"/>
      <c r="G98" s="92">
        <f>G99</f>
        <v>0</v>
      </c>
      <c r="H98" s="92">
        <f>H99</f>
        <v>0</v>
      </c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256" ht="18" customHeight="1" hidden="1">
      <c r="A99" s="54" t="s">
        <v>408</v>
      </c>
      <c r="B99" s="65" t="s">
        <v>409</v>
      </c>
      <c r="C99" s="91">
        <v>8</v>
      </c>
      <c r="D99" s="91">
        <v>1</v>
      </c>
      <c r="E99" s="65"/>
      <c r="F99" s="83"/>
      <c r="G99" s="92">
        <f>G100</f>
        <v>0</v>
      </c>
      <c r="H99" s="92">
        <f>H100</f>
        <v>0</v>
      </c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ht="18" customHeight="1" hidden="1">
      <c r="A100" s="75" t="s">
        <v>340</v>
      </c>
      <c r="B100" s="65" t="s">
        <v>409</v>
      </c>
      <c r="C100" s="91">
        <v>8</v>
      </c>
      <c r="D100" s="91">
        <v>1</v>
      </c>
      <c r="E100" s="65">
        <v>410</v>
      </c>
      <c r="F100" s="83"/>
      <c r="G100" s="92">
        <f>G101</f>
        <v>0</v>
      </c>
      <c r="H100" s="92">
        <f>H101</f>
        <v>0</v>
      </c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ht="33" customHeight="1" hidden="1">
      <c r="A101" s="75" t="s">
        <v>195</v>
      </c>
      <c r="B101" s="65" t="s">
        <v>409</v>
      </c>
      <c r="C101" s="91">
        <v>8</v>
      </c>
      <c r="D101" s="91">
        <v>1</v>
      </c>
      <c r="E101" s="65">
        <v>410</v>
      </c>
      <c r="F101" s="83">
        <v>13</v>
      </c>
      <c r="G101" s="98"/>
      <c r="H101" s="98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ht="63" customHeight="1" hidden="1">
      <c r="A102" s="75" t="s">
        <v>423</v>
      </c>
      <c r="B102" s="65" t="s">
        <v>307</v>
      </c>
      <c r="C102" s="91"/>
      <c r="D102" s="91"/>
      <c r="E102" s="65"/>
      <c r="F102" s="104"/>
      <c r="G102" s="92">
        <f>G103+G109</f>
        <v>0</v>
      </c>
      <c r="H102" s="92">
        <f>H103+H109</f>
        <v>0</v>
      </c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ht="33" customHeight="1" hidden="1">
      <c r="A103" s="75" t="s">
        <v>410</v>
      </c>
      <c r="B103" s="65" t="s">
        <v>411</v>
      </c>
      <c r="C103" s="91"/>
      <c r="D103" s="91"/>
      <c r="E103" s="65"/>
      <c r="F103" s="104"/>
      <c r="G103" s="92">
        <f>G104</f>
        <v>0</v>
      </c>
      <c r="H103" s="92">
        <f>H104</f>
        <v>0</v>
      </c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ht="48" customHeight="1" hidden="1">
      <c r="A104" s="75" t="s">
        <v>412</v>
      </c>
      <c r="B104" s="65" t="s">
        <v>413</v>
      </c>
      <c r="C104" s="91"/>
      <c r="D104" s="91"/>
      <c r="E104" s="65"/>
      <c r="F104" s="104"/>
      <c r="G104" s="92">
        <f>G105</f>
        <v>0</v>
      </c>
      <c r="H104" s="92">
        <f>H105</f>
        <v>0</v>
      </c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ht="18" customHeight="1" hidden="1">
      <c r="A105" s="75" t="s">
        <v>304</v>
      </c>
      <c r="B105" s="65" t="s">
        <v>413</v>
      </c>
      <c r="C105" s="91">
        <v>5</v>
      </c>
      <c r="D105" s="91"/>
      <c r="E105" s="65"/>
      <c r="F105" s="104"/>
      <c r="G105" s="92">
        <f>G106</f>
        <v>0</v>
      </c>
      <c r="H105" s="92">
        <f>H106</f>
        <v>0</v>
      </c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ht="18" customHeight="1" hidden="1">
      <c r="A106" s="75" t="s">
        <v>305</v>
      </c>
      <c r="B106" s="65" t="s">
        <v>413</v>
      </c>
      <c r="C106" s="91">
        <v>5</v>
      </c>
      <c r="D106" s="91">
        <v>3</v>
      </c>
      <c r="E106" s="65"/>
      <c r="F106" s="104"/>
      <c r="G106" s="92">
        <f>G107</f>
        <v>0</v>
      </c>
      <c r="H106" s="92">
        <f>H107</f>
        <v>0</v>
      </c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ht="48" customHeight="1" hidden="1">
      <c r="A107" s="75" t="s">
        <v>222</v>
      </c>
      <c r="B107" s="65" t="s">
        <v>413</v>
      </c>
      <c r="C107" s="91">
        <v>5</v>
      </c>
      <c r="D107" s="91">
        <v>3</v>
      </c>
      <c r="E107" s="65">
        <v>240</v>
      </c>
      <c r="F107" s="104"/>
      <c r="G107" s="92">
        <f>G108</f>
        <v>0</v>
      </c>
      <c r="H107" s="92">
        <f>H108</f>
        <v>0</v>
      </c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ht="33" customHeight="1" hidden="1">
      <c r="A108" s="75" t="s">
        <v>195</v>
      </c>
      <c r="B108" s="65" t="s">
        <v>335</v>
      </c>
      <c r="C108" s="91">
        <v>5</v>
      </c>
      <c r="D108" s="91">
        <v>3</v>
      </c>
      <c r="E108" s="65">
        <v>240</v>
      </c>
      <c r="F108" s="83">
        <v>13</v>
      </c>
      <c r="G108" s="98">
        <v>0</v>
      </c>
      <c r="H108" s="98">
        <v>0</v>
      </c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ht="33" customHeight="1" hidden="1">
      <c r="A109" s="75" t="s">
        <v>308</v>
      </c>
      <c r="B109" s="65" t="s">
        <v>309</v>
      </c>
      <c r="C109" s="91"/>
      <c r="D109" s="91"/>
      <c r="E109" s="65"/>
      <c r="F109" s="83"/>
      <c r="G109" s="92">
        <f>G110</f>
        <v>0</v>
      </c>
      <c r="H109" s="92">
        <f>H110</f>
        <v>0</v>
      </c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ht="33" customHeight="1" hidden="1">
      <c r="A110" s="75" t="s">
        <v>414</v>
      </c>
      <c r="B110" s="65" t="s">
        <v>311</v>
      </c>
      <c r="C110" s="91"/>
      <c r="D110" s="91"/>
      <c r="E110" s="65"/>
      <c r="F110" s="104"/>
      <c r="G110" s="92">
        <f>G111</f>
        <v>0</v>
      </c>
      <c r="H110" s="92">
        <f>H111</f>
        <v>0</v>
      </c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ht="18" customHeight="1" hidden="1">
      <c r="A111" s="75" t="s">
        <v>304</v>
      </c>
      <c r="B111" s="65" t="s">
        <v>311</v>
      </c>
      <c r="C111" s="91">
        <v>5</v>
      </c>
      <c r="D111" s="91"/>
      <c r="E111" s="65"/>
      <c r="F111" s="104"/>
      <c r="G111" s="92">
        <f>G112</f>
        <v>0</v>
      </c>
      <c r="H111" s="92">
        <f>H112</f>
        <v>0</v>
      </c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ht="18" customHeight="1" hidden="1">
      <c r="A112" s="75" t="s">
        <v>305</v>
      </c>
      <c r="B112" s="65" t="s">
        <v>311</v>
      </c>
      <c r="C112" s="91">
        <v>5</v>
      </c>
      <c r="D112" s="91">
        <v>3</v>
      </c>
      <c r="E112" s="65"/>
      <c r="F112" s="104"/>
      <c r="G112" s="92">
        <f>G113</f>
        <v>0</v>
      </c>
      <c r="H112" s="92">
        <f>H113</f>
        <v>0</v>
      </c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1:256" ht="48" customHeight="1" hidden="1">
      <c r="A113" s="75" t="s">
        <v>222</v>
      </c>
      <c r="B113" s="65" t="s">
        <v>311</v>
      </c>
      <c r="C113" s="91">
        <v>5</v>
      </c>
      <c r="D113" s="91">
        <v>3</v>
      </c>
      <c r="E113" s="65">
        <v>240</v>
      </c>
      <c r="F113" s="104"/>
      <c r="G113" s="92">
        <f>G114</f>
        <v>0</v>
      </c>
      <c r="H113" s="92">
        <f>H114</f>
        <v>0</v>
      </c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1:256" ht="33" customHeight="1" hidden="1">
      <c r="A114" s="75" t="s">
        <v>195</v>
      </c>
      <c r="B114" s="65" t="s">
        <v>311</v>
      </c>
      <c r="C114" s="91">
        <v>5</v>
      </c>
      <c r="D114" s="91">
        <v>3</v>
      </c>
      <c r="E114" s="65">
        <v>240</v>
      </c>
      <c r="F114" s="83">
        <v>13</v>
      </c>
      <c r="G114" s="98"/>
      <c r="H114" s="98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</row>
    <row r="115" spans="1:256" ht="78" customHeight="1" hidden="1">
      <c r="A115" s="75" t="s">
        <v>365</v>
      </c>
      <c r="B115" s="65" t="s">
        <v>366</v>
      </c>
      <c r="C115" s="91"/>
      <c r="D115" s="91"/>
      <c r="E115" s="65"/>
      <c r="F115" s="104"/>
      <c r="G115" s="92">
        <f>G116</f>
        <v>0</v>
      </c>
      <c r="H115" s="92">
        <f>H116</f>
        <v>0</v>
      </c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</row>
    <row r="116" spans="1:256" ht="18" customHeight="1" hidden="1">
      <c r="A116" s="75" t="s">
        <v>367</v>
      </c>
      <c r="B116" s="65" t="s">
        <v>368</v>
      </c>
      <c r="C116" s="91"/>
      <c r="D116" s="91"/>
      <c r="E116" s="65"/>
      <c r="F116" s="104"/>
      <c r="G116" s="92">
        <f>G117</f>
        <v>0</v>
      </c>
      <c r="H116" s="92">
        <f>H117</f>
        <v>0</v>
      </c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1:256" ht="33" customHeight="1" hidden="1">
      <c r="A117" s="75" t="s">
        <v>369</v>
      </c>
      <c r="B117" s="65" t="s">
        <v>370</v>
      </c>
      <c r="C117" s="91"/>
      <c r="D117" s="91"/>
      <c r="E117" s="65"/>
      <c r="F117" s="104"/>
      <c r="G117" s="92">
        <f>G118</f>
        <v>0</v>
      </c>
      <c r="H117" s="92">
        <f>H118</f>
        <v>0</v>
      </c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</row>
    <row r="118" spans="1:256" ht="18" customHeight="1" hidden="1">
      <c r="A118" s="75" t="s">
        <v>363</v>
      </c>
      <c r="B118" s="65" t="s">
        <v>370</v>
      </c>
      <c r="C118" s="91">
        <v>11</v>
      </c>
      <c r="D118" s="91"/>
      <c r="E118" s="65"/>
      <c r="F118" s="104"/>
      <c r="G118" s="92">
        <f>G119</f>
        <v>0</v>
      </c>
      <c r="H118" s="92">
        <f>H119</f>
        <v>0</v>
      </c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</row>
    <row r="119" spans="1:256" ht="18" customHeight="1" hidden="1">
      <c r="A119" s="75" t="s">
        <v>364</v>
      </c>
      <c r="B119" s="65" t="s">
        <v>370</v>
      </c>
      <c r="C119" s="91">
        <v>11</v>
      </c>
      <c r="D119" s="91">
        <v>1</v>
      </c>
      <c r="E119" s="65"/>
      <c r="F119" s="104"/>
      <c r="G119" s="92">
        <f>G120</f>
        <v>0</v>
      </c>
      <c r="H119" s="92">
        <f>H120</f>
        <v>0</v>
      </c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</row>
    <row r="120" spans="1:256" ht="48" customHeight="1" hidden="1">
      <c r="A120" s="75" t="s">
        <v>222</v>
      </c>
      <c r="B120" s="65" t="s">
        <v>370</v>
      </c>
      <c r="C120" s="91">
        <v>11</v>
      </c>
      <c r="D120" s="91">
        <v>1</v>
      </c>
      <c r="E120" s="65">
        <v>240</v>
      </c>
      <c r="F120" s="104"/>
      <c r="G120" s="92">
        <f>G121</f>
        <v>0</v>
      </c>
      <c r="H120" s="92">
        <f>H121</f>
        <v>0</v>
      </c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1:256" ht="33" customHeight="1" hidden="1">
      <c r="A121" s="75" t="s">
        <v>195</v>
      </c>
      <c r="B121" s="65" t="s">
        <v>370</v>
      </c>
      <c r="C121" s="91">
        <v>11</v>
      </c>
      <c r="D121" s="91">
        <v>1</v>
      </c>
      <c r="E121" s="65">
        <v>240</v>
      </c>
      <c r="F121" s="83">
        <v>13</v>
      </c>
      <c r="G121" s="98"/>
      <c r="H121" s="98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</row>
    <row r="122" spans="1:256" ht="78" customHeight="1" hidden="1">
      <c r="A122" s="75" t="s">
        <v>261</v>
      </c>
      <c r="B122" s="65" t="s">
        <v>262</v>
      </c>
      <c r="C122" s="91"/>
      <c r="D122" s="91"/>
      <c r="E122" s="65"/>
      <c r="F122" s="104"/>
      <c r="G122" s="92">
        <f>G123</f>
        <v>0</v>
      </c>
      <c r="H122" s="92">
        <f>H123</f>
        <v>0</v>
      </c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</row>
    <row r="123" spans="1:256" ht="48" customHeight="1" hidden="1">
      <c r="A123" s="75" t="s">
        <v>263</v>
      </c>
      <c r="B123" s="65" t="s">
        <v>264</v>
      </c>
      <c r="C123" s="91"/>
      <c r="D123" s="91"/>
      <c r="E123" s="65"/>
      <c r="F123" s="104"/>
      <c r="G123" s="92">
        <f>G124</f>
        <v>0</v>
      </c>
      <c r="H123" s="92">
        <f>H124</f>
        <v>0</v>
      </c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</row>
    <row r="124" spans="1:256" ht="33" customHeight="1" hidden="1">
      <c r="A124" s="75" t="s">
        <v>265</v>
      </c>
      <c r="B124" s="65" t="s">
        <v>266</v>
      </c>
      <c r="C124" s="91"/>
      <c r="D124" s="91"/>
      <c r="E124" s="65"/>
      <c r="F124" s="104"/>
      <c r="G124" s="92">
        <f>G125</f>
        <v>0</v>
      </c>
      <c r="H124" s="92">
        <f>H125</f>
        <v>0</v>
      </c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</row>
    <row r="125" spans="1:256" ht="18" customHeight="1" hidden="1">
      <c r="A125" s="75" t="s">
        <v>209</v>
      </c>
      <c r="B125" s="65" t="s">
        <v>266</v>
      </c>
      <c r="C125" s="91">
        <v>1</v>
      </c>
      <c r="D125" s="91"/>
      <c r="E125" s="65"/>
      <c r="F125" s="104"/>
      <c r="G125" s="92">
        <f>G126</f>
        <v>0</v>
      </c>
      <c r="H125" s="92">
        <f>H126</f>
        <v>0</v>
      </c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</row>
    <row r="126" spans="1:8" ht="18" customHeight="1" hidden="1">
      <c r="A126" s="75" t="s">
        <v>230</v>
      </c>
      <c r="B126" s="65" t="s">
        <v>266</v>
      </c>
      <c r="C126" s="91">
        <v>1</v>
      </c>
      <c r="D126" s="91">
        <v>13</v>
      </c>
      <c r="E126" s="65"/>
      <c r="F126" s="104"/>
      <c r="G126" s="92">
        <f>G127</f>
        <v>0</v>
      </c>
      <c r="H126" s="92">
        <f>H127</f>
        <v>0</v>
      </c>
    </row>
    <row r="127" spans="1:8" ht="48" customHeight="1" hidden="1">
      <c r="A127" s="75" t="s">
        <v>222</v>
      </c>
      <c r="B127" s="65" t="s">
        <v>266</v>
      </c>
      <c r="C127" s="91">
        <v>1</v>
      </c>
      <c r="D127" s="91">
        <v>13</v>
      </c>
      <c r="E127" s="65">
        <v>240</v>
      </c>
      <c r="F127" s="104"/>
      <c r="G127" s="92">
        <f>G128</f>
        <v>0</v>
      </c>
      <c r="H127" s="92">
        <f>H128</f>
        <v>0</v>
      </c>
    </row>
    <row r="128" spans="1:8" ht="33" customHeight="1" hidden="1">
      <c r="A128" s="75" t="s">
        <v>195</v>
      </c>
      <c r="B128" s="65" t="s">
        <v>266</v>
      </c>
      <c r="C128" s="91">
        <v>1</v>
      </c>
      <c r="D128" s="91">
        <v>13</v>
      </c>
      <c r="E128" s="65">
        <v>240</v>
      </c>
      <c r="F128" s="83">
        <v>13</v>
      </c>
      <c r="G128" s="98"/>
      <c r="H128" s="98"/>
    </row>
    <row r="129" spans="1:8" ht="78" customHeight="1" hidden="1">
      <c r="A129" s="75" t="s">
        <v>322</v>
      </c>
      <c r="B129" s="65" t="s">
        <v>323</v>
      </c>
      <c r="C129" s="91"/>
      <c r="D129" s="91"/>
      <c r="E129" s="65"/>
      <c r="F129" s="104"/>
      <c r="G129" s="92">
        <f>G130</f>
        <v>0</v>
      </c>
      <c r="H129" s="92">
        <f>H130</f>
        <v>0</v>
      </c>
    </row>
    <row r="130" spans="1:8" ht="33" customHeight="1" hidden="1">
      <c r="A130" s="75" t="s">
        <v>324</v>
      </c>
      <c r="B130" s="65" t="s">
        <v>325</v>
      </c>
      <c r="C130" s="91"/>
      <c r="D130" s="91"/>
      <c r="E130" s="65"/>
      <c r="F130" s="104"/>
      <c r="G130" s="92">
        <f>G131</f>
        <v>0</v>
      </c>
      <c r="H130" s="92">
        <f>H131</f>
        <v>0</v>
      </c>
    </row>
    <row r="131" spans="1:8" ht="33" customHeight="1" hidden="1">
      <c r="A131" s="75" t="s">
        <v>326</v>
      </c>
      <c r="B131" s="65" t="s">
        <v>327</v>
      </c>
      <c r="C131" s="91"/>
      <c r="D131" s="91"/>
      <c r="E131" s="65"/>
      <c r="F131" s="104"/>
      <c r="G131" s="92">
        <f>G132</f>
        <v>0</v>
      </c>
      <c r="H131" s="92">
        <f>H132</f>
        <v>0</v>
      </c>
    </row>
    <row r="132" spans="1:8" ht="18" customHeight="1" hidden="1">
      <c r="A132" s="75" t="s">
        <v>320</v>
      </c>
      <c r="B132" s="65" t="s">
        <v>327</v>
      </c>
      <c r="C132" s="91">
        <v>6</v>
      </c>
      <c r="D132" s="91"/>
      <c r="E132" s="65"/>
      <c r="F132" s="104"/>
      <c r="G132" s="92">
        <f>G133</f>
        <v>0</v>
      </c>
      <c r="H132" s="92">
        <f>H133</f>
        <v>0</v>
      </c>
    </row>
    <row r="133" spans="1:8" ht="33" customHeight="1" hidden="1">
      <c r="A133" s="75" t="s">
        <v>321</v>
      </c>
      <c r="B133" s="65" t="s">
        <v>327</v>
      </c>
      <c r="C133" s="91">
        <v>6</v>
      </c>
      <c r="D133" s="91">
        <v>5</v>
      </c>
      <c r="E133" s="65"/>
      <c r="F133" s="104"/>
      <c r="G133" s="92">
        <f>G134</f>
        <v>0</v>
      </c>
      <c r="H133" s="92">
        <f>H134</f>
        <v>0</v>
      </c>
    </row>
    <row r="134" spans="1:8" ht="48" customHeight="1" hidden="1">
      <c r="A134" s="75" t="s">
        <v>222</v>
      </c>
      <c r="B134" s="65" t="s">
        <v>327</v>
      </c>
      <c r="C134" s="91">
        <v>6</v>
      </c>
      <c r="D134" s="91">
        <v>5</v>
      </c>
      <c r="E134" s="65">
        <v>240</v>
      </c>
      <c r="F134" s="104"/>
      <c r="G134" s="92">
        <f>G135</f>
        <v>0</v>
      </c>
      <c r="H134" s="92">
        <f>H135</f>
        <v>0</v>
      </c>
    </row>
    <row r="135" spans="1:8" ht="33" customHeight="1" hidden="1">
      <c r="A135" s="75" t="s">
        <v>195</v>
      </c>
      <c r="B135" s="65" t="s">
        <v>327</v>
      </c>
      <c r="C135" s="91">
        <v>6</v>
      </c>
      <c r="D135" s="91">
        <v>5</v>
      </c>
      <c r="E135" s="65">
        <v>240</v>
      </c>
      <c r="F135" s="83">
        <v>13</v>
      </c>
      <c r="G135" s="98"/>
      <c r="H135" s="98"/>
    </row>
    <row r="136" spans="1:8" ht="19.5" customHeight="1">
      <c r="A136" s="105" t="s">
        <v>384</v>
      </c>
      <c r="B136" s="65"/>
      <c r="C136" s="105"/>
      <c r="D136" s="105"/>
      <c r="E136" s="105"/>
      <c r="F136" s="105"/>
      <c r="G136" s="69">
        <f>G16+G28+G35+G42+G61+G68+G75+G82+G89+G102+G115+G122+G129</f>
        <v>166666.66999999998</v>
      </c>
      <c r="H136" s="69">
        <f>H16+H28+H35+H42+H61+H68+H75+H82+H89+H102+H115+H122+H129</f>
        <v>166666.66999999998</v>
      </c>
    </row>
    <row r="137" spans="1:8" ht="18" customHeight="1">
      <c r="A137" s="106"/>
      <c r="B137" s="106"/>
      <c r="C137" s="106"/>
      <c r="D137" s="106"/>
      <c r="E137" s="106"/>
      <c r="F137" s="106"/>
      <c r="G137" s="106"/>
      <c r="H137" s="106"/>
    </row>
    <row r="138" spans="1:8" ht="18" customHeight="1">
      <c r="A138" s="106" t="s">
        <v>31</v>
      </c>
      <c r="B138" s="106"/>
      <c r="C138" s="106"/>
      <c r="D138" s="106"/>
      <c r="E138" s="106" t="s">
        <v>372</v>
      </c>
      <c r="F138" s="106"/>
      <c r="G138" s="106"/>
      <c r="H138" s="106"/>
    </row>
  </sheetData>
  <sheetProtection selectLockedCells="1" selectUnlockedCells="1"/>
  <mergeCells count="14">
    <mergeCell ref="E1:H1"/>
    <mergeCell ref="E7:H7"/>
    <mergeCell ref="A9:H9"/>
    <mergeCell ref="A10:H10"/>
    <mergeCell ref="A11:H11"/>
    <mergeCell ref="A13:A15"/>
    <mergeCell ref="B13:B15"/>
    <mergeCell ref="C13:C15"/>
    <mergeCell ref="D13:D15"/>
    <mergeCell ref="E13:E15"/>
    <mergeCell ref="F13:F15"/>
    <mergeCell ref="G13:H13"/>
    <mergeCell ref="G14:G15"/>
    <mergeCell ref="H14:H15"/>
  </mergeCells>
  <printOptions/>
  <pageMargins left="0.9840277777777777" right="0.39375" top="0.19652777777777777" bottom="0.19652777777777777" header="0.5118055555555555" footer="0.5118055555555555"/>
  <pageSetup fitToHeight="0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view="pageBreakPreview" zoomScale="74" zoomScaleSheetLayoutView="74" workbookViewId="0" topLeftCell="A1">
      <selection activeCell="A46" activeCellId="1" sqref="A44:IV44 A46"/>
    </sheetView>
  </sheetViews>
  <sheetFormatPr defaultColWidth="11.421875" defaultRowHeight="12.75"/>
  <cols>
    <col min="1" max="1" width="16.8515625" style="108" customWidth="1"/>
    <col min="2" max="2" width="23.8515625" style="109" customWidth="1"/>
    <col min="3" max="3" width="44.57421875" style="108" customWidth="1"/>
    <col min="4" max="4" width="47.140625" style="108" customWidth="1"/>
    <col min="5" max="252" width="11.57421875" style="108" customWidth="1"/>
    <col min="253" max="16384" width="11.57421875" style="0" customWidth="1"/>
  </cols>
  <sheetData>
    <row r="1" spans="3:4" ht="12.75">
      <c r="C1" s="110" t="s">
        <v>424</v>
      </c>
      <c r="D1" s="39" t="s">
        <v>425</v>
      </c>
    </row>
    <row r="2" spans="3:4" ht="12.75">
      <c r="C2"/>
      <c r="D2" s="39" t="s">
        <v>1</v>
      </c>
    </row>
    <row r="3" spans="3:4" ht="12.75">
      <c r="C3"/>
      <c r="D3" s="39" t="s">
        <v>34</v>
      </c>
    </row>
    <row r="4" spans="3:4" ht="12.75">
      <c r="C4"/>
      <c r="D4" s="39" t="s">
        <v>3</v>
      </c>
    </row>
    <row r="5" spans="3:4" ht="12.75">
      <c r="C5"/>
      <c r="D5" s="39" t="s">
        <v>39</v>
      </c>
    </row>
    <row r="6" spans="3:4" ht="12.75">
      <c r="C6"/>
      <c r="D6" s="3" t="s">
        <v>5</v>
      </c>
    </row>
    <row r="7" spans="3:4" ht="12.75">
      <c r="C7"/>
      <c r="D7" s="111" t="s">
        <v>426</v>
      </c>
    </row>
    <row r="9" spans="1:4" ht="12.75">
      <c r="A9" s="19" t="s">
        <v>192</v>
      </c>
      <c r="B9" s="19"/>
      <c r="C9" s="19"/>
      <c r="D9" s="19"/>
    </row>
    <row r="10" spans="1:4" ht="12.75">
      <c r="A10" s="19" t="s">
        <v>427</v>
      </c>
      <c r="B10" s="19"/>
      <c r="C10" s="19"/>
      <c r="D10" s="19"/>
    </row>
    <row r="11" spans="1:4" ht="12.75">
      <c r="A11" s="16"/>
      <c r="B11" s="6"/>
      <c r="C11" s="16"/>
      <c r="D11" s="16"/>
    </row>
    <row r="12" spans="1:4" ht="15" customHeight="1">
      <c r="A12" s="20" t="s">
        <v>428</v>
      </c>
      <c r="B12" s="20"/>
      <c r="C12" s="20" t="s">
        <v>429</v>
      </c>
      <c r="D12" s="20"/>
    </row>
    <row r="13" spans="1:4" ht="15" customHeight="1">
      <c r="A13" s="20"/>
      <c r="B13" s="20"/>
      <c r="C13" s="20"/>
      <c r="D13" s="20"/>
    </row>
    <row r="14" spans="1:4" ht="12.75" customHeight="1">
      <c r="A14" s="20" t="s">
        <v>430</v>
      </c>
      <c r="B14" s="26" t="s">
        <v>431</v>
      </c>
      <c r="C14" s="20"/>
      <c r="D14" s="20"/>
    </row>
    <row r="15" spans="1:4" ht="12.75">
      <c r="A15" s="20"/>
      <c r="B15" s="26" t="s">
        <v>432</v>
      </c>
      <c r="C15" s="20"/>
      <c r="D15" s="20"/>
    </row>
    <row r="16" spans="1:4" ht="12.75">
      <c r="A16" s="20"/>
      <c r="B16" s="26"/>
      <c r="C16" s="20"/>
      <c r="D16" s="20"/>
    </row>
    <row r="17" spans="1:4" ht="16.5" customHeight="1">
      <c r="A17" s="112">
        <v>1</v>
      </c>
      <c r="B17" s="8">
        <v>2</v>
      </c>
      <c r="C17" s="112">
        <v>3</v>
      </c>
      <c r="D17" s="112"/>
    </row>
    <row r="18" spans="1:4" ht="18" customHeight="1">
      <c r="A18" s="40">
        <v>13</v>
      </c>
      <c r="B18" s="113" t="s">
        <v>195</v>
      </c>
      <c r="C18" s="113"/>
      <c r="D18" s="113"/>
    </row>
    <row r="19" spans="1:4" ht="46.5" customHeight="1">
      <c r="A19" s="40">
        <v>13</v>
      </c>
      <c r="B19" s="8" t="s">
        <v>112</v>
      </c>
      <c r="C19" s="114" t="s">
        <v>113</v>
      </c>
      <c r="D19" s="114"/>
    </row>
    <row r="20" spans="1:4" ht="56.25" customHeight="1">
      <c r="A20" s="40">
        <v>13</v>
      </c>
      <c r="B20" s="8" t="s">
        <v>433</v>
      </c>
      <c r="C20" s="114" t="s">
        <v>434</v>
      </c>
      <c r="D20" s="114"/>
    </row>
    <row r="21" spans="1:4" ht="48" customHeight="1">
      <c r="A21" s="40">
        <v>13</v>
      </c>
      <c r="B21" s="8" t="s">
        <v>120</v>
      </c>
      <c r="C21" s="114" t="s">
        <v>121</v>
      </c>
      <c r="D21" s="114"/>
    </row>
    <row r="22" spans="1:4" ht="17.25" customHeight="1">
      <c r="A22" s="40">
        <v>13</v>
      </c>
      <c r="B22" s="8" t="s">
        <v>435</v>
      </c>
      <c r="C22" s="114" t="s">
        <v>436</v>
      </c>
      <c r="D22" s="114"/>
    </row>
    <row r="23" spans="1:4" ht="63" customHeight="1">
      <c r="A23" s="40">
        <v>13</v>
      </c>
      <c r="B23" s="8" t="s">
        <v>437</v>
      </c>
      <c r="C23" s="114" t="s">
        <v>438</v>
      </c>
      <c r="D23" s="114"/>
    </row>
    <row r="24" spans="1:4" ht="63" customHeight="1">
      <c r="A24" s="40">
        <v>13</v>
      </c>
      <c r="B24" s="8" t="s">
        <v>439</v>
      </c>
      <c r="C24" s="114" t="s">
        <v>440</v>
      </c>
      <c r="D24" s="114"/>
    </row>
    <row r="25" spans="1:4" ht="63" customHeight="1">
      <c r="A25" s="40">
        <v>13</v>
      </c>
      <c r="B25" s="8" t="s">
        <v>128</v>
      </c>
      <c r="C25" s="114" t="s">
        <v>441</v>
      </c>
      <c r="D25" s="114"/>
    </row>
    <row r="26" spans="1:4" ht="69" customHeight="1">
      <c r="A26" s="40">
        <v>13</v>
      </c>
      <c r="B26" s="8" t="s">
        <v>132</v>
      </c>
      <c r="C26" s="114" t="s">
        <v>133</v>
      </c>
      <c r="D26" s="114"/>
    </row>
    <row r="27" spans="1:4" ht="27.75" customHeight="1">
      <c r="A27" s="40">
        <v>13</v>
      </c>
      <c r="B27" s="8" t="s">
        <v>442</v>
      </c>
      <c r="C27" s="115" t="s">
        <v>443</v>
      </c>
      <c r="D27" s="115"/>
    </row>
    <row r="28" spans="1:4" ht="12.75" customHeight="1">
      <c r="A28" s="40">
        <v>13</v>
      </c>
      <c r="B28" s="8" t="s">
        <v>444</v>
      </c>
      <c r="C28" s="115" t="s">
        <v>445</v>
      </c>
      <c r="D28" s="115"/>
    </row>
    <row r="29" spans="1:4" ht="17.25" customHeight="1">
      <c r="A29" s="40">
        <v>13</v>
      </c>
      <c r="B29" s="8" t="s">
        <v>446</v>
      </c>
      <c r="C29" s="114" t="s">
        <v>447</v>
      </c>
      <c r="D29" s="114"/>
    </row>
    <row r="30" spans="1:4" ht="17.25" customHeight="1">
      <c r="A30" s="40">
        <v>13</v>
      </c>
      <c r="B30" s="8" t="s">
        <v>448</v>
      </c>
      <c r="C30" s="114" t="s">
        <v>449</v>
      </c>
      <c r="D30" s="114"/>
    </row>
    <row r="31" spans="1:4" ht="30" customHeight="1">
      <c r="A31" s="40">
        <v>13</v>
      </c>
      <c r="B31" s="8" t="s">
        <v>150</v>
      </c>
      <c r="C31" s="114" t="s">
        <v>450</v>
      </c>
      <c r="D31" s="114"/>
    </row>
    <row r="32" spans="1:4" ht="30" customHeight="1">
      <c r="A32" s="40">
        <v>13</v>
      </c>
      <c r="B32" s="8" t="s">
        <v>154</v>
      </c>
      <c r="C32" s="114" t="s">
        <v>155</v>
      </c>
      <c r="D32" s="114"/>
    </row>
    <row r="33" spans="1:4" ht="17.25" customHeight="1">
      <c r="A33" s="40">
        <v>13</v>
      </c>
      <c r="B33" s="8" t="s">
        <v>158</v>
      </c>
      <c r="C33" s="114" t="s">
        <v>159</v>
      </c>
      <c r="D33" s="114"/>
    </row>
    <row r="34" spans="1:4" ht="48" customHeight="1">
      <c r="A34" s="40">
        <v>13</v>
      </c>
      <c r="B34" s="8" t="s">
        <v>451</v>
      </c>
      <c r="C34" s="114" t="s">
        <v>452</v>
      </c>
      <c r="D34" s="114"/>
    </row>
    <row r="35" spans="1:4" ht="44.25" customHeight="1">
      <c r="A35" s="40">
        <v>13</v>
      </c>
      <c r="B35" s="8" t="s">
        <v>453</v>
      </c>
      <c r="C35" s="114" t="s">
        <v>454</v>
      </c>
      <c r="D35" s="114"/>
    </row>
    <row r="36" spans="1:4" ht="16.5" customHeight="1">
      <c r="A36" s="40">
        <v>13</v>
      </c>
      <c r="B36" s="8" t="s">
        <v>164</v>
      </c>
      <c r="C36" s="114" t="s">
        <v>165</v>
      </c>
      <c r="D36" s="114"/>
    </row>
    <row r="37" spans="1:4" ht="30" customHeight="1">
      <c r="A37" s="40">
        <v>13</v>
      </c>
      <c r="B37" s="8" t="s">
        <v>170</v>
      </c>
      <c r="C37" s="114" t="s">
        <v>171</v>
      </c>
      <c r="D37" s="114"/>
    </row>
    <row r="38" spans="1:4" ht="30" customHeight="1">
      <c r="A38" s="40">
        <v>13</v>
      </c>
      <c r="B38" s="8" t="s">
        <v>174</v>
      </c>
      <c r="C38" s="28" t="s">
        <v>175</v>
      </c>
      <c r="D38" s="28"/>
    </row>
    <row r="39" spans="1:4" ht="30" customHeight="1">
      <c r="A39" s="40">
        <v>13</v>
      </c>
      <c r="B39" s="8" t="s">
        <v>178</v>
      </c>
      <c r="C39" s="114" t="s">
        <v>179</v>
      </c>
      <c r="D39" s="114"/>
    </row>
    <row r="40" spans="1:4" ht="16.5" customHeight="1">
      <c r="A40" s="40">
        <v>13</v>
      </c>
      <c r="B40" s="8" t="s">
        <v>455</v>
      </c>
      <c r="C40" s="114" t="s">
        <v>456</v>
      </c>
      <c r="D40" s="114"/>
    </row>
    <row r="41" spans="1:4" ht="44.25" customHeight="1">
      <c r="A41" s="40">
        <v>13</v>
      </c>
      <c r="B41" s="8" t="s">
        <v>184</v>
      </c>
      <c r="C41" s="114" t="s">
        <v>457</v>
      </c>
      <c r="D41" s="114"/>
    </row>
    <row r="42" spans="1:4" ht="16.5" customHeight="1">
      <c r="A42" s="40">
        <v>13</v>
      </c>
      <c r="B42" s="8" t="s">
        <v>458</v>
      </c>
      <c r="C42" s="114" t="s">
        <v>459</v>
      </c>
      <c r="D42" s="114"/>
    </row>
    <row r="43" spans="1:4" ht="30" customHeight="1">
      <c r="A43" s="40">
        <v>13</v>
      </c>
      <c r="B43" s="8" t="s">
        <v>460</v>
      </c>
      <c r="C43" s="114" t="s">
        <v>461</v>
      </c>
      <c r="D43" s="114"/>
    </row>
    <row r="44" spans="1:4" ht="58.5" customHeight="1">
      <c r="A44" s="40">
        <v>13</v>
      </c>
      <c r="B44" s="8" t="s">
        <v>462</v>
      </c>
      <c r="C44" s="114" t="s">
        <v>463</v>
      </c>
      <c r="D44" s="114"/>
    </row>
    <row r="45" spans="1:4" ht="44.25" customHeight="1">
      <c r="A45" s="40">
        <v>13</v>
      </c>
      <c r="B45" s="8" t="s">
        <v>464</v>
      </c>
      <c r="C45" s="114" t="s">
        <v>465</v>
      </c>
      <c r="D45" s="114"/>
    </row>
    <row r="46" spans="1:4" ht="30" customHeight="1">
      <c r="A46" s="40">
        <v>13</v>
      </c>
      <c r="B46" s="8" t="s">
        <v>466</v>
      </c>
      <c r="C46" s="114" t="s">
        <v>467</v>
      </c>
      <c r="D46" s="114"/>
    </row>
    <row r="47" spans="1:4" ht="12.75">
      <c r="A47" s="16"/>
      <c r="B47" s="6"/>
      <c r="C47" s="16"/>
      <c r="D47" s="16"/>
    </row>
    <row r="48" spans="1:4" s="1" customFormat="1" ht="12.75">
      <c r="A48" s="6" t="s">
        <v>31</v>
      </c>
      <c r="B48" s="6"/>
      <c r="C48" s="6"/>
      <c r="D48" s="6" t="s">
        <v>32</v>
      </c>
    </row>
    <row r="49" spans="1:4" ht="12.75">
      <c r="A49" s="16"/>
      <c r="B49" s="6"/>
      <c r="C49" s="16"/>
      <c r="D49" s="16"/>
    </row>
    <row r="50" spans="1:4" ht="12.75">
      <c r="A50" s="16"/>
      <c r="B50" s="6"/>
      <c r="C50" s="16"/>
      <c r="D50" s="16"/>
    </row>
    <row r="51" spans="1:4" ht="12.75">
      <c r="A51" s="16"/>
      <c r="B51" s="6"/>
      <c r="C51" s="16"/>
      <c r="D51" s="16"/>
    </row>
    <row r="52" spans="1:4" ht="12.75">
      <c r="A52" s="16"/>
      <c r="B52" s="6"/>
      <c r="C52" s="16"/>
      <c r="D52" s="16"/>
    </row>
    <row r="53" spans="1:4" ht="12.75">
      <c r="A53" s="16"/>
      <c r="B53" s="6"/>
      <c r="C53" s="16"/>
      <c r="D53" s="16"/>
    </row>
    <row r="54" spans="1:4" ht="12.75">
      <c r="A54" s="16"/>
      <c r="B54" s="6"/>
      <c r="C54" s="16"/>
      <c r="D54" s="16"/>
    </row>
    <row r="55" spans="1:4" ht="12.75">
      <c r="A55" s="16"/>
      <c r="B55" s="6"/>
      <c r="C55" s="16"/>
      <c r="D55" s="16"/>
    </row>
    <row r="56" spans="1:4" ht="12.75">
      <c r="A56" s="16"/>
      <c r="B56" s="6"/>
      <c r="C56" s="16"/>
      <c r="D56" s="16"/>
    </row>
    <row r="57" spans="1:4" ht="12.75">
      <c r="A57" s="16"/>
      <c r="B57" s="6"/>
      <c r="C57" s="16"/>
      <c r="D57" s="16"/>
    </row>
    <row r="58" spans="1:4" ht="12.75">
      <c r="A58" s="16"/>
      <c r="B58" s="6"/>
      <c r="C58" s="16"/>
      <c r="D58" s="16"/>
    </row>
    <row r="59" spans="1:4" ht="12.75">
      <c r="A59" s="16"/>
      <c r="B59" s="6"/>
      <c r="C59" s="16"/>
      <c r="D59" s="16"/>
    </row>
    <row r="60" spans="1:4" ht="12.75">
      <c r="A60" s="16"/>
      <c r="B60" s="6"/>
      <c r="C60" s="16"/>
      <c r="D60" s="16"/>
    </row>
    <row r="61" spans="1:4" ht="12.75">
      <c r="A61" s="16"/>
      <c r="B61" s="6"/>
      <c r="C61" s="16"/>
      <c r="D61" s="16"/>
    </row>
    <row r="62" spans="1:4" ht="12.75">
      <c r="A62" s="16"/>
      <c r="B62" s="6"/>
      <c r="C62" s="16"/>
      <c r="D62" s="16"/>
    </row>
    <row r="63" spans="1:4" ht="12.75">
      <c r="A63" s="16"/>
      <c r="B63" s="6"/>
      <c r="C63" s="16"/>
      <c r="D63" s="16"/>
    </row>
    <row r="64" spans="1:4" ht="12.75">
      <c r="A64" s="16"/>
      <c r="B64" s="6"/>
      <c r="C64" s="16"/>
      <c r="D64" s="16"/>
    </row>
    <row r="65" spans="1:4" ht="12.75">
      <c r="A65" s="16"/>
      <c r="B65" s="6"/>
      <c r="C65" s="16"/>
      <c r="D65" s="16"/>
    </row>
    <row r="66" spans="1:4" ht="12.75">
      <c r="A66" s="16"/>
      <c r="B66" s="6"/>
      <c r="C66" s="16"/>
      <c r="D66" s="16"/>
    </row>
    <row r="67" spans="1:4" ht="12.75">
      <c r="A67" s="16"/>
      <c r="B67" s="6"/>
      <c r="C67" s="16"/>
      <c r="D67" s="16"/>
    </row>
    <row r="68" spans="1:4" ht="12.75">
      <c r="A68" s="16"/>
      <c r="B68" s="6"/>
      <c r="C68" s="16"/>
      <c r="D68" s="16"/>
    </row>
    <row r="69" spans="1:4" ht="12.75">
      <c r="A69" s="16"/>
      <c r="B69" s="6"/>
      <c r="C69" s="16"/>
      <c r="D69" s="16"/>
    </row>
    <row r="70" spans="1:4" ht="12.75">
      <c r="A70" s="16"/>
      <c r="B70" s="6"/>
      <c r="C70" s="16"/>
      <c r="D70" s="16"/>
    </row>
    <row r="71" spans="1:4" ht="12.75">
      <c r="A71" s="16"/>
      <c r="B71" s="6"/>
      <c r="C71" s="16"/>
      <c r="D71" s="16"/>
    </row>
    <row r="72" spans="1:4" ht="12.75">
      <c r="A72" s="16"/>
      <c r="B72" s="6"/>
      <c r="C72" s="16"/>
      <c r="D72" s="16"/>
    </row>
    <row r="73" spans="1:4" ht="12.75">
      <c r="A73" s="16"/>
      <c r="B73" s="6"/>
      <c r="C73" s="16"/>
      <c r="D73" s="16"/>
    </row>
    <row r="74" spans="1:4" ht="12.75">
      <c r="A74" s="16"/>
      <c r="B74" s="6"/>
      <c r="C74" s="16"/>
      <c r="D74" s="16"/>
    </row>
    <row r="75" spans="1:4" ht="12.75">
      <c r="A75" s="16"/>
      <c r="B75" s="6"/>
      <c r="C75" s="16"/>
      <c r="D75" s="16"/>
    </row>
    <row r="76" spans="1:4" ht="12.75">
      <c r="A76" s="16"/>
      <c r="B76" s="6"/>
      <c r="C76" s="16"/>
      <c r="D76" s="16"/>
    </row>
    <row r="77" spans="1:4" ht="12.75">
      <c r="A77" s="16"/>
      <c r="B77" s="6"/>
      <c r="C77" s="16"/>
      <c r="D77" s="16"/>
    </row>
    <row r="78" spans="1:4" ht="12.75">
      <c r="A78" s="16"/>
      <c r="B78" s="6"/>
      <c r="C78" s="16"/>
      <c r="D78" s="16"/>
    </row>
    <row r="79" spans="1:4" ht="12.75">
      <c r="A79" s="16"/>
      <c r="B79" s="6"/>
      <c r="C79" s="16"/>
      <c r="D79" s="16"/>
    </row>
    <row r="80" spans="1:4" ht="12.75">
      <c r="A80" s="16"/>
      <c r="B80" s="6"/>
      <c r="C80" s="16"/>
      <c r="D80" s="16"/>
    </row>
    <row r="81" spans="1:4" ht="12.75">
      <c r="A81" s="16"/>
      <c r="B81" s="6"/>
      <c r="C81" s="16"/>
      <c r="D81" s="16"/>
    </row>
    <row r="82" spans="1:4" ht="12.75">
      <c r="A82" s="16"/>
      <c r="B82" s="6"/>
      <c r="C82" s="16"/>
      <c r="D82" s="16"/>
    </row>
    <row r="83" spans="1:4" ht="12.75">
      <c r="A83" s="16"/>
      <c r="B83" s="6"/>
      <c r="C83" s="16"/>
      <c r="D83" s="16"/>
    </row>
    <row r="84" spans="1:4" ht="12.75">
      <c r="A84" s="16"/>
      <c r="B84" s="6"/>
      <c r="C84" s="16"/>
      <c r="D84" s="16"/>
    </row>
    <row r="85" spans="1:4" ht="12.75">
      <c r="A85" s="16"/>
      <c r="B85" s="6"/>
      <c r="C85" s="16"/>
      <c r="D85" s="16"/>
    </row>
    <row r="86" spans="1:4" ht="12.75">
      <c r="A86" s="16"/>
      <c r="B86" s="6"/>
      <c r="C86" s="16"/>
      <c r="D86" s="16"/>
    </row>
    <row r="87" spans="1:4" ht="12.75">
      <c r="A87" s="16"/>
      <c r="B87" s="6"/>
      <c r="C87" s="16"/>
      <c r="D87" s="16"/>
    </row>
    <row r="88" spans="1:4" ht="12.75">
      <c r="A88" s="16"/>
      <c r="B88" s="6"/>
      <c r="C88" s="16"/>
      <c r="D88" s="16"/>
    </row>
    <row r="89" spans="1:4" ht="12.75">
      <c r="A89" s="16"/>
      <c r="B89" s="6"/>
      <c r="C89" s="16"/>
      <c r="D89" s="16"/>
    </row>
    <row r="90" spans="1:4" ht="12.75">
      <c r="A90" s="16"/>
      <c r="B90" s="6"/>
      <c r="C90" s="16"/>
      <c r="D90" s="16"/>
    </row>
    <row r="91" spans="1:4" ht="12.75">
      <c r="A91" s="16"/>
      <c r="B91" s="6"/>
      <c r="C91" s="16"/>
      <c r="D91" s="16"/>
    </row>
    <row r="92" spans="1:4" ht="12.75">
      <c r="A92" s="16"/>
      <c r="B92" s="6"/>
      <c r="C92" s="16"/>
      <c r="D92" s="16"/>
    </row>
    <row r="93" spans="1:4" ht="12.75">
      <c r="A93" s="16"/>
      <c r="B93" s="6"/>
      <c r="C93" s="16"/>
      <c r="D93" s="16"/>
    </row>
    <row r="94" spans="1:4" ht="12.75">
      <c r="A94" s="16"/>
      <c r="B94" s="6"/>
      <c r="C94" s="16"/>
      <c r="D94" s="16"/>
    </row>
    <row r="95" spans="1:4" ht="12.75">
      <c r="A95" s="16"/>
      <c r="B95" s="6"/>
      <c r="C95" s="16"/>
      <c r="D95" s="16"/>
    </row>
    <row r="96" spans="1:4" ht="12.75">
      <c r="A96" s="16"/>
      <c r="B96" s="6"/>
      <c r="C96" s="16"/>
      <c r="D96" s="16"/>
    </row>
    <row r="97" spans="1:4" ht="12.75">
      <c r="A97" s="16"/>
      <c r="B97" s="6"/>
      <c r="C97" s="16"/>
      <c r="D97" s="16"/>
    </row>
    <row r="98" spans="1:4" ht="12.75">
      <c r="A98" s="16"/>
      <c r="B98" s="6"/>
      <c r="C98" s="16"/>
      <c r="D98" s="16"/>
    </row>
    <row r="99" spans="1:4" ht="12.75">
      <c r="A99" s="16"/>
      <c r="B99" s="6"/>
      <c r="C99" s="16"/>
      <c r="D99" s="16"/>
    </row>
    <row r="100" spans="1:4" ht="12.75">
      <c r="A100" s="16"/>
      <c r="B100" s="6"/>
      <c r="C100" s="16"/>
      <c r="D100" s="16"/>
    </row>
    <row r="101" spans="1:4" ht="12.75">
      <c r="A101" s="16"/>
      <c r="B101" s="6"/>
      <c r="C101" s="16"/>
      <c r="D101" s="16"/>
    </row>
    <row r="102" spans="1:4" ht="12.75">
      <c r="A102" s="16"/>
      <c r="B102" s="6"/>
      <c r="C102" s="16"/>
      <c r="D102" s="16"/>
    </row>
    <row r="103" spans="1:4" ht="12.75">
      <c r="A103" s="16"/>
      <c r="B103" s="6"/>
      <c r="C103" s="16"/>
      <c r="D103" s="16"/>
    </row>
    <row r="104" spans="1:4" ht="12.75">
      <c r="A104" s="16"/>
      <c r="B104" s="6"/>
      <c r="C104" s="16"/>
      <c r="D104" s="16"/>
    </row>
    <row r="105" spans="1:4" ht="12.75">
      <c r="A105" s="16"/>
      <c r="B105" s="6"/>
      <c r="C105" s="16"/>
      <c r="D105" s="16"/>
    </row>
    <row r="106" spans="1:4" ht="12.75">
      <c r="A106" s="16"/>
      <c r="B106" s="6"/>
      <c r="C106" s="16"/>
      <c r="D106" s="16"/>
    </row>
    <row r="107" spans="1:4" ht="12.75">
      <c r="A107" s="16"/>
      <c r="B107" s="6"/>
      <c r="C107" s="16"/>
      <c r="D107" s="16"/>
    </row>
    <row r="108" spans="1:4" ht="12.75">
      <c r="A108" s="16"/>
      <c r="B108" s="6"/>
      <c r="C108" s="16"/>
      <c r="D108" s="16"/>
    </row>
    <row r="109" spans="1:4" ht="12.75">
      <c r="A109" s="16"/>
      <c r="B109" s="6"/>
      <c r="C109" s="16"/>
      <c r="D109" s="16"/>
    </row>
  </sheetData>
  <sheetProtection selectLockedCells="1" selectUnlockedCells="1"/>
  <mergeCells count="36">
    <mergeCell ref="A9:D9"/>
    <mergeCell ref="A10:D10"/>
    <mergeCell ref="A12:B13"/>
    <mergeCell ref="C12:D16"/>
    <mergeCell ref="A14:A16"/>
    <mergeCell ref="B14:B16"/>
    <mergeCell ref="C17:D17"/>
    <mergeCell ref="B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view="pageBreakPreview" zoomScale="74" zoomScaleSheetLayoutView="74" workbookViewId="0" topLeftCell="A1">
      <selection activeCell="C20" activeCellId="1" sqref="A44:IV44 C20"/>
    </sheetView>
  </sheetViews>
  <sheetFormatPr defaultColWidth="11.421875" defaultRowHeight="12.75"/>
  <cols>
    <col min="1" max="1" width="15.28125" style="108" customWidth="1"/>
    <col min="2" max="2" width="23.8515625" style="109" customWidth="1"/>
    <col min="3" max="3" width="44.57421875" style="108" customWidth="1"/>
    <col min="4" max="4" width="47.140625" style="108" customWidth="1"/>
    <col min="5" max="252" width="11.57421875" style="108" customWidth="1"/>
    <col min="253" max="16384" width="11.57421875" style="0" customWidth="1"/>
  </cols>
  <sheetData>
    <row r="1" spans="3:4" ht="12.75">
      <c r="C1" s="110" t="s">
        <v>424</v>
      </c>
      <c r="D1" s="39" t="s">
        <v>468</v>
      </c>
    </row>
    <row r="2" spans="3:4" ht="12.75">
      <c r="C2"/>
      <c r="D2" s="39" t="s">
        <v>1</v>
      </c>
    </row>
    <row r="3" spans="3:4" ht="12.75">
      <c r="C3"/>
      <c r="D3" s="39" t="s">
        <v>34</v>
      </c>
    </row>
    <row r="4" spans="3:4" ht="12.75">
      <c r="C4"/>
      <c r="D4" s="39" t="s">
        <v>3</v>
      </c>
    </row>
    <row r="5" spans="3:4" ht="12.75">
      <c r="C5"/>
      <c r="D5" s="39" t="s">
        <v>39</v>
      </c>
    </row>
    <row r="6" spans="3:4" ht="12.75">
      <c r="C6"/>
      <c r="D6" s="3" t="s">
        <v>5</v>
      </c>
    </row>
    <row r="7" spans="3:4" ht="12.75">
      <c r="C7"/>
      <c r="D7" s="111" t="s">
        <v>426</v>
      </c>
    </row>
    <row r="9" spans="1:4" ht="12.75">
      <c r="A9" s="19" t="s">
        <v>192</v>
      </c>
      <c r="B9" s="19"/>
      <c r="C9" s="19"/>
      <c r="D9" s="19"/>
    </row>
    <row r="10" spans="1:4" ht="12.75">
      <c r="A10" s="19" t="s">
        <v>469</v>
      </c>
      <c r="B10" s="19"/>
      <c r="C10" s="19"/>
      <c r="D10" s="19"/>
    </row>
    <row r="11" spans="1:4" ht="12.75">
      <c r="A11" s="19" t="s">
        <v>470</v>
      </c>
      <c r="B11" s="19"/>
      <c r="C11" s="19"/>
      <c r="D11" s="19"/>
    </row>
    <row r="12" spans="1:4" ht="12.75">
      <c r="A12" s="16"/>
      <c r="B12" s="6"/>
      <c r="C12" s="16"/>
      <c r="D12" s="16"/>
    </row>
    <row r="13" spans="1:4" ht="15.75" customHeight="1">
      <c r="A13" s="116" t="s">
        <v>428</v>
      </c>
      <c r="B13" s="116"/>
      <c r="C13" s="20" t="s">
        <v>471</v>
      </c>
      <c r="D13" s="20"/>
    </row>
    <row r="14" spans="1:4" ht="15.75" customHeight="1">
      <c r="A14" s="116"/>
      <c r="B14" s="116"/>
      <c r="C14" s="20"/>
      <c r="D14" s="20"/>
    </row>
    <row r="15" spans="1:4" ht="24" customHeight="1">
      <c r="A15" s="20" t="s">
        <v>472</v>
      </c>
      <c r="B15" s="26" t="s">
        <v>473</v>
      </c>
      <c r="C15" s="20"/>
      <c r="D15" s="20"/>
    </row>
    <row r="16" spans="1:4" ht="30.75" customHeight="1">
      <c r="A16" s="20"/>
      <c r="B16" s="26" t="s">
        <v>432</v>
      </c>
      <c r="C16" s="20"/>
      <c r="D16" s="20"/>
    </row>
    <row r="17" spans="1:4" ht="42" customHeight="1">
      <c r="A17" s="20"/>
      <c r="B17" s="26"/>
      <c r="C17" s="20"/>
      <c r="D17" s="20"/>
    </row>
    <row r="18" spans="1:4" ht="15.75" customHeight="1">
      <c r="A18" s="112">
        <v>1</v>
      </c>
      <c r="B18" s="8">
        <v>2</v>
      </c>
      <c r="C18" s="112">
        <v>3</v>
      </c>
      <c r="D18" s="112"/>
    </row>
    <row r="19" spans="1:4" ht="15.75" customHeight="1">
      <c r="A19" s="40">
        <v>13</v>
      </c>
      <c r="B19" s="113" t="s">
        <v>195</v>
      </c>
      <c r="C19" s="113"/>
      <c r="D19" s="113"/>
    </row>
    <row r="20" spans="1:4" ht="17.25" customHeight="1">
      <c r="A20" s="40">
        <v>13</v>
      </c>
      <c r="B20" s="8" t="s">
        <v>474</v>
      </c>
      <c r="C20" s="23" t="s">
        <v>475</v>
      </c>
      <c r="D20" s="23"/>
    </row>
    <row r="21" spans="1:4" ht="17.25" customHeight="1">
      <c r="A21" s="40">
        <v>13</v>
      </c>
      <c r="B21" s="8" t="s">
        <v>476</v>
      </c>
      <c r="C21" s="23" t="s">
        <v>477</v>
      </c>
      <c r="D21" s="23"/>
    </row>
    <row r="22" spans="1:4" ht="30" customHeight="1">
      <c r="A22" s="40">
        <v>13</v>
      </c>
      <c r="B22" s="8" t="s">
        <v>478</v>
      </c>
      <c r="C22" s="23" t="s">
        <v>479</v>
      </c>
      <c r="D22" s="23"/>
    </row>
    <row r="23" spans="1:4" ht="30" customHeight="1">
      <c r="A23" s="40">
        <v>13</v>
      </c>
      <c r="B23" s="8" t="s">
        <v>480</v>
      </c>
      <c r="C23" s="23" t="s">
        <v>481</v>
      </c>
      <c r="D23" s="23"/>
    </row>
    <row r="24" spans="1:4" ht="30" customHeight="1">
      <c r="A24" s="40">
        <v>13</v>
      </c>
      <c r="B24" s="8" t="s">
        <v>482</v>
      </c>
      <c r="C24" s="23" t="s">
        <v>483</v>
      </c>
      <c r="D24" s="23"/>
    </row>
    <row r="25" spans="1:4" ht="30" customHeight="1">
      <c r="A25" s="40">
        <v>13</v>
      </c>
      <c r="B25" s="8" t="s">
        <v>484</v>
      </c>
      <c r="C25" s="117" t="s">
        <v>485</v>
      </c>
      <c r="D25" s="117"/>
    </row>
    <row r="26" spans="1:4" ht="30" customHeight="1">
      <c r="A26" s="40">
        <v>13</v>
      </c>
      <c r="B26" s="8" t="s">
        <v>486</v>
      </c>
      <c r="C26" s="23" t="s">
        <v>487</v>
      </c>
      <c r="D26" s="23" t="s">
        <v>488</v>
      </c>
    </row>
    <row r="27" spans="1:4" ht="30" customHeight="1">
      <c r="A27" s="40">
        <v>13</v>
      </c>
      <c r="B27" s="8" t="s">
        <v>489</v>
      </c>
      <c r="C27" s="23" t="s">
        <v>490</v>
      </c>
      <c r="D27" s="23"/>
    </row>
    <row r="28" spans="1:4" ht="30" customHeight="1">
      <c r="A28" s="40">
        <v>13</v>
      </c>
      <c r="B28" s="8" t="s">
        <v>491</v>
      </c>
      <c r="C28" s="23" t="s">
        <v>492</v>
      </c>
      <c r="D28" s="23"/>
    </row>
    <row r="29" spans="1:4" ht="30" customHeight="1">
      <c r="A29" s="40">
        <v>13</v>
      </c>
      <c r="B29" s="8" t="s">
        <v>493</v>
      </c>
      <c r="C29" s="23" t="s">
        <v>494</v>
      </c>
      <c r="D29" s="23"/>
    </row>
    <row r="30" spans="1:4" ht="30" customHeight="1">
      <c r="A30" s="40">
        <v>13</v>
      </c>
      <c r="B30" s="8" t="s">
        <v>495</v>
      </c>
      <c r="C30" s="23" t="s">
        <v>496</v>
      </c>
      <c r="D30" s="23"/>
    </row>
    <row r="31" spans="1:4" ht="17.25" customHeight="1">
      <c r="A31" s="40">
        <v>13</v>
      </c>
      <c r="B31" s="8" t="s">
        <v>497</v>
      </c>
      <c r="C31" s="23" t="s">
        <v>13</v>
      </c>
      <c r="D31" s="23"/>
    </row>
    <row r="32" spans="1:4" ht="17.25" customHeight="1">
      <c r="A32" s="40">
        <v>13</v>
      </c>
      <c r="B32" s="8" t="s">
        <v>498</v>
      </c>
      <c r="C32" s="23" t="s">
        <v>15</v>
      </c>
      <c r="D32" s="23"/>
    </row>
    <row r="33" spans="1:4" ht="17.25" customHeight="1">
      <c r="A33" s="40">
        <v>13</v>
      </c>
      <c r="B33" s="8" t="s">
        <v>499</v>
      </c>
      <c r="C33" s="23" t="s">
        <v>17</v>
      </c>
      <c r="D33" s="23"/>
    </row>
    <row r="34" spans="1:4" ht="17.25" customHeight="1">
      <c r="A34" s="40">
        <v>13</v>
      </c>
      <c r="B34" s="8" t="s">
        <v>500</v>
      </c>
      <c r="C34" s="23" t="s">
        <v>19</v>
      </c>
      <c r="D34" s="23"/>
    </row>
    <row r="35" spans="1:4" ht="17.25" customHeight="1">
      <c r="A35" s="40">
        <v>13</v>
      </c>
      <c r="B35" s="8" t="s">
        <v>501</v>
      </c>
      <c r="C35" s="23" t="s">
        <v>21</v>
      </c>
      <c r="D35" s="23"/>
    </row>
    <row r="36" spans="1:4" ht="17.25" customHeight="1">
      <c r="A36" s="40">
        <v>13</v>
      </c>
      <c r="B36" s="8" t="s">
        <v>502</v>
      </c>
      <c r="C36" s="23" t="s">
        <v>23</v>
      </c>
      <c r="D36" s="23"/>
    </row>
    <row r="37" spans="1:4" ht="17.25" customHeight="1">
      <c r="A37" s="40">
        <v>13</v>
      </c>
      <c r="B37" s="8" t="s">
        <v>503</v>
      </c>
      <c r="C37" s="23" t="s">
        <v>25</v>
      </c>
      <c r="D37" s="23"/>
    </row>
    <row r="38" spans="1:4" ht="17.25" customHeight="1">
      <c r="A38" s="40">
        <v>13</v>
      </c>
      <c r="B38" s="8" t="s">
        <v>504</v>
      </c>
      <c r="C38" s="23" t="s">
        <v>27</v>
      </c>
      <c r="D38" s="23"/>
    </row>
    <row r="39" spans="1:4" ht="17.25" customHeight="1">
      <c r="A39" s="40">
        <v>13</v>
      </c>
      <c r="B39" s="8" t="s">
        <v>505</v>
      </c>
      <c r="C39" s="23" t="s">
        <v>29</v>
      </c>
      <c r="D39" s="23"/>
    </row>
    <row r="40" spans="1:4" ht="17.25" customHeight="1">
      <c r="A40" s="40">
        <v>13</v>
      </c>
      <c r="B40" s="8" t="s">
        <v>506</v>
      </c>
      <c r="C40" s="23" t="s">
        <v>507</v>
      </c>
      <c r="D40" s="23"/>
    </row>
    <row r="41" spans="1:4" ht="16.5" customHeight="1">
      <c r="A41" s="40">
        <v>13</v>
      </c>
      <c r="B41" s="8" t="s">
        <v>508</v>
      </c>
      <c r="C41" s="23" t="s">
        <v>509</v>
      </c>
      <c r="D41" s="23"/>
    </row>
    <row r="42" spans="1:4" ht="16.5" customHeight="1">
      <c r="A42" s="40">
        <v>13</v>
      </c>
      <c r="B42" s="8" t="s">
        <v>510</v>
      </c>
      <c r="C42" s="23" t="s">
        <v>511</v>
      </c>
      <c r="D42" s="23"/>
    </row>
    <row r="43" spans="1:4" ht="30" customHeight="1">
      <c r="A43" s="40">
        <v>13</v>
      </c>
      <c r="B43" s="8" t="s">
        <v>512</v>
      </c>
      <c r="C43" s="23" t="s">
        <v>513</v>
      </c>
      <c r="D43" s="23"/>
    </row>
    <row r="44" spans="1:4" ht="30" customHeight="1">
      <c r="A44" s="40">
        <v>13</v>
      </c>
      <c r="B44" s="8" t="s">
        <v>514</v>
      </c>
      <c r="C44" s="23" t="s">
        <v>515</v>
      </c>
      <c r="D44" s="23"/>
    </row>
    <row r="45" spans="1:4" ht="33" customHeight="1">
      <c r="A45" s="40">
        <v>13</v>
      </c>
      <c r="B45" s="8" t="s">
        <v>516</v>
      </c>
      <c r="C45" s="23" t="s">
        <v>517</v>
      </c>
      <c r="D45" s="23"/>
    </row>
    <row r="46" spans="1:4" ht="37.5" customHeight="1">
      <c r="A46" s="118"/>
      <c r="B46" s="5"/>
      <c r="C46" s="119"/>
      <c r="D46" s="119"/>
    </row>
    <row r="47" spans="1:4" ht="12.75">
      <c r="A47" s="16" t="s">
        <v>518</v>
      </c>
      <c r="B47" s="6"/>
      <c r="C47" s="24" t="s">
        <v>372</v>
      </c>
      <c r="D47" s="16"/>
    </row>
    <row r="48" spans="1:4" ht="12.75">
      <c r="A48" s="16"/>
      <c r="B48" s="6"/>
      <c r="C48" s="16"/>
      <c r="D48" s="16"/>
    </row>
    <row r="49" spans="1:4" ht="12.75">
      <c r="A49" s="16"/>
      <c r="B49" s="6"/>
      <c r="C49" s="16"/>
      <c r="D49" s="16"/>
    </row>
    <row r="50" spans="1:4" ht="12.75">
      <c r="A50" s="16"/>
      <c r="B50" s="6"/>
      <c r="C50" s="16"/>
      <c r="D50" s="16"/>
    </row>
    <row r="51" spans="1:4" ht="12.75">
      <c r="A51" s="16"/>
      <c r="B51" s="6"/>
      <c r="C51" s="16"/>
      <c r="D51" s="16"/>
    </row>
    <row r="52" spans="1:4" ht="12.75">
      <c r="A52" s="16"/>
      <c r="B52" s="6"/>
      <c r="C52" s="16"/>
      <c r="D52" s="16"/>
    </row>
    <row r="53" spans="1:4" ht="12.75">
      <c r="A53" s="16"/>
      <c r="B53" s="6"/>
      <c r="C53" s="16"/>
      <c r="D53" s="16"/>
    </row>
    <row r="54" spans="1:4" ht="12.75">
      <c r="A54" s="16"/>
      <c r="B54" s="6"/>
      <c r="C54" s="16"/>
      <c r="D54" s="16"/>
    </row>
    <row r="55" spans="1:4" ht="12.75">
      <c r="A55" s="16"/>
      <c r="B55" s="6"/>
      <c r="C55" s="16"/>
      <c r="D55" s="16"/>
    </row>
    <row r="56" spans="1:4" ht="12.75">
      <c r="A56" s="16"/>
      <c r="B56" s="6"/>
      <c r="C56" s="16"/>
      <c r="D56" s="16"/>
    </row>
    <row r="57" spans="1:4" ht="12.75">
      <c r="A57" s="16"/>
      <c r="B57" s="6"/>
      <c r="C57" s="16"/>
      <c r="D57" s="16"/>
    </row>
    <row r="58" spans="1:4" ht="12.75">
      <c r="A58" s="16"/>
      <c r="B58" s="6"/>
      <c r="C58" s="16"/>
      <c r="D58" s="16"/>
    </row>
    <row r="59" spans="1:4" ht="12.75">
      <c r="A59" s="16"/>
      <c r="B59" s="6"/>
      <c r="C59" s="16"/>
      <c r="D59" s="16"/>
    </row>
    <row r="60" spans="1:4" ht="12.75">
      <c r="A60" s="16"/>
      <c r="B60" s="6"/>
      <c r="C60" s="16"/>
      <c r="D60" s="16"/>
    </row>
    <row r="61" spans="1:4" ht="12.75">
      <c r="A61" s="16"/>
      <c r="B61" s="6"/>
      <c r="C61" s="16"/>
      <c r="D61" s="16"/>
    </row>
    <row r="62" spans="1:4" ht="12.75">
      <c r="A62" s="16"/>
      <c r="B62" s="6"/>
      <c r="C62" s="16"/>
      <c r="D62" s="16"/>
    </row>
    <row r="63" spans="1:4" ht="12.75">
      <c r="A63" s="16"/>
      <c r="B63" s="6"/>
      <c r="C63" s="16"/>
      <c r="D63" s="16"/>
    </row>
    <row r="64" spans="1:4" ht="12.75">
      <c r="A64" s="16"/>
      <c r="B64" s="6"/>
      <c r="C64" s="16"/>
      <c r="D64" s="16"/>
    </row>
    <row r="65" spans="1:4" ht="12.75">
      <c r="A65" s="16"/>
      <c r="B65" s="6"/>
      <c r="C65" s="16"/>
      <c r="D65" s="16"/>
    </row>
    <row r="66" spans="1:4" ht="12.75">
      <c r="A66" s="16"/>
      <c r="B66" s="6"/>
      <c r="C66" s="16"/>
      <c r="D66" s="16"/>
    </row>
    <row r="67" spans="1:4" ht="12.75">
      <c r="A67" s="16"/>
      <c r="B67" s="6"/>
      <c r="C67" s="16"/>
      <c r="D67" s="16"/>
    </row>
    <row r="68" spans="1:4" ht="12.75">
      <c r="A68" s="16"/>
      <c r="B68" s="6"/>
      <c r="C68" s="16"/>
      <c r="D68" s="16"/>
    </row>
    <row r="69" spans="1:4" ht="12.75">
      <c r="A69" s="16"/>
      <c r="B69" s="6"/>
      <c r="C69" s="16"/>
      <c r="D69" s="16"/>
    </row>
    <row r="70" spans="1:4" ht="12.75">
      <c r="A70" s="16"/>
      <c r="B70" s="6"/>
      <c r="C70" s="16"/>
      <c r="D70" s="16"/>
    </row>
    <row r="71" spans="1:4" ht="12.75">
      <c r="A71" s="16"/>
      <c r="B71" s="6"/>
      <c r="C71" s="16"/>
      <c r="D71" s="16"/>
    </row>
    <row r="72" spans="1:4" ht="12.75">
      <c r="A72" s="16"/>
      <c r="B72" s="6"/>
      <c r="C72" s="16"/>
      <c r="D72" s="16"/>
    </row>
    <row r="73" spans="1:4" ht="12.75">
      <c r="A73" s="16"/>
      <c r="B73" s="6"/>
      <c r="C73" s="16"/>
      <c r="D73" s="16"/>
    </row>
    <row r="74" spans="1:4" ht="12.75">
      <c r="A74" s="16"/>
      <c r="B74" s="6"/>
      <c r="C74" s="16"/>
      <c r="D74" s="16"/>
    </row>
    <row r="75" spans="1:4" ht="12.75">
      <c r="A75" s="16"/>
      <c r="B75" s="6"/>
      <c r="C75" s="16"/>
      <c r="D75" s="16"/>
    </row>
    <row r="76" spans="1:4" ht="12.75">
      <c r="A76" s="16"/>
      <c r="B76" s="6"/>
      <c r="C76" s="16"/>
      <c r="D76" s="16"/>
    </row>
    <row r="77" spans="1:4" ht="12.75">
      <c r="A77" s="16"/>
      <c r="B77" s="6"/>
      <c r="C77" s="16"/>
      <c r="D77" s="16"/>
    </row>
    <row r="78" spans="1:4" ht="12.75">
      <c r="A78" s="16"/>
      <c r="B78" s="6"/>
      <c r="C78" s="16"/>
      <c r="D78" s="16"/>
    </row>
    <row r="79" spans="1:4" ht="12.75">
      <c r="A79" s="16"/>
      <c r="B79" s="6"/>
      <c r="C79" s="16"/>
      <c r="D79" s="16"/>
    </row>
    <row r="80" spans="1:4" ht="12.75">
      <c r="A80" s="16"/>
      <c r="B80" s="6"/>
      <c r="C80" s="16"/>
      <c r="D80" s="16"/>
    </row>
    <row r="81" spans="1:4" ht="12.75">
      <c r="A81" s="16"/>
      <c r="B81" s="6"/>
      <c r="C81" s="16"/>
      <c r="D81" s="16"/>
    </row>
    <row r="82" spans="1:4" ht="12.75">
      <c r="A82" s="16"/>
      <c r="B82" s="6"/>
      <c r="C82" s="16"/>
      <c r="D82" s="16"/>
    </row>
    <row r="83" spans="1:4" ht="12.75">
      <c r="A83" s="16"/>
      <c r="B83" s="6"/>
      <c r="C83" s="16"/>
      <c r="D83" s="16"/>
    </row>
    <row r="84" spans="1:4" ht="12.75">
      <c r="A84" s="16"/>
      <c r="B84" s="6"/>
      <c r="C84" s="16"/>
      <c r="D84" s="16"/>
    </row>
    <row r="85" spans="1:4" ht="12.75">
      <c r="A85" s="16"/>
      <c r="B85" s="6"/>
      <c r="C85" s="16"/>
      <c r="D85" s="16"/>
    </row>
    <row r="86" spans="1:4" ht="12.75">
      <c r="A86" s="16"/>
      <c r="B86" s="6"/>
      <c r="C86" s="16"/>
      <c r="D86" s="16"/>
    </row>
    <row r="87" spans="1:4" ht="12.75">
      <c r="A87" s="16"/>
      <c r="B87" s="6"/>
      <c r="C87" s="16"/>
      <c r="D87" s="16"/>
    </row>
    <row r="88" spans="1:4" ht="12.75">
      <c r="A88" s="16"/>
      <c r="B88" s="6"/>
      <c r="C88" s="16"/>
      <c r="D88" s="16"/>
    </row>
    <row r="89" spans="1:4" ht="12.75">
      <c r="A89" s="16"/>
      <c r="B89" s="6"/>
      <c r="C89" s="16"/>
      <c r="D89" s="16"/>
    </row>
    <row r="90" spans="1:4" ht="12.75">
      <c r="A90" s="16"/>
      <c r="B90" s="6"/>
      <c r="C90" s="16"/>
      <c r="D90" s="16"/>
    </row>
    <row r="91" spans="1:4" ht="12.75">
      <c r="A91" s="16"/>
      <c r="B91" s="6"/>
      <c r="C91" s="16"/>
      <c r="D91" s="16"/>
    </row>
    <row r="92" spans="1:4" ht="12.75">
      <c r="A92" s="16"/>
      <c r="B92" s="6"/>
      <c r="C92" s="16"/>
      <c r="D92" s="16"/>
    </row>
    <row r="93" spans="1:4" ht="12.75">
      <c r="A93" s="16"/>
      <c r="B93" s="6"/>
      <c r="C93" s="16"/>
      <c r="D93" s="16"/>
    </row>
    <row r="94" spans="1:4" ht="12.75">
      <c r="A94" s="16"/>
      <c r="B94" s="6"/>
      <c r="C94" s="16"/>
      <c r="D94" s="16"/>
    </row>
    <row r="95" spans="1:4" ht="12.75">
      <c r="A95" s="16"/>
      <c r="B95" s="6"/>
      <c r="C95" s="16"/>
      <c r="D95" s="16"/>
    </row>
    <row r="96" spans="1:4" ht="12.75">
      <c r="A96" s="16"/>
      <c r="B96" s="6"/>
      <c r="C96" s="16"/>
      <c r="D96" s="16"/>
    </row>
    <row r="97" spans="1:4" ht="12.75">
      <c r="A97" s="16"/>
      <c r="B97" s="6"/>
      <c r="C97" s="16"/>
      <c r="D97" s="16"/>
    </row>
    <row r="98" spans="1:4" ht="12.75">
      <c r="A98" s="16"/>
      <c r="B98" s="6"/>
      <c r="C98" s="16"/>
      <c r="D98" s="16"/>
    </row>
    <row r="99" spans="1:4" ht="12.75">
      <c r="A99" s="16"/>
      <c r="B99" s="6"/>
      <c r="C99" s="16"/>
      <c r="D99" s="16"/>
    </row>
    <row r="100" spans="1:4" ht="12.75">
      <c r="A100" s="16"/>
      <c r="B100" s="6"/>
      <c r="C100" s="16"/>
      <c r="D100" s="16"/>
    </row>
    <row r="101" spans="1:4" ht="12.75">
      <c r="A101" s="16"/>
      <c r="B101" s="6"/>
      <c r="C101" s="16"/>
      <c r="D101" s="16"/>
    </row>
    <row r="102" spans="1:4" ht="12.75">
      <c r="A102" s="16"/>
      <c r="B102" s="6"/>
      <c r="C102" s="16"/>
      <c r="D102" s="16"/>
    </row>
    <row r="103" spans="1:4" ht="12.75">
      <c r="A103" s="16"/>
      <c r="B103" s="6"/>
      <c r="C103" s="16"/>
      <c r="D103" s="16"/>
    </row>
    <row r="104" spans="1:4" ht="12.75">
      <c r="A104" s="16"/>
      <c r="B104" s="6"/>
      <c r="C104" s="16"/>
      <c r="D104" s="16"/>
    </row>
    <row r="105" spans="1:4" ht="12.75">
      <c r="A105" s="16"/>
      <c r="B105" s="6"/>
      <c r="C105" s="16"/>
      <c r="D105" s="16"/>
    </row>
    <row r="106" spans="1:4" ht="12.75">
      <c r="A106" s="16"/>
      <c r="B106" s="6"/>
      <c r="C106" s="16"/>
      <c r="D106" s="16"/>
    </row>
    <row r="107" spans="1:4" ht="12.75">
      <c r="A107" s="16"/>
      <c r="B107" s="6"/>
      <c r="C107" s="16"/>
      <c r="D107" s="16"/>
    </row>
    <row r="108" spans="1:4" ht="12.75">
      <c r="A108" s="16"/>
      <c r="B108" s="6"/>
      <c r="C108" s="16"/>
      <c r="D108" s="16"/>
    </row>
    <row r="109" spans="1:4" ht="12.75">
      <c r="A109" s="16"/>
      <c r="B109" s="6"/>
      <c r="C109" s="16"/>
      <c r="D109" s="16"/>
    </row>
    <row r="110" spans="1:4" ht="12.75">
      <c r="A110" s="16"/>
      <c r="B110" s="6"/>
      <c r="C110" s="16"/>
      <c r="D110" s="16"/>
    </row>
  </sheetData>
  <sheetProtection selectLockedCells="1" selectUnlockedCells="1"/>
  <mergeCells count="35">
    <mergeCell ref="A9:D9"/>
    <mergeCell ref="A10:D10"/>
    <mergeCell ref="A11:D11"/>
    <mergeCell ref="A13:B14"/>
    <mergeCell ref="C13:D17"/>
    <mergeCell ref="A15:A17"/>
    <mergeCell ref="B15:B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74" zoomScaleSheetLayoutView="74" workbookViewId="0" topLeftCell="A1">
      <selection activeCell="C7" activeCellId="1" sqref="A44:IV44 C7"/>
    </sheetView>
  </sheetViews>
  <sheetFormatPr defaultColWidth="11.421875" defaultRowHeight="12.75"/>
  <cols>
    <col min="1" max="1" width="28.57421875" style="1" customWidth="1"/>
    <col min="2" max="2" width="59.57421875" style="1" customWidth="1"/>
    <col min="3" max="3" width="24.140625" style="1" customWidth="1"/>
    <col min="4" max="4" width="23.7109375" style="1" customWidth="1"/>
    <col min="5" max="16384" width="11.57421875" style="1" customWidth="1"/>
  </cols>
  <sheetData>
    <row r="1" spans="2:4" ht="12.75">
      <c r="B1" s="12"/>
      <c r="C1" s="13" t="s">
        <v>33</v>
      </c>
      <c r="D1" s="13"/>
    </row>
    <row r="2" spans="2:4" ht="12.75">
      <c r="B2" s="14"/>
      <c r="C2" s="13" t="s">
        <v>1</v>
      </c>
      <c r="D2" s="13"/>
    </row>
    <row r="3" spans="2:4" ht="12.75">
      <c r="B3" s="14"/>
      <c r="C3" s="13" t="s">
        <v>34</v>
      </c>
      <c r="D3" s="13"/>
    </row>
    <row r="4" spans="2:4" ht="12.75">
      <c r="B4" s="14"/>
      <c r="C4" s="13" t="s">
        <v>3</v>
      </c>
      <c r="D4" s="13"/>
    </row>
    <row r="5" spans="2:4" ht="12.75">
      <c r="B5" s="14"/>
      <c r="C5" s="13" t="s">
        <v>4</v>
      </c>
      <c r="D5" s="13"/>
    </row>
    <row r="6" spans="2:4" ht="12.75">
      <c r="B6" s="14"/>
      <c r="C6" s="3" t="s">
        <v>5</v>
      </c>
      <c r="D6" s="3"/>
    </row>
    <row r="7" spans="2:4" ht="12.75">
      <c r="B7" s="14"/>
      <c r="C7" s="3" t="s">
        <v>6</v>
      </c>
      <c r="D7" s="3"/>
    </row>
    <row r="8" spans="2:4" ht="12.75">
      <c r="B8" s="14"/>
      <c r="C8" s="14"/>
      <c r="D8" s="15"/>
    </row>
    <row r="9" spans="1:4" ht="12.75">
      <c r="A9" s="5" t="s">
        <v>7</v>
      </c>
      <c r="B9" s="5"/>
      <c r="C9" s="5"/>
      <c r="D9" s="5"/>
    </row>
    <row r="10" spans="1:4" ht="12.75">
      <c r="A10" s="5" t="s">
        <v>35</v>
      </c>
      <c r="B10" s="5"/>
      <c r="C10" s="5"/>
      <c r="D10" s="5"/>
    </row>
    <row r="11" spans="1:4" ht="12.75">
      <c r="A11" s="6"/>
      <c r="B11" s="6"/>
      <c r="C11" s="6"/>
      <c r="D11" s="6"/>
    </row>
    <row r="12" spans="1:4" ht="12.75">
      <c r="A12" s="7" t="s">
        <v>9</v>
      </c>
      <c r="B12" s="8" t="s">
        <v>10</v>
      </c>
      <c r="C12" s="7" t="s">
        <v>36</v>
      </c>
      <c r="D12" s="7" t="s">
        <v>37</v>
      </c>
    </row>
    <row r="13" spans="1:4" ht="12.75">
      <c r="A13" s="8" t="s">
        <v>12</v>
      </c>
      <c r="B13" s="9" t="s">
        <v>13</v>
      </c>
      <c r="C13" s="10">
        <f>C18+C14</f>
        <v>52890</v>
      </c>
      <c r="D13" s="10">
        <f>D18+D14</f>
        <v>54920</v>
      </c>
    </row>
    <row r="14" spans="1:4" ht="12.75">
      <c r="A14" s="8" t="s">
        <v>14</v>
      </c>
      <c r="B14" s="9" t="s">
        <v>15</v>
      </c>
      <c r="C14" s="10">
        <f>C15</f>
        <v>-9585828</v>
      </c>
      <c r="D14" s="10">
        <f>D15</f>
        <v>-9607800</v>
      </c>
    </row>
    <row r="15" spans="1:4" ht="12.75">
      <c r="A15" s="8" t="s">
        <v>16</v>
      </c>
      <c r="B15" s="9" t="s">
        <v>17</v>
      </c>
      <c r="C15" s="10">
        <f>C16</f>
        <v>-9585828</v>
      </c>
      <c r="D15" s="10">
        <f>D16</f>
        <v>-9607800</v>
      </c>
    </row>
    <row r="16" spans="1:4" ht="12.75">
      <c r="A16" s="8" t="s">
        <v>18</v>
      </c>
      <c r="B16" s="9" t="s">
        <v>19</v>
      </c>
      <c r="C16" s="10">
        <f>C17</f>
        <v>-9585828</v>
      </c>
      <c r="D16" s="10">
        <f>D17</f>
        <v>-9607800</v>
      </c>
    </row>
    <row r="17" spans="1:4" ht="12.75">
      <c r="A17" s="8" t="s">
        <v>20</v>
      </c>
      <c r="B17" s="9" t="s">
        <v>21</v>
      </c>
      <c r="C17" s="11">
        <v>-9585828</v>
      </c>
      <c r="D17" s="11">
        <v>-9607800</v>
      </c>
    </row>
    <row r="18" spans="1:4" ht="12.75">
      <c r="A18" s="8" t="s">
        <v>22</v>
      </c>
      <c r="B18" s="9" t="s">
        <v>23</v>
      </c>
      <c r="C18" s="10">
        <f>C19</f>
        <v>9638718</v>
      </c>
      <c r="D18" s="10">
        <f>D19</f>
        <v>9662720</v>
      </c>
    </row>
    <row r="19" spans="1:4" ht="12.75">
      <c r="A19" s="8" t="s">
        <v>24</v>
      </c>
      <c r="B19" s="9" t="s">
        <v>25</v>
      </c>
      <c r="C19" s="10">
        <f>C20</f>
        <v>9638718</v>
      </c>
      <c r="D19" s="10">
        <f>D20</f>
        <v>9662720</v>
      </c>
    </row>
    <row r="20" spans="1:4" ht="12.75">
      <c r="A20" s="8" t="s">
        <v>26</v>
      </c>
      <c r="B20" s="9" t="s">
        <v>27</v>
      </c>
      <c r="C20" s="10">
        <f>C21</f>
        <v>9638718</v>
      </c>
      <c r="D20" s="10">
        <f>D21</f>
        <v>9662720</v>
      </c>
    </row>
    <row r="21" spans="1:4" ht="12.75">
      <c r="A21" s="8" t="s">
        <v>28</v>
      </c>
      <c r="B21" s="9" t="s">
        <v>29</v>
      </c>
      <c r="C21" s="11">
        <v>9638718</v>
      </c>
      <c r="D21" s="11">
        <v>9662720</v>
      </c>
    </row>
    <row r="22" spans="1:4" ht="12.75">
      <c r="A22" s="8"/>
      <c r="B22" s="9" t="s">
        <v>30</v>
      </c>
      <c r="C22" s="10">
        <f>C13</f>
        <v>52890</v>
      </c>
      <c r="D22" s="10">
        <f>D13</f>
        <v>54920</v>
      </c>
    </row>
    <row r="23" spans="1:4" ht="12.75">
      <c r="A23" s="6"/>
      <c r="B23" s="6"/>
      <c r="C23" s="6"/>
      <c r="D23" s="6"/>
    </row>
    <row r="24" spans="1:4" ht="12.75">
      <c r="A24" s="6" t="s">
        <v>31</v>
      </c>
      <c r="B24" s="6"/>
      <c r="C24" s="6"/>
      <c r="D24" s="6" t="s">
        <v>32</v>
      </c>
    </row>
    <row r="25" spans="1:4" ht="12.75">
      <c r="A25" s="6"/>
      <c r="B25" s="6"/>
      <c r="C25" s="6"/>
      <c r="D25" s="6"/>
    </row>
  </sheetData>
  <sheetProtection selectLockedCells="1" selectUnlockedCells="1"/>
  <mergeCells count="8">
    <mergeCell ref="C1:D1"/>
    <mergeCell ref="C2:D2"/>
    <mergeCell ref="C3:D3"/>
    <mergeCell ref="C4:D4"/>
    <mergeCell ref="C5:D5"/>
    <mergeCell ref="C7:D7"/>
    <mergeCell ref="A9:D9"/>
    <mergeCell ref="A10:D10"/>
  </mergeCells>
  <printOptions horizontalCentered="1"/>
  <pageMargins left="0.9840277777777777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="74" zoomScaleSheetLayoutView="74" workbookViewId="0" topLeftCell="A1">
      <selection activeCell="A10" activeCellId="1" sqref="A44:IV44 A10"/>
    </sheetView>
  </sheetViews>
  <sheetFormatPr defaultColWidth="11.421875" defaultRowHeight="12.75"/>
  <cols>
    <col min="1" max="1" width="32.421875" style="16" customWidth="1"/>
    <col min="2" max="2" width="23.57421875" style="16" customWidth="1"/>
    <col min="3" max="3" width="26.140625" style="16" customWidth="1"/>
    <col min="4" max="4" width="22.28125" style="16" customWidth="1"/>
    <col min="5" max="16384" width="11.57421875" style="16" customWidth="1"/>
  </cols>
  <sheetData>
    <row r="1" spans="2:4" ht="12.75">
      <c r="B1" s="17"/>
      <c r="C1" s="18" t="s">
        <v>38</v>
      </c>
      <c r="D1" s="18"/>
    </row>
    <row r="2" spans="3:4" ht="12.75">
      <c r="C2" s="18" t="s">
        <v>1</v>
      </c>
      <c r="D2" s="18"/>
    </row>
    <row r="3" spans="3:4" ht="12.75">
      <c r="C3" s="18" t="s">
        <v>34</v>
      </c>
      <c r="D3" s="18"/>
    </row>
    <row r="4" spans="3:4" ht="12.75">
      <c r="C4" s="18" t="s">
        <v>3</v>
      </c>
      <c r="D4" s="18"/>
    </row>
    <row r="5" spans="3:4" ht="12.75">
      <c r="C5" s="18" t="s">
        <v>39</v>
      </c>
      <c r="D5" s="18"/>
    </row>
    <row r="6" spans="3:4" ht="12.75">
      <c r="C6" s="3" t="s">
        <v>5</v>
      </c>
      <c r="D6" s="3"/>
    </row>
    <row r="7" spans="3:4" ht="12.75">
      <c r="C7" s="3" t="s">
        <v>6</v>
      </c>
      <c r="D7" s="3"/>
    </row>
    <row r="9" spans="1:4" ht="12.75">
      <c r="A9" s="19" t="s">
        <v>40</v>
      </c>
      <c r="B9" s="19"/>
      <c r="C9" s="19"/>
      <c r="D9" s="19"/>
    </row>
    <row r="10" spans="1:4" ht="12.75">
      <c r="A10" s="19" t="s">
        <v>41</v>
      </c>
      <c r="B10" s="19"/>
      <c r="C10" s="19"/>
      <c r="D10" s="19"/>
    </row>
    <row r="11" spans="1:4" ht="12.75">
      <c r="A11" s="19" t="s">
        <v>42</v>
      </c>
      <c r="B11" s="19"/>
      <c r="C11" s="19"/>
      <c r="D11" s="19"/>
    </row>
    <row r="12" spans="1:4" ht="16.5" customHeight="1">
      <c r="A12" s="19" t="s">
        <v>43</v>
      </c>
      <c r="B12" s="19"/>
      <c r="C12" s="19"/>
      <c r="D12" s="19"/>
    </row>
    <row r="14" spans="1:4" ht="18" customHeight="1">
      <c r="A14" s="20" t="s">
        <v>44</v>
      </c>
      <c r="B14" s="21" t="s">
        <v>45</v>
      </c>
      <c r="C14" s="21"/>
      <c r="D14" s="21"/>
    </row>
    <row r="15" spans="1:4" ht="18" customHeight="1">
      <c r="A15" s="20"/>
      <c r="B15" s="21"/>
      <c r="C15" s="21"/>
      <c r="D15" s="21"/>
    </row>
    <row r="16" spans="1:4" ht="32.25" customHeight="1">
      <c r="A16" s="22" t="s">
        <v>46</v>
      </c>
      <c r="B16" s="23" t="s">
        <v>47</v>
      </c>
      <c r="C16" s="23"/>
      <c r="D16" s="23"/>
    </row>
    <row r="17" spans="1:4" ht="18" customHeight="1">
      <c r="A17" s="22" t="s">
        <v>48</v>
      </c>
      <c r="B17" s="23" t="s">
        <v>49</v>
      </c>
      <c r="C17" s="23"/>
      <c r="D17" s="23"/>
    </row>
    <row r="18" spans="1:4" ht="32.25" customHeight="1">
      <c r="A18" s="22" t="s">
        <v>50</v>
      </c>
      <c r="B18" s="23" t="s">
        <v>51</v>
      </c>
      <c r="C18" s="23"/>
      <c r="D18" s="23"/>
    </row>
    <row r="21" spans="1:3" ht="12.75">
      <c r="A21" s="16" t="s">
        <v>31</v>
      </c>
      <c r="C21" s="24" t="s">
        <v>32</v>
      </c>
    </row>
    <row r="31" spans="3:4" ht="12.75" customHeight="1">
      <c r="C31" s="25"/>
      <c r="D31" s="25"/>
    </row>
  </sheetData>
  <sheetProtection selectLockedCells="1" selectUnlockedCells="1"/>
  <mergeCells count="16">
    <mergeCell ref="C1:D1"/>
    <mergeCell ref="C2:D2"/>
    <mergeCell ref="C3:D3"/>
    <mergeCell ref="C4:D4"/>
    <mergeCell ref="C5:D5"/>
    <mergeCell ref="C7:D7"/>
    <mergeCell ref="A9:D9"/>
    <mergeCell ref="A10:D10"/>
    <mergeCell ref="A11:D11"/>
    <mergeCell ref="A12:D12"/>
    <mergeCell ref="A14:A15"/>
    <mergeCell ref="B14:D15"/>
    <mergeCell ref="B16:D16"/>
    <mergeCell ref="B17:D17"/>
    <mergeCell ref="B18:D18"/>
    <mergeCell ref="C31:D31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74" zoomScaleSheetLayoutView="74" workbookViewId="0" topLeftCell="A1">
      <selection activeCell="J68" activeCellId="1" sqref="A44:IV44 J68"/>
    </sheetView>
  </sheetViews>
  <sheetFormatPr defaultColWidth="11.421875" defaultRowHeight="12.75"/>
  <cols>
    <col min="1" max="1" width="28.57421875" style="6" customWidth="1"/>
    <col min="2" max="3" width="28.421875" style="6" customWidth="1"/>
    <col min="4" max="4" width="22.28125" style="6" customWidth="1"/>
    <col min="5" max="16384" width="11.57421875" style="6" customWidth="1"/>
  </cols>
  <sheetData>
    <row r="1" spans="2:4" ht="12.75">
      <c r="B1" s="12"/>
      <c r="C1" s="3" t="s">
        <v>52</v>
      </c>
      <c r="D1" s="3"/>
    </row>
    <row r="2" spans="3:4" ht="12.75">
      <c r="C2" s="3" t="s">
        <v>1</v>
      </c>
      <c r="D2" s="3"/>
    </row>
    <row r="3" spans="3:4" ht="12.75">
      <c r="C3" s="3" t="s">
        <v>34</v>
      </c>
      <c r="D3" s="3"/>
    </row>
    <row r="4" spans="3:4" ht="12.75">
      <c r="C4" s="3" t="s">
        <v>3</v>
      </c>
      <c r="D4" s="3"/>
    </row>
    <row r="5" spans="3:4" ht="12.75">
      <c r="C5" s="3" t="s">
        <v>39</v>
      </c>
      <c r="D5" s="3"/>
    </row>
    <row r="6" spans="3:4" ht="12.75">
      <c r="C6" s="3" t="s">
        <v>5</v>
      </c>
      <c r="D6" s="3"/>
    </row>
    <row r="7" spans="3:4" ht="12.75">
      <c r="C7" s="3" t="s">
        <v>6</v>
      </c>
      <c r="D7" s="3"/>
    </row>
    <row r="9" spans="1:4" ht="12.75">
      <c r="A9" s="5" t="s">
        <v>53</v>
      </c>
      <c r="B9" s="5"/>
      <c r="C9" s="5"/>
      <c r="D9" s="5"/>
    </row>
    <row r="10" spans="1:4" ht="12.75">
      <c r="A10" s="5" t="s">
        <v>54</v>
      </c>
      <c r="B10" s="5"/>
      <c r="C10" s="5"/>
      <c r="D10" s="5"/>
    </row>
    <row r="11" spans="1:4" ht="12.75">
      <c r="A11" s="5" t="s">
        <v>55</v>
      </c>
      <c r="B11" s="5"/>
      <c r="C11" s="5"/>
      <c r="D11" s="5"/>
    </row>
    <row r="13" spans="1:4" ht="18.75" customHeight="1">
      <c r="A13" s="26" t="s">
        <v>44</v>
      </c>
      <c r="B13" s="27" t="s">
        <v>45</v>
      </c>
      <c r="C13" s="27"/>
      <c r="D13" s="26" t="s">
        <v>56</v>
      </c>
    </row>
    <row r="14" spans="1:4" ht="18.75" customHeight="1">
      <c r="A14" s="26"/>
      <c r="B14" s="27"/>
      <c r="C14" s="27"/>
      <c r="D14" s="26"/>
    </row>
    <row r="15" spans="1:4" ht="18.75" customHeight="1">
      <c r="A15" s="26"/>
      <c r="B15" s="27"/>
      <c r="C15" s="27"/>
      <c r="D15" s="26"/>
    </row>
    <row r="16" spans="1:4" ht="18" customHeight="1">
      <c r="A16" s="8" t="s">
        <v>57</v>
      </c>
      <c r="B16" s="28" t="s">
        <v>58</v>
      </c>
      <c r="C16" s="28"/>
      <c r="D16" s="10">
        <f>D17+D22+D30+D34+D42+D45+D49+D55</f>
        <v>1021600</v>
      </c>
    </row>
    <row r="17" spans="1:4" ht="18" customHeight="1">
      <c r="A17" s="8" t="s">
        <v>59</v>
      </c>
      <c r="B17" s="28" t="s">
        <v>60</v>
      </c>
      <c r="C17" s="28"/>
      <c r="D17" s="10">
        <f>D18</f>
        <v>571000</v>
      </c>
    </row>
    <row r="18" spans="1:4" ht="18" customHeight="1">
      <c r="A18" s="8" t="s">
        <v>61</v>
      </c>
      <c r="B18" s="28" t="s">
        <v>62</v>
      </c>
      <c r="C18" s="28"/>
      <c r="D18" s="10">
        <f>D19+D20+D21</f>
        <v>571000</v>
      </c>
    </row>
    <row r="19" spans="1:4" ht="78" customHeight="1">
      <c r="A19" s="8" t="s">
        <v>63</v>
      </c>
      <c r="B19" s="29" t="s">
        <v>64</v>
      </c>
      <c r="C19" s="29"/>
      <c r="D19" s="11">
        <v>571000</v>
      </c>
    </row>
    <row r="20" spans="1:4" ht="123.75" customHeight="1" hidden="1">
      <c r="A20" s="8" t="s">
        <v>65</v>
      </c>
      <c r="B20" s="28" t="s">
        <v>66</v>
      </c>
      <c r="C20" s="28"/>
      <c r="D20" s="10"/>
    </row>
    <row r="21" spans="1:4" ht="48" customHeight="1" hidden="1">
      <c r="A21" s="8" t="s">
        <v>67</v>
      </c>
      <c r="B21" s="28" t="s">
        <v>68</v>
      </c>
      <c r="C21" s="28"/>
      <c r="D21" s="10"/>
    </row>
    <row r="22" spans="1:4" ht="48" customHeight="1">
      <c r="A22" s="8" t="s">
        <v>69</v>
      </c>
      <c r="B22" s="28" t="s">
        <v>70</v>
      </c>
      <c r="C22" s="28"/>
      <c r="D22" s="10">
        <f>D23</f>
        <v>185600</v>
      </c>
    </row>
    <row r="23" spans="1:4" ht="33" customHeight="1">
      <c r="A23" s="8" t="s">
        <v>71</v>
      </c>
      <c r="B23" s="28" t="s">
        <v>72</v>
      </c>
      <c r="C23" s="28"/>
      <c r="D23" s="10">
        <f>D24+D26+D28</f>
        <v>185600</v>
      </c>
    </row>
    <row r="24" spans="1:4" ht="78" customHeight="1">
      <c r="A24" s="8" t="s">
        <v>73</v>
      </c>
      <c r="B24" s="28" t="s">
        <v>74</v>
      </c>
      <c r="C24" s="28"/>
      <c r="D24" s="10">
        <f>D25</f>
        <v>92000</v>
      </c>
    </row>
    <row r="25" spans="1:4" ht="123.75" customHeight="1">
      <c r="A25" s="8" t="s">
        <v>75</v>
      </c>
      <c r="B25" s="28" t="s">
        <v>76</v>
      </c>
      <c r="C25" s="28"/>
      <c r="D25" s="11">
        <v>92000</v>
      </c>
    </row>
    <row r="26" spans="1:4" ht="108.75" customHeight="1">
      <c r="A26" s="8" t="s">
        <v>77</v>
      </c>
      <c r="B26" s="28" t="s">
        <v>78</v>
      </c>
      <c r="C26" s="28"/>
      <c r="D26" s="10">
        <f>D27</f>
        <v>1600</v>
      </c>
    </row>
    <row r="27" spans="1:4" ht="138.75" customHeight="1">
      <c r="A27" s="8" t="s">
        <v>79</v>
      </c>
      <c r="B27" s="28" t="s">
        <v>80</v>
      </c>
      <c r="C27" s="28"/>
      <c r="D27" s="11">
        <v>1600</v>
      </c>
    </row>
    <row r="28" spans="1:4" ht="78" customHeight="1">
      <c r="A28" s="8" t="s">
        <v>81</v>
      </c>
      <c r="B28" s="28" t="s">
        <v>82</v>
      </c>
      <c r="C28" s="28"/>
      <c r="D28" s="10">
        <f>D29</f>
        <v>92000</v>
      </c>
    </row>
    <row r="29" spans="1:4" ht="123.75" customHeight="1">
      <c r="A29" s="8" t="s">
        <v>83</v>
      </c>
      <c r="B29" s="28" t="s">
        <v>84</v>
      </c>
      <c r="C29" s="28"/>
      <c r="D29" s="11">
        <v>92000</v>
      </c>
    </row>
    <row r="30" spans="1:4" ht="18" customHeight="1">
      <c r="A30" s="8" t="s">
        <v>85</v>
      </c>
      <c r="B30" s="28" t="s">
        <v>86</v>
      </c>
      <c r="C30" s="28"/>
      <c r="D30" s="10">
        <f>D31</f>
        <v>30000</v>
      </c>
    </row>
    <row r="31" spans="1:4" ht="18" customHeight="1">
      <c r="A31" s="8" t="s">
        <v>87</v>
      </c>
      <c r="B31" s="28" t="s">
        <v>88</v>
      </c>
      <c r="C31" s="28"/>
      <c r="D31" s="10">
        <f>D32+D33</f>
        <v>30000</v>
      </c>
    </row>
    <row r="32" spans="1:4" ht="18" customHeight="1">
      <c r="A32" s="8" t="s">
        <v>89</v>
      </c>
      <c r="B32" s="28" t="s">
        <v>88</v>
      </c>
      <c r="C32" s="28"/>
      <c r="D32" s="11">
        <v>30000</v>
      </c>
    </row>
    <row r="33" spans="1:4" ht="33" customHeight="1">
      <c r="A33" s="8" t="s">
        <v>90</v>
      </c>
      <c r="B33" s="28" t="s">
        <v>91</v>
      </c>
      <c r="C33" s="28"/>
      <c r="D33" s="10"/>
    </row>
    <row r="34" spans="1:4" ht="18" customHeight="1">
      <c r="A34" s="8" t="s">
        <v>92</v>
      </c>
      <c r="B34" s="28" t="s">
        <v>93</v>
      </c>
      <c r="C34" s="28"/>
      <c r="D34" s="10">
        <f>D35+D37</f>
        <v>233000</v>
      </c>
    </row>
    <row r="35" spans="1:4" ht="18" customHeight="1">
      <c r="A35" s="8" t="s">
        <v>94</v>
      </c>
      <c r="B35" s="28" t="s">
        <v>95</v>
      </c>
      <c r="C35" s="28"/>
      <c r="D35" s="10">
        <f>D36</f>
        <v>21000</v>
      </c>
    </row>
    <row r="36" spans="1:4" ht="48" customHeight="1">
      <c r="A36" s="8" t="s">
        <v>96</v>
      </c>
      <c r="B36" s="28" t="s">
        <v>97</v>
      </c>
      <c r="C36" s="28"/>
      <c r="D36" s="11">
        <v>21000</v>
      </c>
    </row>
    <row r="37" spans="1:4" ht="18" customHeight="1">
      <c r="A37" s="8" t="s">
        <v>98</v>
      </c>
      <c r="B37" s="28" t="s">
        <v>99</v>
      </c>
      <c r="C37" s="28"/>
      <c r="D37" s="10">
        <f>D38+D40</f>
        <v>212000</v>
      </c>
    </row>
    <row r="38" spans="1:4" ht="18" customHeight="1">
      <c r="A38" s="8" t="s">
        <v>100</v>
      </c>
      <c r="B38" s="28" t="s">
        <v>101</v>
      </c>
      <c r="C38" s="28"/>
      <c r="D38" s="10">
        <f>D39</f>
        <v>187000</v>
      </c>
    </row>
    <row r="39" spans="1:4" ht="45" customHeight="1">
      <c r="A39" s="8" t="s">
        <v>102</v>
      </c>
      <c r="B39" s="28" t="s">
        <v>103</v>
      </c>
      <c r="C39" s="28"/>
      <c r="D39" s="11">
        <v>187000</v>
      </c>
    </row>
    <row r="40" spans="1:4" ht="18" customHeight="1">
      <c r="A40" s="8" t="s">
        <v>104</v>
      </c>
      <c r="B40" s="28" t="s">
        <v>105</v>
      </c>
      <c r="C40" s="28"/>
      <c r="D40" s="10">
        <f>D41</f>
        <v>25000</v>
      </c>
    </row>
    <row r="41" spans="1:4" ht="48" customHeight="1">
      <c r="A41" s="8" t="s">
        <v>106</v>
      </c>
      <c r="B41" s="28" t="s">
        <v>107</v>
      </c>
      <c r="C41" s="28"/>
      <c r="D41" s="11">
        <v>25000</v>
      </c>
    </row>
    <row r="42" spans="1:4" ht="18" customHeight="1">
      <c r="A42" s="8" t="s">
        <v>108</v>
      </c>
      <c r="B42" s="28" t="s">
        <v>109</v>
      </c>
      <c r="C42" s="28"/>
      <c r="D42" s="10">
        <f>D43</f>
        <v>2000</v>
      </c>
    </row>
    <row r="43" spans="1:4" ht="48" customHeight="1">
      <c r="A43" s="8" t="s">
        <v>110</v>
      </c>
      <c r="B43" s="28" t="s">
        <v>111</v>
      </c>
      <c r="C43" s="28"/>
      <c r="D43" s="10">
        <f>D44</f>
        <v>2000</v>
      </c>
    </row>
    <row r="44" spans="1:4" ht="78" customHeight="1">
      <c r="A44" s="8" t="s">
        <v>112</v>
      </c>
      <c r="B44" s="28" t="s">
        <v>113</v>
      </c>
      <c r="C44" s="28"/>
      <c r="D44" s="11">
        <v>2000</v>
      </c>
    </row>
    <row r="45" spans="1:4" ht="48" customHeight="1" hidden="1">
      <c r="A45" s="8" t="s">
        <v>114</v>
      </c>
      <c r="B45" s="28" t="s">
        <v>115</v>
      </c>
      <c r="C45" s="28"/>
      <c r="D45" s="10">
        <f>D46</f>
        <v>0</v>
      </c>
    </row>
    <row r="46" spans="1:4" ht="93" customHeight="1" hidden="1">
      <c r="A46" s="8" t="s">
        <v>116</v>
      </c>
      <c r="B46" s="28" t="s">
        <v>117</v>
      </c>
      <c r="C46" s="28"/>
      <c r="D46" s="10">
        <f>D47</f>
        <v>0</v>
      </c>
    </row>
    <row r="47" spans="1:4" ht="93" customHeight="1" hidden="1">
      <c r="A47" s="8" t="s">
        <v>118</v>
      </c>
      <c r="B47" s="28" t="s">
        <v>119</v>
      </c>
      <c r="C47" s="28"/>
      <c r="D47" s="10">
        <f>D48</f>
        <v>0</v>
      </c>
    </row>
    <row r="48" spans="1:4" ht="78" customHeight="1" hidden="1">
      <c r="A48" s="8" t="s">
        <v>120</v>
      </c>
      <c r="B48" s="28" t="s">
        <v>121</v>
      </c>
      <c r="C48" s="28"/>
      <c r="D48" s="11"/>
    </row>
    <row r="49" spans="1:4" ht="33" customHeight="1" hidden="1">
      <c r="A49" s="8" t="s">
        <v>122</v>
      </c>
      <c r="B49" s="28" t="s">
        <v>123</v>
      </c>
      <c r="C49" s="28"/>
      <c r="D49" s="10">
        <f>D50</f>
        <v>0</v>
      </c>
    </row>
    <row r="50" spans="1:4" ht="93" customHeight="1" hidden="1">
      <c r="A50" s="8" t="s">
        <v>124</v>
      </c>
      <c r="B50" s="28" t="s">
        <v>125</v>
      </c>
      <c r="C50" s="28"/>
      <c r="D50" s="10">
        <f>D51+D53</f>
        <v>0</v>
      </c>
    </row>
    <row r="51" spans="1:4" ht="108.75" customHeight="1" hidden="1">
      <c r="A51" s="8" t="s">
        <v>126</v>
      </c>
      <c r="B51" s="28" t="s">
        <v>127</v>
      </c>
      <c r="C51" s="28"/>
      <c r="D51" s="10">
        <f>D52</f>
        <v>0</v>
      </c>
    </row>
    <row r="52" spans="1:4" ht="93" customHeight="1" hidden="1">
      <c r="A52" s="8" t="s">
        <v>128</v>
      </c>
      <c r="B52" s="28" t="s">
        <v>129</v>
      </c>
      <c r="C52" s="28"/>
      <c r="D52" s="10">
        <v>0</v>
      </c>
    </row>
    <row r="53" spans="1:4" ht="108.75" customHeight="1" hidden="1">
      <c r="A53" s="8" t="s">
        <v>130</v>
      </c>
      <c r="B53" s="28" t="s">
        <v>131</v>
      </c>
      <c r="C53" s="28"/>
      <c r="D53" s="10">
        <f>D54</f>
        <v>0</v>
      </c>
    </row>
    <row r="54" spans="1:4" ht="108.75" customHeight="1" hidden="1">
      <c r="A54" s="8" t="s">
        <v>132</v>
      </c>
      <c r="B54" s="28" t="s">
        <v>133</v>
      </c>
      <c r="C54" s="28"/>
      <c r="D54" s="10"/>
    </row>
    <row r="55" spans="1:4" ht="18" customHeight="1" hidden="1">
      <c r="A55" s="8" t="s">
        <v>134</v>
      </c>
      <c r="B55" s="28" t="s">
        <v>135</v>
      </c>
      <c r="C55" s="28"/>
      <c r="D55" s="10">
        <f>D56</f>
        <v>0</v>
      </c>
    </row>
    <row r="56" spans="1:4" ht="33" customHeight="1" hidden="1">
      <c r="A56" s="8" t="s">
        <v>136</v>
      </c>
      <c r="B56" s="28" t="s">
        <v>137</v>
      </c>
      <c r="C56" s="28"/>
      <c r="D56" s="10">
        <f>D57</f>
        <v>0</v>
      </c>
    </row>
    <row r="57" spans="1:4" ht="78" customHeight="1" hidden="1">
      <c r="A57" s="8" t="s">
        <v>138</v>
      </c>
      <c r="B57" s="28" t="s">
        <v>139</v>
      </c>
      <c r="C57" s="28"/>
      <c r="D57" s="10">
        <f>D58</f>
        <v>0</v>
      </c>
    </row>
    <row r="58" spans="1:4" ht="78" customHeight="1" hidden="1">
      <c r="A58" s="8" t="s">
        <v>140</v>
      </c>
      <c r="B58" s="28" t="s">
        <v>141</v>
      </c>
      <c r="C58" s="28"/>
      <c r="D58" s="10">
        <v>0</v>
      </c>
    </row>
    <row r="59" spans="1:4" ht="18" customHeight="1">
      <c r="A59" s="8" t="s">
        <v>142</v>
      </c>
      <c r="B59" s="28" t="s">
        <v>143</v>
      </c>
      <c r="C59" s="28"/>
      <c r="D59" s="10">
        <f>D60</f>
        <v>10004528</v>
      </c>
    </row>
    <row r="60" spans="1:4" ht="33" customHeight="1">
      <c r="A60" s="8" t="s">
        <v>144</v>
      </c>
      <c r="B60" s="28" t="s">
        <v>145</v>
      </c>
      <c r="C60" s="28"/>
      <c r="D60" s="10">
        <f>D61+D68+D71+D78</f>
        <v>10004528</v>
      </c>
    </row>
    <row r="61" spans="1:4" ht="33" customHeight="1">
      <c r="A61" s="8" t="s">
        <v>146</v>
      </c>
      <c r="B61" s="28" t="s">
        <v>147</v>
      </c>
      <c r="C61" s="28"/>
      <c r="D61" s="10">
        <f>D64+D62+D66</f>
        <v>8440000</v>
      </c>
    </row>
    <row r="62" spans="1:4" ht="33" customHeight="1" hidden="1">
      <c r="A62" s="8" t="s">
        <v>148</v>
      </c>
      <c r="B62" s="28" t="s">
        <v>149</v>
      </c>
      <c r="C62" s="28"/>
      <c r="D62" s="10">
        <f>D63</f>
        <v>0</v>
      </c>
    </row>
    <row r="63" spans="1:4" ht="33" customHeight="1" hidden="1">
      <c r="A63" s="8" t="s">
        <v>150</v>
      </c>
      <c r="B63" s="28" t="s">
        <v>151</v>
      </c>
      <c r="C63" s="28"/>
      <c r="D63" s="10">
        <v>0</v>
      </c>
    </row>
    <row r="64" spans="1:4" ht="48" customHeight="1">
      <c r="A64" s="8" t="s">
        <v>152</v>
      </c>
      <c r="B64" s="28" t="s">
        <v>153</v>
      </c>
      <c r="C64" s="28"/>
      <c r="D64" s="10">
        <f>D65</f>
        <v>8170000</v>
      </c>
    </row>
    <row r="65" spans="1:4" ht="48" customHeight="1">
      <c r="A65" s="8" t="s">
        <v>154</v>
      </c>
      <c r="B65" s="28" t="s">
        <v>155</v>
      </c>
      <c r="C65" s="28"/>
      <c r="D65" s="11">
        <v>8170000</v>
      </c>
    </row>
    <row r="66" spans="1:4" ht="18" customHeight="1">
      <c r="A66" s="8" t="s">
        <v>156</v>
      </c>
      <c r="B66" s="28" t="s">
        <v>157</v>
      </c>
      <c r="C66" s="28"/>
      <c r="D66" s="10">
        <f>D67</f>
        <v>270000</v>
      </c>
    </row>
    <row r="67" spans="1:5" ht="18" customHeight="1">
      <c r="A67" s="8" t="s">
        <v>158</v>
      </c>
      <c r="B67" s="28" t="s">
        <v>159</v>
      </c>
      <c r="C67" s="28"/>
      <c r="D67" s="11">
        <v>270000</v>
      </c>
      <c r="E67" s="30"/>
    </row>
    <row r="68" spans="1:4" ht="33" customHeight="1">
      <c r="A68" s="8" t="s">
        <v>160</v>
      </c>
      <c r="B68" s="28" t="s">
        <v>161</v>
      </c>
      <c r="C68" s="28"/>
      <c r="D68" s="10">
        <f>D69</f>
        <v>1385128</v>
      </c>
    </row>
    <row r="69" spans="1:4" ht="18" customHeight="1">
      <c r="A69" s="8" t="s">
        <v>162</v>
      </c>
      <c r="B69" s="28" t="s">
        <v>163</v>
      </c>
      <c r="C69" s="28"/>
      <c r="D69" s="10">
        <f>D70</f>
        <v>1385128</v>
      </c>
    </row>
    <row r="70" spans="1:5" ht="12.75" customHeight="1">
      <c r="A70" s="8" t="s">
        <v>164</v>
      </c>
      <c r="B70" s="28" t="s">
        <v>165</v>
      </c>
      <c r="C70" s="28"/>
      <c r="D70" s="11">
        <f>186000+68000+18628+(1101315.8+11184.2)</f>
        <v>1385128</v>
      </c>
      <c r="E70" s="30"/>
    </row>
    <row r="71" spans="1:4" ht="33" customHeight="1">
      <c r="A71" s="8" t="s">
        <v>166</v>
      </c>
      <c r="B71" s="28" t="s">
        <v>167</v>
      </c>
      <c r="C71" s="28"/>
      <c r="D71" s="10">
        <f>D74+D76+D72</f>
        <v>174400</v>
      </c>
    </row>
    <row r="72" spans="1:4" ht="48" customHeight="1">
      <c r="A72" s="8" t="s">
        <v>168</v>
      </c>
      <c r="B72" s="28" t="s">
        <v>169</v>
      </c>
      <c r="C72" s="28"/>
      <c r="D72" s="10">
        <f>D73</f>
        <v>1000</v>
      </c>
    </row>
    <row r="73" spans="1:5" ht="48" customHeight="1">
      <c r="A73" s="8" t="s">
        <v>170</v>
      </c>
      <c r="B73" s="28" t="s">
        <v>171</v>
      </c>
      <c r="C73" s="28"/>
      <c r="D73" s="11">
        <v>1000</v>
      </c>
      <c r="E73" s="30"/>
    </row>
    <row r="74" spans="1:4" ht="48" customHeight="1">
      <c r="A74" s="8" t="s">
        <v>172</v>
      </c>
      <c r="B74" s="28" t="s">
        <v>173</v>
      </c>
      <c r="C74" s="28"/>
      <c r="D74" s="10">
        <f>D75</f>
        <v>162400</v>
      </c>
    </row>
    <row r="75" spans="1:5" ht="63" customHeight="1">
      <c r="A75" s="8" t="s">
        <v>174</v>
      </c>
      <c r="B75" s="28" t="s">
        <v>175</v>
      </c>
      <c r="C75" s="28"/>
      <c r="D75" s="11">
        <v>162400</v>
      </c>
      <c r="E75" s="30"/>
    </row>
    <row r="76" spans="1:4" ht="33" customHeight="1">
      <c r="A76" s="8" t="s">
        <v>176</v>
      </c>
      <c r="B76" s="28" t="s">
        <v>177</v>
      </c>
      <c r="C76" s="28"/>
      <c r="D76" s="10">
        <f>D77</f>
        <v>11000</v>
      </c>
    </row>
    <row r="77" spans="1:5" ht="48" customHeight="1">
      <c r="A77" s="8" t="s">
        <v>178</v>
      </c>
      <c r="B77" s="28" t="s">
        <v>179</v>
      </c>
      <c r="C77" s="28"/>
      <c r="D77" s="11">
        <v>11000</v>
      </c>
      <c r="E77" s="30"/>
    </row>
    <row r="78" spans="1:4" ht="18" customHeight="1">
      <c r="A78" s="8" t="s">
        <v>180</v>
      </c>
      <c r="B78" s="28" t="s">
        <v>181</v>
      </c>
      <c r="C78" s="28"/>
      <c r="D78" s="10">
        <f>D79</f>
        <v>5000</v>
      </c>
    </row>
    <row r="79" spans="1:4" ht="63" customHeight="1">
      <c r="A79" s="8" t="s">
        <v>182</v>
      </c>
      <c r="B79" s="28" t="s">
        <v>183</v>
      </c>
      <c r="C79" s="28"/>
      <c r="D79" s="10">
        <f>D80</f>
        <v>5000</v>
      </c>
    </row>
    <row r="80" spans="1:5" ht="78" customHeight="1">
      <c r="A80" s="31" t="s">
        <v>184</v>
      </c>
      <c r="B80" s="28" t="s">
        <v>185</v>
      </c>
      <c r="C80" s="28"/>
      <c r="D80" s="11">
        <v>5000</v>
      </c>
      <c r="E80" s="30"/>
    </row>
    <row r="81" spans="1:4" ht="18" customHeight="1">
      <c r="A81" s="32"/>
      <c r="B81" s="9" t="s">
        <v>186</v>
      </c>
      <c r="C81" s="9"/>
      <c r="D81" s="10">
        <f>D16+D59</f>
        <v>11026128</v>
      </c>
    </row>
    <row r="83" spans="1:3" ht="12.75">
      <c r="A83" s="6" t="s">
        <v>31</v>
      </c>
      <c r="C83" s="33" t="s">
        <v>32</v>
      </c>
    </row>
    <row r="86" ht="12.75">
      <c r="D86" s="34" t="b">
        <f>D81=D87</f>
        <v>1</v>
      </c>
    </row>
    <row r="87" ht="12.75">
      <c r="D87" s="35">
        <f>1021600+270000+8170000+5000+11000+1000+186000+68000+18628+(1101315.8+11184.2)+162400</f>
        <v>11026128</v>
      </c>
    </row>
    <row r="90" spans="3:4" ht="12.75">
      <c r="C90" s="36"/>
      <c r="D90" s="36"/>
    </row>
  </sheetData>
  <sheetProtection selectLockedCells="1" selectUnlockedCells="1"/>
  <mergeCells count="79">
    <mergeCell ref="C1:D1"/>
    <mergeCell ref="C2:D2"/>
    <mergeCell ref="C3:D3"/>
    <mergeCell ref="C4:D4"/>
    <mergeCell ref="C5:D5"/>
    <mergeCell ref="C7:D7"/>
    <mergeCell ref="A9:D9"/>
    <mergeCell ref="A10:D10"/>
    <mergeCell ref="A11:D11"/>
    <mergeCell ref="A13:A15"/>
    <mergeCell ref="B13:C15"/>
    <mergeCell ref="D13:D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C90:D90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view="pageBreakPreview" zoomScale="74" zoomScaleSheetLayoutView="74" workbookViewId="0" topLeftCell="A8">
      <selection activeCell="A70" activeCellId="1" sqref="A44:IV44 A70"/>
    </sheetView>
  </sheetViews>
  <sheetFormatPr defaultColWidth="11.421875" defaultRowHeight="12.75"/>
  <cols>
    <col min="1" max="1" width="28.57421875" style="6" customWidth="1"/>
    <col min="2" max="3" width="28.421875" style="6" customWidth="1"/>
    <col min="4" max="5" width="24.00390625" style="6" customWidth="1"/>
    <col min="6" max="16384" width="11.57421875" style="6" customWidth="1"/>
  </cols>
  <sheetData>
    <row r="1" spans="2:5" ht="12.75">
      <c r="B1" s="12"/>
      <c r="C1" s="37"/>
      <c r="D1" s="3" t="s">
        <v>187</v>
      </c>
      <c r="E1" s="38"/>
    </row>
    <row r="2" spans="3:5" ht="12.75">
      <c r="C2" s="37"/>
      <c r="D2" s="3" t="s">
        <v>1</v>
      </c>
      <c r="E2" s="38"/>
    </row>
    <row r="3" spans="3:5" ht="12.75">
      <c r="C3" s="37"/>
      <c r="D3" s="3" t="s">
        <v>34</v>
      </c>
      <c r="E3" s="38"/>
    </row>
    <row r="4" spans="3:5" ht="12.75">
      <c r="C4" s="37"/>
      <c r="D4" s="3" t="s">
        <v>3</v>
      </c>
      <c r="E4" s="38"/>
    </row>
    <row r="5" spans="3:5" ht="12.75">
      <c r="C5" s="37"/>
      <c r="D5" s="3" t="s">
        <v>39</v>
      </c>
      <c r="E5" s="38"/>
    </row>
    <row r="6" spans="3:5" ht="12.75">
      <c r="C6" s="37"/>
      <c r="D6" s="3" t="s">
        <v>5</v>
      </c>
      <c r="E6" s="3"/>
    </row>
    <row r="7" spans="3:5" ht="12.75">
      <c r="C7" s="37"/>
      <c r="D7" s="3" t="s">
        <v>6</v>
      </c>
      <c r="E7" s="3"/>
    </row>
    <row r="8" spans="4:5" ht="12.75">
      <c r="D8" s="14"/>
      <c r="E8" s="15"/>
    </row>
    <row r="9" spans="1:5" ht="12.75">
      <c r="A9" s="5" t="s">
        <v>53</v>
      </c>
      <c r="B9" s="5"/>
      <c r="C9" s="5"/>
      <c r="D9" s="5"/>
      <c r="E9" s="5"/>
    </row>
    <row r="10" spans="1:5" ht="12.75">
      <c r="A10" s="5" t="s">
        <v>54</v>
      </c>
      <c r="B10" s="5"/>
      <c r="C10" s="5"/>
      <c r="D10" s="5"/>
      <c r="E10" s="5"/>
    </row>
    <row r="11" spans="1:5" ht="12.75">
      <c r="A11" s="5" t="s">
        <v>188</v>
      </c>
      <c r="B11" s="5"/>
      <c r="C11" s="5"/>
      <c r="D11" s="5"/>
      <c r="E11" s="5"/>
    </row>
    <row r="13" spans="1:5" ht="12.75" customHeight="1">
      <c r="A13" s="26" t="s">
        <v>44</v>
      </c>
      <c r="B13" s="27" t="s">
        <v>45</v>
      </c>
      <c r="C13" s="27"/>
      <c r="D13" s="26" t="s">
        <v>189</v>
      </c>
      <c r="E13" s="26" t="s">
        <v>190</v>
      </c>
    </row>
    <row r="14" spans="1:5" ht="12.75" customHeight="1">
      <c r="A14" s="26"/>
      <c r="B14" s="27"/>
      <c r="C14" s="27"/>
      <c r="D14" s="26"/>
      <c r="E14" s="26"/>
    </row>
    <row r="15" spans="1:5" ht="12.75" customHeight="1">
      <c r="A15" s="26"/>
      <c r="B15" s="27"/>
      <c r="C15" s="27"/>
      <c r="D15" s="26"/>
      <c r="E15" s="26"/>
    </row>
    <row r="16" spans="1:5" ht="12.75">
      <c r="A16" s="26"/>
      <c r="B16" s="27"/>
      <c r="C16" s="27"/>
      <c r="D16" s="26"/>
      <c r="E16" s="26"/>
    </row>
    <row r="17" spans="1:5" ht="16.5" customHeight="1">
      <c r="A17" s="8" t="s">
        <v>57</v>
      </c>
      <c r="B17" s="28" t="s">
        <v>58</v>
      </c>
      <c r="C17" s="28"/>
      <c r="D17" s="10">
        <f>D18+D23+D31+D35+D43+D46+D50+D56</f>
        <v>1057800</v>
      </c>
      <c r="E17" s="10">
        <f>E18+E23+E31+E35+E43+E46+E50+E56</f>
        <v>1098400</v>
      </c>
    </row>
    <row r="18" spans="1:5" ht="16.5" customHeight="1">
      <c r="A18" s="8" t="s">
        <v>59</v>
      </c>
      <c r="B18" s="28" t="s">
        <v>60</v>
      </c>
      <c r="C18" s="28"/>
      <c r="D18" s="10">
        <f>D19</f>
        <v>593000</v>
      </c>
      <c r="E18" s="10">
        <f>E19</f>
        <v>622000</v>
      </c>
    </row>
    <row r="19" spans="1:5" ht="16.5" customHeight="1">
      <c r="A19" s="8" t="s">
        <v>61</v>
      </c>
      <c r="B19" s="28" t="s">
        <v>62</v>
      </c>
      <c r="C19" s="28"/>
      <c r="D19" s="10">
        <f>D20+D21+D22</f>
        <v>593000</v>
      </c>
      <c r="E19" s="10">
        <f>E20+E21+E22</f>
        <v>622000</v>
      </c>
    </row>
    <row r="20" spans="1:5" ht="78" customHeight="1">
      <c r="A20" s="8" t="s">
        <v>63</v>
      </c>
      <c r="B20" s="29" t="s">
        <v>64</v>
      </c>
      <c r="C20" s="29"/>
      <c r="D20" s="11">
        <v>593000</v>
      </c>
      <c r="E20" s="11">
        <v>622000</v>
      </c>
    </row>
    <row r="21" spans="1:5" ht="114.75" customHeight="1" hidden="1">
      <c r="A21" s="8" t="s">
        <v>65</v>
      </c>
      <c r="B21" s="28" t="s">
        <v>66</v>
      </c>
      <c r="C21" s="28"/>
      <c r="D21" s="10"/>
      <c r="E21" s="10"/>
    </row>
    <row r="22" spans="1:5" ht="44.25" customHeight="1" hidden="1">
      <c r="A22" s="8" t="s">
        <v>67</v>
      </c>
      <c r="B22" s="28" t="s">
        <v>68</v>
      </c>
      <c r="C22" s="28"/>
      <c r="D22" s="10"/>
      <c r="E22" s="10"/>
    </row>
    <row r="23" spans="1:5" ht="48" customHeight="1">
      <c r="A23" s="8" t="s">
        <v>69</v>
      </c>
      <c r="B23" s="28" t="s">
        <v>70</v>
      </c>
      <c r="C23" s="28"/>
      <c r="D23" s="10">
        <f>D24</f>
        <v>199800</v>
      </c>
      <c r="E23" s="10">
        <f>E24</f>
        <v>211400</v>
      </c>
    </row>
    <row r="24" spans="1:5" ht="30" customHeight="1">
      <c r="A24" s="8" t="s">
        <v>71</v>
      </c>
      <c r="B24" s="28" t="s">
        <v>72</v>
      </c>
      <c r="C24" s="28"/>
      <c r="D24" s="10">
        <f>D25+D27+D29</f>
        <v>199800</v>
      </c>
      <c r="E24" s="10">
        <f>E25+E27+E29</f>
        <v>211400</v>
      </c>
    </row>
    <row r="25" spans="1:5" ht="78" customHeight="1">
      <c r="A25" s="8" t="s">
        <v>73</v>
      </c>
      <c r="B25" s="28" t="s">
        <v>74</v>
      </c>
      <c r="C25" s="28"/>
      <c r="D25" s="10">
        <f>D26</f>
        <v>99000</v>
      </c>
      <c r="E25" s="10">
        <f>E26</f>
        <v>105000</v>
      </c>
    </row>
    <row r="26" spans="1:5" ht="123.75" customHeight="1">
      <c r="A26" s="8" t="s">
        <v>75</v>
      </c>
      <c r="B26" s="28" t="s">
        <v>76</v>
      </c>
      <c r="C26" s="28"/>
      <c r="D26" s="11">
        <v>99000</v>
      </c>
      <c r="E26" s="11">
        <v>105000</v>
      </c>
    </row>
    <row r="27" spans="1:5" ht="108.75" customHeight="1">
      <c r="A27" s="8" t="s">
        <v>77</v>
      </c>
      <c r="B27" s="28" t="s">
        <v>78</v>
      </c>
      <c r="C27" s="28"/>
      <c r="D27" s="10">
        <f>D28</f>
        <v>1800</v>
      </c>
      <c r="E27" s="10">
        <f>E28</f>
        <v>1400</v>
      </c>
    </row>
    <row r="28" spans="1:5" ht="138.75" customHeight="1">
      <c r="A28" s="8" t="s">
        <v>79</v>
      </c>
      <c r="B28" s="28" t="s">
        <v>80</v>
      </c>
      <c r="C28" s="28"/>
      <c r="D28" s="11">
        <v>1800</v>
      </c>
      <c r="E28" s="11">
        <v>1400</v>
      </c>
    </row>
    <row r="29" spans="1:5" ht="78" customHeight="1">
      <c r="A29" s="8" t="s">
        <v>81</v>
      </c>
      <c r="B29" s="28" t="s">
        <v>82</v>
      </c>
      <c r="C29" s="28"/>
      <c r="D29" s="10">
        <f>D30</f>
        <v>99000</v>
      </c>
      <c r="E29" s="10">
        <f>E30</f>
        <v>105000</v>
      </c>
    </row>
    <row r="30" spans="1:5" ht="123.75" customHeight="1">
      <c r="A30" s="8" t="s">
        <v>83</v>
      </c>
      <c r="B30" s="28" t="s">
        <v>84</v>
      </c>
      <c r="C30" s="28"/>
      <c r="D30" s="11">
        <v>99000</v>
      </c>
      <c r="E30" s="11">
        <v>105000</v>
      </c>
    </row>
    <row r="31" spans="1:5" ht="16.5" customHeight="1">
      <c r="A31" s="8" t="s">
        <v>85</v>
      </c>
      <c r="B31" s="28" t="s">
        <v>86</v>
      </c>
      <c r="C31" s="28"/>
      <c r="D31" s="10">
        <f>D32</f>
        <v>30000</v>
      </c>
      <c r="E31" s="10">
        <f>E32</f>
        <v>30000</v>
      </c>
    </row>
    <row r="32" spans="1:5" ht="16.5" customHeight="1">
      <c r="A32" s="8" t="s">
        <v>87</v>
      </c>
      <c r="B32" s="28" t="s">
        <v>88</v>
      </c>
      <c r="C32" s="28"/>
      <c r="D32" s="10">
        <f>D33+D34</f>
        <v>30000</v>
      </c>
      <c r="E32" s="10">
        <f>E33+E34</f>
        <v>30000</v>
      </c>
    </row>
    <row r="33" spans="1:5" ht="16.5" customHeight="1">
      <c r="A33" s="8" t="s">
        <v>89</v>
      </c>
      <c r="B33" s="28" t="s">
        <v>88</v>
      </c>
      <c r="C33" s="28"/>
      <c r="D33" s="11">
        <v>30000</v>
      </c>
      <c r="E33" s="11">
        <v>30000</v>
      </c>
    </row>
    <row r="34" spans="1:5" ht="30" customHeight="1">
      <c r="A34" s="8" t="s">
        <v>90</v>
      </c>
      <c r="B34" s="28" t="s">
        <v>91</v>
      </c>
      <c r="C34" s="28"/>
      <c r="D34" s="10"/>
      <c r="E34" s="10"/>
    </row>
    <row r="35" spans="1:5" ht="16.5" customHeight="1">
      <c r="A35" s="8" t="s">
        <v>92</v>
      </c>
      <c r="B35" s="28" t="s">
        <v>93</v>
      </c>
      <c r="C35" s="28"/>
      <c r="D35" s="10">
        <f>D36+D38</f>
        <v>233000</v>
      </c>
      <c r="E35" s="10">
        <f>E36+E38</f>
        <v>233000</v>
      </c>
    </row>
    <row r="36" spans="1:5" ht="16.5" customHeight="1">
      <c r="A36" s="8" t="s">
        <v>94</v>
      </c>
      <c r="B36" s="28" t="s">
        <v>95</v>
      </c>
      <c r="C36" s="28"/>
      <c r="D36" s="10">
        <f>D37</f>
        <v>21000</v>
      </c>
      <c r="E36" s="10">
        <f>E37</f>
        <v>21000</v>
      </c>
    </row>
    <row r="37" spans="1:5" ht="44.25" customHeight="1">
      <c r="A37" s="8" t="s">
        <v>96</v>
      </c>
      <c r="B37" s="28" t="s">
        <v>97</v>
      </c>
      <c r="C37" s="28"/>
      <c r="D37" s="11">
        <v>21000</v>
      </c>
      <c r="E37" s="11">
        <v>21000</v>
      </c>
    </row>
    <row r="38" spans="1:5" ht="16.5" customHeight="1">
      <c r="A38" s="8" t="s">
        <v>98</v>
      </c>
      <c r="B38" s="28" t="s">
        <v>99</v>
      </c>
      <c r="C38" s="28"/>
      <c r="D38" s="10">
        <f>D39+D41</f>
        <v>212000</v>
      </c>
      <c r="E38" s="10">
        <f>E39+E41</f>
        <v>212000</v>
      </c>
    </row>
    <row r="39" spans="1:5" ht="16.5" customHeight="1">
      <c r="A39" s="8" t="s">
        <v>100</v>
      </c>
      <c r="B39" s="28" t="s">
        <v>101</v>
      </c>
      <c r="C39" s="28"/>
      <c r="D39" s="10">
        <f>D40</f>
        <v>187000</v>
      </c>
      <c r="E39" s="10">
        <f>E40</f>
        <v>187000</v>
      </c>
    </row>
    <row r="40" spans="1:5" ht="39.75" customHeight="1">
      <c r="A40" s="8" t="s">
        <v>102</v>
      </c>
      <c r="B40" s="28" t="s">
        <v>103</v>
      </c>
      <c r="C40" s="28"/>
      <c r="D40" s="11">
        <v>187000</v>
      </c>
      <c r="E40" s="11">
        <v>187000</v>
      </c>
    </row>
    <row r="41" spans="1:5" ht="16.5" customHeight="1">
      <c r="A41" s="8" t="s">
        <v>104</v>
      </c>
      <c r="B41" s="28" t="s">
        <v>105</v>
      </c>
      <c r="C41" s="28"/>
      <c r="D41" s="10">
        <f>D42</f>
        <v>25000</v>
      </c>
      <c r="E41" s="10">
        <f>E42</f>
        <v>25000</v>
      </c>
    </row>
    <row r="42" spans="1:5" ht="44.25" customHeight="1">
      <c r="A42" s="8" t="s">
        <v>106</v>
      </c>
      <c r="B42" s="28" t="s">
        <v>107</v>
      </c>
      <c r="C42" s="28"/>
      <c r="D42" s="11">
        <v>25000</v>
      </c>
      <c r="E42" s="11">
        <v>25000</v>
      </c>
    </row>
    <row r="43" spans="1:5" ht="16.5" customHeight="1">
      <c r="A43" s="8" t="s">
        <v>108</v>
      </c>
      <c r="B43" s="28" t="s">
        <v>109</v>
      </c>
      <c r="C43" s="28"/>
      <c r="D43" s="10">
        <f>D44</f>
        <v>2000</v>
      </c>
      <c r="E43" s="10">
        <f>E44</f>
        <v>2000</v>
      </c>
    </row>
    <row r="44" spans="1:5" ht="44.25" customHeight="1">
      <c r="A44" s="8" t="s">
        <v>110</v>
      </c>
      <c r="B44" s="28" t="s">
        <v>111</v>
      </c>
      <c r="C44" s="28"/>
      <c r="D44" s="10">
        <f>D45</f>
        <v>2000</v>
      </c>
      <c r="E44" s="10">
        <f>E45</f>
        <v>2000</v>
      </c>
    </row>
    <row r="45" spans="1:5" ht="78" customHeight="1">
      <c r="A45" s="8" t="s">
        <v>112</v>
      </c>
      <c r="B45" s="28" t="s">
        <v>113</v>
      </c>
      <c r="C45" s="28"/>
      <c r="D45" s="11">
        <v>2000</v>
      </c>
      <c r="E45" s="11">
        <v>2000</v>
      </c>
    </row>
    <row r="46" spans="1:5" ht="44.25" customHeight="1" hidden="1">
      <c r="A46" s="8" t="s">
        <v>114</v>
      </c>
      <c r="B46" s="28" t="s">
        <v>115</v>
      </c>
      <c r="C46" s="28"/>
      <c r="D46" s="10">
        <f>D47</f>
        <v>0</v>
      </c>
      <c r="E46" s="10">
        <f>E47</f>
        <v>0</v>
      </c>
    </row>
    <row r="47" spans="1:5" ht="86.25" customHeight="1" hidden="1">
      <c r="A47" s="8" t="s">
        <v>116</v>
      </c>
      <c r="B47" s="28" t="s">
        <v>117</v>
      </c>
      <c r="C47" s="28"/>
      <c r="D47" s="10">
        <f>D48</f>
        <v>0</v>
      </c>
      <c r="E47" s="10">
        <f>E48</f>
        <v>0</v>
      </c>
    </row>
    <row r="48" spans="1:5" ht="86.25" customHeight="1" hidden="1">
      <c r="A48" s="8" t="s">
        <v>118</v>
      </c>
      <c r="B48" s="28" t="s">
        <v>119</v>
      </c>
      <c r="C48" s="28"/>
      <c r="D48" s="10">
        <f>D49</f>
        <v>0</v>
      </c>
      <c r="E48" s="10">
        <f>E49</f>
        <v>0</v>
      </c>
    </row>
    <row r="49" spans="1:5" ht="72" customHeight="1" hidden="1">
      <c r="A49" s="8" t="s">
        <v>120</v>
      </c>
      <c r="B49" s="28" t="s">
        <v>121</v>
      </c>
      <c r="C49" s="28"/>
      <c r="D49" s="11"/>
      <c r="E49" s="11"/>
    </row>
    <row r="50" spans="1:5" ht="30" customHeight="1" hidden="1">
      <c r="A50" s="8" t="s">
        <v>122</v>
      </c>
      <c r="B50" s="28" t="s">
        <v>123</v>
      </c>
      <c r="C50" s="28"/>
      <c r="D50" s="10">
        <f>D51</f>
        <v>0</v>
      </c>
      <c r="E50" s="10">
        <f>E51</f>
        <v>0</v>
      </c>
    </row>
    <row r="51" spans="1:5" ht="86.25" customHeight="1" hidden="1">
      <c r="A51" s="8" t="s">
        <v>124</v>
      </c>
      <c r="B51" s="28" t="s">
        <v>125</v>
      </c>
      <c r="C51" s="28"/>
      <c r="D51" s="10">
        <f>D52+D54</f>
        <v>0</v>
      </c>
      <c r="E51" s="10">
        <f>E52+E54</f>
        <v>0</v>
      </c>
    </row>
    <row r="52" spans="1:5" ht="100.5" customHeight="1" hidden="1">
      <c r="A52" s="8" t="s">
        <v>126</v>
      </c>
      <c r="B52" s="28" t="s">
        <v>127</v>
      </c>
      <c r="C52" s="28"/>
      <c r="D52" s="10">
        <f>D53</f>
        <v>0</v>
      </c>
      <c r="E52" s="10">
        <f>E53</f>
        <v>0</v>
      </c>
    </row>
    <row r="53" spans="1:5" ht="86.25" customHeight="1" hidden="1">
      <c r="A53" s="8" t="s">
        <v>128</v>
      </c>
      <c r="B53" s="28" t="s">
        <v>129</v>
      </c>
      <c r="C53" s="28"/>
      <c r="D53" s="10">
        <v>0</v>
      </c>
      <c r="E53" s="10">
        <v>0</v>
      </c>
    </row>
    <row r="54" spans="1:5" ht="100.5" customHeight="1" hidden="1">
      <c r="A54" s="8" t="s">
        <v>130</v>
      </c>
      <c r="B54" s="28" t="s">
        <v>131</v>
      </c>
      <c r="C54" s="28"/>
      <c r="D54" s="10">
        <f>D55</f>
        <v>0</v>
      </c>
      <c r="E54" s="10">
        <f>E55</f>
        <v>0</v>
      </c>
    </row>
    <row r="55" spans="1:5" ht="100.5" customHeight="1" hidden="1">
      <c r="A55" s="8" t="s">
        <v>132</v>
      </c>
      <c r="B55" s="28" t="s">
        <v>133</v>
      </c>
      <c r="C55" s="28"/>
      <c r="D55" s="10"/>
      <c r="E55" s="10"/>
    </row>
    <row r="56" spans="1:5" ht="16.5" customHeight="1" hidden="1">
      <c r="A56" s="8" t="s">
        <v>134</v>
      </c>
      <c r="B56" s="28" t="s">
        <v>135</v>
      </c>
      <c r="C56" s="28"/>
      <c r="D56" s="10">
        <f>D57</f>
        <v>0</v>
      </c>
      <c r="E56" s="10">
        <f>E57</f>
        <v>0</v>
      </c>
    </row>
    <row r="57" spans="1:5" ht="30" customHeight="1" hidden="1">
      <c r="A57" s="8" t="s">
        <v>136</v>
      </c>
      <c r="B57" s="28" t="s">
        <v>137</v>
      </c>
      <c r="C57" s="28"/>
      <c r="D57" s="10">
        <f>D58</f>
        <v>0</v>
      </c>
      <c r="E57" s="10">
        <f>E58</f>
        <v>0</v>
      </c>
    </row>
    <row r="58" spans="1:5" ht="72" customHeight="1" hidden="1">
      <c r="A58" s="8" t="s">
        <v>138</v>
      </c>
      <c r="B58" s="28" t="s">
        <v>139</v>
      </c>
      <c r="C58" s="28"/>
      <c r="D58" s="10">
        <f>D59</f>
        <v>0</v>
      </c>
      <c r="E58" s="10">
        <f>E59</f>
        <v>0</v>
      </c>
    </row>
    <row r="59" spans="1:5" ht="72" customHeight="1" hidden="1">
      <c r="A59" s="8" t="s">
        <v>140</v>
      </c>
      <c r="B59" s="28" t="s">
        <v>141</v>
      </c>
      <c r="C59" s="28"/>
      <c r="D59" s="10">
        <v>0</v>
      </c>
      <c r="E59" s="10">
        <v>0</v>
      </c>
    </row>
    <row r="60" spans="1:5" ht="16.5" customHeight="1">
      <c r="A60" s="8" t="s">
        <v>142</v>
      </c>
      <c r="B60" s="28" t="s">
        <v>143</v>
      </c>
      <c r="C60" s="28"/>
      <c r="D60" s="10">
        <f>D61</f>
        <v>8528028</v>
      </c>
      <c r="E60" s="10">
        <f>E61</f>
        <v>8509400</v>
      </c>
    </row>
    <row r="61" spans="1:5" ht="30" customHeight="1">
      <c r="A61" s="8" t="s">
        <v>144</v>
      </c>
      <c r="B61" s="28" t="s">
        <v>145</v>
      </c>
      <c r="C61" s="28"/>
      <c r="D61" s="10">
        <f>D62+D69+D72+D79</f>
        <v>8528028</v>
      </c>
      <c r="E61" s="10">
        <f>E62+E69+E72+E79</f>
        <v>8509400</v>
      </c>
    </row>
    <row r="62" spans="1:5" ht="30" customHeight="1">
      <c r="A62" s="8" t="s">
        <v>146</v>
      </c>
      <c r="B62" s="28" t="s">
        <v>147</v>
      </c>
      <c r="C62" s="28"/>
      <c r="D62" s="10">
        <f>D63+D65+D67</f>
        <v>8170000</v>
      </c>
      <c r="E62" s="10">
        <f>E63+E65+E67</f>
        <v>8170000</v>
      </c>
    </row>
    <row r="63" spans="1:5" ht="30" customHeight="1" hidden="1">
      <c r="A63" s="8" t="s">
        <v>148</v>
      </c>
      <c r="B63" s="28" t="s">
        <v>149</v>
      </c>
      <c r="C63" s="28"/>
      <c r="D63" s="10">
        <f>D64</f>
        <v>0</v>
      </c>
      <c r="E63" s="10">
        <f>E64</f>
        <v>0</v>
      </c>
    </row>
    <row r="64" spans="1:5" ht="30" customHeight="1" hidden="1">
      <c r="A64" s="8" t="s">
        <v>150</v>
      </c>
      <c r="B64" s="28" t="s">
        <v>151</v>
      </c>
      <c r="C64" s="28"/>
      <c r="D64" s="10">
        <v>0</v>
      </c>
      <c r="E64" s="10">
        <v>0</v>
      </c>
    </row>
    <row r="65" spans="1:5" ht="44.25" customHeight="1">
      <c r="A65" s="8" t="s">
        <v>152</v>
      </c>
      <c r="B65" s="28" t="s">
        <v>153</v>
      </c>
      <c r="C65" s="28"/>
      <c r="D65" s="10">
        <f>D66</f>
        <v>8170000</v>
      </c>
      <c r="E65" s="10">
        <f>E66</f>
        <v>8170000</v>
      </c>
    </row>
    <row r="66" spans="1:5" ht="48" customHeight="1">
      <c r="A66" s="8" t="s">
        <v>154</v>
      </c>
      <c r="B66" s="28" t="s">
        <v>155</v>
      </c>
      <c r="C66" s="28"/>
      <c r="D66" s="11">
        <v>8170000</v>
      </c>
      <c r="E66" s="11">
        <v>8170000</v>
      </c>
    </row>
    <row r="67" spans="1:5" ht="12.75" customHeight="1" hidden="1">
      <c r="A67" s="8" t="s">
        <v>156</v>
      </c>
      <c r="B67" s="28" t="s">
        <v>157</v>
      </c>
      <c r="C67" s="28"/>
      <c r="D67" s="10">
        <f>D68</f>
        <v>0</v>
      </c>
      <c r="E67" s="10">
        <f>E68</f>
        <v>0</v>
      </c>
    </row>
    <row r="68" spans="1:5" ht="12.75" customHeight="1" hidden="1">
      <c r="A68" s="8" t="s">
        <v>158</v>
      </c>
      <c r="B68" s="28" t="s">
        <v>159</v>
      </c>
      <c r="C68" s="28"/>
      <c r="D68" s="11"/>
      <c r="E68" s="11"/>
    </row>
    <row r="69" spans="1:5" ht="33" customHeight="1">
      <c r="A69" s="8" t="s">
        <v>160</v>
      </c>
      <c r="B69" s="28" t="s">
        <v>161</v>
      </c>
      <c r="C69" s="28"/>
      <c r="D69" s="10">
        <f>D70</f>
        <v>183628</v>
      </c>
      <c r="E69" s="10">
        <f>E70</f>
        <v>165000</v>
      </c>
    </row>
    <row r="70" spans="1:5" ht="18" customHeight="1">
      <c r="A70" s="8" t="s">
        <v>162</v>
      </c>
      <c r="B70" s="28" t="s">
        <v>163</v>
      </c>
      <c r="C70" s="28"/>
      <c r="D70" s="10">
        <f>D71</f>
        <v>183628</v>
      </c>
      <c r="E70" s="10">
        <f>E71</f>
        <v>165000</v>
      </c>
    </row>
    <row r="71" spans="1:6" ht="18" customHeight="1">
      <c r="A71" s="8" t="s">
        <v>164</v>
      </c>
      <c r="B71" s="28" t="s">
        <v>165</v>
      </c>
      <c r="C71" s="28"/>
      <c r="D71" s="11">
        <f>124000+41000+18628</f>
        <v>183628</v>
      </c>
      <c r="E71" s="11">
        <f>124000+41000</f>
        <v>165000</v>
      </c>
      <c r="F71" s="30"/>
    </row>
    <row r="72" spans="1:5" ht="33" customHeight="1">
      <c r="A72" s="8" t="s">
        <v>166</v>
      </c>
      <c r="B72" s="28" t="s">
        <v>167</v>
      </c>
      <c r="C72" s="28"/>
      <c r="D72" s="10">
        <f>D75+D77+D73</f>
        <v>174400</v>
      </c>
      <c r="E72" s="10">
        <f>E75+E77+E73</f>
        <v>174400</v>
      </c>
    </row>
    <row r="73" spans="1:5" ht="44.25" customHeight="1">
      <c r="A73" s="8" t="s">
        <v>168</v>
      </c>
      <c r="B73" s="28" t="s">
        <v>169</v>
      </c>
      <c r="C73" s="28"/>
      <c r="D73" s="10">
        <f>D74</f>
        <v>1000</v>
      </c>
      <c r="E73" s="10">
        <f>E74</f>
        <v>1000</v>
      </c>
    </row>
    <row r="74" spans="1:6" ht="48" customHeight="1">
      <c r="A74" s="8" t="s">
        <v>170</v>
      </c>
      <c r="B74" s="28" t="s">
        <v>171</v>
      </c>
      <c r="C74" s="28"/>
      <c r="D74" s="11">
        <v>1000</v>
      </c>
      <c r="E74" s="11">
        <v>1000</v>
      </c>
      <c r="F74" s="30"/>
    </row>
    <row r="75" spans="1:5" ht="48" customHeight="1">
      <c r="A75" s="8" t="s">
        <v>172</v>
      </c>
      <c r="B75" s="28" t="s">
        <v>173</v>
      </c>
      <c r="C75" s="28"/>
      <c r="D75" s="10">
        <f>D76</f>
        <v>162400</v>
      </c>
      <c r="E75" s="10">
        <f>E76</f>
        <v>162400</v>
      </c>
    </row>
    <row r="76" spans="1:6" ht="63" customHeight="1">
      <c r="A76" s="8" t="s">
        <v>174</v>
      </c>
      <c r="B76" s="28" t="s">
        <v>175</v>
      </c>
      <c r="C76" s="28"/>
      <c r="D76" s="11">
        <v>162400</v>
      </c>
      <c r="E76" s="11">
        <v>162400</v>
      </c>
      <c r="F76" s="30"/>
    </row>
    <row r="77" spans="1:5" ht="33" customHeight="1">
      <c r="A77" s="8" t="s">
        <v>176</v>
      </c>
      <c r="B77" s="28" t="s">
        <v>177</v>
      </c>
      <c r="C77" s="28"/>
      <c r="D77" s="10">
        <f>D78</f>
        <v>11000</v>
      </c>
      <c r="E77" s="10">
        <f>E78</f>
        <v>11000</v>
      </c>
    </row>
    <row r="78" spans="1:6" ht="44.25" customHeight="1">
      <c r="A78" s="8" t="s">
        <v>178</v>
      </c>
      <c r="B78" s="28" t="s">
        <v>179</v>
      </c>
      <c r="C78" s="28"/>
      <c r="D78" s="11">
        <v>11000</v>
      </c>
      <c r="E78" s="11">
        <v>11000</v>
      </c>
      <c r="F78" s="30"/>
    </row>
    <row r="79" spans="1:5" ht="16.5" customHeight="1" hidden="1">
      <c r="A79" s="8" t="s">
        <v>180</v>
      </c>
      <c r="B79" s="28" t="s">
        <v>181</v>
      </c>
      <c r="C79" s="28"/>
      <c r="D79" s="10">
        <f>D80</f>
        <v>0</v>
      </c>
      <c r="E79" s="10">
        <f>E80</f>
        <v>0</v>
      </c>
    </row>
    <row r="80" spans="1:5" ht="58.5" customHeight="1" hidden="1">
      <c r="A80" s="8" t="s">
        <v>182</v>
      </c>
      <c r="B80" s="28" t="s">
        <v>183</v>
      </c>
      <c r="C80" s="28"/>
      <c r="D80" s="10">
        <f>D81</f>
        <v>0</v>
      </c>
      <c r="E80" s="10">
        <f>E81</f>
        <v>0</v>
      </c>
    </row>
    <row r="81" spans="1:5" ht="72" customHeight="1" hidden="1">
      <c r="A81" s="31" t="s">
        <v>184</v>
      </c>
      <c r="B81" s="28" t="s">
        <v>185</v>
      </c>
      <c r="C81" s="28"/>
      <c r="D81" s="11">
        <v>0</v>
      </c>
      <c r="E81" s="11">
        <v>0</v>
      </c>
    </row>
    <row r="82" spans="1:5" ht="19.5" customHeight="1">
      <c r="A82" s="32"/>
      <c r="B82" s="9" t="s">
        <v>186</v>
      </c>
      <c r="C82" s="9"/>
      <c r="D82" s="10">
        <f>D17+D60</f>
        <v>9585828</v>
      </c>
      <c r="E82" s="10">
        <f>E17+E60</f>
        <v>9607800</v>
      </c>
    </row>
    <row r="84" spans="1:3" ht="12.75">
      <c r="A84" s="6" t="s">
        <v>31</v>
      </c>
      <c r="C84" s="33" t="s">
        <v>32</v>
      </c>
    </row>
    <row r="86" spans="4:5" ht="12.75">
      <c r="D86" s="34" t="b">
        <f>D82=D88</f>
        <v>1</v>
      </c>
      <c r="E86" s="34" t="b">
        <f>E82=E88</f>
        <v>1</v>
      </c>
    </row>
    <row r="88" spans="4:5" ht="12.75">
      <c r="D88" s="6">
        <f>9239800+124000+41000+18628+162400</f>
        <v>9585828</v>
      </c>
      <c r="E88" s="6">
        <f>9280400+124000+41000+162400</f>
        <v>9607800</v>
      </c>
    </row>
    <row r="91" spans="3:5" ht="12.75">
      <c r="C91" s="36"/>
      <c r="D91" s="36"/>
      <c r="E91" s="36"/>
    </row>
  </sheetData>
  <sheetProtection selectLockedCells="1" selectUnlockedCells="1"/>
  <mergeCells count="75">
    <mergeCell ref="D7:E7"/>
    <mergeCell ref="A9:E9"/>
    <mergeCell ref="A10:E10"/>
    <mergeCell ref="A11:E11"/>
    <mergeCell ref="A13:A16"/>
    <mergeCell ref="B13:C16"/>
    <mergeCell ref="D13:D16"/>
    <mergeCell ref="E13:E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C91:E91"/>
  </mergeCells>
  <printOptions horizontalCentered="1"/>
  <pageMargins left="0.9840277777777777" right="0.39375" top="0.39375" bottom="0.39375" header="0.5118055555555555" footer="0.5118055555555555"/>
  <pageSetup fitToHeight="2" fitToWidth="1" horizontalDpi="300" verticalDpi="300" orientation="portrait" paperSize="9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74" zoomScaleSheetLayoutView="74" workbookViewId="0" topLeftCell="A1">
      <selection activeCell="C7" activeCellId="1" sqref="A44:IV44 C7"/>
    </sheetView>
  </sheetViews>
  <sheetFormatPr defaultColWidth="11.421875" defaultRowHeight="12.75"/>
  <cols>
    <col min="1" max="1" width="19.00390625" style="16" customWidth="1"/>
    <col min="2" max="2" width="23.57421875" style="16" customWidth="1"/>
    <col min="3" max="4" width="24.140625" style="16" customWidth="1"/>
    <col min="5" max="16384" width="11.57421875" style="16" customWidth="1"/>
  </cols>
  <sheetData>
    <row r="1" spans="3:4" ht="12.75">
      <c r="C1" s="39" t="s">
        <v>191</v>
      </c>
      <c r="D1" s="39"/>
    </row>
    <row r="2" spans="3:4" ht="12.75">
      <c r="C2" s="3" t="s">
        <v>1</v>
      </c>
      <c r="D2" s="38"/>
    </row>
    <row r="3" spans="3:4" ht="12.75">
      <c r="C3" s="3" t="s">
        <v>34</v>
      </c>
      <c r="D3" s="38"/>
    </row>
    <row r="4" spans="3:4" ht="12.75">
      <c r="C4" s="3" t="s">
        <v>3</v>
      </c>
      <c r="D4" s="38"/>
    </row>
    <row r="5" spans="3:4" ht="12.75">
      <c r="C5" s="3" t="s">
        <v>39</v>
      </c>
      <c r="D5" s="38"/>
    </row>
    <row r="6" spans="3:4" ht="12.75">
      <c r="C6" s="3" t="s">
        <v>5</v>
      </c>
      <c r="D6" s="3"/>
    </row>
    <row r="7" spans="3:4" ht="12.75">
      <c r="C7" s="3" t="s">
        <v>6</v>
      </c>
      <c r="D7" s="3"/>
    </row>
    <row r="9" spans="1:4" ht="12.75">
      <c r="A9" s="19" t="s">
        <v>192</v>
      </c>
      <c r="B9" s="19"/>
      <c r="C9" s="19"/>
      <c r="D9" s="19"/>
    </row>
    <row r="10" spans="1:4" ht="12.75">
      <c r="A10" s="19" t="s">
        <v>193</v>
      </c>
      <c r="B10" s="19"/>
      <c r="C10" s="19"/>
      <c r="D10" s="19"/>
    </row>
    <row r="11" spans="1:4" ht="12.75">
      <c r="A11" s="19" t="s">
        <v>54</v>
      </c>
      <c r="B11" s="19"/>
      <c r="C11" s="19"/>
      <c r="D11" s="19"/>
    </row>
    <row r="13" spans="1:4" ht="12.75" customHeight="1">
      <c r="A13" s="20" t="s">
        <v>194</v>
      </c>
      <c r="B13" s="21" t="s">
        <v>45</v>
      </c>
      <c r="C13" s="21"/>
      <c r="D13" s="21"/>
    </row>
    <row r="14" spans="1:4" ht="12.75">
      <c r="A14" s="20"/>
      <c r="B14" s="21"/>
      <c r="C14" s="21"/>
      <c r="D14" s="21"/>
    </row>
    <row r="15" spans="1:4" ht="32.25" customHeight="1">
      <c r="A15" s="40">
        <v>13</v>
      </c>
      <c r="B15" s="23" t="s">
        <v>195</v>
      </c>
      <c r="C15" s="23"/>
      <c r="D15" s="23"/>
    </row>
    <row r="18" spans="1:3" ht="12.75">
      <c r="A18" s="16" t="s">
        <v>31</v>
      </c>
      <c r="C18" s="24" t="s">
        <v>32</v>
      </c>
    </row>
    <row r="28" spans="3:4" ht="12.75" customHeight="1">
      <c r="C28" s="25"/>
      <c r="D28" s="25"/>
    </row>
  </sheetData>
  <sheetProtection selectLockedCells="1" selectUnlockedCells="1"/>
  <mergeCells count="9">
    <mergeCell ref="C1:D1"/>
    <mergeCell ref="C7:D7"/>
    <mergeCell ref="A9:D9"/>
    <mergeCell ref="A10:D10"/>
    <mergeCell ref="A11:D11"/>
    <mergeCell ref="A13:A14"/>
    <mergeCell ref="B13:D14"/>
    <mergeCell ref="B15:D15"/>
    <mergeCell ref="C28:D28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74"/>
  <sheetViews>
    <sheetView view="pageBreakPreview" zoomScale="74" zoomScaleSheetLayoutView="74" workbookViewId="0" topLeftCell="A1">
      <selection activeCell="A123" activeCellId="1" sqref="A44:IV44 A123"/>
    </sheetView>
  </sheetViews>
  <sheetFormatPr defaultColWidth="9.140625" defaultRowHeight="12.75"/>
  <cols>
    <col min="1" max="1" width="50.57421875" style="41" customWidth="1"/>
    <col min="2" max="2" width="9.7109375" style="41" customWidth="1"/>
    <col min="3" max="3" width="11.7109375" style="41" customWidth="1"/>
    <col min="4" max="4" width="15.00390625" style="41" customWidth="1"/>
    <col min="5" max="5" width="9.7109375" style="41" customWidth="1"/>
    <col min="6" max="6" width="18.140625" style="41" customWidth="1"/>
    <col min="7" max="175" width="8.7109375" style="41" customWidth="1"/>
    <col min="176" max="16384" width="11.57421875" style="42" customWidth="1"/>
  </cols>
  <sheetData>
    <row r="1" spans="1:6" ht="15.75" customHeight="1">
      <c r="A1" s="43"/>
      <c r="B1" s="44"/>
      <c r="C1" s="45" t="s">
        <v>196</v>
      </c>
      <c r="D1" s="45"/>
      <c r="E1" s="45"/>
      <c r="F1" s="45"/>
    </row>
    <row r="2" spans="2:6" ht="15.75" customHeight="1">
      <c r="B2" s="44"/>
      <c r="C2" s="3" t="s">
        <v>1</v>
      </c>
      <c r="D2" s="38"/>
      <c r="E2" s="45"/>
      <c r="F2" s="45"/>
    </row>
    <row r="3" spans="2:6" ht="15.75" customHeight="1">
      <c r="B3" s="44"/>
      <c r="C3" s="3" t="s">
        <v>34</v>
      </c>
      <c r="D3" s="38"/>
      <c r="E3" s="45"/>
      <c r="F3" s="45"/>
    </row>
    <row r="4" spans="2:6" ht="15.75" customHeight="1">
      <c r="B4" s="44"/>
      <c r="C4" s="3" t="s">
        <v>3</v>
      </c>
      <c r="D4" s="38"/>
      <c r="E4" s="45"/>
      <c r="F4" s="45"/>
    </row>
    <row r="5" spans="2:6" ht="15.75" customHeight="1">
      <c r="B5" s="44"/>
      <c r="C5" s="3" t="s">
        <v>39</v>
      </c>
      <c r="D5" s="38"/>
      <c r="E5" s="45"/>
      <c r="F5" s="45"/>
    </row>
    <row r="6" spans="2:6" ht="12.75">
      <c r="B6" s="44"/>
      <c r="C6" s="3" t="s">
        <v>5</v>
      </c>
      <c r="D6" s="3"/>
      <c r="E6" s="45"/>
      <c r="F6" s="45"/>
    </row>
    <row r="7" spans="3:6" ht="12.75">
      <c r="C7" s="3" t="s">
        <v>6</v>
      </c>
      <c r="D7" s="3"/>
      <c r="E7" s="3"/>
      <c r="F7" s="3"/>
    </row>
    <row r="8" spans="3:5" ht="12.75" customHeight="1">
      <c r="C8" s="46"/>
      <c r="D8" s="14"/>
      <c r="E8" s="15"/>
    </row>
    <row r="9" spans="1:6" ht="16.5" customHeight="1">
      <c r="A9" s="47" t="s">
        <v>197</v>
      </c>
      <c r="B9" s="47"/>
      <c r="C9" s="47"/>
      <c r="D9" s="47"/>
      <c r="E9" s="47"/>
      <c r="F9" s="47"/>
    </row>
    <row r="10" spans="1:6" ht="16.5" customHeight="1">
      <c r="A10" s="47" t="s">
        <v>198</v>
      </c>
      <c r="B10" s="47"/>
      <c r="C10" s="47"/>
      <c r="D10" s="47"/>
      <c r="E10" s="47"/>
      <c r="F10" s="47"/>
    </row>
    <row r="11" spans="1:6" ht="16.5" customHeight="1">
      <c r="A11" s="47" t="s">
        <v>199</v>
      </c>
      <c r="B11" s="47"/>
      <c r="C11" s="47"/>
      <c r="D11" s="47"/>
      <c r="E11" s="47"/>
      <c r="F11" s="47"/>
    </row>
    <row r="12" spans="1:6" ht="12.75" customHeight="1">
      <c r="A12" s="48"/>
      <c r="B12" s="48"/>
      <c r="C12" s="48"/>
      <c r="D12" s="48"/>
      <c r="E12" s="48"/>
      <c r="F12" s="49"/>
    </row>
    <row r="13" spans="1:6" ht="16.5" customHeight="1">
      <c r="A13" s="50" t="s">
        <v>200</v>
      </c>
      <c r="B13" s="51" t="s">
        <v>201</v>
      </c>
      <c r="C13" s="51"/>
      <c r="D13" s="51"/>
      <c r="E13" s="51"/>
      <c r="F13" s="52" t="s">
        <v>202</v>
      </c>
    </row>
    <row r="14" spans="1:6" ht="14.25" customHeight="1">
      <c r="A14" s="50"/>
      <c r="B14" s="50" t="s">
        <v>203</v>
      </c>
      <c r="C14" s="50" t="s">
        <v>204</v>
      </c>
      <c r="D14" s="50" t="s">
        <v>205</v>
      </c>
      <c r="E14" s="50" t="s">
        <v>206</v>
      </c>
      <c r="F14" s="52" t="s">
        <v>207</v>
      </c>
    </row>
    <row r="15" spans="1:6" ht="14.25" customHeight="1">
      <c r="A15" s="50"/>
      <c r="B15" s="50"/>
      <c r="C15" s="50"/>
      <c r="D15" s="50"/>
      <c r="E15" s="50"/>
      <c r="F15" s="53" t="s">
        <v>208</v>
      </c>
    </row>
    <row r="16" spans="1:6" ht="12.75" customHeight="1">
      <c r="A16" s="50"/>
      <c r="B16" s="50"/>
      <c r="C16" s="50"/>
      <c r="D16" s="50"/>
      <c r="E16" s="50"/>
      <c r="F16" s="53"/>
    </row>
    <row r="17" spans="1:6" ht="18" customHeight="1">
      <c r="A17" s="54" t="s">
        <v>209</v>
      </c>
      <c r="B17" s="55">
        <v>1</v>
      </c>
      <c r="C17" s="55"/>
      <c r="D17" s="56"/>
      <c r="E17" s="56"/>
      <c r="F17" s="57">
        <f>F18+F23+F32+F37</f>
        <v>5018549.17</v>
      </c>
    </row>
    <row r="18" spans="1:6" ht="48" customHeight="1">
      <c r="A18" s="54" t="s">
        <v>210</v>
      </c>
      <c r="B18" s="55">
        <v>1</v>
      </c>
      <c r="C18" s="55">
        <v>2</v>
      </c>
      <c r="D18" s="56"/>
      <c r="E18" s="56"/>
      <c r="F18" s="58">
        <f>F19</f>
        <v>591255</v>
      </c>
    </row>
    <row r="19" spans="1:6" ht="63" customHeight="1">
      <c r="A19" s="54" t="s">
        <v>211</v>
      </c>
      <c r="B19" s="55">
        <v>1</v>
      </c>
      <c r="C19" s="55">
        <v>2</v>
      </c>
      <c r="D19" s="56" t="s">
        <v>212</v>
      </c>
      <c r="E19" s="56"/>
      <c r="F19" s="58">
        <f>F20</f>
        <v>591255</v>
      </c>
    </row>
    <row r="20" spans="1:6" ht="63" customHeight="1">
      <c r="A20" s="54" t="s">
        <v>213</v>
      </c>
      <c r="B20" s="55">
        <v>1</v>
      </c>
      <c r="C20" s="55">
        <v>2</v>
      </c>
      <c r="D20" s="56" t="s">
        <v>214</v>
      </c>
      <c r="E20" s="56"/>
      <c r="F20" s="58">
        <f>F21</f>
        <v>591255</v>
      </c>
    </row>
    <row r="21" spans="1:6" ht="33" customHeight="1">
      <c r="A21" s="54" t="s">
        <v>215</v>
      </c>
      <c r="B21" s="55">
        <v>1</v>
      </c>
      <c r="C21" s="55">
        <v>2</v>
      </c>
      <c r="D21" s="56" t="s">
        <v>216</v>
      </c>
      <c r="E21" s="56"/>
      <c r="F21" s="58">
        <f>F22</f>
        <v>591255</v>
      </c>
    </row>
    <row r="22" spans="1:6" ht="33" customHeight="1">
      <c r="A22" s="54" t="s">
        <v>217</v>
      </c>
      <c r="B22" s="55">
        <v>1</v>
      </c>
      <c r="C22" s="55">
        <v>2</v>
      </c>
      <c r="D22" s="56" t="s">
        <v>216</v>
      </c>
      <c r="E22" s="56">
        <v>120</v>
      </c>
      <c r="F22" s="59">
        <v>591255</v>
      </c>
    </row>
    <row r="23" spans="1:6" ht="63" customHeight="1">
      <c r="A23" s="54" t="s">
        <v>218</v>
      </c>
      <c r="B23" s="55">
        <v>1</v>
      </c>
      <c r="C23" s="55">
        <v>4</v>
      </c>
      <c r="D23" s="56"/>
      <c r="E23" s="56"/>
      <c r="F23" s="60">
        <f>F24</f>
        <v>872924.17</v>
      </c>
    </row>
    <row r="24" spans="1:6" ht="63" customHeight="1">
      <c r="A24" s="54" t="s">
        <v>211</v>
      </c>
      <c r="B24" s="55">
        <v>1</v>
      </c>
      <c r="C24" s="55">
        <v>4</v>
      </c>
      <c r="D24" s="56" t="s">
        <v>212</v>
      </c>
      <c r="E24" s="56"/>
      <c r="F24" s="58">
        <f>F25</f>
        <v>872924.17</v>
      </c>
    </row>
    <row r="25" spans="1:6" ht="63" customHeight="1">
      <c r="A25" s="54" t="s">
        <v>213</v>
      </c>
      <c r="B25" s="55">
        <v>1</v>
      </c>
      <c r="C25" s="55">
        <v>4</v>
      </c>
      <c r="D25" s="56" t="s">
        <v>214</v>
      </c>
      <c r="E25" s="56"/>
      <c r="F25" s="58">
        <f>F26+F30</f>
        <v>872924.17</v>
      </c>
    </row>
    <row r="26" spans="1:6" ht="18" customHeight="1">
      <c r="A26" s="54" t="s">
        <v>219</v>
      </c>
      <c r="B26" s="55">
        <v>1</v>
      </c>
      <c r="C26" s="55">
        <v>4</v>
      </c>
      <c r="D26" s="56" t="s">
        <v>220</v>
      </c>
      <c r="E26" s="56"/>
      <c r="F26" s="58">
        <f>F27+F28+F29</f>
        <v>871924.17</v>
      </c>
    </row>
    <row r="27" spans="1:6" ht="33" customHeight="1">
      <c r="A27" s="54" t="s">
        <v>221</v>
      </c>
      <c r="B27" s="55">
        <v>1</v>
      </c>
      <c r="C27" s="55">
        <v>4</v>
      </c>
      <c r="D27" s="56" t="s">
        <v>220</v>
      </c>
      <c r="E27" s="56">
        <v>120</v>
      </c>
      <c r="F27" s="59">
        <v>370010</v>
      </c>
    </row>
    <row r="28" spans="1:6" ht="48" customHeight="1">
      <c r="A28" s="54" t="s">
        <v>222</v>
      </c>
      <c r="B28" s="55">
        <v>1</v>
      </c>
      <c r="C28" s="55">
        <v>4</v>
      </c>
      <c r="D28" s="56" t="s">
        <v>220</v>
      </c>
      <c r="E28" s="56">
        <v>240</v>
      </c>
      <c r="F28" s="59">
        <v>468700</v>
      </c>
    </row>
    <row r="29" spans="1:6" ht="18" customHeight="1">
      <c r="A29" s="54" t="s">
        <v>223</v>
      </c>
      <c r="B29" s="55">
        <v>1</v>
      </c>
      <c r="C29" s="55">
        <v>4</v>
      </c>
      <c r="D29" s="56" t="s">
        <v>220</v>
      </c>
      <c r="E29" s="56">
        <v>850</v>
      </c>
      <c r="F29" s="59">
        <v>33214.17</v>
      </c>
    </row>
    <row r="30" spans="1:6" ht="63" customHeight="1">
      <c r="A30" s="54" t="s">
        <v>224</v>
      </c>
      <c r="B30" s="55">
        <v>1</v>
      </c>
      <c r="C30" s="55">
        <v>4</v>
      </c>
      <c r="D30" s="56" t="s">
        <v>225</v>
      </c>
      <c r="E30" s="56"/>
      <c r="F30" s="58">
        <f>F31</f>
        <v>1000</v>
      </c>
    </row>
    <row r="31" spans="1:6" ht="48" customHeight="1">
      <c r="A31" s="54" t="s">
        <v>222</v>
      </c>
      <c r="B31" s="55">
        <v>1</v>
      </c>
      <c r="C31" s="55">
        <v>4</v>
      </c>
      <c r="D31" s="56" t="s">
        <v>225</v>
      </c>
      <c r="E31" s="56">
        <v>240</v>
      </c>
      <c r="F31" s="59">
        <v>1000</v>
      </c>
    </row>
    <row r="32" spans="1:6" ht="18" customHeight="1">
      <c r="A32" s="54" t="s">
        <v>226</v>
      </c>
      <c r="B32" s="55">
        <v>1</v>
      </c>
      <c r="C32" s="55">
        <v>11</v>
      </c>
      <c r="D32" s="56"/>
      <c r="E32" s="56"/>
      <c r="F32" s="60">
        <f>F33</f>
        <v>47700</v>
      </c>
    </row>
    <row r="33" spans="1:6" ht="63" customHeight="1">
      <c r="A33" s="54" t="s">
        <v>211</v>
      </c>
      <c r="B33" s="55">
        <v>1</v>
      </c>
      <c r="C33" s="55">
        <v>11</v>
      </c>
      <c r="D33" s="56" t="s">
        <v>212</v>
      </c>
      <c r="E33" s="56"/>
      <c r="F33" s="60">
        <f>F34</f>
        <v>47700</v>
      </c>
    </row>
    <row r="34" spans="1:6" ht="63" customHeight="1">
      <c r="A34" s="54" t="s">
        <v>213</v>
      </c>
      <c r="B34" s="55">
        <v>1</v>
      </c>
      <c r="C34" s="55">
        <v>11</v>
      </c>
      <c r="D34" s="56" t="s">
        <v>214</v>
      </c>
      <c r="E34" s="56"/>
      <c r="F34" s="60">
        <f>F35</f>
        <v>47700</v>
      </c>
    </row>
    <row r="35" spans="1:6" ht="33" customHeight="1">
      <c r="A35" s="54" t="s">
        <v>227</v>
      </c>
      <c r="B35" s="55">
        <v>1</v>
      </c>
      <c r="C35" s="55">
        <v>11</v>
      </c>
      <c r="D35" s="56" t="s">
        <v>228</v>
      </c>
      <c r="E35" s="56"/>
      <c r="F35" s="60">
        <f>F36</f>
        <v>47700</v>
      </c>
    </row>
    <row r="36" spans="1:6" ht="18" customHeight="1">
      <c r="A36" s="54" t="s">
        <v>229</v>
      </c>
      <c r="B36" s="55">
        <v>1</v>
      </c>
      <c r="C36" s="55">
        <v>11</v>
      </c>
      <c r="D36" s="56" t="s">
        <v>228</v>
      </c>
      <c r="E36" s="56">
        <v>870</v>
      </c>
      <c r="F36" s="61">
        <v>47700</v>
      </c>
    </row>
    <row r="37" spans="1:6" ht="18" customHeight="1">
      <c r="A37" s="54" t="s">
        <v>230</v>
      </c>
      <c r="B37" s="55">
        <v>1</v>
      </c>
      <c r="C37" s="55">
        <v>13</v>
      </c>
      <c r="D37" s="56"/>
      <c r="E37" s="56"/>
      <c r="F37" s="60">
        <f>F38+F42+F46+F50+F54+F58+F62</f>
        <v>3506670</v>
      </c>
    </row>
    <row r="38" spans="1:6" ht="63" customHeight="1">
      <c r="A38" s="54" t="s">
        <v>231</v>
      </c>
      <c r="B38" s="55">
        <v>1</v>
      </c>
      <c r="C38" s="55">
        <v>13</v>
      </c>
      <c r="D38" s="56" t="s">
        <v>232</v>
      </c>
      <c r="E38" s="56"/>
      <c r="F38" s="58">
        <f>F39</f>
        <v>1000</v>
      </c>
    </row>
    <row r="39" spans="1:6" ht="33" customHeight="1">
      <c r="A39" s="54" t="s">
        <v>233</v>
      </c>
      <c r="B39" s="55">
        <v>1</v>
      </c>
      <c r="C39" s="55">
        <v>13</v>
      </c>
      <c r="D39" s="56" t="s">
        <v>234</v>
      </c>
      <c r="E39" s="56"/>
      <c r="F39" s="58">
        <f>F40</f>
        <v>1000</v>
      </c>
    </row>
    <row r="40" spans="1:6" ht="48" customHeight="1">
      <c r="A40" s="54" t="s">
        <v>235</v>
      </c>
      <c r="B40" s="55">
        <v>1</v>
      </c>
      <c r="C40" s="55">
        <v>13</v>
      </c>
      <c r="D40" s="56" t="s">
        <v>236</v>
      </c>
      <c r="E40" s="56"/>
      <c r="F40" s="58">
        <f>F41</f>
        <v>1000</v>
      </c>
    </row>
    <row r="41" spans="1:6" ht="48" customHeight="1">
      <c r="A41" s="54" t="s">
        <v>222</v>
      </c>
      <c r="B41" s="55">
        <v>1</v>
      </c>
      <c r="C41" s="55">
        <v>13</v>
      </c>
      <c r="D41" s="56" t="s">
        <v>236</v>
      </c>
      <c r="E41" s="56">
        <v>240</v>
      </c>
      <c r="F41" s="59">
        <v>1000</v>
      </c>
    </row>
    <row r="42" spans="1:6" ht="48" customHeight="1">
      <c r="A42" s="54" t="s">
        <v>237</v>
      </c>
      <c r="B42" s="55">
        <v>1</v>
      </c>
      <c r="C42" s="55">
        <v>13</v>
      </c>
      <c r="D42" s="56" t="s">
        <v>238</v>
      </c>
      <c r="E42" s="56"/>
      <c r="F42" s="58">
        <f>F43</f>
        <v>2000</v>
      </c>
    </row>
    <row r="43" spans="1:6" ht="33" customHeight="1">
      <c r="A43" s="54" t="s">
        <v>239</v>
      </c>
      <c r="B43" s="55">
        <v>1</v>
      </c>
      <c r="C43" s="55">
        <v>13</v>
      </c>
      <c r="D43" s="56" t="s">
        <v>240</v>
      </c>
      <c r="E43" s="56"/>
      <c r="F43" s="58">
        <f>F45</f>
        <v>2000</v>
      </c>
    </row>
    <row r="44" spans="1:6" ht="33" customHeight="1">
      <c r="A44" s="54" t="s">
        <v>241</v>
      </c>
      <c r="B44" s="55">
        <v>1</v>
      </c>
      <c r="C44" s="55">
        <v>13</v>
      </c>
      <c r="D44" s="56" t="s">
        <v>242</v>
      </c>
      <c r="E44" s="56"/>
      <c r="F44" s="58">
        <f>F45</f>
        <v>2000</v>
      </c>
    </row>
    <row r="45" spans="1:6" ht="48" customHeight="1">
      <c r="A45" s="54" t="s">
        <v>222</v>
      </c>
      <c r="B45" s="55">
        <v>1</v>
      </c>
      <c r="C45" s="55">
        <v>13</v>
      </c>
      <c r="D45" s="56" t="s">
        <v>242</v>
      </c>
      <c r="E45" s="56">
        <v>240</v>
      </c>
      <c r="F45" s="59">
        <v>2000</v>
      </c>
    </row>
    <row r="46" spans="1:6" ht="78" customHeight="1">
      <c r="A46" s="54" t="s">
        <v>243</v>
      </c>
      <c r="B46" s="55">
        <v>1</v>
      </c>
      <c r="C46" s="55">
        <v>13</v>
      </c>
      <c r="D46" s="56" t="s">
        <v>244</v>
      </c>
      <c r="E46" s="56"/>
      <c r="F46" s="58">
        <f>F47</f>
        <v>1000</v>
      </c>
    </row>
    <row r="47" spans="1:6" ht="63" customHeight="1">
      <c r="A47" s="54" t="s">
        <v>245</v>
      </c>
      <c r="B47" s="55">
        <v>1</v>
      </c>
      <c r="C47" s="55">
        <v>13</v>
      </c>
      <c r="D47" s="56" t="s">
        <v>246</v>
      </c>
      <c r="E47" s="56"/>
      <c r="F47" s="58">
        <f>F49</f>
        <v>1000</v>
      </c>
    </row>
    <row r="48" spans="1:6" ht="33" customHeight="1">
      <c r="A48" s="54" t="s">
        <v>247</v>
      </c>
      <c r="B48" s="55">
        <v>1</v>
      </c>
      <c r="C48" s="55">
        <v>13</v>
      </c>
      <c r="D48" s="56" t="s">
        <v>248</v>
      </c>
      <c r="E48" s="56"/>
      <c r="F48" s="58">
        <f>F49</f>
        <v>1000</v>
      </c>
    </row>
    <row r="49" spans="1:6" ht="48" customHeight="1">
      <c r="A49" s="54" t="s">
        <v>222</v>
      </c>
      <c r="B49" s="55">
        <v>1</v>
      </c>
      <c r="C49" s="55">
        <v>13</v>
      </c>
      <c r="D49" s="56" t="s">
        <v>248</v>
      </c>
      <c r="E49" s="56">
        <v>240</v>
      </c>
      <c r="F49" s="59">
        <v>1000</v>
      </c>
    </row>
    <row r="50" spans="1:6" ht="48" customHeight="1">
      <c r="A50" s="54" t="s">
        <v>249</v>
      </c>
      <c r="B50" s="55">
        <v>1</v>
      </c>
      <c r="C50" s="55">
        <v>13</v>
      </c>
      <c r="D50" s="56" t="s">
        <v>250</v>
      </c>
      <c r="E50" s="56"/>
      <c r="F50" s="58">
        <v>1000</v>
      </c>
    </row>
    <row r="51" spans="1:6" ht="48" customHeight="1">
      <c r="A51" s="54" t="s">
        <v>251</v>
      </c>
      <c r="B51" s="55">
        <v>1</v>
      </c>
      <c r="C51" s="55">
        <v>13</v>
      </c>
      <c r="D51" s="56" t="s">
        <v>252</v>
      </c>
      <c r="E51" s="56"/>
      <c r="F51" s="58">
        <f>F53</f>
        <v>1000</v>
      </c>
    </row>
    <row r="52" spans="1:6" ht="63" customHeight="1">
      <c r="A52" s="54" t="s">
        <v>253</v>
      </c>
      <c r="B52" s="55">
        <v>1</v>
      </c>
      <c r="C52" s="55">
        <v>13</v>
      </c>
      <c r="D52" s="56" t="s">
        <v>254</v>
      </c>
      <c r="E52" s="56"/>
      <c r="F52" s="58">
        <f>F53</f>
        <v>1000</v>
      </c>
    </row>
    <row r="53" spans="1:6" ht="48" customHeight="1">
      <c r="A53" s="54" t="s">
        <v>222</v>
      </c>
      <c r="B53" s="55">
        <v>1</v>
      </c>
      <c r="C53" s="55">
        <v>13</v>
      </c>
      <c r="D53" s="56" t="s">
        <v>254</v>
      </c>
      <c r="E53" s="56">
        <v>240</v>
      </c>
      <c r="F53" s="59">
        <v>1000</v>
      </c>
    </row>
    <row r="54" spans="1:6" ht="78" customHeight="1">
      <c r="A54" s="54" t="s">
        <v>255</v>
      </c>
      <c r="B54" s="55">
        <v>1</v>
      </c>
      <c r="C54" s="55">
        <v>13</v>
      </c>
      <c r="D54" s="56" t="s">
        <v>256</v>
      </c>
      <c r="E54" s="56"/>
      <c r="F54" s="58">
        <v>1000</v>
      </c>
    </row>
    <row r="55" spans="1:6" ht="12.75">
      <c r="A55" s="54" t="s">
        <v>257</v>
      </c>
      <c r="B55" s="55">
        <v>1</v>
      </c>
      <c r="C55" s="55">
        <v>13</v>
      </c>
      <c r="D55" s="56" t="s">
        <v>258</v>
      </c>
      <c r="E55" s="56"/>
      <c r="F55" s="58">
        <f>F57</f>
        <v>1000</v>
      </c>
    </row>
    <row r="56" spans="1:6" ht="63" customHeight="1">
      <c r="A56" s="54" t="s">
        <v>259</v>
      </c>
      <c r="B56" s="55">
        <v>1</v>
      </c>
      <c r="C56" s="55">
        <v>13</v>
      </c>
      <c r="D56" s="56" t="s">
        <v>260</v>
      </c>
      <c r="E56" s="56"/>
      <c r="F56" s="58">
        <f>F57</f>
        <v>1000</v>
      </c>
    </row>
    <row r="57" spans="1:6" ht="48" customHeight="1">
      <c r="A57" s="54" t="s">
        <v>222</v>
      </c>
      <c r="B57" s="55">
        <v>1</v>
      </c>
      <c r="C57" s="55">
        <v>13</v>
      </c>
      <c r="D57" s="56" t="s">
        <v>260</v>
      </c>
      <c r="E57" s="56">
        <v>240</v>
      </c>
      <c r="F57" s="59">
        <v>1000</v>
      </c>
    </row>
    <row r="58" spans="1:6" ht="78" customHeight="1">
      <c r="A58" s="54" t="s">
        <v>261</v>
      </c>
      <c r="B58" s="55">
        <v>1</v>
      </c>
      <c r="C58" s="55">
        <v>13</v>
      </c>
      <c r="D58" s="56" t="s">
        <v>262</v>
      </c>
      <c r="E58" s="56"/>
      <c r="F58" s="58">
        <v>1000</v>
      </c>
    </row>
    <row r="59" spans="1:6" ht="48" customHeight="1">
      <c r="A59" s="54" t="s">
        <v>263</v>
      </c>
      <c r="B59" s="55">
        <v>1</v>
      </c>
      <c r="C59" s="55">
        <v>13</v>
      </c>
      <c r="D59" s="56" t="s">
        <v>264</v>
      </c>
      <c r="E59" s="56"/>
      <c r="F59" s="60">
        <f>F60</f>
        <v>1000</v>
      </c>
    </row>
    <row r="60" spans="1:6" ht="33" customHeight="1">
      <c r="A60" s="54" t="s">
        <v>265</v>
      </c>
      <c r="B60" s="55">
        <v>1</v>
      </c>
      <c r="C60" s="55">
        <v>13</v>
      </c>
      <c r="D60" s="56" t="s">
        <v>266</v>
      </c>
      <c r="E60" s="56"/>
      <c r="F60" s="60">
        <f>F61</f>
        <v>1000</v>
      </c>
    </row>
    <row r="61" spans="1:6" ht="48" customHeight="1">
      <c r="A61" s="54" t="s">
        <v>222</v>
      </c>
      <c r="B61" s="55">
        <v>1</v>
      </c>
      <c r="C61" s="55">
        <v>13</v>
      </c>
      <c r="D61" s="56" t="s">
        <v>266</v>
      </c>
      <c r="E61" s="56">
        <v>240</v>
      </c>
      <c r="F61" s="61">
        <v>1000</v>
      </c>
    </row>
    <row r="62" spans="1:6" ht="63" customHeight="1">
      <c r="A62" s="54" t="s">
        <v>211</v>
      </c>
      <c r="B62" s="55">
        <v>1</v>
      </c>
      <c r="C62" s="55">
        <v>13</v>
      </c>
      <c r="D62" s="56" t="s">
        <v>212</v>
      </c>
      <c r="E62" s="56"/>
      <c r="F62" s="60">
        <f>F63</f>
        <v>3499670</v>
      </c>
    </row>
    <row r="63" spans="1:6" ht="63" customHeight="1">
      <c r="A63" s="54" t="s">
        <v>213</v>
      </c>
      <c r="B63" s="55">
        <v>1</v>
      </c>
      <c r="C63" s="55">
        <v>13</v>
      </c>
      <c r="D63" s="56" t="s">
        <v>214</v>
      </c>
      <c r="E63" s="56"/>
      <c r="F63" s="58">
        <f>F64</f>
        <v>3499670</v>
      </c>
    </row>
    <row r="64" spans="1:6" ht="33" customHeight="1">
      <c r="A64" s="54" t="s">
        <v>267</v>
      </c>
      <c r="B64" s="55">
        <v>1</v>
      </c>
      <c r="C64" s="55">
        <v>13</v>
      </c>
      <c r="D64" s="56" t="s">
        <v>268</v>
      </c>
      <c r="E64" s="56"/>
      <c r="F64" s="58">
        <f>F65+F66</f>
        <v>3499670</v>
      </c>
    </row>
    <row r="65" spans="1:6" ht="33" customHeight="1">
      <c r="A65" s="54" t="s">
        <v>221</v>
      </c>
      <c r="B65" s="55">
        <v>1</v>
      </c>
      <c r="C65" s="55">
        <v>13</v>
      </c>
      <c r="D65" s="56" t="s">
        <v>268</v>
      </c>
      <c r="E65" s="56">
        <v>120</v>
      </c>
      <c r="F65" s="59">
        <v>2898170</v>
      </c>
    </row>
    <row r="66" spans="1:6" ht="48" customHeight="1">
      <c r="A66" s="54" t="s">
        <v>222</v>
      </c>
      <c r="B66" s="55">
        <v>1</v>
      </c>
      <c r="C66" s="55">
        <v>13</v>
      </c>
      <c r="D66" s="56" t="s">
        <v>268</v>
      </c>
      <c r="E66" s="56">
        <v>240</v>
      </c>
      <c r="F66" s="59">
        <v>601500</v>
      </c>
    </row>
    <row r="67" spans="1:6" ht="18" customHeight="1">
      <c r="A67" s="54" t="s">
        <v>269</v>
      </c>
      <c r="B67" s="55">
        <v>2</v>
      </c>
      <c r="C67" s="55"/>
      <c r="D67" s="56"/>
      <c r="E67" s="56"/>
      <c r="F67" s="60">
        <f>F68</f>
        <v>162400</v>
      </c>
    </row>
    <row r="68" spans="1:6" ht="18" customHeight="1">
      <c r="A68" s="54" t="s">
        <v>270</v>
      </c>
      <c r="B68" s="55">
        <v>2</v>
      </c>
      <c r="C68" s="55">
        <v>3</v>
      </c>
      <c r="D68" s="56"/>
      <c r="E68" s="56"/>
      <c r="F68" s="58">
        <f>F69</f>
        <v>162400</v>
      </c>
    </row>
    <row r="69" spans="1:6" ht="63" customHeight="1">
      <c r="A69" s="54" t="s">
        <v>211</v>
      </c>
      <c r="B69" s="55">
        <v>2</v>
      </c>
      <c r="C69" s="55">
        <v>3</v>
      </c>
      <c r="D69" s="56" t="s">
        <v>212</v>
      </c>
      <c r="E69" s="56"/>
      <c r="F69" s="58">
        <f>F70</f>
        <v>162400</v>
      </c>
    </row>
    <row r="70" spans="1:6" ht="63" customHeight="1">
      <c r="A70" s="54" t="s">
        <v>213</v>
      </c>
      <c r="B70" s="55">
        <v>2</v>
      </c>
      <c r="C70" s="55">
        <v>3</v>
      </c>
      <c r="D70" s="56" t="s">
        <v>214</v>
      </c>
      <c r="E70" s="56"/>
      <c r="F70" s="58">
        <f>F71</f>
        <v>162400</v>
      </c>
    </row>
    <row r="71" spans="1:6" ht="48" customHeight="1">
      <c r="A71" s="54" t="s">
        <v>271</v>
      </c>
      <c r="B71" s="55">
        <v>2</v>
      </c>
      <c r="C71" s="55">
        <v>3</v>
      </c>
      <c r="D71" s="56" t="s">
        <v>272</v>
      </c>
      <c r="E71" s="56"/>
      <c r="F71" s="58">
        <f>F72</f>
        <v>162400</v>
      </c>
    </row>
    <row r="72" spans="1:6" ht="33" customHeight="1">
      <c r="A72" s="54" t="s">
        <v>221</v>
      </c>
      <c r="B72" s="55">
        <v>2</v>
      </c>
      <c r="C72" s="55">
        <v>3</v>
      </c>
      <c r="D72" s="56" t="s">
        <v>272</v>
      </c>
      <c r="E72" s="56">
        <v>120</v>
      </c>
      <c r="F72" s="59">
        <v>162400</v>
      </c>
    </row>
    <row r="73" spans="1:6" ht="33" customHeight="1">
      <c r="A73" s="62" t="s">
        <v>273</v>
      </c>
      <c r="B73" s="55">
        <v>3</v>
      </c>
      <c r="C73" s="55"/>
      <c r="D73" s="56"/>
      <c r="E73" s="56"/>
      <c r="F73" s="60">
        <f>F74</f>
        <v>416655.42000000004</v>
      </c>
    </row>
    <row r="74" spans="1:6" ht="48" customHeight="1">
      <c r="A74" s="54" t="s">
        <v>274</v>
      </c>
      <c r="B74" s="55">
        <v>3</v>
      </c>
      <c r="C74" s="55">
        <v>10</v>
      </c>
      <c r="D74" s="56"/>
      <c r="E74" s="56"/>
      <c r="F74" s="58">
        <f>F75+F85</f>
        <v>416655.42000000004</v>
      </c>
    </row>
    <row r="75" spans="1:6" ht="78" customHeight="1">
      <c r="A75" s="54" t="s">
        <v>275</v>
      </c>
      <c r="B75" s="55">
        <v>3</v>
      </c>
      <c r="C75" s="55">
        <v>10</v>
      </c>
      <c r="D75" s="56" t="s">
        <v>276</v>
      </c>
      <c r="E75" s="56"/>
      <c r="F75" s="58">
        <f>F76+F79+F82</f>
        <v>291595.96</v>
      </c>
    </row>
    <row r="76" spans="1:6" ht="48" customHeight="1">
      <c r="A76" s="54" t="s">
        <v>277</v>
      </c>
      <c r="B76" s="55">
        <v>3</v>
      </c>
      <c r="C76" s="55">
        <v>10</v>
      </c>
      <c r="D76" s="56" t="s">
        <v>278</v>
      </c>
      <c r="E76" s="56"/>
      <c r="F76" s="58">
        <f>F77</f>
        <v>35030.3</v>
      </c>
    </row>
    <row r="77" spans="1:6" ht="63" customHeight="1">
      <c r="A77" s="54" t="s">
        <v>279</v>
      </c>
      <c r="B77" s="55">
        <v>3</v>
      </c>
      <c r="C77" s="55">
        <v>10</v>
      </c>
      <c r="D77" s="56" t="s">
        <v>280</v>
      </c>
      <c r="E77" s="56"/>
      <c r="F77" s="58">
        <f>F78</f>
        <v>35030.3</v>
      </c>
    </row>
    <row r="78" spans="1:6" ht="48" customHeight="1">
      <c r="A78" s="54" t="s">
        <v>222</v>
      </c>
      <c r="B78" s="55">
        <v>3</v>
      </c>
      <c r="C78" s="55">
        <v>10</v>
      </c>
      <c r="D78" s="56" t="s">
        <v>280</v>
      </c>
      <c r="E78" s="56">
        <v>240</v>
      </c>
      <c r="F78" s="59">
        <v>35030.3</v>
      </c>
    </row>
    <row r="79" spans="1:6" ht="33" customHeight="1">
      <c r="A79" s="54" t="s">
        <v>281</v>
      </c>
      <c r="B79" s="55">
        <v>3</v>
      </c>
      <c r="C79" s="55">
        <v>10</v>
      </c>
      <c r="D79" s="56" t="s">
        <v>282</v>
      </c>
      <c r="E79" s="56"/>
      <c r="F79" s="58">
        <f>F80</f>
        <v>187878.79</v>
      </c>
    </row>
    <row r="80" spans="1:6" ht="33" customHeight="1">
      <c r="A80" s="54" t="s">
        <v>283</v>
      </c>
      <c r="B80" s="55">
        <v>3</v>
      </c>
      <c r="C80" s="55">
        <v>10</v>
      </c>
      <c r="D80" s="56" t="s">
        <v>284</v>
      </c>
      <c r="E80" s="56"/>
      <c r="F80" s="63">
        <f>F81</f>
        <v>187878.79</v>
      </c>
    </row>
    <row r="81" spans="1:6" ht="48" customHeight="1">
      <c r="A81" s="54" t="s">
        <v>222</v>
      </c>
      <c r="B81" s="55">
        <v>3</v>
      </c>
      <c r="C81" s="55">
        <v>10</v>
      </c>
      <c r="D81" s="56" t="s">
        <v>284</v>
      </c>
      <c r="E81" s="56">
        <v>240</v>
      </c>
      <c r="F81" s="64">
        <v>187878.79</v>
      </c>
    </row>
    <row r="82" spans="1:6" ht="33" customHeight="1">
      <c r="A82" s="54" t="s">
        <v>285</v>
      </c>
      <c r="B82" s="55">
        <v>3</v>
      </c>
      <c r="C82" s="55">
        <v>10</v>
      </c>
      <c r="D82" s="56" t="s">
        <v>286</v>
      </c>
      <c r="E82" s="56"/>
      <c r="F82" s="58">
        <f>F83</f>
        <v>68686.87</v>
      </c>
    </row>
    <row r="83" spans="1:6" ht="33" customHeight="1">
      <c r="A83" s="54" t="s">
        <v>287</v>
      </c>
      <c r="B83" s="55">
        <v>3</v>
      </c>
      <c r="C83" s="55">
        <v>10</v>
      </c>
      <c r="D83" s="56" t="s">
        <v>288</v>
      </c>
      <c r="E83" s="56"/>
      <c r="F83" s="58">
        <f>F84</f>
        <v>68686.87</v>
      </c>
    </row>
    <row r="84" spans="1:6" ht="48" customHeight="1">
      <c r="A84" s="54" t="s">
        <v>222</v>
      </c>
      <c r="B84" s="55">
        <v>3</v>
      </c>
      <c r="C84" s="55">
        <v>10</v>
      </c>
      <c r="D84" s="56" t="s">
        <v>288</v>
      </c>
      <c r="E84" s="56">
        <v>240</v>
      </c>
      <c r="F84" s="59">
        <v>68686.87</v>
      </c>
    </row>
    <row r="85" spans="1:6" ht="63" customHeight="1">
      <c r="A85" s="54" t="s">
        <v>211</v>
      </c>
      <c r="B85" s="55">
        <v>3</v>
      </c>
      <c r="C85" s="55">
        <v>10</v>
      </c>
      <c r="D85" s="56" t="s">
        <v>212</v>
      </c>
      <c r="E85" s="56"/>
      <c r="F85" s="58">
        <f>F86</f>
        <v>125059.46</v>
      </c>
    </row>
    <row r="86" spans="1:6" ht="63" customHeight="1">
      <c r="A86" s="54" t="s">
        <v>213</v>
      </c>
      <c r="B86" s="55">
        <v>3</v>
      </c>
      <c r="C86" s="55">
        <v>10</v>
      </c>
      <c r="D86" s="56" t="s">
        <v>214</v>
      </c>
      <c r="E86" s="56"/>
      <c r="F86" s="58">
        <f>F87+F89</f>
        <v>125059.46</v>
      </c>
    </row>
    <row r="87" spans="1:6" ht="48" customHeight="1">
      <c r="A87" s="54" t="s">
        <v>289</v>
      </c>
      <c r="B87" s="55">
        <v>3</v>
      </c>
      <c r="C87" s="55">
        <v>10</v>
      </c>
      <c r="D87" s="56" t="s">
        <v>290</v>
      </c>
      <c r="E87" s="56"/>
      <c r="F87" s="58">
        <f>F88</f>
        <v>107059.46</v>
      </c>
    </row>
    <row r="88" spans="1:6" ht="48" customHeight="1">
      <c r="A88" s="54" t="s">
        <v>222</v>
      </c>
      <c r="B88" s="55">
        <v>3</v>
      </c>
      <c r="C88" s="55">
        <v>10</v>
      </c>
      <c r="D88" s="56" t="s">
        <v>290</v>
      </c>
      <c r="E88" s="56">
        <v>240</v>
      </c>
      <c r="F88" s="59">
        <v>107059.46</v>
      </c>
    </row>
    <row r="89" spans="1:6" ht="48" customHeight="1">
      <c r="A89" s="54" t="s">
        <v>291</v>
      </c>
      <c r="B89" s="55">
        <v>3</v>
      </c>
      <c r="C89" s="55">
        <v>10</v>
      </c>
      <c r="D89" s="56" t="s">
        <v>292</v>
      </c>
      <c r="E89" s="56"/>
      <c r="F89" s="58">
        <f>F90</f>
        <v>18000</v>
      </c>
    </row>
    <row r="90" spans="1:6" ht="48" customHeight="1">
      <c r="A90" s="54" t="s">
        <v>222</v>
      </c>
      <c r="B90" s="55">
        <v>3</v>
      </c>
      <c r="C90" s="55">
        <v>10</v>
      </c>
      <c r="D90" s="56" t="s">
        <v>292</v>
      </c>
      <c r="E90" s="56">
        <v>240</v>
      </c>
      <c r="F90" s="59">
        <v>18000</v>
      </c>
    </row>
    <row r="91" spans="1:6" ht="18" customHeight="1">
      <c r="A91" s="62" t="s">
        <v>293</v>
      </c>
      <c r="B91" s="55">
        <v>4</v>
      </c>
      <c r="C91" s="55"/>
      <c r="D91" s="56"/>
      <c r="E91" s="56"/>
      <c r="F91" s="60">
        <f>F92+F102</f>
        <v>190600</v>
      </c>
    </row>
    <row r="92" spans="1:6" ht="18" customHeight="1">
      <c r="A92" s="54" t="s">
        <v>294</v>
      </c>
      <c r="B92" s="55">
        <v>4</v>
      </c>
      <c r="C92" s="55">
        <v>9</v>
      </c>
      <c r="D92" s="56"/>
      <c r="E92" s="56"/>
      <c r="F92" s="58">
        <f>F93</f>
        <v>185600</v>
      </c>
    </row>
    <row r="93" spans="1:6" ht="63" customHeight="1">
      <c r="A93" s="54" t="s">
        <v>211</v>
      </c>
      <c r="B93" s="55">
        <v>4</v>
      </c>
      <c r="C93" s="55">
        <v>9</v>
      </c>
      <c r="D93" s="56" t="s">
        <v>212</v>
      </c>
      <c r="E93" s="56"/>
      <c r="F93" s="58">
        <f>F94</f>
        <v>185600</v>
      </c>
    </row>
    <row r="94" spans="1:6" ht="63" customHeight="1">
      <c r="A94" s="54" t="s">
        <v>295</v>
      </c>
      <c r="B94" s="55">
        <v>4</v>
      </c>
      <c r="C94" s="55">
        <v>9</v>
      </c>
      <c r="D94" s="56" t="s">
        <v>214</v>
      </c>
      <c r="E94" s="56"/>
      <c r="F94" s="58">
        <f>F95</f>
        <v>185600</v>
      </c>
    </row>
    <row r="95" spans="1:6" ht="48" customHeight="1">
      <c r="A95" s="54" t="s">
        <v>296</v>
      </c>
      <c r="B95" s="55">
        <v>4</v>
      </c>
      <c r="C95" s="55">
        <v>9</v>
      </c>
      <c r="D95" s="56" t="s">
        <v>297</v>
      </c>
      <c r="E95" s="56"/>
      <c r="F95" s="58">
        <f>F96</f>
        <v>185600</v>
      </c>
    </row>
    <row r="96" spans="1:6" ht="48" customHeight="1">
      <c r="A96" s="54" t="s">
        <v>222</v>
      </c>
      <c r="B96" s="55">
        <v>4</v>
      </c>
      <c r="C96" s="55">
        <v>9</v>
      </c>
      <c r="D96" s="56" t="s">
        <v>297</v>
      </c>
      <c r="E96" s="56">
        <v>240</v>
      </c>
      <c r="F96" s="59">
        <v>185600</v>
      </c>
    </row>
    <row r="97" spans="1:6" ht="12.75">
      <c r="A97" s="54" t="s">
        <v>298</v>
      </c>
      <c r="B97" s="55">
        <v>4</v>
      </c>
      <c r="C97" s="55">
        <v>10</v>
      </c>
      <c r="D97" s="56"/>
      <c r="E97" s="56"/>
      <c r="F97" s="58">
        <f>F98</f>
        <v>18816.16</v>
      </c>
    </row>
    <row r="98" spans="1:6" ht="63" customHeight="1">
      <c r="A98" s="54" t="s">
        <v>211</v>
      </c>
      <c r="B98" s="55">
        <v>4</v>
      </c>
      <c r="C98" s="55">
        <v>10</v>
      </c>
      <c r="D98" s="56" t="s">
        <v>212</v>
      </c>
      <c r="E98" s="56"/>
      <c r="F98" s="58">
        <f>F99</f>
        <v>18816.16</v>
      </c>
    </row>
    <row r="99" spans="1:6" ht="63" customHeight="1">
      <c r="A99" s="54" t="s">
        <v>213</v>
      </c>
      <c r="B99" s="55">
        <v>4</v>
      </c>
      <c r="C99" s="55">
        <v>10</v>
      </c>
      <c r="D99" s="56" t="s">
        <v>214</v>
      </c>
      <c r="E99" s="56"/>
      <c r="F99" s="58">
        <f>F100</f>
        <v>18816.16</v>
      </c>
    </row>
    <row r="100" spans="1:6" ht="63" customHeight="1">
      <c r="A100" s="54" t="s">
        <v>299</v>
      </c>
      <c r="B100" s="55">
        <v>4</v>
      </c>
      <c r="C100" s="55">
        <v>10</v>
      </c>
      <c r="D100" s="56" t="s">
        <v>300</v>
      </c>
      <c r="E100" s="56"/>
      <c r="F100" s="58">
        <f>F101</f>
        <v>18816.16</v>
      </c>
    </row>
    <row r="101" spans="1:6" ht="12.75">
      <c r="A101" s="54" t="s">
        <v>222</v>
      </c>
      <c r="B101" s="55">
        <v>4</v>
      </c>
      <c r="C101" s="55">
        <v>10</v>
      </c>
      <c r="D101" s="56" t="s">
        <v>300</v>
      </c>
      <c r="E101" s="56">
        <v>240</v>
      </c>
      <c r="F101" s="59">
        <v>18816.16</v>
      </c>
    </row>
    <row r="102" spans="1:6" ht="33" customHeight="1">
      <c r="A102" s="54" t="s">
        <v>301</v>
      </c>
      <c r="B102" s="55">
        <v>4</v>
      </c>
      <c r="C102" s="55">
        <v>12</v>
      </c>
      <c r="D102" s="56"/>
      <c r="E102" s="56"/>
      <c r="F102" s="60">
        <f>F103</f>
        <v>5000</v>
      </c>
    </row>
    <row r="103" spans="1:6" ht="63" customHeight="1">
      <c r="A103" s="54" t="s">
        <v>211</v>
      </c>
      <c r="B103" s="55">
        <v>4</v>
      </c>
      <c r="C103" s="55">
        <v>12</v>
      </c>
      <c r="D103" s="56" t="s">
        <v>212</v>
      </c>
      <c r="E103" s="56"/>
      <c r="F103" s="58">
        <f>F104</f>
        <v>5000</v>
      </c>
    </row>
    <row r="104" spans="1:6" ht="63" customHeight="1">
      <c r="A104" s="54" t="s">
        <v>295</v>
      </c>
      <c r="B104" s="55">
        <v>4</v>
      </c>
      <c r="C104" s="55">
        <v>12</v>
      </c>
      <c r="D104" s="56" t="s">
        <v>214</v>
      </c>
      <c r="E104" s="56"/>
      <c r="F104" s="58">
        <f>F105</f>
        <v>5000</v>
      </c>
    </row>
    <row r="105" spans="1:6" ht="33" customHeight="1">
      <c r="A105" s="54" t="s">
        <v>302</v>
      </c>
      <c r="B105" s="55">
        <v>4</v>
      </c>
      <c r="C105" s="55">
        <v>12</v>
      </c>
      <c r="D105" s="56" t="s">
        <v>303</v>
      </c>
      <c r="E105" s="56"/>
      <c r="F105" s="58">
        <f>F106</f>
        <v>5000</v>
      </c>
    </row>
    <row r="106" spans="1:6" ht="48" customHeight="1">
      <c r="A106" s="54" t="s">
        <v>222</v>
      </c>
      <c r="B106" s="55">
        <v>4</v>
      </c>
      <c r="C106" s="55">
        <v>12</v>
      </c>
      <c r="D106" s="56" t="s">
        <v>303</v>
      </c>
      <c r="E106" s="56">
        <v>240</v>
      </c>
      <c r="F106" s="59">
        <v>5000</v>
      </c>
    </row>
    <row r="107" spans="1:6" ht="18" customHeight="1">
      <c r="A107" s="54" t="s">
        <v>304</v>
      </c>
      <c r="B107" s="55">
        <v>5</v>
      </c>
      <c r="C107" s="55"/>
      <c r="D107" s="56"/>
      <c r="E107" s="56"/>
      <c r="F107" s="60">
        <f>F108</f>
        <v>1019122.33</v>
      </c>
    </row>
    <row r="108" spans="1:6" ht="18" customHeight="1">
      <c r="A108" s="54" t="s">
        <v>305</v>
      </c>
      <c r="B108" s="55">
        <v>5</v>
      </c>
      <c r="C108" s="55">
        <v>3</v>
      </c>
      <c r="D108" s="56"/>
      <c r="E108" s="56"/>
      <c r="F108" s="58">
        <f>F109+F113</f>
        <v>1019122.33</v>
      </c>
    </row>
    <row r="109" spans="1:6" ht="63" customHeight="1">
      <c r="A109" s="54" t="s">
        <v>306</v>
      </c>
      <c r="B109" s="55">
        <v>5</v>
      </c>
      <c r="C109" s="55">
        <v>3</v>
      </c>
      <c r="D109" s="56" t="s">
        <v>307</v>
      </c>
      <c r="E109" s="56"/>
      <c r="F109" s="60">
        <f>F110</f>
        <v>266100</v>
      </c>
    </row>
    <row r="110" spans="1:6" ht="12.75">
      <c r="A110" s="54" t="s">
        <v>308</v>
      </c>
      <c r="B110" s="55">
        <v>5</v>
      </c>
      <c r="C110" s="55">
        <v>3</v>
      </c>
      <c r="D110" s="56" t="s">
        <v>309</v>
      </c>
      <c r="E110" s="56"/>
      <c r="F110" s="58">
        <f>F111</f>
        <v>266100</v>
      </c>
    </row>
    <row r="111" spans="1:6" ht="33" customHeight="1">
      <c r="A111" s="54" t="s">
        <v>310</v>
      </c>
      <c r="B111" s="55">
        <v>5</v>
      </c>
      <c r="C111" s="55">
        <v>3</v>
      </c>
      <c r="D111" s="56" t="s">
        <v>311</v>
      </c>
      <c r="E111" s="56"/>
      <c r="F111" s="60">
        <f>F112</f>
        <v>266100</v>
      </c>
    </row>
    <row r="112" spans="1:6" ht="48" customHeight="1">
      <c r="A112" s="54" t="s">
        <v>222</v>
      </c>
      <c r="B112" s="55">
        <v>5</v>
      </c>
      <c r="C112" s="55">
        <v>3</v>
      </c>
      <c r="D112" s="56" t="s">
        <v>311</v>
      </c>
      <c r="E112" s="56">
        <v>240</v>
      </c>
      <c r="F112" s="59">
        <v>266100</v>
      </c>
    </row>
    <row r="113" spans="1:6" ht="63" customHeight="1">
      <c r="A113" s="54" t="s">
        <v>211</v>
      </c>
      <c r="B113" s="55">
        <v>5</v>
      </c>
      <c r="C113" s="55">
        <v>3</v>
      </c>
      <c r="D113" s="56" t="s">
        <v>212</v>
      </c>
      <c r="E113" s="56"/>
      <c r="F113" s="60">
        <f>F114</f>
        <v>753022.33</v>
      </c>
    </row>
    <row r="114" spans="1:6" ht="33" customHeight="1">
      <c r="A114" s="54" t="s">
        <v>312</v>
      </c>
      <c r="B114" s="55">
        <v>5</v>
      </c>
      <c r="C114" s="55">
        <v>3</v>
      </c>
      <c r="D114" s="56" t="s">
        <v>313</v>
      </c>
      <c r="E114" s="56"/>
      <c r="F114" s="58">
        <f>F115+F117+F119</f>
        <v>753022.33</v>
      </c>
    </row>
    <row r="115" spans="1:6" ht="18" customHeight="1">
      <c r="A115" s="54" t="s">
        <v>314</v>
      </c>
      <c r="B115" s="55">
        <v>5</v>
      </c>
      <c r="C115" s="55">
        <v>3</v>
      </c>
      <c r="D115" s="56" t="s">
        <v>315</v>
      </c>
      <c r="E115" s="56"/>
      <c r="F115" s="58">
        <f>F116</f>
        <v>367334.51999999996</v>
      </c>
    </row>
    <row r="116" spans="1:6" ht="48" customHeight="1">
      <c r="A116" s="62" t="s">
        <v>222</v>
      </c>
      <c r="B116" s="55">
        <v>5</v>
      </c>
      <c r="C116" s="55">
        <v>3</v>
      </c>
      <c r="D116" s="56" t="s">
        <v>315</v>
      </c>
      <c r="E116" s="56">
        <v>240</v>
      </c>
      <c r="F116" s="59">
        <f>379426.72-12092.2</f>
        <v>367334.51999999996</v>
      </c>
    </row>
    <row r="117" spans="1:6" ht="18" customHeight="1">
      <c r="A117" s="62" t="s">
        <v>316</v>
      </c>
      <c r="B117" s="55">
        <v>5</v>
      </c>
      <c r="C117" s="55">
        <v>3</v>
      </c>
      <c r="D117" s="56" t="s">
        <v>317</v>
      </c>
      <c r="E117" s="56"/>
      <c r="F117" s="60">
        <f>F118</f>
        <v>223908.08</v>
      </c>
    </row>
    <row r="118" spans="1:6" ht="48" customHeight="1">
      <c r="A118" s="62" t="s">
        <v>222</v>
      </c>
      <c r="B118" s="55">
        <v>5</v>
      </c>
      <c r="C118" s="55">
        <v>3</v>
      </c>
      <c r="D118" s="56" t="s">
        <v>317</v>
      </c>
      <c r="E118" s="56">
        <v>240</v>
      </c>
      <c r="F118" s="59">
        <v>223908.08</v>
      </c>
    </row>
    <row r="119" spans="1:6" ht="33" customHeight="1">
      <c r="A119" s="62" t="s">
        <v>318</v>
      </c>
      <c r="B119" s="55">
        <v>5</v>
      </c>
      <c r="C119" s="55">
        <v>3</v>
      </c>
      <c r="D119" s="56" t="s">
        <v>319</v>
      </c>
      <c r="E119" s="56"/>
      <c r="F119" s="60">
        <f>F120</f>
        <v>161779.73</v>
      </c>
    </row>
    <row r="120" spans="1:6" ht="48" customHeight="1">
      <c r="A120" s="62" t="s">
        <v>222</v>
      </c>
      <c r="B120" s="55">
        <v>5</v>
      </c>
      <c r="C120" s="55">
        <v>3</v>
      </c>
      <c r="D120" s="56" t="s">
        <v>319</v>
      </c>
      <c r="E120" s="56">
        <v>240</v>
      </c>
      <c r="F120" s="59">
        <v>161779.73</v>
      </c>
    </row>
    <row r="121" spans="1:6" ht="12.75">
      <c r="A121" s="62" t="s">
        <v>320</v>
      </c>
      <c r="B121" s="55">
        <v>6</v>
      </c>
      <c r="C121" s="55"/>
      <c r="D121" s="56"/>
      <c r="E121" s="56"/>
      <c r="F121" s="58">
        <f>F122</f>
        <v>1123737.37</v>
      </c>
    </row>
    <row r="122" spans="1:6" ht="12.75">
      <c r="A122" s="62" t="s">
        <v>321</v>
      </c>
      <c r="B122" s="55">
        <v>6</v>
      </c>
      <c r="C122" s="55">
        <v>5</v>
      </c>
      <c r="D122" s="56"/>
      <c r="E122" s="56"/>
      <c r="F122" s="58">
        <f>F123</f>
        <v>1123737.37</v>
      </c>
    </row>
    <row r="123" spans="1:6" ht="78" customHeight="1">
      <c r="A123" s="62" t="s">
        <v>322</v>
      </c>
      <c r="B123" s="55">
        <v>6</v>
      </c>
      <c r="C123" s="55">
        <v>5</v>
      </c>
      <c r="D123" s="56" t="s">
        <v>323</v>
      </c>
      <c r="E123" s="56"/>
      <c r="F123" s="58">
        <f>F124</f>
        <v>1123737.37</v>
      </c>
    </row>
    <row r="124" spans="1:6" ht="12.75">
      <c r="A124" s="62" t="s">
        <v>324</v>
      </c>
      <c r="B124" s="55">
        <v>6</v>
      </c>
      <c r="C124" s="55">
        <v>5</v>
      </c>
      <c r="D124" s="56" t="s">
        <v>325</v>
      </c>
      <c r="E124" s="56"/>
      <c r="F124" s="58">
        <f>F125</f>
        <v>1123737.37</v>
      </c>
    </row>
    <row r="125" spans="1:6" ht="12.75">
      <c r="A125" s="62" t="s">
        <v>326</v>
      </c>
      <c r="B125" s="55">
        <v>6</v>
      </c>
      <c r="C125" s="55">
        <v>5</v>
      </c>
      <c r="D125" s="65" t="s">
        <v>327</v>
      </c>
      <c r="E125" s="56"/>
      <c r="F125" s="58">
        <f>F126</f>
        <v>1123737.37</v>
      </c>
    </row>
    <row r="126" spans="1:6" ht="48" customHeight="1">
      <c r="A126" s="62" t="s">
        <v>222</v>
      </c>
      <c r="B126" s="55">
        <v>6</v>
      </c>
      <c r="C126" s="55">
        <v>5</v>
      </c>
      <c r="D126" s="65" t="s">
        <v>327</v>
      </c>
      <c r="E126" s="56">
        <v>240</v>
      </c>
      <c r="F126" s="59">
        <v>1123737.37</v>
      </c>
    </row>
    <row r="127" spans="1:6" ht="18" customHeight="1">
      <c r="A127" s="54" t="s">
        <v>328</v>
      </c>
      <c r="B127" s="55">
        <v>8</v>
      </c>
      <c r="C127" s="55"/>
      <c r="D127" s="56"/>
      <c r="E127" s="56"/>
      <c r="F127" s="60">
        <f>F128+F142</f>
        <v>2819196.35</v>
      </c>
    </row>
    <row r="128" spans="1:6" ht="18" customHeight="1">
      <c r="A128" s="54" t="s">
        <v>329</v>
      </c>
      <c r="B128" s="55">
        <v>8</v>
      </c>
      <c r="C128" s="55">
        <v>1</v>
      </c>
      <c r="D128" s="56"/>
      <c r="E128" s="56"/>
      <c r="F128" s="58">
        <f>F129+F136</f>
        <v>1770706.35</v>
      </c>
    </row>
    <row r="129" spans="1:6" ht="48" customHeight="1">
      <c r="A129" s="54" t="s">
        <v>330</v>
      </c>
      <c r="B129" s="55">
        <v>8</v>
      </c>
      <c r="C129" s="55">
        <v>1</v>
      </c>
      <c r="D129" s="56" t="s">
        <v>331</v>
      </c>
      <c r="E129" s="56"/>
      <c r="F129" s="58">
        <f>F130+F133</f>
        <v>527000</v>
      </c>
    </row>
    <row r="130" spans="1:6" ht="33" customHeight="1">
      <c r="A130" s="54" t="s">
        <v>332</v>
      </c>
      <c r="B130" s="55">
        <v>8</v>
      </c>
      <c r="C130" s="55">
        <v>1</v>
      </c>
      <c r="D130" s="56" t="s">
        <v>333</v>
      </c>
      <c r="E130" s="56"/>
      <c r="F130" s="58">
        <f>F131</f>
        <v>2000</v>
      </c>
    </row>
    <row r="131" spans="1:6" ht="48" customHeight="1">
      <c r="A131" s="54" t="s">
        <v>334</v>
      </c>
      <c r="B131" s="55">
        <v>8</v>
      </c>
      <c r="C131" s="55">
        <v>1</v>
      </c>
      <c r="D131" s="56" t="s">
        <v>335</v>
      </c>
      <c r="E131" s="56"/>
      <c r="F131" s="58">
        <f>F132</f>
        <v>2000</v>
      </c>
    </row>
    <row r="132" spans="1:6" ht="48" customHeight="1">
      <c r="A132" s="54" t="s">
        <v>222</v>
      </c>
      <c r="B132" s="55">
        <v>8</v>
      </c>
      <c r="C132" s="55">
        <v>1</v>
      </c>
      <c r="D132" s="56" t="s">
        <v>335</v>
      </c>
      <c r="E132" s="56">
        <v>240</v>
      </c>
      <c r="F132" s="59">
        <v>2000</v>
      </c>
    </row>
    <row r="133" spans="1:6" ht="48" customHeight="1">
      <c r="A133" s="54" t="s">
        <v>336</v>
      </c>
      <c r="B133" s="55">
        <v>8</v>
      </c>
      <c r="C133" s="55">
        <v>1</v>
      </c>
      <c r="D133" s="56" t="s">
        <v>337</v>
      </c>
      <c r="E133" s="56"/>
      <c r="F133" s="58">
        <f>F134</f>
        <v>525000</v>
      </c>
    </row>
    <row r="134" spans="1:6" ht="12.75">
      <c r="A134" s="54" t="s">
        <v>338</v>
      </c>
      <c r="B134" s="55">
        <v>8</v>
      </c>
      <c r="C134" s="55">
        <v>1</v>
      </c>
      <c r="D134" s="56" t="s">
        <v>339</v>
      </c>
      <c r="E134" s="56"/>
      <c r="F134" s="58">
        <f>F135</f>
        <v>525000</v>
      </c>
    </row>
    <row r="135" spans="1:6" ht="18" customHeight="1">
      <c r="A135" s="54" t="s">
        <v>340</v>
      </c>
      <c r="B135" s="55">
        <v>8</v>
      </c>
      <c r="C135" s="55">
        <v>1</v>
      </c>
      <c r="D135" s="56" t="s">
        <v>339</v>
      </c>
      <c r="E135" s="56">
        <v>410</v>
      </c>
      <c r="F135" s="59">
        <v>525000</v>
      </c>
    </row>
    <row r="136" spans="1:6" ht="63" customHeight="1">
      <c r="A136" s="54" t="s">
        <v>341</v>
      </c>
      <c r="B136" s="55">
        <v>8</v>
      </c>
      <c r="C136" s="55">
        <v>1</v>
      </c>
      <c r="D136" s="56" t="s">
        <v>212</v>
      </c>
      <c r="E136" s="56"/>
      <c r="F136" s="58">
        <f>F137</f>
        <v>1243706.35</v>
      </c>
    </row>
    <row r="137" spans="1:6" ht="63" customHeight="1">
      <c r="A137" s="54" t="s">
        <v>295</v>
      </c>
      <c r="B137" s="55">
        <v>8</v>
      </c>
      <c r="C137" s="55">
        <v>1</v>
      </c>
      <c r="D137" s="56" t="s">
        <v>214</v>
      </c>
      <c r="E137" s="56"/>
      <c r="F137" s="58">
        <f>F138</f>
        <v>1243706.35</v>
      </c>
    </row>
    <row r="138" spans="1:6" ht="33" customHeight="1">
      <c r="A138" s="54" t="s">
        <v>342</v>
      </c>
      <c r="B138" s="55">
        <v>8</v>
      </c>
      <c r="C138" s="55">
        <v>1</v>
      </c>
      <c r="D138" s="56" t="s">
        <v>343</v>
      </c>
      <c r="E138" s="56"/>
      <c r="F138" s="58">
        <f>F139+F140+F141</f>
        <v>1243706.35</v>
      </c>
    </row>
    <row r="139" spans="1:6" ht="33" customHeight="1">
      <c r="A139" s="54" t="s">
        <v>344</v>
      </c>
      <c r="B139" s="55">
        <v>8</v>
      </c>
      <c r="C139" s="55">
        <v>1</v>
      </c>
      <c r="D139" s="56" t="s">
        <v>343</v>
      </c>
      <c r="E139" s="56">
        <v>110</v>
      </c>
      <c r="F139" s="59">
        <v>823670</v>
      </c>
    </row>
    <row r="140" spans="1:6" ht="48" customHeight="1">
      <c r="A140" s="54" t="s">
        <v>222</v>
      </c>
      <c r="B140" s="55">
        <v>8</v>
      </c>
      <c r="C140" s="55">
        <v>1</v>
      </c>
      <c r="D140" s="56" t="s">
        <v>343</v>
      </c>
      <c r="E140" s="56">
        <v>240</v>
      </c>
      <c r="F140" s="59">
        <v>393600</v>
      </c>
    </row>
    <row r="141" spans="1:6" ht="18" customHeight="1">
      <c r="A141" s="54" t="s">
        <v>223</v>
      </c>
      <c r="B141" s="55">
        <v>8</v>
      </c>
      <c r="C141" s="55">
        <v>1</v>
      </c>
      <c r="D141" s="56" t="s">
        <v>343</v>
      </c>
      <c r="E141" s="56">
        <v>850</v>
      </c>
      <c r="F141" s="59">
        <v>26436.35</v>
      </c>
    </row>
    <row r="142" spans="1:6" ht="33" customHeight="1">
      <c r="A142" s="54" t="s">
        <v>345</v>
      </c>
      <c r="B142" s="55">
        <v>8</v>
      </c>
      <c r="C142" s="55">
        <v>4</v>
      </c>
      <c r="D142" s="56"/>
      <c r="E142" s="56"/>
      <c r="F142" s="60">
        <f>F143</f>
        <v>1048490</v>
      </c>
    </row>
    <row r="143" spans="1:6" ht="63" customHeight="1">
      <c r="A143" s="54" t="s">
        <v>211</v>
      </c>
      <c r="B143" s="55">
        <v>8</v>
      </c>
      <c r="C143" s="55">
        <v>4</v>
      </c>
      <c r="D143" s="56" t="s">
        <v>212</v>
      </c>
      <c r="E143" s="56"/>
      <c r="F143" s="58">
        <f>F144</f>
        <v>1048490</v>
      </c>
    </row>
    <row r="144" spans="1:6" ht="63" customHeight="1">
      <c r="A144" s="54" t="s">
        <v>213</v>
      </c>
      <c r="B144" s="55">
        <v>8</v>
      </c>
      <c r="C144" s="55">
        <v>4</v>
      </c>
      <c r="D144" s="56" t="s">
        <v>214</v>
      </c>
      <c r="E144" s="56"/>
      <c r="F144" s="58">
        <f>F145</f>
        <v>1048490</v>
      </c>
    </row>
    <row r="145" spans="1:6" ht="108.75" customHeight="1">
      <c r="A145" s="54" t="s">
        <v>346</v>
      </c>
      <c r="B145" s="55">
        <v>8</v>
      </c>
      <c r="C145" s="55">
        <v>4</v>
      </c>
      <c r="D145" s="56" t="s">
        <v>347</v>
      </c>
      <c r="E145" s="56"/>
      <c r="F145" s="58">
        <f>F146+F147</f>
        <v>1048490</v>
      </c>
    </row>
    <row r="146" spans="1:6" ht="33" customHeight="1">
      <c r="A146" s="54" t="s">
        <v>221</v>
      </c>
      <c r="B146" s="55">
        <v>8</v>
      </c>
      <c r="C146" s="55">
        <v>4</v>
      </c>
      <c r="D146" s="56" t="s">
        <v>347</v>
      </c>
      <c r="E146" s="56">
        <v>120</v>
      </c>
      <c r="F146" s="59">
        <v>949590</v>
      </c>
    </row>
    <row r="147" spans="1:6" ht="48" customHeight="1">
      <c r="A147" s="54" t="s">
        <v>222</v>
      </c>
      <c r="B147" s="55">
        <v>8</v>
      </c>
      <c r="C147" s="55">
        <v>4</v>
      </c>
      <c r="D147" s="56" t="s">
        <v>347</v>
      </c>
      <c r="E147" s="56">
        <v>240</v>
      </c>
      <c r="F147" s="59">
        <v>98900</v>
      </c>
    </row>
    <row r="148" spans="1:6" ht="18" customHeight="1">
      <c r="A148" s="54" t="s">
        <v>348</v>
      </c>
      <c r="B148" s="55">
        <v>10</v>
      </c>
      <c r="C148" s="55"/>
      <c r="D148" s="56"/>
      <c r="E148" s="56"/>
      <c r="F148" s="60">
        <f>F149+F155</f>
        <v>307131.2</v>
      </c>
    </row>
    <row r="149" spans="1:6" ht="18" customHeight="1">
      <c r="A149" s="54" t="s">
        <v>349</v>
      </c>
      <c r="B149" s="55">
        <v>10</v>
      </c>
      <c r="C149" s="55">
        <v>1</v>
      </c>
      <c r="D149" s="56"/>
      <c r="E149" s="56"/>
      <c r="F149" s="58">
        <f>F150</f>
        <v>296131.2</v>
      </c>
    </row>
    <row r="150" spans="1:6" ht="48" customHeight="1">
      <c r="A150" s="54" t="s">
        <v>350</v>
      </c>
      <c r="B150" s="55">
        <v>10</v>
      </c>
      <c r="C150" s="55">
        <v>1</v>
      </c>
      <c r="D150" s="56" t="s">
        <v>351</v>
      </c>
      <c r="E150" s="56"/>
      <c r="F150" s="58">
        <f>F151</f>
        <v>296131.2</v>
      </c>
    </row>
    <row r="151" spans="1:6" ht="33" customHeight="1">
      <c r="A151" s="66" t="s">
        <v>352</v>
      </c>
      <c r="B151" s="55">
        <v>10</v>
      </c>
      <c r="C151" s="55">
        <v>1</v>
      </c>
      <c r="D151" s="56" t="s">
        <v>353</v>
      </c>
      <c r="E151" s="56"/>
      <c r="F151" s="58">
        <f>F153</f>
        <v>296131.2</v>
      </c>
    </row>
    <row r="152" spans="1:6" ht="33" customHeight="1">
      <c r="A152" s="54" t="s">
        <v>354</v>
      </c>
      <c r="B152" s="55">
        <v>10</v>
      </c>
      <c r="C152" s="55">
        <v>1</v>
      </c>
      <c r="D152" s="56" t="s">
        <v>355</v>
      </c>
      <c r="E152" s="56"/>
      <c r="F152" s="58">
        <f>F153</f>
        <v>296131.2</v>
      </c>
    </row>
    <row r="153" spans="1:6" ht="48" customHeight="1">
      <c r="A153" s="54" t="s">
        <v>356</v>
      </c>
      <c r="B153" s="55">
        <v>10</v>
      </c>
      <c r="C153" s="55">
        <v>1</v>
      </c>
      <c r="D153" s="56" t="s">
        <v>357</v>
      </c>
      <c r="E153" s="56"/>
      <c r="F153" s="58">
        <f>F154</f>
        <v>296131.2</v>
      </c>
    </row>
    <row r="154" spans="1:6" ht="33" customHeight="1">
      <c r="A154" s="54" t="s">
        <v>358</v>
      </c>
      <c r="B154" s="55">
        <v>10</v>
      </c>
      <c r="C154" s="55">
        <v>1</v>
      </c>
      <c r="D154" s="56" t="s">
        <v>357</v>
      </c>
      <c r="E154" s="56">
        <v>310</v>
      </c>
      <c r="F154" s="59">
        <v>296131.2</v>
      </c>
    </row>
    <row r="155" spans="1:6" ht="18" customHeight="1">
      <c r="A155" s="54" t="s">
        <v>359</v>
      </c>
      <c r="B155" s="55">
        <v>10</v>
      </c>
      <c r="C155" s="55">
        <v>3</v>
      </c>
      <c r="D155" s="56"/>
      <c r="E155" s="56"/>
      <c r="F155" s="60">
        <f>F156</f>
        <v>11000</v>
      </c>
    </row>
    <row r="156" spans="1:6" ht="63" customHeight="1">
      <c r="A156" s="54" t="s">
        <v>211</v>
      </c>
      <c r="B156" s="55">
        <v>10</v>
      </c>
      <c r="C156" s="55">
        <v>3</v>
      </c>
      <c r="D156" s="56" t="s">
        <v>212</v>
      </c>
      <c r="E156" s="56"/>
      <c r="F156" s="60">
        <f>F157</f>
        <v>11000</v>
      </c>
    </row>
    <row r="157" spans="1:6" ht="63" customHeight="1">
      <c r="A157" s="54" t="s">
        <v>360</v>
      </c>
      <c r="B157" s="55">
        <v>10</v>
      </c>
      <c r="C157" s="55">
        <v>3</v>
      </c>
      <c r="D157" s="56" t="s">
        <v>214</v>
      </c>
      <c r="E157" s="56"/>
      <c r="F157" s="58">
        <f>F158</f>
        <v>11000</v>
      </c>
    </row>
    <row r="158" spans="1:6" ht="78" customHeight="1">
      <c r="A158" s="67" t="s">
        <v>361</v>
      </c>
      <c r="B158" s="55">
        <v>10</v>
      </c>
      <c r="C158" s="55">
        <v>3</v>
      </c>
      <c r="D158" s="56" t="s">
        <v>362</v>
      </c>
      <c r="E158" s="56"/>
      <c r="F158" s="58">
        <f>F159</f>
        <v>11000</v>
      </c>
    </row>
    <row r="159" spans="1:6" ht="33" customHeight="1">
      <c r="A159" s="54" t="s">
        <v>344</v>
      </c>
      <c r="B159" s="55">
        <v>10</v>
      </c>
      <c r="C159" s="55">
        <v>3</v>
      </c>
      <c r="D159" s="56" t="s">
        <v>362</v>
      </c>
      <c r="E159" s="56">
        <v>110</v>
      </c>
      <c r="F159" s="59">
        <v>11000</v>
      </c>
    </row>
    <row r="160" spans="1:6" ht="18" customHeight="1">
      <c r="A160" s="54" t="s">
        <v>363</v>
      </c>
      <c r="B160" s="55">
        <v>11</v>
      </c>
      <c r="C160" s="55"/>
      <c r="D160" s="56"/>
      <c r="E160" s="56"/>
      <c r="F160" s="60">
        <f>F161</f>
        <v>1000</v>
      </c>
    </row>
    <row r="161" spans="1:6" ht="18" customHeight="1">
      <c r="A161" s="54" t="s">
        <v>364</v>
      </c>
      <c r="B161" s="55">
        <v>11</v>
      </c>
      <c r="C161" s="55">
        <v>1</v>
      </c>
      <c r="D161" s="56"/>
      <c r="E161" s="56"/>
      <c r="F161" s="60">
        <f>F162</f>
        <v>1000</v>
      </c>
    </row>
    <row r="162" spans="1:6" ht="78" customHeight="1">
      <c r="A162" s="54" t="s">
        <v>365</v>
      </c>
      <c r="B162" s="55">
        <v>11</v>
      </c>
      <c r="C162" s="55">
        <v>1</v>
      </c>
      <c r="D162" s="56" t="s">
        <v>366</v>
      </c>
      <c r="E162" s="56"/>
      <c r="F162" s="60">
        <f>F163</f>
        <v>1000</v>
      </c>
    </row>
    <row r="163" spans="1:6" ht="18" customHeight="1">
      <c r="A163" s="54" t="s">
        <v>367</v>
      </c>
      <c r="B163" s="55">
        <v>11</v>
      </c>
      <c r="C163" s="55">
        <v>1</v>
      </c>
      <c r="D163" s="56" t="s">
        <v>368</v>
      </c>
      <c r="E163" s="56"/>
      <c r="F163" s="60">
        <f>F164</f>
        <v>1000</v>
      </c>
    </row>
    <row r="164" spans="1:6" ht="33" customHeight="1">
      <c r="A164" s="54" t="s">
        <v>369</v>
      </c>
      <c r="B164" s="55">
        <v>11</v>
      </c>
      <c r="C164" s="55">
        <v>1</v>
      </c>
      <c r="D164" s="56" t="s">
        <v>370</v>
      </c>
      <c r="E164" s="56"/>
      <c r="F164" s="60">
        <f>F165</f>
        <v>1000</v>
      </c>
    </row>
    <row r="165" spans="1:6" ht="48" customHeight="1">
      <c r="A165" s="54" t="s">
        <v>222</v>
      </c>
      <c r="B165" s="55">
        <v>11</v>
      </c>
      <c r="C165" s="55">
        <v>1</v>
      </c>
      <c r="D165" s="56" t="s">
        <v>370</v>
      </c>
      <c r="E165" s="56">
        <v>240</v>
      </c>
      <c r="F165" s="61">
        <v>1000</v>
      </c>
    </row>
    <row r="166" spans="1:6" ht="19.5" customHeight="1">
      <c r="A166" s="68" t="s">
        <v>371</v>
      </c>
      <c r="B166" s="68"/>
      <c r="C166" s="68"/>
      <c r="D166" s="68"/>
      <c r="E166" s="68"/>
      <c r="F166" s="69">
        <f>F22+F27+F28+F29+F31+F36+F41+F45+F49+F53+F57+F61+F65+F66+F72+F78+F81+F84+F88+F90+F96+F101+F106+F112+F116+F118+F120+F126+F132+F135+F139+F140+F141+F146+F147+F154+F159+F165</f>
        <v>11077207.999999998</v>
      </c>
    </row>
    <row r="167" spans="1:6" ht="13.5" customHeight="1">
      <c r="A167" s="49"/>
      <c r="B167" s="49"/>
      <c r="C167" s="49"/>
      <c r="D167" s="49"/>
      <c r="E167" s="49"/>
      <c r="F167" s="49"/>
    </row>
    <row r="168" spans="1:176" ht="12.75">
      <c r="A168" s="49" t="s">
        <v>31</v>
      </c>
      <c r="B168" s="49"/>
      <c r="C168" s="49"/>
      <c r="D168" s="49"/>
      <c r="E168" s="49"/>
      <c r="F168" s="49" t="s">
        <v>372</v>
      </c>
      <c r="FT168" s="41"/>
    </row>
    <row r="170" ht="12.75">
      <c r="F170" s="70">
        <f>F17+F67+F73+F91+F107+F127+F148+F160</f>
        <v>9934654.469999999</v>
      </c>
    </row>
    <row r="171" ht="12.75">
      <c r="F171" s="70"/>
    </row>
    <row r="172" ht="12.75">
      <c r="F172" s="70">
        <f>9529680+186000+68000+18628+(1101315.8+11184.2)+162400</f>
        <v>11077208</v>
      </c>
    </row>
    <row r="174" ht="12.75">
      <c r="F174" s="71" t="b">
        <f>F166=F172</f>
        <v>1</v>
      </c>
    </row>
  </sheetData>
  <sheetProtection selectLockedCells="1" selectUnlockedCells="1"/>
  <mergeCells count="14">
    <mergeCell ref="C1:F1"/>
    <mergeCell ref="C7:F7"/>
    <mergeCell ref="A9:F9"/>
    <mergeCell ref="A10:F10"/>
    <mergeCell ref="A11:F11"/>
    <mergeCell ref="A13:A16"/>
    <mergeCell ref="B13:E13"/>
    <mergeCell ref="F13:F14"/>
    <mergeCell ref="B14:B16"/>
    <mergeCell ref="C14:C16"/>
    <mergeCell ref="D14:D16"/>
    <mergeCell ref="E14:E16"/>
    <mergeCell ref="F15:F16"/>
    <mergeCell ref="A166:E166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view="pageBreakPreview" zoomScale="74" zoomScaleSheetLayoutView="74" workbookViewId="0" topLeftCell="A72">
      <selection activeCell="A109" activeCellId="1" sqref="A44:IV44 A109"/>
    </sheetView>
  </sheetViews>
  <sheetFormatPr defaultColWidth="9.140625" defaultRowHeight="12.75"/>
  <cols>
    <col min="1" max="1" width="50.57421875" style="41" customWidth="1"/>
    <col min="2" max="2" width="9.7109375" style="41" customWidth="1"/>
    <col min="3" max="3" width="12.140625" style="41" customWidth="1"/>
    <col min="4" max="4" width="15.57421875" style="41" customWidth="1"/>
    <col min="5" max="5" width="9.7109375" style="41" customWidth="1"/>
    <col min="6" max="7" width="19.140625" style="41" customWidth="1"/>
    <col min="8" max="176" width="8.7109375" style="41" customWidth="1"/>
    <col min="177" max="16384" width="11.57421875" style="42" customWidth="1"/>
  </cols>
  <sheetData>
    <row r="1" spans="2:7" ht="12.75">
      <c r="B1" s="44"/>
      <c r="C1" s="72"/>
      <c r="D1" s="44"/>
      <c r="E1" s="3" t="s">
        <v>373</v>
      </c>
      <c r="F1" s="3"/>
      <c r="G1" s="3"/>
    </row>
    <row r="2" spans="2:7" ht="12.75">
      <c r="B2" s="44"/>
      <c r="C2" s="44"/>
      <c r="D2" s="44"/>
      <c r="E2" s="3" t="s">
        <v>1</v>
      </c>
      <c r="F2" s="38"/>
      <c r="G2" s="3"/>
    </row>
    <row r="3" spans="2:7" ht="12.75">
      <c r="B3" s="44"/>
      <c r="C3" s="44"/>
      <c r="D3" s="44"/>
      <c r="E3" s="3" t="s">
        <v>34</v>
      </c>
      <c r="F3" s="38"/>
      <c r="G3" s="3"/>
    </row>
    <row r="4" spans="2:7" ht="12.75">
      <c r="B4" s="44"/>
      <c r="C4" s="44"/>
      <c r="D4" s="44"/>
      <c r="E4" s="3" t="s">
        <v>3</v>
      </c>
      <c r="F4" s="38"/>
      <c r="G4" s="3"/>
    </row>
    <row r="5" spans="2:7" ht="12.75">
      <c r="B5" s="44"/>
      <c r="C5" s="44"/>
      <c r="D5" s="44"/>
      <c r="E5" s="3" t="s">
        <v>39</v>
      </c>
      <c r="F5" s="38"/>
      <c r="G5" s="3"/>
    </row>
    <row r="6" spans="2:7" ht="12.75">
      <c r="B6" s="44"/>
      <c r="C6" s="44"/>
      <c r="D6" s="44"/>
      <c r="E6" s="3" t="s">
        <v>5</v>
      </c>
      <c r="F6" s="3"/>
      <c r="G6" s="3"/>
    </row>
    <row r="7" spans="2:8" ht="12.75">
      <c r="B7" s="44"/>
      <c r="C7" s="44"/>
      <c r="D7" s="44"/>
      <c r="E7" s="3" t="s">
        <v>6</v>
      </c>
      <c r="F7" s="3"/>
      <c r="G7" s="3"/>
      <c r="H7" s="73"/>
    </row>
    <row r="8" ht="12.75" customHeight="1">
      <c r="C8" s="46"/>
    </row>
    <row r="9" spans="1:7" ht="16.5" customHeight="1">
      <c r="A9" s="47" t="s">
        <v>197</v>
      </c>
      <c r="B9" s="47"/>
      <c r="C9" s="47"/>
      <c r="D9" s="47"/>
      <c r="E9" s="47"/>
      <c r="F9" s="47"/>
      <c r="G9" s="47"/>
    </row>
    <row r="10" spans="1:7" ht="16.5" customHeight="1">
      <c r="A10" s="47" t="s">
        <v>198</v>
      </c>
      <c r="B10" s="47"/>
      <c r="C10" s="47"/>
      <c r="D10" s="47"/>
      <c r="E10" s="47"/>
      <c r="F10" s="47"/>
      <c r="G10" s="47"/>
    </row>
    <row r="11" spans="1:7" ht="16.5" customHeight="1">
      <c r="A11" s="47" t="s">
        <v>374</v>
      </c>
      <c r="B11" s="47"/>
      <c r="C11" s="47"/>
      <c r="D11" s="47"/>
      <c r="E11" s="47"/>
      <c r="F11" s="47"/>
      <c r="G11" s="47"/>
    </row>
    <row r="12" spans="1:7" ht="12.75" customHeight="1">
      <c r="A12" s="48"/>
      <c r="B12" s="48"/>
      <c r="C12" s="48"/>
      <c r="D12" s="48"/>
      <c r="E12" s="48"/>
      <c r="F12" s="48"/>
      <c r="G12" s="49"/>
    </row>
    <row r="13" spans="1:7" ht="16.5" customHeight="1">
      <c r="A13" s="50" t="s">
        <v>200</v>
      </c>
      <c r="B13" s="51" t="s">
        <v>201</v>
      </c>
      <c r="C13" s="51"/>
      <c r="D13" s="51"/>
      <c r="E13" s="51"/>
      <c r="F13" s="51" t="s">
        <v>202</v>
      </c>
      <c r="G13" s="51" t="s">
        <v>375</v>
      </c>
    </row>
    <row r="14" spans="1:7" ht="14.25" customHeight="1">
      <c r="A14" s="50"/>
      <c r="B14" s="50" t="s">
        <v>203</v>
      </c>
      <c r="C14" s="50" t="s">
        <v>204</v>
      </c>
      <c r="D14" s="50" t="s">
        <v>205</v>
      </c>
      <c r="E14" s="50" t="s">
        <v>206</v>
      </c>
      <c r="F14" s="74" t="s">
        <v>376</v>
      </c>
      <c r="G14" s="74" t="s">
        <v>377</v>
      </c>
    </row>
    <row r="15" spans="1:7" ht="14.25" customHeight="1">
      <c r="A15" s="50"/>
      <c r="B15" s="50"/>
      <c r="C15" s="50"/>
      <c r="D15" s="50"/>
      <c r="E15" s="50"/>
      <c r="F15" s="74"/>
      <c r="G15" s="74"/>
    </row>
    <row r="16" spans="1:7" ht="12.75" customHeight="1">
      <c r="A16" s="50"/>
      <c r="B16" s="50"/>
      <c r="C16" s="50"/>
      <c r="D16" s="50"/>
      <c r="E16" s="50"/>
      <c r="F16" s="74"/>
      <c r="G16" s="74"/>
    </row>
    <row r="17" spans="1:7" ht="18" customHeight="1">
      <c r="A17" s="54" t="s">
        <v>209</v>
      </c>
      <c r="B17" s="55">
        <v>1</v>
      </c>
      <c r="C17" s="55"/>
      <c r="D17" s="56"/>
      <c r="E17" s="56"/>
      <c r="F17" s="57">
        <f>F18+F23+F32+F37</f>
        <v>5415747.01</v>
      </c>
      <c r="G17" s="57">
        <f>G18+G23+G32+G37</f>
        <v>5407920</v>
      </c>
    </row>
    <row r="18" spans="1:7" ht="48" customHeight="1">
      <c r="A18" s="54" t="s">
        <v>210</v>
      </c>
      <c r="B18" s="55">
        <v>1</v>
      </c>
      <c r="C18" s="55">
        <v>2</v>
      </c>
      <c r="D18" s="56"/>
      <c r="E18" s="56"/>
      <c r="F18" s="58">
        <f>F19</f>
        <v>677200</v>
      </c>
      <c r="G18" s="58">
        <f>G19</f>
        <v>677200</v>
      </c>
    </row>
    <row r="19" spans="1:7" ht="63" customHeight="1">
      <c r="A19" s="54" t="s">
        <v>211</v>
      </c>
      <c r="B19" s="55">
        <v>1</v>
      </c>
      <c r="C19" s="55">
        <v>2</v>
      </c>
      <c r="D19" s="56" t="s">
        <v>212</v>
      </c>
      <c r="E19" s="56"/>
      <c r="F19" s="58">
        <f>F20</f>
        <v>677200</v>
      </c>
      <c r="G19" s="58">
        <f>G20</f>
        <v>677200</v>
      </c>
    </row>
    <row r="20" spans="1:7" ht="63" customHeight="1">
      <c r="A20" s="54" t="s">
        <v>213</v>
      </c>
      <c r="B20" s="55">
        <v>1</v>
      </c>
      <c r="C20" s="55">
        <v>2</v>
      </c>
      <c r="D20" s="56" t="s">
        <v>214</v>
      </c>
      <c r="E20" s="56"/>
      <c r="F20" s="58">
        <f>F21</f>
        <v>677200</v>
      </c>
      <c r="G20" s="58">
        <f>G21</f>
        <v>677200</v>
      </c>
    </row>
    <row r="21" spans="1:7" ht="33" customHeight="1">
      <c r="A21" s="54" t="s">
        <v>215</v>
      </c>
      <c r="B21" s="55">
        <v>1</v>
      </c>
      <c r="C21" s="55">
        <v>2</v>
      </c>
      <c r="D21" s="56" t="s">
        <v>216</v>
      </c>
      <c r="E21" s="56"/>
      <c r="F21" s="58">
        <f>F22</f>
        <v>677200</v>
      </c>
      <c r="G21" s="58">
        <f>G22</f>
        <v>677200</v>
      </c>
    </row>
    <row r="22" spans="1:7" ht="33" customHeight="1">
      <c r="A22" s="54" t="s">
        <v>217</v>
      </c>
      <c r="B22" s="55">
        <v>1</v>
      </c>
      <c r="C22" s="55">
        <v>2</v>
      </c>
      <c r="D22" s="56" t="s">
        <v>216</v>
      </c>
      <c r="E22" s="56">
        <v>120</v>
      </c>
      <c r="F22" s="59">
        <v>677200</v>
      </c>
      <c r="G22" s="59">
        <v>677200</v>
      </c>
    </row>
    <row r="23" spans="1:7" ht="63" customHeight="1">
      <c r="A23" s="54" t="s">
        <v>218</v>
      </c>
      <c r="B23" s="55">
        <v>1</v>
      </c>
      <c r="C23" s="55">
        <v>4</v>
      </c>
      <c r="D23" s="56"/>
      <c r="E23" s="56"/>
      <c r="F23" s="60">
        <f>F24</f>
        <v>813627</v>
      </c>
      <c r="G23" s="60">
        <f>G24</f>
        <v>754240</v>
      </c>
    </row>
    <row r="24" spans="1:7" ht="63" customHeight="1">
      <c r="A24" s="54" t="s">
        <v>211</v>
      </c>
      <c r="B24" s="55">
        <v>1</v>
      </c>
      <c r="C24" s="55">
        <v>4</v>
      </c>
      <c r="D24" s="56" t="s">
        <v>212</v>
      </c>
      <c r="E24" s="56"/>
      <c r="F24" s="58">
        <f>F25</f>
        <v>813627</v>
      </c>
      <c r="G24" s="58">
        <f>G25</f>
        <v>754240</v>
      </c>
    </row>
    <row r="25" spans="1:7" ht="63" customHeight="1">
      <c r="A25" s="54" t="s">
        <v>213</v>
      </c>
      <c r="B25" s="55">
        <v>1</v>
      </c>
      <c r="C25" s="55">
        <v>4</v>
      </c>
      <c r="D25" s="56" t="s">
        <v>214</v>
      </c>
      <c r="E25" s="56"/>
      <c r="F25" s="58">
        <f>F26+F30</f>
        <v>813627</v>
      </c>
      <c r="G25" s="58">
        <f>G26+G30</f>
        <v>754240</v>
      </c>
    </row>
    <row r="26" spans="1:7" ht="18" customHeight="1">
      <c r="A26" s="54" t="s">
        <v>219</v>
      </c>
      <c r="B26" s="55">
        <v>1</v>
      </c>
      <c r="C26" s="55">
        <v>4</v>
      </c>
      <c r="D26" s="56" t="s">
        <v>220</v>
      </c>
      <c r="E26" s="56"/>
      <c r="F26" s="58">
        <f>F27+F28+F29</f>
        <v>812627</v>
      </c>
      <c r="G26" s="58">
        <f>G27+G28+G29</f>
        <v>753240</v>
      </c>
    </row>
    <row r="27" spans="1:7" ht="33" customHeight="1">
      <c r="A27" s="54" t="s">
        <v>221</v>
      </c>
      <c r="B27" s="55">
        <v>1</v>
      </c>
      <c r="C27" s="55">
        <v>4</v>
      </c>
      <c r="D27" s="56" t="s">
        <v>220</v>
      </c>
      <c r="E27" s="56">
        <v>120</v>
      </c>
      <c r="F27" s="59">
        <v>424240</v>
      </c>
      <c r="G27" s="59">
        <v>424240</v>
      </c>
    </row>
    <row r="28" spans="1:7" ht="48" customHeight="1">
      <c r="A28" s="54" t="s">
        <v>222</v>
      </c>
      <c r="B28" s="55">
        <v>1</v>
      </c>
      <c r="C28" s="55">
        <v>4</v>
      </c>
      <c r="D28" s="56" t="s">
        <v>220</v>
      </c>
      <c r="E28" s="56">
        <v>240</v>
      </c>
      <c r="F28" s="59">
        <v>357387</v>
      </c>
      <c r="G28" s="59">
        <v>298000</v>
      </c>
    </row>
    <row r="29" spans="1:7" ht="18" customHeight="1">
      <c r="A29" s="54" t="s">
        <v>223</v>
      </c>
      <c r="B29" s="55">
        <v>1</v>
      </c>
      <c r="C29" s="55">
        <v>4</v>
      </c>
      <c r="D29" s="56" t="s">
        <v>220</v>
      </c>
      <c r="E29" s="56">
        <v>850</v>
      </c>
      <c r="F29" s="59">
        <v>31000</v>
      </c>
      <c r="G29" s="59">
        <v>31000</v>
      </c>
    </row>
    <row r="30" spans="1:7" ht="63" customHeight="1">
      <c r="A30" s="54" t="s">
        <v>224</v>
      </c>
      <c r="B30" s="55">
        <v>1</v>
      </c>
      <c r="C30" s="55">
        <v>4</v>
      </c>
      <c r="D30" s="56" t="s">
        <v>225</v>
      </c>
      <c r="E30" s="56"/>
      <c r="F30" s="58">
        <f>F31</f>
        <v>1000</v>
      </c>
      <c r="G30" s="58">
        <f>G31</f>
        <v>1000</v>
      </c>
    </row>
    <row r="31" spans="1:7" ht="48" customHeight="1">
      <c r="A31" s="54" t="s">
        <v>222</v>
      </c>
      <c r="B31" s="55">
        <v>1</v>
      </c>
      <c r="C31" s="55">
        <v>4</v>
      </c>
      <c r="D31" s="56" t="s">
        <v>225</v>
      </c>
      <c r="E31" s="56">
        <v>240</v>
      </c>
      <c r="F31" s="59">
        <v>1000</v>
      </c>
      <c r="G31" s="59">
        <v>1000</v>
      </c>
    </row>
    <row r="32" spans="1:7" ht="18" customHeight="1">
      <c r="A32" s="54" t="s">
        <v>226</v>
      </c>
      <c r="B32" s="55">
        <v>1</v>
      </c>
      <c r="C32" s="55">
        <v>11</v>
      </c>
      <c r="D32" s="56"/>
      <c r="E32" s="56"/>
      <c r="F32" s="60">
        <f>F33</f>
        <v>93000</v>
      </c>
      <c r="G32" s="60">
        <f>G33</f>
        <v>94000</v>
      </c>
    </row>
    <row r="33" spans="1:7" ht="63" customHeight="1">
      <c r="A33" s="54" t="s">
        <v>211</v>
      </c>
      <c r="B33" s="55">
        <v>1</v>
      </c>
      <c r="C33" s="55">
        <v>11</v>
      </c>
      <c r="D33" s="56" t="s">
        <v>212</v>
      </c>
      <c r="E33" s="56"/>
      <c r="F33" s="60">
        <f>F34</f>
        <v>93000</v>
      </c>
      <c r="G33" s="60">
        <f>G34</f>
        <v>94000</v>
      </c>
    </row>
    <row r="34" spans="1:7" ht="63" customHeight="1">
      <c r="A34" s="54" t="s">
        <v>213</v>
      </c>
      <c r="B34" s="55">
        <v>1</v>
      </c>
      <c r="C34" s="55">
        <v>11</v>
      </c>
      <c r="D34" s="56" t="s">
        <v>214</v>
      </c>
      <c r="E34" s="56"/>
      <c r="F34" s="60">
        <f>F35</f>
        <v>93000</v>
      </c>
      <c r="G34" s="60">
        <f>G35</f>
        <v>94000</v>
      </c>
    </row>
    <row r="35" spans="1:7" ht="33" customHeight="1">
      <c r="A35" s="54" t="s">
        <v>227</v>
      </c>
      <c r="B35" s="55">
        <v>1</v>
      </c>
      <c r="C35" s="55">
        <v>11</v>
      </c>
      <c r="D35" s="56" t="s">
        <v>228</v>
      </c>
      <c r="E35" s="56"/>
      <c r="F35" s="60">
        <f>F36</f>
        <v>93000</v>
      </c>
      <c r="G35" s="60">
        <f>G36</f>
        <v>94000</v>
      </c>
    </row>
    <row r="36" spans="1:7" ht="18" customHeight="1">
      <c r="A36" s="54" t="s">
        <v>229</v>
      </c>
      <c r="B36" s="55">
        <v>1</v>
      </c>
      <c r="C36" s="55">
        <v>11</v>
      </c>
      <c r="D36" s="56" t="s">
        <v>228</v>
      </c>
      <c r="E36" s="56">
        <v>870</v>
      </c>
      <c r="F36" s="61">
        <v>93000</v>
      </c>
      <c r="G36" s="61">
        <v>94000</v>
      </c>
    </row>
    <row r="37" spans="1:7" ht="18" customHeight="1">
      <c r="A37" s="54" t="s">
        <v>230</v>
      </c>
      <c r="B37" s="55">
        <v>1</v>
      </c>
      <c r="C37" s="55">
        <v>13</v>
      </c>
      <c r="D37" s="56"/>
      <c r="E37" s="56"/>
      <c r="F37" s="60">
        <f>F38+F42+F46+F50+F54+F58+F62</f>
        <v>3831920.01</v>
      </c>
      <c r="G37" s="60">
        <f>G38+G42+G46+G50+G54+G58+G62</f>
        <v>3882480</v>
      </c>
    </row>
    <row r="38" spans="1:7" ht="63" customHeight="1">
      <c r="A38" s="54" t="s">
        <v>231</v>
      </c>
      <c r="B38" s="55">
        <v>1</v>
      </c>
      <c r="C38" s="55">
        <v>13</v>
      </c>
      <c r="D38" s="56" t="s">
        <v>232</v>
      </c>
      <c r="E38" s="56"/>
      <c r="F38" s="58">
        <f>F39</f>
        <v>0</v>
      </c>
      <c r="G38" s="58">
        <f>G39</f>
        <v>0</v>
      </c>
    </row>
    <row r="39" spans="1:7" ht="33" customHeight="1">
      <c r="A39" s="54" t="s">
        <v>233</v>
      </c>
      <c r="B39" s="55">
        <v>1</v>
      </c>
      <c r="C39" s="55">
        <v>13</v>
      </c>
      <c r="D39" s="56" t="s">
        <v>234</v>
      </c>
      <c r="E39" s="56"/>
      <c r="F39" s="58">
        <f>F40</f>
        <v>0</v>
      </c>
      <c r="G39" s="58">
        <f>G40</f>
        <v>0</v>
      </c>
    </row>
    <row r="40" spans="1:7" ht="48" customHeight="1">
      <c r="A40" s="54" t="s">
        <v>235</v>
      </c>
      <c r="B40" s="55">
        <v>1</v>
      </c>
      <c r="C40" s="55">
        <v>13</v>
      </c>
      <c r="D40" s="56" t="s">
        <v>236</v>
      </c>
      <c r="E40" s="56"/>
      <c r="F40" s="58">
        <f>F41</f>
        <v>0</v>
      </c>
      <c r="G40" s="58">
        <f>G41</f>
        <v>0</v>
      </c>
    </row>
    <row r="41" spans="1:7" ht="48" customHeight="1">
      <c r="A41" s="54" t="s">
        <v>222</v>
      </c>
      <c r="B41" s="55">
        <v>1</v>
      </c>
      <c r="C41" s="55">
        <v>13</v>
      </c>
      <c r="D41" s="56" t="s">
        <v>236</v>
      </c>
      <c r="E41" s="56">
        <v>240</v>
      </c>
      <c r="F41" s="59">
        <v>0</v>
      </c>
      <c r="G41" s="59">
        <v>0</v>
      </c>
    </row>
    <row r="42" spans="1:7" ht="48" customHeight="1">
      <c r="A42" s="54" t="s">
        <v>237</v>
      </c>
      <c r="B42" s="55">
        <v>1</v>
      </c>
      <c r="C42" s="55">
        <v>13</v>
      </c>
      <c r="D42" s="56" t="s">
        <v>238</v>
      </c>
      <c r="E42" s="56"/>
      <c r="F42" s="58">
        <f>F43</f>
        <v>0</v>
      </c>
      <c r="G42" s="58">
        <f>G43</f>
        <v>0</v>
      </c>
    </row>
    <row r="43" spans="1:7" s="41" customFormat="1" ht="33" customHeight="1">
      <c r="A43" s="54" t="s">
        <v>239</v>
      </c>
      <c r="B43" s="55">
        <v>1</v>
      </c>
      <c r="C43" s="55">
        <v>13</v>
      </c>
      <c r="D43" s="56" t="s">
        <v>240</v>
      </c>
      <c r="E43" s="56"/>
      <c r="F43" s="58">
        <f>F45</f>
        <v>0</v>
      </c>
      <c r="G43" s="58">
        <f>G45</f>
        <v>0</v>
      </c>
    </row>
    <row r="44" spans="1:7" ht="33" customHeight="1">
      <c r="A44" s="54" t="s">
        <v>241</v>
      </c>
      <c r="B44" s="55">
        <v>1</v>
      </c>
      <c r="C44" s="55">
        <v>13</v>
      </c>
      <c r="D44" s="56" t="s">
        <v>242</v>
      </c>
      <c r="E44" s="56"/>
      <c r="F44" s="58">
        <f>F45</f>
        <v>0</v>
      </c>
      <c r="G44" s="58">
        <f>G45</f>
        <v>0</v>
      </c>
    </row>
    <row r="45" spans="1:7" ht="48" customHeight="1">
      <c r="A45" s="54" t="s">
        <v>222</v>
      </c>
      <c r="B45" s="55">
        <v>1</v>
      </c>
      <c r="C45" s="55">
        <v>13</v>
      </c>
      <c r="D45" s="56" t="s">
        <v>242</v>
      </c>
      <c r="E45" s="56">
        <v>240</v>
      </c>
      <c r="F45" s="59">
        <v>0</v>
      </c>
      <c r="G45" s="59">
        <v>0</v>
      </c>
    </row>
    <row r="46" spans="1:7" ht="78" customHeight="1">
      <c r="A46" s="54" t="s">
        <v>243</v>
      </c>
      <c r="B46" s="55">
        <v>1</v>
      </c>
      <c r="C46" s="55">
        <v>13</v>
      </c>
      <c r="D46" s="56" t="s">
        <v>244</v>
      </c>
      <c r="E46" s="56"/>
      <c r="F46" s="58">
        <f>F47</f>
        <v>0</v>
      </c>
      <c r="G46" s="58">
        <f>G47</f>
        <v>0</v>
      </c>
    </row>
    <row r="47" spans="1:7" ht="63" customHeight="1">
      <c r="A47" s="54" t="s">
        <v>245</v>
      </c>
      <c r="B47" s="55">
        <v>1</v>
      </c>
      <c r="C47" s="55">
        <v>13</v>
      </c>
      <c r="D47" s="56" t="s">
        <v>246</v>
      </c>
      <c r="E47" s="56"/>
      <c r="F47" s="58">
        <f>F49</f>
        <v>0</v>
      </c>
      <c r="G47" s="58">
        <f>G49</f>
        <v>0</v>
      </c>
    </row>
    <row r="48" spans="1:7" ht="33" customHeight="1">
      <c r="A48" s="54" t="s">
        <v>247</v>
      </c>
      <c r="B48" s="55">
        <v>1</v>
      </c>
      <c r="C48" s="55">
        <v>13</v>
      </c>
      <c r="D48" s="56" t="s">
        <v>248</v>
      </c>
      <c r="E48" s="56"/>
      <c r="F48" s="58">
        <f>F49</f>
        <v>0</v>
      </c>
      <c r="G48" s="58">
        <f>G49</f>
        <v>0</v>
      </c>
    </row>
    <row r="49" spans="1:7" ht="48" customHeight="1">
      <c r="A49" s="54" t="s">
        <v>222</v>
      </c>
      <c r="B49" s="55">
        <v>1</v>
      </c>
      <c r="C49" s="55">
        <v>13</v>
      </c>
      <c r="D49" s="56" t="s">
        <v>248</v>
      </c>
      <c r="E49" s="56">
        <v>240</v>
      </c>
      <c r="F49" s="59"/>
      <c r="G49" s="59">
        <v>0</v>
      </c>
    </row>
    <row r="50" spans="1:7" ht="48" customHeight="1">
      <c r="A50" s="54" t="s">
        <v>249</v>
      </c>
      <c r="B50" s="55">
        <v>1</v>
      </c>
      <c r="C50" s="55">
        <v>13</v>
      </c>
      <c r="D50" s="56" t="s">
        <v>250</v>
      </c>
      <c r="E50" s="56"/>
      <c r="F50" s="58">
        <f>F51</f>
        <v>0</v>
      </c>
      <c r="G50" s="58">
        <f>G51</f>
        <v>0</v>
      </c>
    </row>
    <row r="51" spans="1:7" ht="48" customHeight="1">
      <c r="A51" s="54" t="s">
        <v>251</v>
      </c>
      <c r="B51" s="55">
        <v>1</v>
      </c>
      <c r="C51" s="55">
        <v>13</v>
      </c>
      <c r="D51" s="56" t="s">
        <v>252</v>
      </c>
      <c r="E51" s="56"/>
      <c r="F51" s="58">
        <f>F53</f>
        <v>0</v>
      </c>
      <c r="G51" s="58">
        <f>G53</f>
        <v>0</v>
      </c>
    </row>
    <row r="52" spans="1:7" ht="63" customHeight="1">
      <c r="A52" s="54" t="s">
        <v>253</v>
      </c>
      <c r="B52" s="55">
        <v>1</v>
      </c>
      <c r="C52" s="55">
        <v>13</v>
      </c>
      <c r="D52" s="56" t="s">
        <v>254</v>
      </c>
      <c r="E52" s="56"/>
      <c r="F52" s="58">
        <f>F53</f>
        <v>0</v>
      </c>
      <c r="G52" s="58">
        <f>G53</f>
        <v>0</v>
      </c>
    </row>
    <row r="53" spans="1:7" ht="48" customHeight="1">
      <c r="A53" s="54" t="s">
        <v>222</v>
      </c>
      <c r="B53" s="55">
        <v>1</v>
      </c>
      <c r="C53" s="55">
        <v>13</v>
      </c>
      <c r="D53" s="56" t="s">
        <v>254</v>
      </c>
      <c r="E53" s="56">
        <v>240</v>
      </c>
      <c r="F53" s="59">
        <v>0</v>
      </c>
      <c r="G53" s="59">
        <v>0</v>
      </c>
    </row>
    <row r="54" spans="1:7" ht="78" customHeight="1">
      <c r="A54" s="54" t="s">
        <v>255</v>
      </c>
      <c r="B54" s="55">
        <v>1</v>
      </c>
      <c r="C54" s="55">
        <v>13</v>
      </c>
      <c r="D54" s="56" t="s">
        <v>256</v>
      </c>
      <c r="E54" s="56"/>
      <c r="F54" s="58">
        <f>F55</f>
        <v>0</v>
      </c>
      <c r="G54" s="58">
        <f>G55</f>
        <v>0</v>
      </c>
    </row>
    <row r="55" spans="1:7" ht="18" customHeight="1">
      <c r="A55" s="54" t="s">
        <v>257</v>
      </c>
      <c r="B55" s="55">
        <v>1</v>
      </c>
      <c r="C55" s="55">
        <v>13</v>
      </c>
      <c r="D55" s="56" t="s">
        <v>258</v>
      </c>
      <c r="E55" s="56"/>
      <c r="F55" s="58">
        <f>F57</f>
        <v>0</v>
      </c>
      <c r="G55" s="58">
        <f>G57</f>
        <v>0</v>
      </c>
    </row>
    <row r="56" spans="1:7" ht="63" customHeight="1">
      <c r="A56" s="54" t="s">
        <v>259</v>
      </c>
      <c r="B56" s="55">
        <v>1</v>
      </c>
      <c r="C56" s="55">
        <v>13</v>
      </c>
      <c r="D56" s="56" t="s">
        <v>260</v>
      </c>
      <c r="E56" s="56"/>
      <c r="F56" s="58">
        <f>F57</f>
        <v>0</v>
      </c>
      <c r="G56" s="58">
        <f>G57</f>
        <v>0</v>
      </c>
    </row>
    <row r="57" spans="1:7" ht="48" customHeight="1">
      <c r="A57" s="54" t="s">
        <v>222</v>
      </c>
      <c r="B57" s="55">
        <v>1</v>
      </c>
      <c r="C57" s="55">
        <v>13</v>
      </c>
      <c r="D57" s="56" t="s">
        <v>260</v>
      </c>
      <c r="E57" s="56">
        <v>240</v>
      </c>
      <c r="F57" s="59">
        <v>0</v>
      </c>
      <c r="G57" s="59">
        <v>0</v>
      </c>
    </row>
    <row r="58" spans="1:7" ht="78" customHeight="1">
      <c r="A58" s="54" t="s">
        <v>261</v>
      </c>
      <c r="B58" s="55">
        <v>1</v>
      </c>
      <c r="C58" s="55">
        <v>13</v>
      </c>
      <c r="D58" s="56" t="s">
        <v>262</v>
      </c>
      <c r="E58" s="56"/>
      <c r="F58" s="58">
        <f>F59</f>
        <v>0</v>
      </c>
      <c r="G58" s="58">
        <f>G59</f>
        <v>0</v>
      </c>
    </row>
    <row r="59" spans="1:7" ht="48" customHeight="1">
      <c r="A59" s="54" t="s">
        <v>263</v>
      </c>
      <c r="B59" s="55">
        <v>1</v>
      </c>
      <c r="C59" s="55">
        <v>13</v>
      </c>
      <c r="D59" s="56" t="s">
        <v>264</v>
      </c>
      <c r="E59" s="56"/>
      <c r="F59" s="60">
        <f>F60</f>
        <v>0</v>
      </c>
      <c r="G59" s="60">
        <f>G60</f>
        <v>0</v>
      </c>
    </row>
    <row r="60" spans="1:7" ht="33" customHeight="1">
      <c r="A60" s="54" t="s">
        <v>265</v>
      </c>
      <c r="B60" s="55">
        <v>1</v>
      </c>
      <c r="C60" s="55">
        <v>13</v>
      </c>
      <c r="D60" s="56" t="s">
        <v>266</v>
      </c>
      <c r="E60" s="56"/>
      <c r="F60" s="60">
        <f>F61</f>
        <v>0</v>
      </c>
      <c r="G60" s="60">
        <f>G61</f>
        <v>0</v>
      </c>
    </row>
    <row r="61" spans="1:7" ht="48" customHeight="1">
      <c r="A61" s="54" t="s">
        <v>222</v>
      </c>
      <c r="B61" s="55">
        <v>1</v>
      </c>
      <c r="C61" s="55">
        <v>13</v>
      </c>
      <c r="D61" s="56" t="s">
        <v>266</v>
      </c>
      <c r="E61" s="56">
        <v>240</v>
      </c>
      <c r="F61" s="61">
        <v>0</v>
      </c>
      <c r="G61" s="61">
        <v>0</v>
      </c>
    </row>
    <row r="62" spans="1:7" ht="63" customHeight="1">
      <c r="A62" s="54" t="s">
        <v>211</v>
      </c>
      <c r="B62" s="55">
        <v>1</v>
      </c>
      <c r="C62" s="55">
        <v>13</v>
      </c>
      <c r="D62" s="56" t="s">
        <v>212</v>
      </c>
      <c r="E62" s="56"/>
      <c r="F62" s="60">
        <f>F63</f>
        <v>3831920.01</v>
      </c>
      <c r="G62" s="60">
        <f>G63</f>
        <v>3882480</v>
      </c>
    </row>
    <row r="63" spans="1:7" ht="63" customHeight="1">
      <c r="A63" s="54" t="s">
        <v>213</v>
      </c>
      <c r="B63" s="55">
        <v>1</v>
      </c>
      <c r="C63" s="55">
        <v>13</v>
      </c>
      <c r="D63" s="56" t="s">
        <v>214</v>
      </c>
      <c r="E63" s="56"/>
      <c r="F63" s="58">
        <f>F64</f>
        <v>3831920.01</v>
      </c>
      <c r="G63" s="58">
        <f>G64</f>
        <v>3882480</v>
      </c>
    </row>
    <row r="64" spans="1:7" ht="33" customHeight="1">
      <c r="A64" s="54" t="s">
        <v>267</v>
      </c>
      <c r="B64" s="55">
        <v>1</v>
      </c>
      <c r="C64" s="55">
        <v>13</v>
      </c>
      <c r="D64" s="56" t="s">
        <v>268</v>
      </c>
      <c r="E64" s="56"/>
      <c r="F64" s="58">
        <f>F65+F66</f>
        <v>3831920.01</v>
      </c>
      <c r="G64" s="58">
        <f>G65+G66</f>
        <v>3882480</v>
      </c>
    </row>
    <row r="65" spans="1:7" ht="33" customHeight="1">
      <c r="A65" s="54" t="s">
        <v>221</v>
      </c>
      <c r="B65" s="55">
        <v>1</v>
      </c>
      <c r="C65" s="55">
        <v>13</v>
      </c>
      <c r="D65" s="56" t="s">
        <v>268</v>
      </c>
      <c r="E65" s="56">
        <v>120</v>
      </c>
      <c r="F65" s="59">
        <v>3331274</v>
      </c>
      <c r="G65" s="59">
        <v>3331274</v>
      </c>
    </row>
    <row r="66" spans="1:7" ht="48" customHeight="1">
      <c r="A66" s="54" t="s">
        <v>222</v>
      </c>
      <c r="B66" s="55">
        <v>1</v>
      </c>
      <c r="C66" s="55">
        <v>13</v>
      </c>
      <c r="D66" s="56" t="s">
        <v>268</v>
      </c>
      <c r="E66" s="56">
        <v>240</v>
      </c>
      <c r="F66" s="59">
        <v>500646.01</v>
      </c>
      <c r="G66" s="59">
        <v>551206</v>
      </c>
    </row>
    <row r="67" spans="1:7" ht="18" customHeight="1">
      <c r="A67" s="54" t="s">
        <v>269</v>
      </c>
      <c r="B67" s="55">
        <v>2</v>
      </c>
      <c r="C67" s="55"/>
      <c r="D67" s="56"/>
      <c r="E67" s="56"/>
      <c r="F67" s="60">
        <f>F68</f>
        <v>162400</v>
      </c>
      <c r="G67" s="60">
        <f>G68</f>
        <v>162400</v>
      </c>
    </row>
    <row r="68" spans="1:7" ht="18" customHeight="1">
      <c r="A68" s="54" t="s">
        <v>270</v>
      </c>
      <c r="B68" s="55">
        <v>2</v>
      </c>
      <c r="C68" s="55">
        <v>3</v>
      </c>
      <c r="D68" s="56"/>
      <c r="E68" s="56"/>
      <c r="F68" s="58">
        <f>F69</f>
        <v>162400</v>
      </c>
      <c r="G68" s="58">
        <f>G69</f>
        <v>162400</v>
      </c>
    </row>
    <row r="69" spans="1:7" ht="63" customHeight="1">
      <c r="A69" s="54" t="s">
        <v>211</v>
      </c>
      <c r="B69" s="55">
        <v>2</v>
      </c>
      <c r="C69" s="55">
        <v>3</v>
      </c>
      <c r="D69" s="56" t="s">
        <v>212</v>
      </c>
      <c r="E69" s="56"/>
      <c r="F69" s="58">
        <f>F70</f>
        <v>162400</v>
      </c>
      <c r="G69" s="58">
        <f>G70</f>
        <v>162400</v>
      </c>
    </row>
    <row r="70" spans="1:7" ht="63" customHeight="1">
      <c r="A70" s="54" t="s">
        <v>213</v>
      </c>
      <c r="B70" s="55">
        <v>2</v>
      </c>
      <c r="C70" s="55">
        <v>3</v>
      </c>
      <c r="D70" s="56" t="s">
        <v>214</v>
      </c>
      <c r="E70" s="56"/>
      <c r="F70" s="58">
        <f>F71</f>
        <v>162400</v>
      </c>
      <c r="G70" s="58">
        <f>G71</f>
        <v>162400</v>
      </c>
    </row>
    <row r="71" spans="1:7" ht="48" customHeight="1">
      <c r="A71" s="54" t="s">
        <v>271</v>
      </c>
      <c r="B71" s="55">
        <v>2</v>
      </c>
      <c r="C71" s="55">
        <v>3</v>
      </c>
      <c r="D71" s="56" t="s">
        <v>272</v>
      </c>
      <c r="E71" s="56"/>
      <c r="F71" s="58">
        <f>F72</f>
        <v>162400</v>
      </c>
      <c r="G71" s="58">
        <f>G72</f>
        <v>162400</v>
      </c>
    </row>
    <row r="72" spans="1:7" ht="33" customHeight="1">
      <c r="A72" s="54" t="s">
        <v>221</v>
      </c>
      <c r="B72" s="55">
        <v>2</v>
      </c>
      <c r="C72" s="55">
        <v>3</v>
      </c>
      <c r="D72" s="56" t="s">
        <v>272</v>
      </c>
      <c r="E72" s="56">
        <v>120</v>
      </c>
      <c r="F72" s="59">
        <v>162400</v>
      </c>
      <c r="G72" s="59">
        <v>162400</v>
      </c>
    </row>
    <row r="73" spans="1:7" ht="33" customHeight="1">
      <c r="A73" s="62" t="s">
        <v>273</v>
      </c>
      <c r="B73" s="55">
        <v>3</v>
      </c>
      <c r="C73" s="55"/>
      <c r="D73" s="56"/>
      <c r="E73" s="56"/>
      <c r="F73" s="60">
        <f>F74</f>
        <v>277766.67</v>
      </c>
      <c r="G73" s="60">
        <f>G74</f>
        <v>277766.67</v>
      </c>
    </row>
    <row r="74" spans="1:7" ht="48" customHeight="1">
      <c r="A74" s="54" t="s">
        <v>274</v>
      </c>
      <c r="B74" s="55">
        <v>3</v>
      </c>
      <c r="C74" s="55">
        <v>10</v>
      </c>
      <c r="D74" s="56"/>
      <c r="E74" s="56"/>
      <c r="F74" s="58">
        <f>F75+F85</f>
        <v>277766.67</v>
      </c>
      <c r="G74" s="58">
        <f>G75+G85</f>
        <v>277766.67</v>
      </c>
    </row>
    <row r="75" spans="1:7" ht="78" customHeight="1">
      <c r="A75" s="54" t="s">
        <v>275</v>
      </c>
      <c r="B75" s="55">
        <v>3</v>
      </c>
      <c r="C75" s="55">
        <v>10</v>
      </c>
      <c r="D75" s="56" t="s">
        <v>276</v>
      </c>
      <c r="E75" s="56"/>
      <c r="F75" s="58">
        <f>F76+F79+F82</f>
        <v>166666.66999999998</v>
      </c>
      <c r="G75" s="58">
        <f>G76+G79+G82</f>
        <v>166666.66999999998</v>
      </c>
    </row>
    <row r="76" spans="1:7" ht="48" customHeight="1">
      <c r="A76" s="54" t="s">
        <v>277</v>
      </c>
      <c r="B76" s="55">
        <v>3</v>
      </c>
      <c r="C76" s="55">
        <v>10</v>
      </c>
      <c r="D76" s="56" t="s">
        <v>278</v>
      </c>
      <c r="E76" s="56"/>
      <c r="F76" s="58">
        <f>F77</f>
        <v>0</v>
      </c>
      <c r="G76" s="58">
        <f>G77</f>
        <v>0</v>
      </c>
    </row>
    <row r="77" spans="1:7" ht="63" customHeight="1">
      <c r="A77" s="54" t="s">
        <v>279</v>
      </c>
      <c r="B77" s="55">
        <v>3</v>
      </c>
      <c r="C77" s="55">
        <v>10</v>
      </c>
      <c r="D77" s="56" t="s">
        <v>280</v>
      </c>
      <c r="E77" s="56"/>
      <c r="F77" s="58">
        <f>F78</f>
        <v>0</v>
      </c>
      <c r="G77" s="58">
        <f>G78</f>
        <v>0</v>
      </c>
    </row>
    <row r="78" spans="1:7" ht="48" customHeight="1">
      <c r="A78" s="54" t="s">
        <v>222</v>
      </c>
      <c r="B78" s="55">
        <v>3</v>
      </c>
      <c r="C78" s="55">
        <v>10</v>
      </c>
      <c r="D78" s="56" t="s">
        <v>280</v>
      </c>
      <c r="E78" s="56">
        <v>240</v>
      </c>
      <c r="F78" s="59">
        <v>0</v>
      </c>
      <c r="G78" s="59">
        <v>0</v>
      </c>
    </row>
    <row r="79" spans="1:7" ht="33" customHeight="1">
      <c r="A79" s="54" t="s">
        <v>281</v>
      </c>
      <c r="B79" s="55">
        <v>3</v>
      </c>
      <c r="C79" s="55">
        <v>10</v>
      </c>
      <c r="D79" s="56" t="s">
        <v>282</v>
      </c>
      <c r="E79" s="56"/>
      <c r="F79" s="58">
        <f>F80</f>
        <v>125252.53</v>
      </c>
      <c r="G79" s="58">
        <f>G80</f>
        <v>125252.53</v>
      </c>
    </row>
    <row r="80" spans="1:7" ht="33" customHeight="1">
      <c r="A80" s="54" t="s">
        <v>283</v>
      </c>
      <c r="B80" s="55">
        <v>3</v>
      </c>
      <c r="C80" s="55">
        <v>10</v>
      </c>
      <c r="D80" s="56" t="s">
        <v>284</v>
      </c>
      <c r="E80" s="56"/>
      <c r="F80" s="63">
        <f>F81</f>
        <v>125252.53</v>
      </c>
      <c r="G80" s="63">
        <f>G81</f>
        <v>125252.53</v>
      </c>
    </row>
    <row r="81" spans="1:7" ht="48" customHeight="1">
      <c r="A81" s="54" t="s">
        <v>222</v>
      </c>
      <c r="B81" s="55">
        <v>3</v>
      </c>
      <c r="C81" s="55">
        <v>10</v>
      </c>
      <c r="D81" s="56" t="s">
        <v>284</v>
      </c>
      <c r="E81" s="56">
        <v>240</v>
      </c>
      <c r="F81" s="64">
        <v>125252.53</v>
      </c>
      <c r="G81" s="64">
        <v>125252.53</v>
      </c>
    </row>
    <row r="82" spans="1:7" ht="33" customHeight="1">
      <c r="A82" s="54" t="s">
        <v>285</v>
      </c>
      <c r="B82" s="55">
        <v>3</v>
      </c>
      <c r="C82" s="55">
        <v>10</v>
      </c>
      <c r="D82" s="56" t="s">
        <v>286</v>
      </c>
      <c r="E82" s="56"/>
      <c r="F82" s="58">
        <f>F83</f>
        <v>41414.14</v>
      </c>
      <c r="G82" s="58">
        <f>G83</f>
        <v>41414.14</v>
      </c>
    </row>
    <row r="83" spans="1:7" ht="33" customHeight="1">
      <c r="A83" s="54" t="s">
        <v>287</v>
      </c>
      <c r="B83" s="55">
        <v>3</v>
      </c>
      <c r="C83" s="55">
        <v>10</v>
      </c>
      <c r="D83" s="56" t="s">
        <v>378</v>
      </c>
      <c r="E83" s="56"/>
      <c r="F83" s="58">
        <f>F84</f>
        <v>41414.14</v>
      </c>
      <c r="G83" s="58">
        <f>G84</f>
        <v>41414.14</v>
      </c>
    </row>
    <row r="84" spans="1:7" ht="48" customHeight="1">
      <c r="A84" s="54" t="s">
        <v>222</v>
      </c>
      <c r="B84" s="55">
        <v>3</v>
      </c>
      <c r="C84" s="55">
        <v>10</v>
      </c>
      <c r="D84" s="56" t="s">
        <v>378</v>
      </c>
      <c r="E84" s="56">
        <v>240</v>
      </c>
      <c r="F84" s="59">
        <v>41414.14</v>
      </c>
      <c r="G84" s="59">
        <v>41414.14</v>
      </c>
    </row>
    <row r="85" spans="1:7" ht="63" customHeight="1">
      <c r="A85" s="54" t="s">
        <v>211</v>
      </c>
      <c r="B85" s="55">
        <v>3</v>
      </c>
      <c r="C85" s="55">
        <v>10</v>
      </c>
      <c r="D85" s="56" t="s">
        <v>212</v>
      </c>
      <c r="E85" s="56"/>
      <c r="F85" s="58">
        <f>F86</f>
        <v>111100</v>
      </c>
      <c r="G85" s="58">
        <f>G86</f>
        <v>111100</v>
      </c>
    </row>
    <row r="86" spans="1:7" ht="63" customHeight="1">
      <c r="A86" s="54" t="s">
        <v>213</v>
      </c>
      <c r="B86" s="55">
        <v>3</v>
      </c>
      <c r="C86" s="55">
        <v>10</v>
      </c>
      <c r="D86" s="56" t="s">
        <v>214</v>
      </c>
      <c r="E86" s="56"/>
      <c r="F86" s="58">
        <f>F87+F89</f>
        <v>111100</v>
      </c>
      <c r="G86" s="58">
        <f>G87+G89</f>
        <v>111100</v>
      </c>
    </row>
    <row r="87" spans="1:7" ht="48" customHeight="1">
      <c r="A87" s="54" t="s">
        <v>289</v>
      </c>
      <c r="B87" s="55">
        <v>3</v>
      </c>
      <c r="C87" s="55">
        <v>10</v>
      </c>
      <c r="D87" s="56" t="s">
        <v>290</v>
      </c>
      <c r="E87" s="56"/>
      <c r="F87" s="58">
        <f>F88</f>
        <v>111100</v>
      </c>
      <c r="G87" s="58">
        <f>G88</f>
        <v>111100</v>
      </c>
    </row>
    <row r="88" spans="1:7" ht="48" customHeight="1">
      <c r="A88" s="54" t="s">
        <v>222</v>
      </c>
      <c r="B88" s="55">
        <v>3</v>
      </c>
      <c r="C88" s="55">
        <v>10</v>
      </c>
      <c r="D88" s="56" t="s">
        <v>290</v>
      </c>
      <c r="E88" s="56">
        <v>240</v>
      </c>
      <c r="F88" s="59">
        <v>111100</v>
      </c>
      <c r="G88" s="59">
        <v>111100</v>
      </c>
    </row>
    <row r="89" spans="1:7" ht="48" customHeight="1">
      <c r="A89" s="54" t="s">
        <v>291</v>
      </c>
      <c r="B89" s="55">
        <v>3</v>
      </c>
      <c r="C89" s="55">
        <v>10</v>
      </c>
      <c r="D89" s="56" t="s">
        <v>292</v>
      </c>
      <c r="E89" s="56"/>
      <c r="F89" s="58">
        <f>F90</f>
        <v>0</v>
      </c>
      <c r="G89" s="58">
        <f>G90</f>
        <v>0</v>
      </c>
    </row>
    <row r="90" spans="1:7" ht="48" customHeight="1">
      <c r="A90" s="54" t="s">
        <v>222</v>
      </c>
      <c r="B90" s="55">
        <v>3</v>
      </c>
      <c r="C90" s="55">
        <v>10</v>
      </c>
      <c r="D90" s="56" t="s">
        <v>292</v>
      </c>
      <c r="E90" s="56">
        <v>240</v>
      </c>
      <c r="F90" s="59">
        <v>0</v>
      </c>
      <c r="G90" s="59">
        <v>0</v>
      </c>
    </row>
    <row r="91" spans="1:7" ht="18" customHeight="1">
      <c r="A91" s="62" t="s">
        <v>293</v>
      </c>
      <c r="B91" s="55">
        <v>4</v>
      </c>
      <c r="C91" s="55"/>
      <c r="D91" s="56"/>
      <c r="E91" s="56"/>
      <c r="F91" s="60">
        <f>F92+F97+F102</f>
        <v>218616.16</v>
      </c>
      <c r="G91" s="60">
        <f>G92+G97+G102</f>
        <v>211400</v>
      </c>
    </row>
    <row r="92" spans="1:7" ht="18" customHeight="1">
      <c r="A92" s="54" t="s">
        <v>294</v>
      </c>
      <c r="B92" s="55">
        <v>4</v>
      </c>
      <c r="C92" s="55">
        <v>9</v>
      </c>
      <c r="D92" s="56"/>
      <c r="E92" s="56"/>
      <c r="F92" s="58">
        <f>F93</f>
        <v>199800</v>
      </c>
      <c r="G92" s="58">
        <f>G93</f>
        <v>211400</v>
      </c>
    </row>
    <row r="93" spans="1:7" ht="63" customHeight="1">
      <c r="A93" s="54" t="s">
        <v>211</v>
      </c>
      <c r="B93" s="55">
        <v>4</v>
      </c>
      <c r="C93" s="55">
        <v>9</v>
      </c>
      <c r="D93" s="56" t="s">
        <v>212</v>
      </c>
      <c r="E93" s="56"/>
      <c r="F93" s="58">
        <f>F94</f>
        <v>199800</v>
      </c>
      <c r="G93" s="58">
        <f>G94</f>
        <v>211400</v>
      </c>
    </row>
    <row r="94" spans="1:7" ht="63" customHeight="1">
      <c r="A94" s="54" t="s">
        <v>295</v>
      </c>
      <c r="B94" s="55">
        <v>4</v>
      </c>
      <c r="C94" s="55">
        <v>9</v>
      </c>
      <c r="D94" s="56" t="s">
        <v>214</v>
      </c>
      <c r="E94" s="56"/>
      <c r="F94" s="58">
        <f>F95</f>
        <v>199800</v>
      </c>
      <c r="G94" s="58">
        <f>G95</f>
        <v>211400</v>
      </c>
    </row>
    <row r="95" spans="1:7" ht="48" customHeight="1">
      <c r="A95" s="54" t="s">
        <v>296</v>
      </c>
      <c r="B95" s="55">
        <v>4</v>
      </c>
      <c r="C95" s="55">
        <v>9</v>
      </c>
      <c r="D95" s="56" t="s">
        <v>297</v>
      </c>
      <c r="E95" s="56"/>
      <c r="F95" s="58">
        <f>F96</f>
        <v>199800</v>
      </c>
      <c r="G95" s="58">
        <f>G96</f>
        <v>211400</v>
      </c>
    </row>
    <row r="96" spans="1:7" ht="48" customHeight="1">
      <c r="A96" s="54" t="s">
        <v>222</v>
      </c>
      <c r="B96" s="55">
        <v>4</v>
      </c>
      <c r="C96" s="55">
        <v>9</v>
      </c>
      <c r="D96" s="56" t="s">
        <v>297</v>
      </c>
      <c r="E96" s="56">
        <v>240</v>
      </c>
      <c r="F96" s="59">
        <v>199800</v>
      </c>
      <c r="G96" s="59">
        <v>211400</v>
      </c>
    </row>
    <row r="97" spans="1:7" ht="12.75">
      <c r="A97" s="75" t="s">
        <v>298</v>
      </c>
      <c r="B97" s="55">
        <v>4</v>
      </c>
      <c r="C97" s="55">
        <v>10</v>
      </c>
      <c r="D97" s="56"/>
      <c r="E97" s="56"/>
      <c r="F97" s="58">
        <f>F98</f>
        <v>18816.16</v>
      </c>
      <c r="G97" s="58">
        <f>G98</f>
        <v>0</v>
      </c>
    </row>
    <row r="98" spans="1:7" ht="63" customHeight="1">
      <c r="A98" s="75" t="s">
        <v>211</v>
      </c>
      <c r="B98" s="55">
        <v>4</v>
      </c>
      <c r="C98" s="55">
        <v>10</v>
      </c>
      <c r="D98" s="56" t="s">
        <v>212</v>
      </c>
      <c r="E98" s="56"/>
      <c r="F98" s="58">
        <f>F99</f>
        <v>18816.16</v>
      </c>
      <c r="G98" s="58">
        <f>G99</f>
        <v>0</v>
      </c>
    </row>
    <row r="99" spans="1:7" ht="63" customHeight="1">
      <c r="A99" s="75" t="s">
        <v>213</v>
      </c>
      <c r="B99" s="55">
        <v>4</v>
      </c>
      <c r="C99" s="55">
        <v>10</v>
      </c>
      <c r="D99" s="56" t="s">
        <v>214</v>
      </c>
      <c r="E99" s="56"/>
      <c r="F99" s="58">
        <f>F100</f>
        <v>18816.16</v>
      </c>
      <c r="G99" s="58">
        <f>G100</f>
        <v>0</v>
      </c>
    </row>
    <row r="100" spans="1:7" ht="63" customHeight="1">
      <c r="A100" s="75" t="s">
        <v>299</v>
      </c>
      <c r="B100" s="55">
        <v>4</v>
      </c>
      <c r="C100" s="55">
        <v>10</v>
      </c>
      <c r="D100" s="56" t="s">
        <v>300</v>
      </c>
      <c r="E100" s="56"/>
      <c r="F100" s="58">
        <f>F101</f>
        <v>18816.16</v>
      </c>
      <c r="G100" s="58">
        <f>G101</f>
        <v>0</v>
      </c>
    </row>
    <row r="101" spans="1:7" ht="48" customHeight="1">
      <c r="A101" s="75" t="s">
        <v>222</v>
      </c>
      <c r="B101" s="55">
        <v>4</v>
      </c>
      <c r="C101" s="55">
        <v>10</v>
      </c>
      <c r="D101" s="56" t="s">
        <v>300</v>
      </c>
      <c r="E101" s="56">
        <v>240</v>
      </c>
      <c r="F101" s="59">
        <v>18816.16</v>
      </c>
      <c r="G101" s="59">
        <v>0</v>
      </c>
    </row>
    <row r="102" spans="1:7" ht="33" customHeight="1">
      <c r="A102" s="54" t="s">
        <v>301</v>
      </c>
      <c r="B102" s="55">
        <v>4</v>
      </c>
      <c r="C102" s="55">
        <v>12</v>
      </c>
      <c r="D102" s="56"/>
      <c r="E102" s="56"/>
      <c r="F102" s="60">
        <f>F103</f>
        <v>0</v>
      </c>
      <c r="G102" s="60">
        <f>G103</f>
        <v>0</v>
      </c>
    </row>
    <row r="103" spans="1:7" ht="63" customHeight="1">
      <c r="A103" s="54" t="s">
        <v>211</v>
      </c>
      <c r="B103" s="55">
        <v>4</v>
      </c>
      <c r="C103" s="55">
        <v>12</v>
      </c>
      <c r="D103" s="56" t="s">
        <v>212</v>
      </c>
      <c r="E103" s="56"/>
      <c r="F103" s="58">
        <f>F104</f>
        <v>0</v>
      </c>
      <c r="G103" s="58">
        <f>G104</f>
        <v>0</v>
      </c>
    </row>
    <row r="104" spans="1:7" ht="63" customHeight="1">
      <c r="A104" s="54" t="s">
        <v>295</v>
      </c>
      <c r="B104" s="55">
        <v>4</v>
      </c>
      <c r="C104" s="55">
        <v>12</v>
      </c>
      <c r="D104" s="56" t="s">
        <v>214</v>
      </c>
      <c r="E104" s="56"/>
      <c r="F104" s="58">
        <f>F105</f>
        <v>0</v>
      </c>
      <c r="G104" s="58">
        <f>G105</f>
        <v>0</v>
      </c>
    </row>
    <row r="105" spans="1:7" ht="33" customHeight="1">
      <c r="A105" s="54" t="s">
        <v>302</v>
      </c>
      <c r="B105" s="55">
        <v>4</v>
      </c>
      <c r="C105" s="55">
        <v>12</v>
      </c>
      <c r="D105" s="56" t="s">
        <v>303</v>
      </c>
      <c r="E105" s="56"/>
      <c r="F105" s="58">
        <f>F106</f>
        <v>0</v>
      </c>
      <c r="G105" s="58">
        <f>G106</f>
        <v>0</v>
      </c>
    </row>
    <row r="106" spans="1:7" ht="48" customHeight="1">
      <c r="A106" s="54" t="s">
        <v>222</v>
      </c>
      <c r="B106" s="55">
        <v>4</v>
      </c>
      <c r="C106" s="55">
        <v>12</v>
      </c>
      <c r="D106" s="56" t="s">
        <v>303</v>
      </c>
      <c r="E106" s="56">
        <v>240</v>
      </c>
      <c r="F106" s="59">
        <v>0</v>
      </c>
      <c r="G106" s="59">
        <v>0</v>
      </c>
    </row>
    <row r="107" spans="1:7" ht="18" customHeight="1">
      <c r="A107" s="54" t="s">
        <v>304</v>
      </c>
      <c r="B107" s="55">
        <v>5</v>
      </c>
      <c r="C107" s="55"/>
      <c r="D107" s="56"/>
      <c r="E107" s="56"/>
      <c r="F107" s="60">
        <f>F108</f>
        <v>990944.1599999999</v>
      </c>
      <c r="G107" s="60">
        <f>G108</f>
        <v>989233.3300000001</v>
      </c>
    </row>
    <row r="108" spans="1:7" ht="18" customHeight="1">
      <c r="A108" s="54" t="s">
        <v>305</v>
      </c>
      <c r="B108" s="55">
        <v>5</v>
      </c>
      <c r="C108" s="55">
        <v>3</v>
      </c>
      <c r="D108" s="56"/>
      <c r="E108" s="56"/>
      <c r="F108" s="58">
        <f>F109+F113</f>
        <v>990944.1599999999</v>
      </c>
      <c r="G108" s="58">
        <f>G109+G113</f>
        <v>989233.3300000001</v>
      </c>
    </row>
    <row r="109" spans="1:7" ht="63" customHeight="1">
      <c r="A109" s="54" t="s">
        <v>306</v>
      </c>
      <c r="B109" s="55">
        <v>5</v>
      </c>
      <c r="C109" s="55">
        <v>3</v>
      </c>
      <c r="D109" s="56" t="s">
        <v>307</v>
      </c>
      <c r="E109" s="56"/>
      <c r="F109" s="60">
        <f>F110</f>
        <v>0</v>
      </c>
      <c r="G109" s="60">
        <f>G110</f>
        <v>0</v>
      </c>
    </row>
    <row r="110" spans="1:7" ht="12.75">
      <c r="A110" s="54" t="s">
        <v>308</v>
      </c>
      <c r="B110" s="55">
        <v>5</v>
      </c>
      <c r="C110" s="55">
        <v>3</v>
      </c>
      <c r="D110" s="56" t="s">
        <v>309</v>
      </c>
      <c r="E110" s="56"/>
      <c r="F110" s="58">
        <f>F111</f>
        <v>0</v>
      </c>
      <c r="G110" s="58">
        <f>G111</f>
        <v>0</v>
      </c>
    </row>
    <row r="111" spans="1:7" ht="33" customHeight="1">
      <c r="A111" s="54" t="s">
        <v>310</v>
      </c>
      <c r="B111" s="55">
        <v>5</v>
      </c>
      <c r="C111" s="55">
        <v>3</v>
      </c>
      <c r="D111" s="56" t="s">
        <v>311</v>
      </c>
      <c r="E111" s="56"/>
      <c r="F111" s="60">
        <f>F112</f>
        <v>0</v>
      </c>
      <c r="G111" s="60">
        <f>G112</f>
        <v>0</v>
      </c>
    </row>
    <row r="112" spans="1:7" ht="48" customHeight="1">
      <c r="A112" s="54" t="s">
        <v>222</v>
      </c>
      <c r="B112" s="55">
        <v>5</v>
      </c>
      <c r="C112" s="55">
        <v>3</v>
      </c>
      <c r="D112" s="56" t="s">
        <v>311</v>
      </c>
      <c r="E112" s="56">
        <v>240</v>
      </c>
      <c r="F112" s="59">
        <v>0</v>
      </c>
      <c r="G112" s="59">
        <v>0</v>
      </c>
    </row>
    <row r="113" spans="1:7" ht="63" customHeight="1">
      <c r="A113" s="54" t="s">
        <v>211</v>
      </c>
      <c r="B113" s="55">
        <v>5</v>
      </c>
      <c r="C113" s="55">
        <v>3</v>
      </c>
      <c r="D113" s="56" t="s">
        <v>212</v>
      </c>
      <c r="E113" s="56"/>
      <c r="F113" s="60">
        <f>F114</f>
        <v>990944.1599999999</v>
      </c>
      <c r="G113" s="60">
        <f>G114</f>
        <v>989233.3300000001</v>
      </c>
    </row>
    <row r="114" spans="1:7" ht="33" customHeight="1">
      <c r="A114" s="54" t="s">
        <v>312</v>
      </c>
      <c r="B114" s="55">
        <v>5</v>
      </c>
      <c r="C114" s="55">
        <v>3</v>
      </c>
      <c r="D114" s="56" t="s">
        <v>313</v>
      </c>
      <c r="E114" s="56"/>
      <c r="F114" s="58">
        <f>F115+F117+F120</f>
        <v>990944.1599999999</v>
      </c>
      <c r="G114" s="58">
        <f>G115+G117+G120</f>
        <v>989233.3300000001</v>
      </c>
    </row>
    <row r="115" spans="1:7" ht="18" customHeight="1">
      <c r="A115" s="54" t="s">
        <v>314</v>
      </c>
      <c r="B115" s="55">
        <v>5</v>
      </c>
      <c r="C115" s="55">
        <v>3</v>
      </c>
      <c r="D115" s="56" t="s">
        <v>315</v>
      </c>
      <c r="E115" s="56"/>
      <c r="F115" s="58">
        <f>F116</f>
        <v>392944.16</v>
      </c>
      <c r="G115" s="58">
        <f>G116</f>
        <v>391233.33</v>
      </c>
    </row>
    <row r="116" spans="1:7" ht="48" customHeight="1">
      <c r="A116" s="62" t="s">
        <v>222</v>
      </c>
      <c r="B116" s="55">
        <v>5</v>
      </c>
      <c r="C116" s="55">
        <v>3</v>
      </c>
      <c r="D116" s="56" t="s">
        <v>315</v>
      </c>
      <c r="E116" s="56">
        <v>240</v>
      </c>
      <c r="F116" s="59">
        <v>392944.16</v>
      </c>
      <c r="G116" s="59">
        <v>391233.33</v>
      </c>
    </row>
    <row r="117" spans="1:7" ht="18" customHeight="1">
      <c r="A117" s="62" t="s">
        <v>316</v>
      </c>
      <c r="B117" s="55">
        <v>5</v>
      </c>
      <c r="C117" s="55">
        <v>3</v>
      </c>
      <c r="D117" s="56" t="s">
        <v>317</v>
      </c>
      <c r="E117" s="56"/>
      <c r="F117" s="60">
        <f>F118</f>
        <v>64000</v>
      </c>
      <c r="G117" s="60">
        <f>G118</f>
        <v>64000</v>
      </c>
    </row>
    <row r="118" spans="1:7" ht="33" customHeight="1">
      <c r="A118" s="54" t="s">
        <v>379</v>
      </c>
      <c r="B118" s="55">
        <v>5</v>
      </c>
      <c r="C118" s="55">
        <v>3</v>
      </c>
      <c r="D118" s="56" t="s">
        <v>317</v>
      </c>
      <c r="E118" s="56">
        <v>200</v>
      </c>
      <c r="F118" s="58">
        <f>F119</f>
        <v>64000</v>
      </c>
      <c r="G118" s="58">
        <f>G119</f>
        <v>64000</v>
      </c>
    </row>
    <row r="119" spans="1:7" ht="48" customHeight="1">
      <c r="A119" s="62" t="s">
        <v>222</v>
      </c>
      <c r="B119" s="55">
        <v>5</v>
      </c>
      <c r="C119" s="55">
        <v>3</v>
      </c>
      <c r="D119" s="56" t="s">
        <v>317</v>
      </c>
      <c r="E119" s="56">
        <v>240</v>
      </c>
      <c r="F119" s="59">
        <v>64000</v>
      </c>
      <c r="G119" s="59">
        <v>64000</v>
      </c>
    </row>
    <row r="120" spans="1:7" ht="33" customHeight="1">
      <c r="A120" s="62" t="s">
        <v>318</v>
      </c>
      <c r="B120" s="55">
        <v>5</v>
      </c>
      <c r="C120" s="55">
        <v>3</v>
      </c>
      <c r="D120" s="56" t="s">
        <v>319</v>
      </c>
      <c r="E120" s="56"/>
      <c r="F120" s="60">
        <f>F121</f>
        <v>534000</v>
      </c>
      <c r="G120" s="60">
        <f>G121</f>
        <v>534000</v>
      </c>
    </row>
    <row r="121" spans="1:7" ht="48" customHeight="1">
      <c r="A121" s="62" t="s">
        <v>222</v>
      </c>
      <c r="B121" s="55">
        <v>5</v>
      </c>
      <c r="C121" s="55">
        <v>3</v>
      </c>
      <c r="D121" s="56" t="s">
        <v>319</v>
      </c>
      <c r="E121" s="56">
        <v>240</v>
      </c>
      <c r="F121" s="59">
        <v>534000</v>
      </c>
      <c r="G121" s="59">
        <v>534000</v>
      </c>
    </row>
    <row r="122" spans="1:7" ht="18" customHeight="1">
      <c r="A122" s="54" t="s">
        <v>328</v>
      </c>
      <c r="B122" s="55">
        <v>8</v>
      </c>
      <c r="C122" s="55"/>
      <c r="D122" s="56"/>
      <c r="E122" s="56"/>
      <c r="F122" s="60">
        <f>F123+F137</f>
        <v>2562244</v>
      </c>
      <c r="G122" s="60">
        <f>G123+G137</f>
        <v>2603000</v>
      </c>
    </row>
    <row r="123" spans="1:7" ht="18" customHeight="1">
      <c r="A123" s="54" t="s">
        <v>329</v>
      </c>
      <c r="B123" s="55">
        <v>8</v>
      </c>
      <c r="C123" s="55">
        <v>1</v>
      </c>
      <c r="D123" s="56"/>
      <c r="E123" s="56"/>
      <c r="F123" s="58">
        <f>F124+F131</f>
        <v>1282844</v>
      </c>
      <c r="G123" s="58">
        <f>G124+G131</f>
        <v>1323600</v>
      </c>
    </row>
    <row r="124" spans="1:7" ht="48" customHeight="1" hidden="1">
      <c r="A124" s="54" t="s">
        <v>330</v>
      </c>
      <c r="B124" s="55">
        <v>8</v>
      </c>
      <c r="C124" s="55">
        <v>1</v>
      </c>
      <c r="D124" s="56" t="s">
        <v>331</v>
      </c>
      <c r="E124" s="56"/>
      <c r="F124" s="58">
        <f>F125+F128</f>
        <v>0</v>
      </c>
      <c r="G124" s="58">
        <f>G125+G128</f>
        <v>0</v>
      </c>
    </row>
    <row r="125" spans="1:7" ht="33" customHeight="1" hidden="1">
      <c r="A125" s="54" t="s">
        <v>332</v>
      </c>
      <c r="B125" s="55">
        <v>8</v>
      </c>
      <c r="C125" s="55">
        <v>1</v>
      </c>
      <c r="D125" s="56" t="s">
        <v>333</v>
      </c>
      <c r="E125" s="56"/>
      <c r="F125" s="58">
        <f>F126</f>
        <v>0</v>
      </c>
      <c r="G125" s="58">
        <f>G126</f>
        <v>0</v>
      </c>
    </row>
    <row r="126" spans="1:7" ht="48" customHeight="1" hidden="1">
      <c r="A126" s="54" t="s">
        <v>334</v>
      </c>
      <c r="B126" s="55">
        <v>8</v>
      </c>
      <c r="C126" s="55">
        <v>1</v>
      </c>
      <c r="D126" s="56" t="s">
        <v>335</v>
      </c>
      <c r="E126" s="56"/>
      <c r="F126" s="58">
        <f>F127</f>
        <v>0</v>
      </c>
      <c r="G126" s="58">
        <f>G127</f>
        <v>0</v>
      </c>
    </row>
    <row r="127" spans="1:7" ht="48" customHeight="1" hidden="1">
      <c r="A127" s="54" t="s">
        <v>222</v>
      </c>
      <c r="B127" s="55">
        <v>8</v>
      </c>
      <c r="C127" s="55">
        <v>1</v>
      </c>
      <c r="D127" s="56" t="s">
        <v>335</v>
      </c>
      <c r="E127" s="56">
        <v>240</v>
      </c>
      <c r="F127" s="59">
        <v>0</v>
      </c>
      <c r="G127" s="59">
        <v>0</v>
      </c>
    </row>
    <row r="128" spans="1:7" ht="48" customHeight="1" hidden="1">
      <c r="A128" s="54" t="s">
        <v>336</v>
      </c>
      <c r="B128" s="55">
        <v>8</v>
      </c>
      <c r="C128" s="55">
        <v>1</v>
      </c>
      <c r="D128" s="56" t="s">
        <v>337</v>
      </c>
      <c r="E128" s="56"/>
      <c r="F128" s="58">
        <f>F129</f>
        <v>0</v>
      </c>
      <c r="G128" s="58">
        <f>G129</f>
        <v>0</v>
      </c>
    </row>
    <row r="129" spans="1:7" ht="63" customHeight="1" hidden="1">
      <c r="A129" s="54" t="s">
        <v>338</v>
      </c>
      <c r="B129" s="55">
        <v>8</v>
      </c>
      <c r="C129" s="55">
        <v>1</v>
      </c>
      <c r="D129" s="56" t="s">
        <v>339</v>
      </c>
      <c r="E129" s="56"/>
      <c r="F129" s="58">
        <f>F130</f>
        <v>0</v>
      </c>
      <c r="G129" s="58">
        <f>G130</f>
        <v>0</v>
      </c>
    </row>
    <row r="130" spans="1:7" ht="18" customHeight="1" hidden="1">
      <c r="A130" s="54" t="s">
        <v>340</v>
      </c>
      <c r="B130" s="55">
        <v>8</v>
      </c>
      <c r="C130" s="55">
        <v>1</v>
      </c>
      <c r="D130" s="56" t="s">
        <v>339</v>
      </c>
      <c r="E130" s="56">
        <v>410</v>
      </c>
      <c r="F130" s="59">
        <v>0</v>
      </c>
      <c r="G130" s="59">
        <v>0</v>
      </c>
    </row>
    <row r="131" spans="1:7" ht="63" customHeight="1">
      <c r="A131" s="54" t="s">
        <v>341</v>
      </c>
      <c r="B131" s="55">
        <v>8</v>
      </c>
      <c r="C131" s="55">
        <v>1</v>
      </c>
      <c r="D131" s="56" t="s">
        <v>212</v>
      </c>
      <c r="E131" s="56"/>
      <c r="F131" s="58">
        <f>F132</f>
        <v>1282844</v>
      </c>
      <c r="G131" s="58">
        <f>G132</f>
        <v>1323600</v>
      </c>
    </row>
    <row r="132" spans="1:7" ht="63" customHeight="1">
      <c r="A132" s="54" t="s">
        <v>295</v>
      </c>
      <c r="B132" s="55">
        <v>8</v>
      </c>
      <c r="C132" s="55">
        <v>1</v>
      </c>
      <c r="D132" s="56" t="s">
        <v>214</v>
      </c>
      <c r="E132" s="56"/>
      <c r="F132" s="58">
        <f>F133</f>
        <v>1282844</v>
      </c>
      <c r="G132" s="58">
        <f>G133</f>
        <v>1323600</v>
      </c>
    </row>
    <row r="133" spans="1:7" ht="33" customHeight="1">
      <c r="A133" s="54" t="s">
        <v>342</v>
      </c>
      <c r="B133" s="55">
        <v>8</v>
      </c>
      <c r="C133" s="55">
        <v>1</v>
      </c>
      <c r="D133" s="56" t="s">
        <v>343</v>
      </c>
      <c r="E133" s="56"/>
      <c r="F133" s="58">
        <f>F134+F135+F136</f>
        <v>1282844</v>
      </c>
      <c r="G133" s="58">
        <f>G134+G135+G136</f>
        <v>1323600</v>
      </c>
    </row>
    <row r="134" spans="1:7" ht="33" customHeight="1">
      <c r="A134" s="54" t="s">
        <v>344</v>
      </c>
      <c r="B134" s="55">
        <v>8</v>
      </c>
      <c r="C134" s="55">
        <v>1</v>
      </c>
      <c r="D134" s="56" t="s">
        <v>343</v>
      </c>
      <c r="E134" s="56">
        <v>110</v>
      </c>
      <c r="F134" s="59">
        <v>941344</v>
      </c>
      <c r="G134" s="59">
        <v>982100</v>
      </c>
    </row>
    <row r="135" spans="1:7" ht="48" customHeight="1">
      <c r="A135" s="54" t="s">
        <v>222</v>
      </c>
      <c r="B135" s="55">
        <v>8</v>
      </c>
      <c r="C135" s="55">
        <v>1</v>
      </c>
      <c r="D135" s="56" t="s">
        <v>343</v>
      </c>
      <c r="E135" s="56">
        <v>240</v>
      </c>
      <c r="F135" s="59">
        <v>328000</v>
      </c>
      <c r="G135" s="59">
        <v>328000</v>
      </c>
    </row>
    <row r="136" spans="1:7" ht="18" customHeight="1">
      <c r="A136" s="54" t="s">
        <v>223</v>
      </c>
      <c r="B136" s="55">
        <v>8</v>
      </c>
      <c r="C136" s="55">
        <v>1</v>
      </c>
      <c r="D136" s="56" t="s">
        <v>343</v>
      </c>
      <c r="E136" s="56">
        <v>850</v>
      </c>
      <c r="F136" s="59">
        <v>13500</v>
      </c>
      <c r="G136" s="59">
        <v>13500</v>
      </c>
    </row>
    <row r="137" spans="1:7" ht="33" customHeight="1">
      <c r="A137" s="54" t="s">
        <v>345</v>
      </c>
      <c r="B137" s="55">
        <v>8</v>
      </c>
      <c r="C137" s="55">
        <v>4</v>
      </c>
      <c r="D137" s="56"/>
      <c r="E137" s="56"/>
      <c r="F137" s="60">
        <f>F138</f>
        <v>1279400</v>
      </c>
      <c r="G137" s="60">
        <f>G138</f>
        <v>1279400</v>
      </c>
    </row>
    <row r="138" spans="1:7" ht="63" customHeight="1">
      <c r="A138" s="54" t="s">
        <v>211</v>
      </c>
      <c r="B138" s="55">
        <v>8</v>
      </c>
      <c r="C138" s="55">
        <v>4</v>
      </c>
      <c r="D138" s="56" t="s">
        <v>212</v>
      </c>
      <c r="E138" s="56"/>
      <c r="F138" s="58">
        <f>F139</f>
        <v>1279400</v>
      </c>
      <c r="G138" s="58">
        <f>G139</f>
        <v>1279400</v>
      </c>
    </row>
    <row r="139" spans="1:7" ht="63" customHeight="1">
      <c r="A139" s="54" t="s">
        <v>213</v>
      </c>
      <c r="B139" s="55">
        <v>8</v>
      </c>
      <c r="C139" s="55">
        <v>4</v>
      </c>
      <c r="D139" s="56" t="s">
        <v>214</v>
      </c>
      <c r="E139" s="56"/>
      <c r="F139" s="58">
        <f>F140</f>
        <v>1279400</v>
      </c>
      <c r="G139" s="58">
        <f>G140</f>
        <v>1279400</v>
      </c>
    </row>
    <row r="140" spans="1:7" ht="108.75" customHeight="1">
      <c r="A140" s="54" t="s">
        <v>346</v>
      </c>
      <c r="B140" s="55">
        <v>8</v>
      </c>
      <c r="C140" s="55">
        <v>4</v>
      </c>
      <c r="D140" s="56" t="s">
        <v>347</v>
      </c>
      <c r="E140" s="56"/>
      <c r="F140" s="58">
        <f>F141+F142</f>
        <v>1279400</v>
      </c>
      <c r="G140" s="58">
        <f>G141+G142</f>
        <v>1279400</v>
      </c>
    </row>
    <row r="141" spans="1:7" ht="33" customHeight="1">
      <c r="A141" s="54" t="s">
        <v>221</v>
      </c>
      <c r="B141" s="55">
        <v>8</v>
      </c>
      <c r="C141" s="55">
        <v>4</v>
      </c>
      <c r="D141" s="56" t="s">
        <v>347</v>
      </c>
      <c r="E141" s="56">
        <v>120</v>
      </c>
      <c r="F141" s="59">
        <v>1089400</v>
      </c>
      <c r="G141" s="59">
        <v>1089400</v>
      </c>
    </row>
    <row r="142" spans="1:7" ht="48" customHeight="1">
      <c r="A142" s="54" t="s">
        <v>222</v>
      </c>
      <c r="B142" s="55">
        <v>8</v>
      </c>
      <c r="C142" s="55">
        <v>4</v>
      </c>
      <c r="D142" s="56" t="s">
        <v>347</v>
      </c>
      <c r="E142" s="56">
        <v>240</v>
      </c>
      <c r="F142" s="59">
        <v>190000</v>
      </c>
      <c r="G142" s="59">
        <v>190000</v>
      </c>
    </row>
    <row r="143" spans="1:7" ht="18" customHeight="1">
      <c r="A143" s="54" t="s">
        <v>348</v>
      </c>
      <c r="B143" s="55">
        <v>10</v>
      </c>
      <c r="C143" s="55"/>
      <c r="D143" s="56"/>
      <c r="E143" s="56"/>
      <c r="F143" s="60">
        <f>F144+F150</f>
        <v>11000</v>
      </c>
      <c r="G143" s="60">
        <f>G144+G150</f>
        <v>11000</v>
      </c>
    </row>
    <row r="144" spans="1:7" ht="18" customHeight="1">
      <c r="A144" s="54" t="s">
        <v>349</v>
      </c>
      <c r="B144" s="55">
        <v>10</v>
      </c>
      <c r="C144" s="55">
        <v>1</v>
      </c>
      <c r="D144" s="56"/>
      <c r="E144" s="56"/>
      <c r="F144" s="58">
        <f>F145</f>
        <v>0</v>
      </c>
      <c r="G144" s="58">
        <f>G145</f>
        <v>0</v>
      </c>
    </row>
    <row r="145" spans="1:7" ht="48" customHeight="1">
      <c r="A145" s="54" t="s">
        <v>350</v>
      </c>
      <c r="B145" s="55">
        <v>10</v>
      </c>
      <c r="C145" s="55">
        <v>1</v>
      </c>
      <c r="D145" s="56" t="s">
        <v>351</v>
      </c>
      <c r="E145" s="56"/>
      <c r="F145" s="58">
        <f>F146</f>
        <v>0</v>
      </c>
      <c r="G145" s="58">
        <f>G146</f>
        <v>0</v>
      </c>
    </row>
    <row r="146" spans="1:7" ht="33" customHeight="1">
      <c r="A146" s="66" t="s">
        <v>352</v>
      </c>
      <c r="B146" s="55">
        <v>10</v>
      </c>
      <c r="C146" s="55">
        <v>1</v>
      </c>
      <c r="D146" s="56" t="s">
        <v>353</v>
      </c>
      <c r="E146" s="56"/>
      <c r="F146" s="58">
        <f>F148</f>
        <v>0</v>
      </c>
      <c r="G146" s="58">
        <f>G148</f>
        <v>0</v>
      </c>
    </row>
    <row r="147" spans="1:7" ht="33" customHeight="1">
      <c r="A147" s="54" t="s">
        <v>354</v>
      </c>
      <c r="B147" s="55">
        <v>10</v>
      </c>
      <c r="C147" s="55">
        <v>1</v>
      </c>
      <c r="D147" s="56" t="s">
        <v>355</v>
      </c>
      <c r="E147" s="56"/>
      <c r="F147" s="58">
        <f>F148</f>
        <v>0</v>
      </c>
      <c r="G147" s="58">
        <f>G148</f>
        <v>0</v>
      </c>
    </row>
    <row r="148" spans="1:7" ht="48" customHeight="1">
      <c r="A148" s="54" t="s">
        <v>356</v>
      </c>
      <c r="B148" s="55">
        <v>10</v>
      </c>
      <c r="C148" s="55">
        <v>1</v>
      </c>
      <c r="D148" s="56" t="s">
        <v>357</v>
      </c>
      <c r="E148" s="56"/>
      <c r="F148" s="58">
        <f>F149</f>
        <v>0</v>
      </c>
      <c r="G148" s="58">
        <f>G149</f>
        <v>0</v>
      </c>
    </row>
    <row r="149" spans="1:7" ht="33" customHeight="1">
      <c r="A149" s="54" t="s">
        <v>358</v>
      </c>
      <c r="B149" s="55">
        <v>10</v>
      </c>
      <c r="C149" s="55">
        <v>1</v>
      </c>
      <c r="D149" s="56" t="s">
        <v>357</v>
      </c>
      <c r="E149" s="56">
        <v>310</v>
      </c>
      <c r="F149" s="59">
        <v>0</v>
      </c>
      <c r="G149" s="59">
        <v>0</v>
      </c>
    </row>
    <row r="150" spans="1:7" ht="18" customHeight="1">
      <c r="A150" s="54" t="s">
        <v>359</v>
      </c>
      <c r="B150" s="55">
        <v>10</v>
      </c>
      <c r="C150" s="55">
        <v>3</v>
      </c>
      <c r="D150" s="56"/>
      <c r="E150" s="56"/>
      <c r="F150" s="60">
        <f>F151</f>
        <v>11000</v>
      </c>
      <c r="G150" s="60">
        <f>G151</f>
        <v>11000</v>
      </c>
    </row>
    <row r="151" spans="1:7" ht="63" customHeight="1">
      <c r="A151" s="54" t="s">
        <v>211</v>
      </c>
      <c r="B151" s="55">
        <v>10</v>
      </c>
      <c r="C151" s="55">
        <v>3</v>
      </c>
      <c r="D151" s="56" t="s">
        <v>212</v>
      </c>
      <c r="E151" s="56"/>
      <c r="F151" s="60">
        <f>F152</f>
        <v>11000</v>
      </c>
      <c r="G151" s="60">
        <f>G152</f>
        <v>11000</v>
      </c>
    </row>
    <row r="152" spans="1:7" ht="63" customHeight="1">
      <c r="A152" s="54" t="s">
        <v>360</v>
      </c>
      <c r="B152" s="55">
        <v>10</v>
      </c>
      <c r="C152" s="55">
        <v>3</v>
      </c>
      <c r="D152" s="56" t="s">
        <v>214</v>
      </c>
      <c r="E152" s="56"/>
      <c r="F152" s="58">
        <f>F153</f>
        <v>11000</v>
      </c>
      <c r="G152" s="58">
        <f>G153</f>
        <v>11000</v>
      </c>
    </row>
    <row r="153" spans="1:7" ht="78" customHeight="1">
      <c r="A153" s="67" t="s">
        <v>361</v>
      </c>
      <c r="B153" s="55">
        <v>10</v>
      </c>
      <c r="C153" s="55">
        <v>3</v>
      </c>
      <c r="D153" s="56" t="s">
        <v>362</v>
      </c>
      <c r="E153" s="56"/>
      <c r="F153" s="58">
        <f>F154</f>
        <v>11000</v>
      </c>
      <c r="G153" s="58">
        <f>G154</f>
        <v>11000</v>
      </c>
    </row>
    <row r="154" spans="1:7" ht="33" customHeight="1">
      <c r="A154" s="54" t="s">
        <v>344</v>
      </c>
      <c r="B154" s="55">
        <v>10</v>
      </c>
      <c r="C154" s="55">
        <v>3</v>
      </c>
      <c r="D154" s="56" t="s">
        <v>362</v>
      </c>
      <c r="E154" s="56">
        <v>110</v>
      </c>
      <c r="F154" s="59">
        <v>11000</v>
      </c>
      <c r="G154" s="59">
        <v>11000</v>
      </c>
    </row>
    <row r="155" spans="1:7" ht="18" customHeight="1">
      <c r="A155" s="54" t="s">
        <v>363</v>
      </c>
      <c r="B155" s="55">
        <v>11</v>
      </c>
      <c r="C155" s="55"/>
      <c r="D155" s="56"/>
      <c r="E155" s="56"/>
      <c r="F155" s="60">
        <f>F156</f>
        <v>0</v>
      </c>
      <c r="G155" s="60">
        <f>G156</f>
        <v>0</v>
      </c>
    </row>
    <row r="156" spans="1:7" ht="18" customHeight="1">
      <c r="A156" s="54" t="s">
        <v>364</v>
      </c>
      <c r="B156" s="55">
        <v>11</v>
      </c>
      <c r="C156" s="55">
        <v>1</v>
      </c>
      <c r="D156" s="56"/>
      <c r="E156" s="56"/>
      <c r="F156" s="60">
        <f>F157</f>
        <v>0</v>
      </c>
      <c r="G156" s="60">
        <f>G157</f>
        <v>0</v>
      </c>
    </row>
    <row r="157" spans="1:7" ht="78" customHeight="1">
      <c r="A157" s="54" t="s">
        <v>365</v>
      </c>
      <c r="B157" s="55">
        <v>11</v>
      </c>
      <c r="C157" s="55">
        <v>1</v>
      </c>
      <c r="D157" s="56" t="s">
        <v>366</v>
      </c>
      <c r="E157" s="56"/>
      <c r="F157" s="60">
        <f>F158</f>
        <v>0</v>
      </c>
      <c r="G157" s="60">
        <f>G158</f>
        <v>0</v>
      </c>
    </row>
    <row r="158" spans="1:7" ht="18" customHeight="1">
      <c r="A158" s="54" t="s">
        <v>367</v>
      </c>
      <c r="B158" s="55">
        <v>11</v>
      </c>
      <c r="C158" s="55">
        <v>1</v>
      </c>
      <c r="D158" s="56" t="s">
        <v>368</v>
      </c>
      <c r="E158" s="56"/>
      <c r="F158" s="60">
        <f>F159</f>
        <v>0</v>
      </c>
      <c r="G158" s="60">
        <f>G159</f>
        <v>0</v>
      </c>
    </row>
    <row r="159" spans="1:7" ht="33" customHeight="1">
      <c r="A159" s="54" t="s">
        <v>369</v>
      </c>
      <c r="B159" s="55">
        <v>11</v>
      </c>
      <c r="C159" s="55">
        <v>1</v>
      </c>
      <c r="D159" s="56" t="s">
        <v>370</v>
      </c>
      <c r="E159" s="56"/>
      <c r="F159" s="60">
        <f>F160</f>
        <v>0</v>
      </c>
      <c r="G159" s="60">
        <f>G160</f>
        <v>0</v>
      </c>
    </row>
    <row r="160" spans="1:7" ht="48" customHeight="1">
      <c r="A160" s="54" t="s">
        <v>222</v>
      </c>
      <c r="B160" s="55">
        <v>11</v>
      </c>
      <c r="C160" s="55">
        <v>1</v>
      </c>
      <c r="D160" s="56" t="s">
        <v>370</v>
      </c>
      <c r="E160" s="56">
        <v>240</v>
      </c>
      <c r="F160" s="61">
        <v>0</v>
      </c>
      <c r="G160" s="61">
        <v>0</v>
      </c>
    </row>
    <row r="161" spans="1:7" ht="18" customHeight="1">
      <c r="A161" s="68" t="s">
        <v>371</v>
      </c>
      <c r="B161" s="68"/>
      <c r="C161" s="68"/>
      <c r="D161" s="68"/>
      <c r="E161" s="68"/>
      <c r="F161" s="69">
        <f>F22+F27+F28+F29+F31+F36+F41+F45+F49+F53+F57+F61+F65+F66+F72+F78+F81+F84+F88+F90+F96+F101+F106+F112+F116+F119+F121+F127+F130+F134+F135+F136+F141+F142+F149+F154+F160</f>
        <v>9638718</v>
      </c>
      <c r="G161" s="69">
        <f>G22+G27+G28+G29+G31+G36+G41+G45+G49+G53+G57+G61+G65+G66+G72+G78+G81+G84+G88+G90+G96+G101+G106+G112+G116+G119+G121+G127+G130+G134+G135+G136+G141+G142+G149+G154+G160</f>
        <v>9662720</v>
      </c>
    </row>
    <row r="162" spans="1:7" ht="18" customHeight="1">
      <c r="A162" s="49"/>
      <c r="B162" s="49"/>
      <c r="C162" s="49"/>
      <c r="D162" s="49"/>
      <c r="E162" s="49"/>
      <c r="F162" s="49"/>
      <c r="G162"/>
    </row>
    <row r="163" spans="1:7" ht="18" customHeight="1">
      <c r="A163" s="49" t="s">
        <v>31</v>
      </c>
      <c r="B163" s="49"/>
      <c r="C163" s="49"/>
      <c r="D163" s="49"/>
      <c r="E163" s="49"/>
      <c r="F163" s="49" t="s">
        <v>372</v>
      </c>
      <c r="G163"/>
    </row>
    <row r="164" ht="18" customHeight="1">
      <c r="G164"/>
    </row>
    <row r="165" spans="6:7" ht="18" customHeight="1">
      <c r="F165" s="70">
        <f>F17+F67+F73+F91+F107+F122+F143+F155</f>
        <v>9638718</v>
      </c>
      <c r="G165" s="70">
        <f>G17+G67+G73+G91+G107+G122+G143+G155</f>
        <v>9662720</v>
      </c>
    </row>
    <row r="166" spans="6:7" ht="18" customHeight="1">
      <c r="F166" s="70"/>
      <c r="G166" s="70"/>
    </row>
    <row r="167" spans="6:7" ht="18" customHeight="1">
      <c r="F167" s="70">
        <f>9292690+124000+41000+18628+162400</f>
        <v>9638718</v>
      </c>
      <c r="G167" s="70">
        <f>9335320+124000+41000+162400</f>
        <v>9662720</v>
      </c>
    </row>
  </sheetData>
  <sheetProtection selectLockedCells="1" selectUnlockedCells="1"/>
  <mergeCells count="15">
    <mergeCell ref="E1:G1"/>
    <mergeCell ref="E7:G7"/>
    <mergeCell ref="A9:G9"/>
    <mergeCell ref="A10:G10"/>
    <mergeCell ref="A11:G11"/>
    <mergeCell ref="A13:A16"/>
    <mergeCell ref="B13:E13"/>
    <mergeCell ref="F13:G13"/>
    <mergeCell ref="B14:B16"/>
    <mergeCell ref="C14:C16"/>
    <mergeCell ref="D14:D16"/>
    <mergeCell ref="E14:E16"/>
    <mergeCell ref="F14:F16"/>
    <mergeCell ref="G14:G16"/>
    <mergeCell ref="A161:E16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view="pageBreakPreview" zoomScale="74" zoomScaleSheetLayoutView="74" workbookViewId="0" topLeftCell="A151">
      <selection activeCell="A125" activeCellId="1" sqref="A44:IV44 A125"/>
    </sheetView>
  </sheetViews>
  <sheetFormatPr defaultColWidth="9.140625" defaultRowHeight="12.75"/>
  <cols>
    <col min="1" max="1" width="52.7109375" style="41" customWidth="1"/>
    <col min="2" max="3" width="9.7109375" style="41" customWidth="1"/>
    <col min="4" max="4" width="13.140625" style="41" customWidth="1"/>
    <col min="5" max="5" width="15.00390625" style="41" customWidth="1"/>
    <col min="6" max="6" width="9.7109375" style="41" customWidth="1"/>
    <col min="7" max="7" width="24.57421875" style="41" customWidth="1"/>
    <col min="8" max="176" width="8.7109375" style="41" customWidth="1"/>
    <col min="177" max="16384" width="11.57421875" style="37" customWidth="1"/>
  </cols>
  <sheetData>
    <row r="1" spans="3:7" ht="12.75">
      <c r="C1" s="44"/>
      <c r="D1" s="44"/>
      <c r="E1" s="3" t="s">
        <v>380</v>
      </c>
      <c r="F1" s="3"/>
      <c r="G1" s="3"/>
    </row>
    <row r="2" spans="3:7" ht="12.75">
      <c r="C2" s="44"/>
      <c r="D2" s="44"/>
      <c r="E2" s="3" t="s">
        <v>1</v>
      </c>
      <c r="F2" s="38"/>
      <c r="G2" s="3"/>
    </row>
    <row r="3" spans="3:7" ht="12.75">
      <c r="C3" s="44"/>
      <c r="D3" s="44"/>
      <c r="E3" s="3" t="s">
        <v>34</v>
      </c>
      <c r="F3" s="38"/>
      <c r="G3" s="3"/>
    </row>
    <row r="4" spans="3:7" ht="12.75">
      <c r="C4" s="44"/>
      <c r="D4" s="44"/>
      <c r="E4" s="3" t="s">
        <v>3</v>
      </c>
      <c r="F4" s="38"/>
      <c r="G4" s="3"/>
    </row>
    <row r="5" spans="3:7" ht="12.75">
      <c r="C5" s="44"/>
      <c r="D5" s="44"/>
      <c r="E5" s="3" t="s">
        <v>39</v>
      </c>
      <c r="F5" s="38"/>
      <c r="G5" s="3"/>
    </row>
    <row r="6" spans="3:7" ht="12.75">
      <c r="C6" s="44"/>
      <c r="D6" s="44"/>
      <c r="E6" s="3" t="s">
        <v>5</v>
      </c>
      <c r="F6" s="3"/>
      <c r="G6" s="3"/>
    </row>
    <row r="7" spans="3:8" ht="12.75">
      <c r="C7" s="44"/>
      <c r="D7" s="44"/>
      <c r="E7" s="3" t="s">
        <v>6</v>
      </c>
      <c r="F7" s="3"/>
      <c r="G7" s="76"/>
      <c r="H7" s="73"/>
    </row>
    <row r="8" ht="12.75" customHeight="1">
      <c r="D8" s="46"/>
    </row>
    <row r="9" spans="1:7" ht="16.5" customHeight="1">
      <c r="A9" s="47" t="s">
        <v>381</v>
      </c>
      <c r="B9" s="47"/>
      <c r="C9" s="47"/>
      <c r="D9" s="47"/>
      <c r="E9" s="47"/>
      <c r="F9" s="47"/>
      <c r="G9" s="47"/>
    </row>
    <row r="10" spans="1:7" ht="16.5" customHeight="1">
      <c r="A10" s="47" t="s">
        <v>8</v>
      </c>
      <c r="B10" s="47"/>
      <c r="C10" s="47"/>
      <c r="D10" s="47"/>
      <c r="E10" s="47"/>
      <c r="F10" s="47"/>
      <c r="G10" s="47"/>
    </row>
    <row r="11" spans="1:7" ht="12.75" customHeight="1">
      <c r="A11" s="77"/>
      <c r="B11" s="47"/>
      <c r="C11" s="77"/>
      <c r="D11" s="77"/>
      <c r="E11" s="77"/>
      <c r="F11" s="77"/>
      <c r="G11" s="77"/>
    </row>
    <row r="12" spans="1:7" ht="12.75" customHeight="1">
      <c r="A12" s="78"/>
      <c r="B12" s="48"/>
      <c r="C12" s="78"/>
      <c r="D12" s="78"/>
      <c r="E12" s="78"/>
      <c r="F12" s="78"/>
      <c r="G12" s="49"/>
    </row>
    <row r="13" spans="1:7" ht="16.5" customHeight="1">
      <c r="A13" s="50" t="s">
        <v>200</v>
      </c>
      <c r="B13" s="50" t="s">
        <v>201</v>
      </c>
      <c r="C13" s="50"/>
      <c r="D13" s="50"/>
      <c r="E13" s="50"/>
      <c r="F13" s="50"/>
      <c r="G13" s="79" t="s">
        <v>202</v>
      </c>
    </row>
    <row r="14" spans="1:7" ht="14.25" customHeight="1">
      <c r="A14" s="50"/>
      <c r="B14" s="50" t="s">
        <v>382</v>
      </c>
      <c r="C14" s="50" t="s">
        <v>203</v>
      </c>
      <c r="D14" s="50" t="s">
        <v>204</v>
      </c>
      <c r="E14" s="50" t="s">
        <v>205</v>
      </c>
      <c r="F14" s="50" t="s">
        <v>206</v>
      </c>
      <c r="G14" s="79" t="s">
        <v>207</v>
      </c>
    </row>
    <row r="15" spans="1:7" ht="14.25" customHeight="1">
      <c r="A15" s="50"/>
      <c r="B15" s="50"/>
      <c r="C15" s="50"/>
      <c r="D15" s="50"/>
      <c r="E15" s="50"/>
      <c r="F15" s="50"/>
      <c r="G15" s="74" t="s">
        <v>208</v>
      </c>
    </row>
    <row r="16" spans="1:7" ht="12.75" customHeight="1">
      <c r="A16" s="50"/>
      <c r="B16" s="50"/>
      <c r="C16" s="50"/>
      <c r="D16" s="50"/>
      <c r="E16" s="50"/>
      <c r="F16" s="50"/>
      <c r="G16" s="74"/>
    </row>
    <row r="17" spans="1:7" ht="33" customHeight="1">
      <c r="A17" s="80" t="s">
        <v>195</v>
      </c>
      <c r="B17" s="81">
        <v>13</v>
      </c>
      <c r="C17" s="50"/>
      <c r="D17" s="50"/>
      <c r="E17" s="50"/>
      <c r="F17" s="50"/>
      <c r="G17" s="82">
        <f>G18+G68+G74+G92+G108+G123+G129+G150+G162</f>
        <v>11077208</v>
      </c>
    </row>
    <row r="18" spans="1:7" ht="18" customHeight="1">
      <c r="A18" s="54" t="s">
        <v>209</v>
      </c>
      <c r="B18" s="83">
        <v>13</v>
      </c>
      <c r="C18" s="55">
        <v>1</v>
      </c>
      <c r="D18" s="55"/>
      <c r="E18" s="56"/>
      <c r="F18" s="56"/>
      <c r="G18" s="57">
        <f>G19+G24+G33+G38</f>
        <v>5018549.17</v>
      </c>
    </row>
    <row r="19" spans="1:7" ht="48" customHeight="1">
      <c r="A19" s="54" t="s">
        <v>210</v>
      </c>
      <c r="B19" s="83">
        <v>13</v>
      </c>
      <c r="C19" s="55">
        <v>1</v>
      </c>
      <c r="D19" s="55">
        <v>2</v>
      </c>
      <c r="E19" s="56"/>
      <c r="F19" s="56"/>
      <c r="G19" s="58">
        <f>G20</f>
        <v>591255</v>
      </c>
    </row>
    <row r="20" spans="1:7" ht="63" customHeight="1">
      <c r="A20" s="54" t="s">
        <v>211</v>
      </c>
      <c r="B20" s="81">
        <v>13</v>
      </c>
      <c r="C20" s="55">
        <v>1</v>
      </c>
      <c r="D20" s="55">
        <v>2</v>
      </c>
      <c r="E20" s="56" t="s">
        <v>212</v>
      </c>
      <c r="F20" s="56"/>
      <c r="G20" s="58">
        <f>G21</f>
        <v>591255</v>
      </c>
    </row>
    <row r="21" spans="1:7" ht="48" customHeight="1">
      <c r="A21" s="54" t="s">
        <v>213</v>
      </c>
      <c r="B21" s="83">
        <v>13</v>
      </c>
      <c r="C21" s="55">
        <v>1</v>
      </c>
      <c r="D21" s="55">
        <v>2</v>
      </c>
      <c r="E21" s="56" t="s">
        <v>214</v>
      </c>
      <c r="F21" s="56"/>
      <c r="G21" s="58">
        <f>G22</f>
        <v>591255</v>
      </c>
    </row>
    <row r="22" spans="1:7" ht="33" customHeight="1">
      <c r="A22" s="54" t="s">
        <v>215</v>
      </c>
      <c r="B22" s="83">
        <v>13</v>
      </c>
      <c r="C22" s="55">
        <v>1</v>
      </c>
      <c r="D22" s="55">
        <v>2</v>
      </c>
      <c r="E22" s="56" t="s">
        <v>216</v>
      </c>
      <c r="F22" s="56"/>
      <c r="G22" s="58">
        <f>G23</f>
        <v>591255</v>
      </c>
    </row>
    <row r="23" spans="1:7" ht="33" customHeight="1">
      <c r="A23" s="54" t="s">
        <v>217</v>
      </c>
      <c r="B23" s="81">
        <v>13</v>
      </c>
      <c r="C23" s="55">
        <v>1</v>
      </c>
      <c r="D23" s="55">
        <v>2</v>
      </c>
      <c r="E23" s="56" t="s">
        <v>216</v>
      </c>
      <c r="F23" s="56">
        <v>120</v>
      </c>
      <c r="G23" s="59">
        <v>591255</v>
      </c>
    </row>
    <row r="24" spans="1:7" ht="63" customHeight="1">
      <c r="A24" s="54" t="s">
        <v>218</v>
      </c>
      <c r="B24" s="83">
        <v>13</v>
      </c>
      <c r="C24" s="55">
        <v>1</v>
      </c>
      <c r="D24" s="55">
        <v>4</v>
      </c>
      <c r="E24" s="56"/>
      <c r="F24" s="56"/>
      <c r="G24" s="60">
        <f>G25</f>
        <v>872924.17</v>
      </c>
    </row>
    <row r="25" spans="1:7" ht="63" customHeight="1">
      <c r="A25" s="54" t="s">
        <v>211</v>
      </c>
      <c r="B25" s="83">
        <v>13</v>
      </c>
      <c r="C25" s="55">
        <v>1</v>
      </c>
      <c r="D25" s="55">
        <v>4</v>
      </c>
      <c r="E25" s="56" t="s">
        <v>212</v>
      </c>
      <c r="F25" s="56"/>
      <c r="G25" s="58">
        <f>G26</f>
        <v>872924.17</v>
      </c>
    </row>
    <row r="26" spans="1:7" ht="48" customHeight="1">
      <c r="A26" s="54" t="s">
        <v>213</v>
      </c>
      <c r="B26" s="81">
        <v>13</v>
      </c>
      <c r="C26" s="55">
        <v>1</v>
      </c>
      <c r="D26" s="55">
        <v>4</v>
      </c>
      <c r="E26" s="56" t="s">
        <v>214</v>
      </c>
      <c r="F26" s="56"/>
      <c r="G26" s="58">
        <f>G27+G31</f>
        <v>872924.17</v>
      </c>
    </row>
    <row r="27" spans="1:7" ht="18" customHeight="1">
      <c r="A27" s="54" t="s">
        <v>219</v>
      </c>
      <c r="B27" s="83">
        <v>13</v>
      </c>
      <c r="C27" s="55">
        <v>1</v>
      </c>
      <c r="D27" s="55">
        <v>4</v>
      </c>
      <c r="E27" s="56" t="s">
        <v>220</v>
      </c>
      <c r="F27" s="56"/>
      <c r="G27" s="58">
        <f>G28+G29+G30</f>
        <v>871924.17</v>
      </c>
    </row>
    <row r="28" spans="1:7" ht="33" customHeight="1">
      <c r="A28" s="54" t="s">
        <v>221</v>
      </c>
      <c r="B28" s="83">
        <v>13</v>
      </c>
      <c r="C28" s="55">
        <v>1</v>
      </c>
      <c r="D28" s="55">
        <v>4</v>
      </c>
      <c r="E28" s="56" t="s">
        <v>220</v>
      </c>
      <c r="F28" s="56">
        <v>120</v>
      </c>
      <c r="G28" s="59">
        <v>370010</v>
      </c>
    </row>
    <row r="29" spans="1:7" ht="33" customHeight="1">
      <c r="A29" s="54" t="s">
        <v>222</v>
      </c>
      <c r="B29" s="81">
        <v>13</v>
      </c>
      <c r="C29" s="55">
        <v>1</v>
      </c>
      <c r="D29" s="55">
        <v>4</v>
      </c>
      <c r="E29" s="56" t="s">
        <v>220</v>
      </c>
      <c r="F29" s="56">
        <v>240</v>
      </c>
      <c r="G29" s="59">
        <v>468700</v>
      </c>
    </row>
    <row r="30" spans="1:7" ht="18" customHeight="1">
      <c r="A30" s="54" t="s">
        <v>223</v>
      </c>
      <c r="B30" s="83">
        <v>13</v>
      </c>
      <c r="C30" s="55">
        <v>1</v>
      </c>
      <c r="D30" s="55">
        <v>4</v>
      </c>
      <c r="E30" s="56" t="s">
        <v>220</v>
      </c>
      <c r="F30" s="56">
        <v>850</v>
      </c>
      <c r="G30" s="59">
        <v>33214.17</v>
      </c>
    </row>
    <row r="31" spans="1:7" ht="59.25" customHeight="1">
      <c r="A31" s="54" t="s">
        <v>224</v>
      </c>
      <c r="B31" s="81">
        <v>13</v>
      </c>
      <c r="C31" s="55">
        <v>1</v>
      </c>
      <c r="D31" s="55">
        <v>4</v>
      </c>
      <c r="E31" s="56" t="s">
        <v>225</v>
      </c>
      <c r="F31" s="56"/>
      <c r="G31" s="58">
        <f>G32</f>
        <v>1000</v>
      </c>
    </row>
    <row r="32" spans="1:7" ht="33" customHeight="1">
      <c r="A32" s="54" t="s">
        <v>222</v>
      </c>
      <c r="B32" s="83">
        <v>13</v>
      </c>
      <c r="C32" s="55">
        <v>1</v>
      </c>
      <c r="D32" s="55">
        <v>4</v>
      </c>
      <c r="E32" s="56" t="s">
        <v>225</v>
      </c>
      <c r="F32" s="56">
        <v>240</v>
      </c>
      <c r="G32" s="59">
        <v>1000</v>
      </c>
    </row>
    <row r="33" spans="1:7" ht="18" customHeight="1">
      <c r="A33" s="54" t="s">
        <v>226</v>
      </c>
      <c r="B33" s="83">
        <v>13</v>
      </c>
      <c r="C33" s="55">
        <v>1</v>
      </c>
      <c r="D33" s="55">
        <v>11</v>
      </c>
      <c r="E33" s="56"/>
      <c r="F33" s="56"/>
      <c r="G33" s="60">
        <f>G34</f>
        <v>47700</v>
      </c>
    </row>
    <row r="34" spans="1:7" ht="63" customHeight="1">
      <c r="A34" s="54" t="s">
        <v>211</v>
      </c>
      <c r="B34" s="81">
        <v>13</v>
      </c>
      <c r="C34" s="55">
        <v>1</v>
      </c>
      <c r="D34" s="55">
        <v>11</v>
      </c>
      <c r="E34" s="56" t="s">
        <v>212</v>
      </c>
      <c r="F34" s="56"/>
      <c r="G34" s="60">
        <f>G35</f>
        <v>47700</v>
      </c>
    </row>
    <row r="35" spans="1:7" ht="48" customHeight="1">
      <c r="A35" s="54" t="s">
        <v>213</v>
      </c>
      <c r="B35" s="83">
        <v>13</v>
      </c>
      <c r="C35" s="55">
        <v>1</v>
      </c>
      <c r="D35" s="55">
        <v>11</v>
      </c>
      <c r="E35" s="56" t="s">
        <v>214</v>
      </c>
      <c r="F35" s="56"/>
      <c r="G35" s="60">
        <f>G36</f>
        <v>47700</v>
      </c>
    </row>
    <row r="36" spans="1:7" ht="33" customHeight="1">
      <c r="A36" s="54" t="s">
        <v>227</v>
      </c>
      <c r="B36" s="83">
        <v>13</v>
      </c>
      <c r="C36" s="55">
        <v>1</v>
      </c>
      <c r="D36" s="55">
        <v>11</v>
      </c>
      <c r="E36" s="56" t="s">
        <v>228</v>
      </c>
      <c r="F36" s="56"/>
      <c r="G36" s="60">
        <f>G37</f>
        <v>47700</v>
      </c>
    </row>
    <row r="37" spans="1:7" ht="18" customHeight="1">
      <c r="A37" s="54" t="s">
        <v>229</v>
      </c>
      <c r="B37" s="81">
        <v>13</v>
      </c>
      <c r="C37" s="55">
        <v>1</v>
      </c>
      <c r="D37" s="55">
        <v>11</v>
      </c>
      <c r="E37" s="56" t="s">
        <v>228</v>
      </c>
      <c r="F37" s="56">
        <v>870</v>
      </c>
      <c r="G37" s="61">
        <v>47700</v>
      </c>
    </row>
    <row r="38" spans="1:7" ht="18" customHeight="1">
      <c r="A38" s="54" t="s">
        <v>230</v>
      </c>
      <c r="B38" s="83">
        <v>13</v>
      </c>
      <c r="C38" s="55">
        <v>1</v>
      </c>
      <c r="D38" s="55">
        <v>13</v>
      </c>
      <c r="E38" s="56"/>
      <c r="F38" s="56"/>
      <c r="G38" s="60">
        <f>G39+G43+G47+G51+G55+G59+G63</f>
        <v>3506670</v>
      </c>
    </row>
    <row r="39" spans="1:7" ht="63" customHeight="1">
      <c r="A39" s="54" t="s">
        <v>231</v>
      </c>
      <c r="B39" s="83">
        <v>13</v>
      </c>
      <c r="C39" s="55">
        <v>1</v>
      </c>
      <c r="D39" s="55">
        <v>13</v>
      </c>
      <c r="E39" s="56" t="s">
        <v>232</v>
      </c>
      <c r="F39" s="56"/>
      <c r="G39" s="58">
        <f>G40</f>
        <v>1000</v>
      </c>
    </row>
    <row r="40" spans="1:7" ht="33" customHeight="1">
      <c r="A40" s="54" t="s">
        <v>233</v>
      </c>
      <c r="B40" s="83">
        <v>13</v>
      </c>
      <c r="C40" s="55">
        <v>1</v>
      </c>
      <c r="D40" s="55">
        <v>13</v>
      </c>
      <c r="E40" s="56" t="s">
        <v>234</v>
      </c>
      <c r="F40" s="56"/>
      <c r="G40" s="58">
        <f>G41</f>
        <v>1000</v>
      </c>
    </row>
    <row r="41" spans="1:7" ht="48" customHeight="1">
      <c r="A41" s="54" t="s">
        <v>235</v>
      </c>
      <c r="B41" s="81">
        <v>13</v>
      </c>
      <c r="C41" s="55">
        <v>1</v>
      </c>
      <c r="D41" s="55">
        <v>13</v>
      </c>
      <c r="E41" s="56" t="s">
        <v>236</v>
      </c>
      <c r="F41" s="56"/>
      <c r="G41" s="58">
        <f>G42</f>
        <v>1000</v>
      </c>
    </row>
    <row r="42" spans="1:7" ht="33" customHeight="1">
      <c r="A42" s="54" t="s">
        <v>222</v>
      </c>
      <c r="B42" s="83">
        <v>13</v>
      </c>
      <c r="C42" s="55">
        <v>1</v>
      </c>
      <c r="D42" s="55">
        <v>13</v>
      </c>
      <c r="E42" s="56" t="s">
        <v>236</v>
      </c>
      <c r="F42" s="56">
        <v>240</v>
      </c>
      <c r="G42" s="59">
        <v>1000</v>
      </c>
    </row>
    <row r="43" spans="1:7" ht="48" customHeight="1">
      <c r="A43" s="54" t="s">
        <v>237</v>
      </c>
      <c r="B43" s="83">
        <v>13</v>
      </c>
      <c r="C43" s="55">
        <v>1</v>
      </c>
      <c r="D43" s="55">
        <v>13</v>
      </c>
      <c r="E43" s="56" t="s">
        <v>238</v>
      </c>
      <c r="F43" s="56"/>
      <c r="G43" s="58">
        <f>G44</f>
        <v>2000</v>
      </c>
    </row>
    <row r="44" spans="1:7" ht="33" customHeight="1">
      <c r="A44" s="54" t="s">
        <v>239</v>
      </c>
      <c r="B44" s="81">
        <v>13</v>
      </c>
      <c r="C44" s="55">
        <v>1</v>
      </c>
      <c r="D44" s="55">
        <v>13</v>
      </c>
      <c r="E44" s="56" t="s">
        <v>240</v>
      </c>
      <c r="F44" s="56"/>
      <c r="G44" s="58">
        <f>G46</f>
        <v>2000</v>
      </c>
    </row>
    <row r="45" spans="1:7" ht="33" customHeight="1">
      <c r="A45" s="54" t="s">
        <v>241</v>
      </c>
      <c r="B45" s="83">
        <v>13</v>
      </c>
      <c r="C45" s="55">
        <v>1</v>
      </c>
      <c r="D45" s="55">
        <v>13</v>
      </c>
      <c r="E45" s="56" t="s">
        <v>242</v>
      </c>
      <c r="F45" s="56"/>
      <c r="G45" s="58">
        <f>G46</f>
        <v>2000</v>
      </c>
    </row>
    <row r="46" spans="1:7" ht="33" customHeight="1">
      <c r="A46" s="54" t="s">
        <v>222</v>
      </c>
      <c r="B46" s="83">
        <v>13</v>
      </c>
      <c r="C46" s="55">
        <v>1</v>
      </c>
      <c r="D46" s="55">
        <v>13</v>
      </c>
      <c r="E46" s="56" t="s">
        <v>242</v>
      </c>
      <c r="F46" s="56">
        <v>240</v>
      </c>
      <c r="G46" s="59">
        <v>2000</v>
      </c>
    </row>
    <row r="47" spans="1:7" ht="78" customHeight="1">
      <c r="A47" s="54" t="s">
        <v>243</v>
      </c>
      <c r="B47" s="83">
        <v>13</v>
      </c>
      <c r="C47" s="55">
        <v>1</v>
      </c>
      <c r="D47" s="55">
        <v>13</v>
      </c>
      <c r="E47" s="56" t="s">
        <v>244</v>
      </c>
      <c r="F47" s="56"/>
      <c r="G47" s="58">
        <f>G48</f>
        <v>1000</v>
      </c>
    </row>
    <row r="48" spans="1:7" ht="48" customHeight="1">
      <c r="A48" s="54" t="s">
        <v>245</v>
      </c>
      <c r="B48" s="81">
        <v>13</v>
      </c>
      <c r="C48" s="55">
        <v>1</v>
      </c>
      <c r="D48" s="55">
        <v>13</v>
      </c>
      <c r="E48" s="56" t="s">
        <v>246</v>
      </c>
      <c r="F48" s="56"/>
      <c r="G48" s="58">
        <f>G50</f>
        <v>1000</v>
      </c>
    </row>
    <row r="49" spans="1:7" ht="33" customHeight="1">
      <c r="A49" s="54" t="s">
        <v>247</v>
      </c>
      <c r="B49" s="83">
        <v>13</v>
      </c>
      <c r="C49" s="55">
        <v>1</v>
      </c>
      <c r="D49" s="55">
        <v>13</v>
      </c>
      <c r="E49" s="56" t="s">
        <v>248</v>
      </c>
      <c r="F49" s="56"/>
      <c r="G49" s="58">
        <f>G50</f>
        <v>1000</v>
      </c>
    </row>
    <row r="50" spans="1:7" ht="33" customHeight="1">
      <c r="A50" s="54" t="s">
        <v>222</v>
      </c>
      <c r="B50" s="83">
        <v>13</v>
      </c>
      <c r="C50" s="55">
        <v>1</v>
      </c>
      <c r="D50" s="55">
        <v>13</v>
      </c>
      <c r="E50" s="56" t="s">
        <v>248</v>
      </c>
      <c r="F50" s="56">
        <v>240</v>
      </c>
      <c r="G50" s="59">
        <v>1000</v>
      </c>
    </row>
    <row r="51" spans="1:7" ht="48" customHeight="1">
      <c r="A51" s="54" t="s">
        <v>249</v>
      </c>
      <c r="B51" s="81">
        <v>13</v>
      </c>
      <c r="C51" s="55">
        <v>1</v>
      </c>
      <c r="D51" s="55">
        <v>13</v>
      </c>
      <c r="E51" s="56" t="s">
        <v>250</v>
      </c>
      <c r="F51" s="56"/>
      <c r="G51" s="58">
        <v>1000</v>
      </c>
    </row>
    <row r="52" spans="1:7" ht="48" customHeight="1">
      <c r="A52" s="54" t="s">
        <v>251</v>
      </c>
      <c r="B52" s="83">
        <v>13</v>
      </c>
      <c r="C52" s="55">
        <v>1</v>
      </c>
      <c r="D52" s="55">
        <v>13</v>
      </c>
      <c r="E52" s="56" t="s">
        <v>252</v>
      </c>
      <c r="F52" s="56"/>
      <c r="G52" s="58">
        <f>G54</f>
        <v>1000</v>
      </c>
    </row>
    <row r="53" spans="1:7" ht="63" customHeight="1">
      <c r="A53" s="54" t="s">
        <v>253</v>
      </c>
      <c r="B53" s="83">
        <v>13</v>
      </c>
      <c r="C53" s="55">
        <v>1</v>
      </c>
      <c r="D53" s="55">
        <v>13</v>
      </c>
      <c r="E53" s="56" t="s">
        <v>254</v>
      </c>
      <c r="F53" s="56"/>
      <c r="G53" s="58">
        <f>G54</f>
        <v>1000</v>
      </c>
    </row>
    <row r="54" spans="1:7" ht="33" customHeight="1">
      <c r="A54" s="54" t="s">
        <v>222</v>
      </c>
      <c r="B54" s="83">
        <v>13</v>
      </c>
      <c r="C54" s="55">
        <v>1</v>
      </c>
      <c r="D54" s="55">
        <v>13</v>
      </c>
      <c r="E54" s="56" t="s">
        <v>254</v>
      </c>
      <c r="F54" s="56">
        <v>240</v>
      </c>
      <c r="G54" s="59">
        <v>1000</v>
      </c>
    </row>
    <row r="55" spans="1:7" ht="78" customHeight="1">
      <c r="A55" s="54" t="s">
        <v>255</v>
      </c>
      <c r="B55" s="83">
        <v>13</v>
      </c>
      <c r="C55" s="55">
        <v>1</v>
      </c>
      <c r="D55" s="55">
        <v>13</v>
      </c>
      <c r="E55" s="56" t="s">
        <v>256</v>
      </c>
      <c r="F55" s="56"/>
      <c r="G55" s="58">
        <v>1000</v>
      </c>
    </row>
    <row r="56" spans="1:7" ht="18" customHeight="1">
      <c r="A56" s="54" t="s">
        <v>257</v>
      </c>
      <c r="B56" s="83">
        <v>13</v>
      </c>
      <c r="C56" s="55">
        <v>1</v>
      </c>
      <c r="D56" s="55">
        <v>13</v>
      </c>
      <c r="E56" s="56" t="s">
        <v>258</v>
      </c>
      <c r="F56" s="56"/>
      <c r="G56" s="58">
        <f>G58</f>
        <v>1000</v>
      </c>
    </row>
    <row r="57" spans="1:7" ht="63" customHeight="1">
      <c r="A57" s="54" t="s">
        <v>259</v>
      </c>
      <c r="B57" s="83">
        <v>13</v>
      </c>
      <c r="C57" s="55">
        <v>1</v>
      </c>
      <c r="D57" s="55">
        <v>13</v>
      </c>
      <c r="E57" s="56" t="s">
        <v>260</v>
      </c>
      <c r="F57" s="56"/>
      <c r="G57" s="58">
        <f>G58</f>
        <v>1000</v>
      </c>
    </row>
    <row r="58" spans="1:7" ht="33" customHeight="1">
      <c r="A58" s="54" t="s">
        <v>222</v>
      </c>
      <c r="B58" s="83">
        <v>13</v>
      </c>
      <c r="C58" s="55">
        <v>1</v>
      </c>
      <c r="D58" s="55">
        <v>13</v>
      </c>
      <c r="E58" s="56" t="s">
        <v>260</v>
      </c>
      <c r="F58" s="56">
        <v>240</v>
      </c>
      <c r="G58" s="59">
        <v>1000</v>
      </c>
    </row>
    <row r="59" spans="1:7" ht="78" customHeight="1">
      <c r="A59" s="54" t="s">
        <v>261</v>
      </c>
      <c r="B59" s="83">
        <v>13</v>
      </c>
      <c r="C59" s="55">
        <v>1</v>
      </c>
      <c r="D59" s="55">
        <v>13</v>
      </c>
      <c r="E59" s="56" t="s">
        <v>262</v>
      </c>
      <c r="F59" s="56"/>
      <c r="G59" s="58">
        <v>1000</v>
      </c>
    </row>
    <row r="60" spans="1:7" ht="48" customHeight="1">
      <c r="A60" s="54" t="s">
        <v>263</v>
      </c>
      <c r="B60" s="83">
        <v>13</v>
      </c>
      <c r="C60" s="55">
        <v>1</v>
      </c>
      <c r="D60" s="55">
        <v>13</v>
      </c>
      <c r="E60" s="56" t="s">
        <v>264</v>
      </c>
      <c r="F60" s="56"/>
      <c r="G60" s="60">
        <f>G61</f>
        <v>1000</v>
      </c>
    </row>
    <row r="61" spans="1:7" ht="33" customHeight="1">
      <c r="A61" s="54" t="s">
        <v>265</v>
      </c>
      <c r="B61" s="83">
        <v>13</v>
      </c>
      <c r="C61" s="55">
        <v>1</v>
      </c>
      <c r="D61" s="55">
        <v>13</v>
      </c>
      <c r="E61" s="56" t="s">
        <v>266</v>
      </c>
      <c r="F61" s="56"/>
      <c r="G61" s="60">
        <f>G62</f>
        <v>1000</v>
      </c>
    </row>
    <row r="62" spans="1:7" ht="33" customHeight="1">
      <c r="A62" s="54" t="s">
        <v>222</v>
      </c>
      <c r="B62" s="83">
        <v>13</v>
      </c>
      <c r="C62" s="55">
        <v>1</v>
      </c>
      <c r="D62" s="55">
        <v>13</v>
      </c>
      <c r="E62" s="56" t="s">
        <v>266</v>
      </c>
      <c r="F62" s="56">
        <v>240</v>
      </c>
      <c r="G62" s="61">
        <v>1000</v>
      </c>
    </row>
    <row r="63" spans="1:7" ht="63" customHeight="1">
      <c r="A63" s="54" t="s">
        <v>211</v>
      </c>
      <c r="B63" s="83">
        <v>13</v>
      </c>
      <c r="C63" s="55">
        <v>1</v>
      </c>
      <c r="D63" s="55">
        <v>13</v>
      </c>
      <c r="E63" s="56" t="s">
        <v>212</v>
      </c>
      <c r="F63" s="56"/>
      <c r="G63" s="60">
        <f>G64</f>
        <v>3499670</v>
      </c>
    </row>
    <row r="64" spans="1:7" ht="48" customHeight="1">
      <c r="A64" s="54" t="s">
        <v>213</v>
      </c>
      <c r="B64" s="83">
        <v>13</v>
      </c>
      <c r="C64" s="55">
        <v>1</v>
      </c>
      <c r="D64" s="55">
        <v>13</v>
      </c>
      <c r="E64" s="56" t="s">
        <v>214</v>
      </c>
      <c r="F64" s="56"/>
      <c r="G64" s="58">
        <f>G65</f>
        <v>3499670</v>
      </c>
    </row>
    <row r="65" spans="1:7" ht="33" customHeight="1">
      <c r="A65" s="54" t="s">
        <v>267</v>
      </c>
      <c r="B65" s="83">
        <v>13</v>
      </c>
      <c r="C65" s="55">
        <v>1</v>
      </c>
      <c r="D65" s="55">
        <v>13</v>
      </c>
      <c r="E65" s="56" t="s">
        <v>268</v>
      </c>
      <c r="F65" s="56"/>
      <c r="G65" s="58">
        <f>G66+G67</f>
        <v>3499670</v>
      </c>
    </row>
    <row r="66" spans="1:7" ht="33" customHeight="1">
      <c r="A66" s="54" t="s">
        <v>221</v>
      </c>
      <c r="B66" s="83">
        <v>13</v>
      </c>
      <c r="C66" s="55">
        <v>1</v>
      </c>
      <c r="D66" s="55">
        <v>13</v>
      </c>
      <c r="E66" s="56" t="s">
        <v>268</v>
      </c>
      <c r="F66" s="56">
        <v>120</v>
      </c>
      <c r="G66" s="59">
        <v>2898170</v>
      </c>
    </row>
    <row r="67" spans="1:7" ht="33" customHeight="1">
      <c r="A67" s="54" t="s">
        <v>222</v>
      </c>
      <c r="B67" s="83">
        <v>13</v>
      </c>
      <c r="C67" s="55">
        <v>1</v>
      </c>
      <c r="D67" s="55">
        <v>13</v>
      </c>
      <c r="E67" s="56" t="s">
        <v>268</v>
      </c>
      <c r="F67" s="56">
        <v>240</v>
      </c>
      <c r="G67" s="59">
        <v>601500</v>
      </c>
    </row>
    <row r="68" spans="1:7" ht="18" customHeight="1">
      <c r="A68" s="54" t="s">
        <v>269</v>
      </c>
      <c r="B68" s="83">
        <v>13</v>
      </c>
      <c r="C68" s="55">
        <v>2</v>
      </c>
      <c r="D68" s="55"/>
      <c r="E68" s="56"/>
      <c r="F68" s="56"/>
      <c r="G68" s="60">
        <f>G69</f>
        <v>162400</v>
      </c>
    </row>
    <row r="69" spans="1:7" ht="18" customHeight="1">
      <c r="A69" s="54" t="s">
        <v>270</v>
      </c>
      <c r="B69" s="83">
        <v>13</v>
      </c>
      <c r="C69" s="55">
        <v>2</v>
      </c>
      <c r="D69" s="55">
        <v>3</v>
      </c>
      <c r="E69" s="56"/>
      <c r="F69" s="56"/>
      <c r="G69" s="58">
        <f>G70</f>
        <v>162400</v>
      </c>
    </row>
    <row r="70" spans="1:7" s="84" customFormat="1" ht="63" customHeight="1">
      <c r="A70" s="54" t="s">
        <v>211</v>
      </c>
      <c r="B70" s="83">
        <v>13</v>
      </c>
      <c r="C70" s="55">
        <v>2</v>
      </c>
      <c r="D70" s="55">
        <v>3</v>
      </c>
      <c r="E70" s="56" t="s">
        <v>212</v>
      </c>
      <c r="F70" s="56"/>
      <c r="G70" s="58">
        <f>G71</f>
        <v>162400</v>
      </c>
    </row>
    <row r="71" spans="1:7" ht="48" customHeight="1">
      <c r="A71" s="54" t="s">
        <v>213</v>
      </c>
      <c r="B71" s="83">
        <v>13</v>
      </c>
      <c r="C71" s="55">
        <v>2</v>
      </c>
      <c r="D71" s="55">
        <v>3</v>
      </c>
      <c r="E71" s="56" t="s">
        <v>214</v>
      </c>
      <c r="F71" s="56"/>
      <c r="G71" s="58">
        <f>G72</f>
        <v>162400</v>
      </c>
    </row>
    <row r="72" spans="1:7" ht="48" customHeight="1">
      <c r="A72" s="54" t="s">
        <v>271</v>
      </c>
      <c r="B72" s="83">
        <v>13</v>
      </c>
      <c r="C72" s="55">
        <v>2</v>
      </c>
      <c r="D72" s="55">
        <v>3</v>
      </c>
      <c r="E72" s="56" t="s">
        <v>272</v>
      </c>
      <c r="F72" s="56"/>
      <c r="G72" s="58">
        <f>G73</f>
        <v>162400</v>
      </c>
    </row>
    <row r="73" spans="1:7" ht="33" customHeight="1">
      <c r="A73" s="54" t="s">
        <v>221</v>
      </c>
      <c r="B73" s="83">
        <v>13</v>
      </c>
      <c r="C73" s="55">
        <v>2</v>
      </c>
      <c r="D73" s="55">
        <v>3</v>
      </c>
      <c r="E73" s="56" t="s">
        <v>272</v>
      </c>
      <c r="F73" s="56">
        <v>120</v>
      </c>
      <c r="G73" s="59">
        <v>162400</v>
      </c>
    </row>
    <row r="74" spans="1:7" ht="33" customHeight="1">
      <c r="A74" s="62" t="s">
        <v>273</v>
      </c>
      <c r="B74" s="83">
        <v>13</v>
      </c>
      <c r="C74" s="55">
        <v>3</v>
      </c>
      <c r="D74" s="55"/>
      <c r="E74" s="56"/>
      <c r="F74" s="56"/>
      <c r="G74" s="60">
        <f>G75</f>
        <v>416655.42000000004</v>
      </c>
    </row>
    <row r="75" spans="1:7" ht="48" customHeight="1">
      <c r="A75" s="54" t="s">
        <v>274</v>
      </c>
      <c r="B75" s="83">
        <v>13</v>
      </c>
      <c r="C75" s="55">
        <v>3</v>
      </c>
      <c r="D75" s="55">
        <v>10</v>
      </c>
      <c r="E75" s="56"/>
      <c r="F75" s="56"/>
      <c r="G75" s="58">
        <f>G76+G86</f>
        <v>416655.42000000004</v>
      </c>
    </row>
    <row r="76" spans="1:7" ht="63" customHeight="1">
      <c r="A76" s="54" t="s">
        <v>275</v>
      </c>
      <c r="B76" s="83">
        <v>13</v>
      </c>
      <c r="C76" s="55">
        <v>3</v>
      </c>
      <c r="D76" s="55">
        <v>10</v>
      </c>
      <c r="E76" s="56" t="s">
        <v>276</v>
      </c>
      <c r="F76" s="56"/>
      <c r="G76" s="58">
        <f>G77+G80+G83</f>
        <v>291595.96</v>
      </c>
    </row>
    <row r="77" spans="1:7" ht="48" customHeight="1">
      <c r="A77" s="54" t="s">
        <v>277</v>
      </c>
      <c r="B77" s="83">
        <v>13</v>
      </c>
      <c r="C77" s="55">
        <v>3</v>
      </c>
      <c r="D77" s="55">
        <v>10</v>
      </c>
      <c r="E77" s="56" t="s">
        <v>278</v>
      </c>
      <c r="F77" s="56"/>
      <c r="G77" s="58">
        <f>G78</f>
        <v>35030.3</v>
      </c>
    </row>
    <row r="78" spans="1:7" ht="48" customHeight="1">
      <c r="A78" s="54" t="s">
        <v>279</v>
      </c>
      <c r="B78" s="83">
        <v>13</v>
      </c>
      <c r="C78" s="55">
        <v>3</v>
      </c>
      <c r="D78" s="55">
        <v>10</v>
      </c>
      <c r="E78" s="56" t="s">
        <v>280</v>
      </c>
      <c r="F78" s="56"/>
      <c r="G78" s="58">
        <f>G79</f>
        <v>35030.3</v>
      </c>
    </row>
    <row r="79" spans="1:7" ht="33" customHeight="1">
      <c r="A79" s="54" t="s">
        <v>222</v>
      </c>
      <c r="B79" s="83">
        <v>13</v>
      </c>
      <c r="C79" s="55">
        <v>3</v>
      </c>
      <c r="D79" s="55">
        <v>10</v>
      </c>
      <c r="E79" s="56" t="s">
        <v>280</v>
      </c>
      <c r="F79" s="56">
        <v>240</v>
      </c>
      <c r="G79" s="59">
        <v>35030.3</v>
      </c>
    </row>
    <row r="80" spans="1:7" ht="33" customHeight="1">
      <c r="A80" s="54" t="s">
        <v>281</v>
      </c>
      <c r="B80" s="83">
        <v>13</v>
      </c>
      <c r="C80" s="55">
        <v>3</v>
      </c>
      <c r="D80" s="55">
        <v>10</v>
      </c>
      <c r="E80" s="56" t="s">
        <v>282</v>
      </c>
      <c r="F80" s="56"/>
      <c r="G80" s="58">
        <f>G81</f>
        <v>187878.79</v>
      </c>
    </row>
    <row r="81" spans="1:7" ht="33" customHeight="1">
      <c r="A81" s="54" t="s">
        <v>283</v>
      </c>
      <c r="B81" s="83">
        <v>13</v>
      </c>
      <c r="C81" s="55">
        <v>3</v>
      </c>
      <c r="D81" s="55">
        <v>10</v>
      </c>
      <c r="E81" s="56" t="s">
        <v>284</v>
      </c>
      <c r="F81" s="56"/>
      <c r="G81" s="63">
        <f>G82</f>
        <v>187878.79</v>
      </c>
    </row>
    <row r="82" spans="1:7" ht="33" customHeight="1">
      <c r="A82" s="54" t="s">
        <v>222</v>
      </c>
      <c r="B82" s="83">
        <v>13</v>
      </c>
      <c r="C82" s="55">
        <v>3</v>
      </c>
      <c r="D82" s="55">
        <v>10</v>
      </c>
      <c r="E82" s="56" t="s">
        <v>284</v>
      </c>
      <c r="F82" s="56">
        <v>240</v>
      </c>
      <c r="G82" s="64">
        <v>187878.79</v>
      </c>
    </row>
    <row r="83" spans="1:7" ht="18" customHeight="1">
      <c r="A83" s="54" t="s">
        <v>285</v>
      </c>
      <c r="B83" s="83">
        <v>13</v>
      </c>
      <c r="C83" s="55">
        <v>3</v>
      </c>
      <c r="D83" s="55">
        <v>10</v>
      </c>
      <c r="E83" s="56" t="s">
        <v>286</v>
      </c>
      <c r="F83" s="56"/>
      <c r="G83" s="58">
        <f>G84</f>
        <v>68686.87</v>
      </c>
    </row>
    <row r="84" spans="1:7" ht="33" customHeight="1">
      <c r="A84" s="54" t="s">
        <v>287</v>
      </c>
      <c r="B84" s="83">
        <v>13</v>
      </c>
      <c r="C84" s="55">
        <v>3</v>
      </c>
      <c r="D84" s="55">
        <v>10</v>
      </c>
      <c r="E84" s="56" t="s">
        <v>288</v>
      </c>
      <c r="F84" s="56"/>
      <c r="G84" s="58">
        <f>G85</f>
        <v>68686.87</v>
      </c>
    </row>
    <row r="85" spans="1:7" ht="33" customHeight="1">
      <c r="A85" s="54" t="s">
        <v>222</v>
      </c>
      <c r="B85" s="83">
        <v>13</v>
      </c>
      <c r="C85" s="55">
        <v>3</v>
      </c>
      <c r="D85" s="55">
        <v>10</v>
      </c>
      <c r="E85" s="56" t="s">
        <v>288</v>
      </c>
      <c r="F85" s="56">
        <v>240</v>
      </c>
      <c r="G85" s="59">
        <v>68686.87</v>
      </c>
    </row>
    <row r="86" spans="1:7" ht="63" customHeight="1">
      <c r="A86" s="54" t="s">
        <v>211</v>
      </c>
      <c r="B86" s="83">
        <v>13</v>
      </c>
      <c r="C86" s="55">
        <v>3</v>
      </c>
      <c r="D86" s="55">
        <v>10</v>
      </c>
      <c r="E86" s="56" t="s">
        <v>212</v>
      </c>
      <c r="F86" s="56"/>
      <c r="G86" s="58">
        <f>G87</f>
        <v>125059.46</v>
      </c>
    </row>
    <row r="87" spans="1:7" ht="48" customHeight="1">
      <c r="A87" s="54" t="s">
        <v>213</v>
      </c>
      <c r="B87" s="83">
        <v>13</v>
      </c>
      <c r="C87" s="55">
        <v>3</v>
      </c>
      <c r="D87" s="55">
        <v>10</v>
      </c>
      <c r="E87" s="56" t="s">
        <v>214</v>
      </c>
      <c r="F87" s="56"/>
      <c r="G87" s="58">
        <f>G88+G90</f>
        <v>125059.46</v>
      </c>
    </row>
    <row r="88" spans="1:7" ht="48" customHeight="1">
      <c r="A88" s="54" t="s">
        <v>289</v>
      </c>
      <c r="B88" s="83">
        <v>13</v>
      </c>
      <c r="C88" s="55">
        <v>3</v>
      </c>
      <c r="D88" s="55">
        <v>10</v>
      </c>
      <c r="E88" s="56" t="s">
        <v>290</v>
      </c>
      <c r="F88" s="56"/>
      <c r="G88" s="58">
        <f>G89</f>
        <v>107059.46</v>
      </c>
    </row>
    <row r="89" spans="1:7" ht="33" customHeight="1">
      <c r="A89" s="54" t="s">
        <v>222</v>
      </c>
      <c r="B89" s="83">
        <v>13</v>
      </c>
      <c r="C89" s="55">
        <v>3</v>
      </c>
      <c r="D89" s="55">
        <v>10</v>
      </c>
      <c r="E89" s="56" t="s">
        <v>290</v>
      </c>
      <c r="F89" s="56">
        <v>240</v>
      </c>
      <c r="G89" s="59">
        <v>107059.46</v>
      </c>
    </row>
    <row r="90" spans="1:7" ht="48" customHeight="1">
      <c r="A90" s="54" t="s">
        <v>291</v>
      </c>
      <c r="B90" s="83">
        <v>13</v>
      </c>
      <c r="C90" s="55">
        <v>3</v>
      </c>
      <c r="D90" s="55">
        <v>10</v>
      </c>
      <c r="E90" s="56" t="s">
        <v>292</v>
      </c>
      <c r="F90" s="56"/>
      <c r="G90" s="58">
        <f>G91</f>
        <v>18000</v>
      </c>
    </row>
    <row r="91" spans="1:7" ht="33" customHeight="1">
      <c r="A91" s="54" t="s">
        <v>222</v>
      </c>
      <c r="B91" s="83">
        <v>13</v>
      </c>
      <c r="C91" s="55">
        <v>3</v>
      </c>
      <c r="D91" s="55">
        <v>10</v>
      </c>
      <c r="E91" s="56" t="s">
        <v>292</v>
      </c>
      <c r="F91" s="56">
        <v>240</v>
      </c>
      <c r="G91" s="59">
        <v>18000</v>
      </c>
    </row>
    <row r="92" spans="1:7" ht="18" customHeight="1">
      <c r="A92" s="62" t="s">
        <v>293</v>
      </c>
      <c r="B92" s="83">
        <v>13</v>
      </c>
      <c r="C92" s="55">
        <v>4</v>
      </c>
      <c r="D92" s="55"/>
      <c r="E92" s="56"/>
      <c r="F92" s="56"/>
      <c r="G92" s="60">
        <f>G93+G98+G103</f>
        <v>209416.16</v>
      </c>
    </row>
    <row r="93" spans="1:7" ht="18" customHeight="1">
      <c r="A93" s="54" t="s">
        <v>294</v>
      </c>
      <c r="B93" s="83">
        <v>13</v>
      </c>
      <c r="C93" s="55">
        <v>4</v>
      </c>
      <c r="D93" s="55">
        <v>9</v>
      </c>
      <c r="E93" s="56"/>
      <c r="F93" s="56"/>
      <c r="G93" s="58">
        <f>G94</f>
        <v>185600</v>
      </c>
    </row>
    <row r="94" spans="1:7" ht="63" customHeight="1">
      <c r="A94" s="54" t="s">
        <v>211</v>
      </c>
      <c r="B94" s="85">
        <v>13</v>
      </c>
      <c r="C94" s="55">
        <v>4</v>
      </c>
      <c r="D94" s="55">
        <v>9</v>
      </c>
      <c r="E94" s="56" t="s">
        <v>212</v>
      </c>
      <c r="F94" s="56"/>
      <c r="G94" s="58">
        <f>G95</f>
        <v>185600</v>
      </c>
    </row>
    <row r="95" spans="1:7" ht="48" customHeight="1">
      <c r="A95" s="54" t="s">
        <v>295</v>
      </c>
      <c r="B95" s="83">
        <v>13</v>
      </c>
      <c r="C95" s="55">
        <v>4</v>
      </c>
      <c r="D95" s="55">
        <v>9</v>
      </c>
      <c r="E95" s="56" t="s">
        <v>214</v>
      </c>
      <c r="F95" s="56"/>
      <c r="G95" s="58">
        <f>G96</f>
        <v>185600</v>
      </c>
    </row>
    <row r="96" spans="1:7" ht="48" customHeight="1">
      <c r="A96" s="54" t="s">
        <v>296</v>
      </c>
      <c r="B96" s="83">
        <v>13</v>
      </c>
      <c r="C96" s="55">
        <v>4</v>
      </c>
      <c r="D96" s="55">
        <v>9</v>
      </c>
      <c r="E96" s="56" t="s">
        <v>297</v>
      </c>
      <c r="F96" s="56"/>
      <c r="G96" s="58">
        <f>G97</f>
        <v>185600</v>
      </c>
    </row>
    <row r="97" spans="1:7" ht="33" customHeight="1">
      <c r="A97" s="54" t="s">
        <v>222</v>
      </c>
      <c r="B97" s="83">
        <v>13</v>
      </c>
      <c r="C97" s="55">
        <v>4</v>
      </c>
      <c r="D97" s="55">
        <v>9</v>
      </c>
      <c r="E97" s="56" t="s">
        <v>297</v>
      </c>
      <c r="F97" s="56">
        <v>240</v>
      </c>
      <c r="G97" s="59">
        <v>185600</v>
      </c>
    </row>
    <row r="98" spans="1:7" ht="33" customHeight="1">
      <c r="A98" s="54" t="s">
        <v>298</v>
      </c>
      <c r="B98" s="83">
        <v>13</v>
      </c>
      <c r="C98" s="55">
        <v>4</v>
      </c>
      <c r="D98" s="55">
        <v>10</v>
      </c>
      <c r="E98" s="56"/>
      <c r="F98" s="56"/>
      <c r="G98" s="58">
        <f>G99</f>
        <v>18816.16</v>
      </c>
    </row>
    <row r="99" spans="1:7" ht="63" customHeight="1">
      <c r="A99" s="54" t="s">
        <v>211</v>
      </c>
      <c r="B99" s="83">
        <v>13</v>
      </c>
      <c r="C99" s="55">
        <v>4</v>
      </c>
      <c r="D99" s="55">
        <v>10</v>
      </c>
      <c r="E99" s="56" t="s">
        <v>212</v>
      </c>
      <c r="F99" s="56"/>
      <c r="G99" s="58">
        <f>G100</f>
        <v>18816.16</v>
      </c>
    </row>
    <row r="100" spans="1:7" ht="48" customHeight="1">
      <c r="A100" s="54" t="s">
        <v>213</v>
      </c>
      <c r="B100" s="83">
        <v>13</v>
      </c>
      <c r="C100" s="55">
        <v>4</v>
      </c>
      <c r="D100" s="55">
        <v>10</v>
      </c>
      <c r="E100" s="56" t="s">
        <v>214</v>
      </c>
      <c r="F100" s="56"/>
      <c r="G100" s="58">
        <f>G101</f>
        <v>18816.16</v>
      </c>
    </row>
    <row r="101" spans="1:7" ht="63" customHeight="1">
      <c r="A101" s="54" t="s">
        <v>299</v>
      </c>
      <c r="B101" s="83">
        <v>13</v>
      </c>
      <c r="C101" s="55">
        <v>4</v>
      </c>
      <c r="D101" s="55">
        <v>10</v>
      </c>
      <c r="E101" s="56" t="s">
        <v>300</v>
      </c>
      <c r="F101" s="56"/>
      <c r="G101" s="58">
        <f>G102</f>
        <v>18816.16</v>
      </c>
    </row>
    <row r="102" spans="1:7" ht="33" customHeight="1">
      <c r="A102" s="54" t="s">
        <v>222</v>
      </c>
      <c r="B102" s="83">
        <v>13</v>
      </c>
      <c r="C102" s="55">
        <v>4</v>
      </c>
      <c r="D102" s="55">
        <v>10</v>
      </c>
      <c r="E102" s="56" t="s">
        <v>300</v>
      </c>
      <c r="F102" s="56">
        <v>240</v>
      </c>
      <c r="G102" s="59">
        <v>18816.16</v>
      </c>
    </row>
    <row r="103" spans="1:7" ht="18" customHeight="1">
      <c r="A103" s="54" t="s">
        <v>301</v>
      </c>
      <c r="B103" s="83">
        <v>13</v>
      </c>
      <c r="C103" s="55">
        <v>4</v>
      </c>
      <c r="D103" s="55">
        <v>12</v>
      </c>
      <c r="E103" s="56"/>
      <c r="F103" s="56"/>
      <c r="G103" s="60">
        <f>G104</f>
        <v>5000</v>
      </c>
    </row>
    <row r="104" spans="1:7" ht="63" customHeight="1">
      <c r="A104" s="54" t="s">
        <v>211</v>
      </c>
      <c r="B104" s="81">
        <v>13</v>
      </c>
      <c r="C104" s="55">
        <v>4</v>
      </c>
      <c r="D104" s="55">
        <v>12</v>
      </c>
      <c r="E104" s="56" t="s">
        <v>212</v>
      </c>
      <c r="F104" s="56"/>
      <c r="G104" s="58">
        <f>G105</f>
        <v>5000</v>
      </c>
    </row>
    <row r="105" spans="1:7" ht="48" customHeight="1">
      <c r="A105" s="54" t="s">
        <v>295</v>
      </c>
      <c r="B105" s="83">
        <v>13</v>
      </c>
      <c r="C105" s="55">
        <v>4</v>
      </c>
      <c r="D105" s="55">
        <v>12</v>
      </c>
      <c r="E105" s="56" t="s">
        <v>214</v>
      </c>
      <c r="F105" s="56"/>
      <c r="G105" s="58">
        <f>G106</f>
        <v>5000</v>
      </c>
    </row>
    <row r="106" spans="1:7" ht="33" customHeight="1">
      <c r="A106" s="54" t="s">
        <v>302</v>
      </c>
      <c r="B106" s="83">
        <v>13</v>
      </c>
      <c r="C106" s="55">
        <v>4</v>
      </c>
      <c r="D106" s="55">
        <v>12</v>
      </c>
      <c r="E106" s="56" t="s">
        <v>303</v>
      </c>
      <c r="F106" s="56"/>
      <c r="G106" s="58">
        <f>G107</f>
        <v>5000</v>
      </c>
    </row>
    <row r="107" spans="1:7" ht="33" customHeight="1">
      <c r="A107" s="54" t="s">
        <v>222</v>
      </c>
      <c r="B107" s="81">
        <v>13</v>
      </c>
      <c r="C107" s="55">
        <v>4</v>
      </c>
      <c r="D107" s="55">
        <v>12</v>
      </c>
      <c r="E107" s="56" t="s">
        <v>303</v>
      </c>
      <c r="F107" s="56">
        <v>240</v>
      </c>
      <c r="G107" s="59">
        <v>5000</v>
      </c>
    </row>
    <row r="108" spans="1:7" ht="18" customHeight="1">
      <c r="A108" s="54" t="s">
        <v>304</v>
      </c>
      <c r="B108" s="83">
        <v>13</v>
      </c>
      <c r="C108" s="55">
        <v>5</v>
      </c>
      <c r="D108" s="55"/>
      <c r="E108" s="56"/>
      <c r="F108" s="56"/>
      <c r="G108" s="60">
        <f>G109</f>
        <v>1019122.33</v>
      </c>
    </row>
    <row r="109" spans="1:7" ht="18" customHeight="1">
      <c r="A109" s="54" t="s">
        <v>305</v>
      </c>
      <c r="B109" s="83">
        <v>13</v>
      </c>
      <c r="C109" s="55">
        <v>5</v>
      </c>
      <c r="D109" s="55">
        <v>3</v>
      </c>
      <c r="E109" s="56"/>
      <c r="F109" s="56"/>
      <c r="G109" s="58">
        <f>G110+G114</f>
        <v>1019122.33</v>
      </c>
    </row>
    <row r="110" spans="1:7" ht="63" customHeight="1">
      <c r="A110" s="54" t="s">
        <v>306</v>
      </c>
      <c r="B110" s="83">
        <v>13</v>
      </c>
      <c r="C110" s="55">
        <v>5</v>
      </c>
      <c r="D110" s="55">
        <v>3</v>
      </c>
      <c r="E110" s="56" t="s">
        <v>307</v>
      </c>
      <c r="F110" s="56"/>
      <c r="G110" s="60">
        <f>G111</f>
        <v>266100</v>
      </c>
    </row>
    <row r="111" spans="1:7" ht="12.75">
      <c r="A111" s="54" t="s">
        <v>308</v>
      </c>
      <c r="B111" s="83">
        <v>13</v>
      </c>
      <c r="C111" s="55">
        <v>5</v>
      </c>
      <c r="D111" s="55">
        <v>3</v>
      </c>
      <c r="E111" s="56" t="s">
        <v>309</v>
      </c>
      <c r="F111" s="56"/>
      <c r="G111" s="58">
        <f>G112</f>
        <v>266100</v>
      </c>
    </row>
    <row r="112" spans="1:7" ht="33" customHeight="1">
      <c r="A112" s="54" t="s">
        <v>310</v>
      </c>
      <c r="B112" s="83">
        <v>13</v>
      </c>
      <c r="C112" s="55">
        <v>5</v>
      </c>
      <c r="D112" s="55">
        <v>3</v>
      </c>
      <c r="E112" s="56" t="s">
        <v>311</v>
      </c>
      <c r="F112" s="56"/>
      <c r="G112" s="60">
        <f>G113</f>
        <v>266100</v>
      </c>
    </row>
    <row r="113" spans="1:7" ht="33" customHeight="1">
      <c r="A113" s="54" t="s">
        <v>222</v>
      </c>
      <c r="B113" s="83">
        <v>13</v>
      </c>
      <c r="C113" s="55">
        <v>5</v>
      </c>
      <c r="D113" s="55">
        <v>3</v>
      </c>
      <c r="E113" s="56" t="s">
        <v>311</v>
      </c>
      <c r="F113" s="56">
        <v>240</v>
      </c>
      <c r="G113" s="59">
        <v>266100</v>
      </c>
    </row>
    <row r="114" spans="1:7" ht="63" customHeight="1">
      <c r="A114" s="54" t="s">
        <v>211</v>
      </c>
      <c r="B114" s="83">
        <v>13</v>
      </c>
      <c r="C114" s="55">
        <v>5</v>
      </c>
      <c r="D114" s="55">
        <v>3</v>
      </c>
      <c r="E114" s="56" t="s">
        <v>212</v>
      </c>
      <c r="F114" s="56"/>
      <c r="G114" s="60">
        <f>G115</f>
        <v>753022.33</v>
      </c>
    </row>
    <row r="115" spans="1:7" ht="33" customHeight="1">
      <c r="A115" s="54" t="s">
        <v>312</v>
      </c>
      <c r="B115" s="83">
        <v>13</v>
      </c>
      <c r="C115" s="55">
        <v>5</v>
      </c>
      <c r="D115" s="55">
        <v>3</v>
      </c>
      <c r="E115" s="56" t="s">
        <v>313</v>
      </c>
      <c r="F115" s="56"/>
      <c r="G115" s="58">
        <f>G116+G118+G121</f>
        <v>753022.33</v>
      </c>
    </row>
    <row r="116" spans="1:7" ht="18" customHeight="1">
      <c r="A116" s="54" t="s">
        <v>314</v>
      </c>
      <c r="B116" s="83">
        <v>13</v>
      </c>
      <c r="C116" s="55">
        <v>5</v>
      </c>
      <c r="D116" s="55">
        <v>3</v>
      </c>
      <c r="E116" s="56" t="s">
        <v>315</v>
      </c>
      <c r="F116" s="56"/>
      <c r="G116" s="58">
        <f>G117</f>
        <v>367334.52</v>
      </c>
    </row>
    <row r="117" spans="1:7" ht="33" customHeight="1">
      <c r="A117" s="62" t="s">
        <v>222</v>
      </c>
      <c r="B117" s="83">
        <v>13</v>
      </c>
      <c r="C117" s="55">
        <v>5</v>
      </c>
      <c r="D117" s="55">
        <v>3</v>
      </c>
      <c r="E117" s="56" t="s">
        <v>315</v>
      </c>
      <c r="F117" s="56">
        <v>240</v>
      </c>
      <c r="G117" s="59">
        <v>367334.52</v>
      </c>
    </row>
    <row r="118" spans="1:7" ht="18" customHeight="1">
      <c r="A118" s="62" t="s">
        <v>316</v>
      </c>
      <c r="B118" s="83">
        <v>13</v>
      </c>
      <c r="C118" s="55">
        <v>5</v>
      </c>
      <c r="D118" s="55">
        <v>3</v>
      </c>
      <c r="E118" s="56" t="s">
        <v>317</v>
      </c>
      <c r="F118" s="56"/>
      <c r="G118" s="60">
        <f>G119</f>
        <v>223908.08</v>
      </c>
    </row>
    <row r="119" spans="1:7" ht="33" customHeight="1">
      <c r="A119" s="54" t="s">
        <v>379</v>
      </c>
      <c r="B119" s="83">
        <v>13</v>
      </c>
      <c r="C119" s="55">
        <v>5</v>
      </c>
      <c r="D119" s="55">
        <v>3</v>
      </c>
      <c r="E119" s="56" t="s">
        <v>317</v>
      </c>
      <c r="F119" s="56">
        <v>200</v>
      </c>
      <c r="G119" s="58">
        <f>G120</f>
        <v>223908.08</v>
      </c>
    </row>
    <row r="120" spans="1:7" ht="33" customHeight="1">
      <c r="A120" s="62" t="s">
        <v>222</v>
      </c>
      <c r="B120" s="83">
        <v>13</v>
      </c>
      <c r="C120" s="55">
        <v>5</v>
      </c>
      <c r="D120" s="55">
        <v>3</v>
      </c>
      <c r="E120" s="56" t="s">
        <v>317</v>
      </c>
      <c r="F120" s="56">
        <v>240</v>
      </c>
      <c r="G120" s="59">
        <v>223908.08</v>
      </c>
    </row>
    <row r="121" spans="1:7" ht="33" customHeight="1">
      <c r="A121" s="62" t="s">
        <v>318</v>
      </c>
      <c r="B121" s="83">
        <v>13</v>
      </c>
      <c r="C121" s="55">
        <v>5</v>
      </c>
      <c r="D121" s="55">
        <v>3</v>
      </c>
      <c r="E121" s="56" t="s">
        <v>319</v>
      </c>
      <c r="F121" s="56"/>
      <c r="G121" s="60">
        <f>G122</f>
        <v>161779.73</v>
      </c>
    </row>
    <row r="122" spans="1:7" ht="33" customHeight="1">
      <c r="A122" s="62" t="s">
        <v>222</v>
      </c>
      <c r="B122" s="83">
        <v>13</v>
      </c>
      <c r="C122" s="55">
        <v>5</v>
      </c>
      <c r="D122" s="55">
        <v>3</v>
      </c>
      <c r="E122" s="56" t="s">
        <v>319</v>
      </c>
      <c r="F122" s="56">
        <v>240</v>
      </c>
      <c r="G122" s="59">
        <v>161779.73</v>
      </c>
    </row>
    <row r="123" spans="1:7" ht="33" customHeight="1">
      <c r="A123" s="62" t="s">
        <v>320</v>
      </c>
      <c r="B123" s="83">
        <v>13</v>
      </c>
      <c r="C123" s="55">
        <v>6</v>
      </c>
      <c r="D123" s="55"/>
      <c r="E123" s="56"/>
      <c r="F123" s="56"/>
      <c r="G123" s="58">
        <f>G124</f>
        <v>1123737.37</v>
      </c>
    </row>
    <row r="124" spans="1:7" ht="12.75">
      <c r="A124" s="62" t="s">
        <v>321</v>
      </c>
      <c r="B124" s="83">
        <v>13</v>
      </c>
      <c r="C124" s="55">
        <v>6</v>
      </c>
      <c r="D124" s="55">
        <v>5</v>
      </c>
      <c r="E124" s="56"/>
      <c r="F124" s="56"/>
      <c r="G124" s="58">
        <f>G125</f>
        <v>1123737.37</v>
      </c>
    </row>
    <row r="125" spans="1:7" ht="63" customHeight="1">
      <c r="A125" s="62" t="s">
        <v>322</v>
      </c>
      <c r="B125" s="83">
        <v>13</v>
      </c>
      <c r="C125" s="55">
        <v>6</v>
      </c>
      <c r="D125" s="55">
        <v>5</v>
      </c>
      <c r="E125" s="56" t="s">
        <v>323</v>
      </c>
      <c r="F125" s="56"/>
      <c r="G125" s="58">
        <f>G126</f>
        <v>1123737.37</v>
      </c>
    </row>
    <row r="126" spans="1:7" ht="12.75">
      <c r="A126" s="62" t="s">
        <v>324</v>
      </c>
      <c r="B126" s="83">
        <v>13</v>
      </c>
      <c r="C126" s="55">
        <v>6</v>
      </c>
      <c r="D126" s="55">
        <v>5</v>
      </c>
      <c r="E126" s="56" t="s">
        <v>325</v>
      </c>
      <c r="F126" s="56"/>
      <c r="G126" s="58">
        <f>G127</f>
        <v>1123737.37</v>
      </c>
    </row>
    <row r="127" spans="1:7" ht="33" customHeight="1">
      <c r="A127" s="62" t="s">
        <v>326</v>
      </c>
      <c r="B127" s="83">
        <v>13</v>
      </c>
      <c r="C127" s="55">
        <v>6</v>
      </c>
      <c r="D127" s="55">
        <v>5</v>
      </c>
      <c r="E127" s="65" t="s">
        <v>327</v>
      </c>
      <c r="F127" s="56"/>
      <c r="G127" s="58">
        <f>G128</f>
        <v>1123737.37</v>
      </c>
    </row>
    <row r="128" spans="1:7" ht="33" customHeight="1">
      <c r="A128" s="62" t="s">
        <v>222</v>
      </c>
      <c r="B128" s="83">
        <v>13</v>
      </c>
      <c r="C128" s="55">
        <v>6</v>
      </c>
      <c r="D128" s="55">
        <v>5</v>
      </c>
      <c r="E128" s="65" t="s">
        <v>327</v>
      </c>
      <c r="F128" s="56">
        <v>240</v>
      </c>
      <c r="G128" s="59">
        <v>1123737.37</v>
      </c>
    </row>
    <row r="129" spans="1:7" ht="18" customHeight="1">
      <c r="A129" s="54" t="s">
        <v>328</v>
      </c>
      <c r="B129" s="83">
        <v>13</v>
      </c>
      <c r="C129" s="55">
        <v>8</v>
      </c>
      <c r="D129" s="55"/>
      <c r="E129" s="56"/>
      <c r="F129" s="56"/>
      <c r="G129" s="60">
        <f>G130+G144</f>
        <v>2819196.35</v>
      </c>
    </row>
    <row r="130" spans="1:7" ht="18" customHeight="1">
      <c r="A130" s="54" t="s">
        <v>329</v>
      </c>
      <c r="B130" s="81">
        <v>13</v>
      </c>
      <c r="C130" s="55">
        <v>8</v>
      </c>
      <c r="D130" s="55">
        <v>1</v>
      </c>
      <c r="E130" s="56"/>
      <c r="F130" s="56"/>
      <c r="G130" s="58">
        <f>G131+G138</f>
        <v>1770706.35</v>
      </c>
    </row>
    <row r="131" spans="1:7" ht="48" customHeight="1">
      <c r="A131" s="54" t="s">
        <v>330</v>
      </c>
      <c r="B131" s="83">
        <v>13</v>
      </c>
      <c r="C131" s="55">
        <v>8</v>
      </c>
      <c r="D131" s="55">
        <v>1</v>
      </c>
      <c r="E131" s="56" t="s">
        <v>331</v>
      </c>
      <c r="F131" s="56"/>
      <c r="G131" s="58">
        <f>G132+G135</f>
        <v>527000</v>
      </c>
    </row>
    <row r="132" spans="1:7" ht="33" customHeight="1">
      <c r="A132" s="54" t="s">
        <v>332</v>
      </c>
      <c r="B132" s="83">
        <v>13</v>
      </c>
      <c r="C132" s="55">
        <v>8</v>
      </c>
      <c r="D132" s="55">
        <v>1</v>
      </c>
      <c r="E132" s="56" t="s">
        <v>333</v>
      </c>
      <c r="F132" s="56"/>
      <c r="G132" s="58">
        <f>G133</f>
        <v>2000</v>
      </c>
    </row>
    <row r="133" spans="1:7" ht="48" customHeight="1">
      <c r="A133" s="54" t="s">
        <v>334</v>
      </c>
      <c r="B133" s="81">
        <v>13</v>
      </c>
      <c r="C133" s="55">
        <v>8</v>
      </c>
      <c r="D133" s="55">
        <v>1</v>
      </c>
      <c r="E133" s="56" t="s">
        <v>335</v>
      </c>
      <c r="F133" s="56"/>
      <c r="G133" s="58">
        <f>G134</f>
        <v>2000</v>
      </c>
    </row>
    <row r="134" spans="1:7" ht="33" customHeight="1">
      <c r="A134" s="54" t="s">
        <v>222</v>
      </c>
      <c r="B134" s="83">
        <v>13</v>
      </c>
      <c r="C134" s="55">
        <v>8</v>
      </c>
      <c r="D134" s="55">
        <v>1</v>
      </c>
      <c r="E134" s="56" t="s">
        <v>335</v>
      </c>
      <c r="F134" s="56">
        <v>240</v>
      </c>
      <c r="G134" s="59">
        <v>2000</v>
      </c>
    </row>
    <row r="135" spans="1:7" ht="48" customHeight="1">
      <c r="A135" s="54" t="s">
        <v>336</v>
      </c>
      <c r="B135" s="83">
        <v>13</v>
      </c>
      <c r="C135" s="55">
        <v>8</v>
      </c>
      <c r="D135" s="55">
        <v>1</v>
      </c>
      <c r="E135" s="56" t="s">
        <v>337</v>
      </c>
      <c r="F135" s="56"/>
      <c r="G135" s="58">
        <f>G136</f>
        <v>525000</v>
      </c>
    </row>
    <row r="136" spans="1:7" ht="12.75">
      <c r="A136" s="54" t="s">
        <v>383</v>
      </c>
      <c r="B136" s="83">
        <v>13</v>
      </c>
      <c r="C136" s="55">
        <v>8</v>
      </c>
      <c r="D136" s="55">
        <v>1</v>
      </c>
      <c r="E136" s="56" t="s">
        <v>339</v>
      </c>
      <c r="F136" s="56"/>
      <c r="G136" s="58">
        <f>G137</f>
        <v>525000</v>
      </c>
    </row>
    <row r="137" spans="1:7" ht="18" customHeight="1">
      <c r="A137" s="54" t="s">
        <v>340</v>
      </c>
      <c r="B137" s="83">
        <v>13</v>
      </c>
      <c r="C137" s="55">
        <v>8</v>
      </c>
      <c r="D137" s="55">
        <v>1</v>
      </c>
      <c r="E137" s="56" t="s">
        <v>339</v>
      </c>
      <c r="F137" s="56">
        <v>410</v>
      </c>
      <c r="G137" s="59">
        <v>525000</v>
      </c>
    </row>
    <row r="138" spans="1:7" ht="63" customHeight="1">
      <c r="A138" s="54" t="s">
        <v>341</v>
      </c>
      <c r="B138" s="83">
        <v>13</v>
      </c>
      <c r="C138" s="55">
        <v>8</v>
      </c>
      <c r="D138" s="55">
        <v>1</v>
      </c>
      <c r="E138" s="56" t="s">
        <v>212</v>
      </c>
      <c r="F138" s="56"/>
      <c r="G138" s="58">
        <f>G139</f>
        <v>1243706.35</v>
      </c>
    </row>
    <row r="139" spans="1:7" ht="48" customHeight="1">
      <c r="A139" s="54" t="s">
        <v>295</v>
      </c>
      <c r="B139" s="83">
        <v>13</v>
      </c>
      <c r="C139" s="55">
        <v>8</v>
      </c>
      <c r="D139" s="55">
        <v>1</v>
      </c>
      <c r="E139" s="56" t="s">
        <v>214</v>
      </c>
      <c r="F139" s="56"/>
      <c r="G139" s="58">
        <f>G140</f>
        <v>1243706.35</v>
      </c>
    </row>
    <row r="140" spans="1:7" ht="33" customHeight="1">
      <c r="A140" s="54" t="s">
        <v>342</v>
      </c>
      <c r="B140" s="81">
        <v>13</v>
      </c>
      <c r="C140" s="55">
        <v>8</v>
      </c>
      <c r="D140" s="55">
        <v>1</v>
      </c>
      <c r="E140" s="56" t="s">
        <v>343</v>
      </c>
      <c r="F140" s="56"/>
      <c r="G140" s="58">
        <f>G141+G142+G143</f>
        <v>1243706.35</v>
      </c>
    </row>
    <row r="141" spans="1:7" ht="18" customHeight="1">
      <c r="A141" s="54" t="s">
        <v>344</v>
      </c>
      <c r="B141" s="83">
        <v>13</v>
      </c>
      <c r="C141" s="55">
        <v>8</v>
      </c>
      <c r="D141" s="55">
        <v>1</v>
      </c>
      <c r="E141" s="56" t="s">
        <v>343</v>
      </c>
      <c r="F141" s="56">
        <v>110</v>
      </c>
      <c r="G141" s="59">
        <v>823670</v>
      </c>
    </row>
    <row r="142" spans="1:7" ht="33" customHeight="1">
      <c r="A142" s="54" t="s">
        <v>222</v>
      </c>
      <c r="B142" s="81">
        <v>13</v>
      </c>
      <c r="C142" s="55">
        <v>8</v>
      </c>
      <c r="D142" s="55">
        <v>1</v>
      </c>
      <c r="E142" s="56" t="s">
        <v>343</v>
      </c>
      <c r="F142" s="56">
        <v>240</v>
      </c>
      <c r="G142" s="59">
        <v>393600</v>
      </c>
    </row>
    <row r="143" spans="1:7" ht="18" customHeight="1">
      <c r="A143" s="54" t="s">
        <v>223</v>
      </c>
      <c r="B143" s="83">
        <v>13</v>
      </c>
      <c r="C143" s="55">
        <v>8</v>
      </c>
      <c r="D143" s="55">
        <v>1</v>
      </c>
      <c r="E143" s="56" t="s">
        <v>343</v>
      </c>
      <c r="F143" s="56">
        <v>850</v>
      </c>
      <c r="G143" s="59">
        <v>26436.35</v>
      </c>
    </row>
    <row r="144" spans="1:7" ht="33" customHeight="1">
      <c r="A144" s="54" t="s">
        <v>345</v>
      </c>
      <c r="B144" s="83">
        <v>13</v>
      </c>
      <c r="C144" s="55">
        <v>8</v>
      </c>
      <c r="D144" s="55">
        <v>4</v>
      </c>
      <c r="E144" s="56"/>
      <c r="F144" s="56"/>
      <c r="G144" s="60">
        <f>G145</f>
        <v>1048490</v>
      </c>
    </row>
    <row r="145" spans="1:7" ht="63" customHeight="1">
      <c r="A145" s="54" t="s">
        <v>211</v>
      </c>
      <c r="B145" s="81">
        <v>13</v>
      </c>
      <c r="C145" s="55">
        <v>8</v>
      </c>
      <c r="D145" s="55">
        <v>4</v>
      </c>
      <c r="E145" s="56" t="s">
        <v>212</v>
      </c>
      <c r="F145" s="56"/>
      <c r="G145" s="58">
        <f>G146</f>
        <v>1048490</v>
      </c>
    </row>
    <row r="146" spans="1:7" ht="48" customHeight="1">
      <c r="A146" s="54" t="s">
        <v>213</v>
      </c>
      <c r="B146" s="83">
        <v>13</v>
      </c>
      <c r="C146" s="55">
        <v>8</v>
      </c>
      <c r="D146" s="55">
        <v>4</v>
      </c>
      <c r="E146" s="56" t="s">
        <v>214</v>
      </c>
      <c r="F146" s="56"/>
      <c r="G146" s="58">
        <f>G147</f>
        <v>1048490</v>
      </c>
    </row>
    <row r="147" spans="1:7" ht="108.75" customHeight="1">
      <c r="A147" s="54" t="s">
        <v>346</v>
      </c>
      <c r="B147" s="83">
        <v>13</v>
      </c>
      <c r="C147" s="55">
        <v>8</v>
      </c>
      <c r="D147" s="55">
        <v>4</v>
      </c>
      <c r="E147" s="56" t="s">
        <v>347</v>
      </c>
      <c r="F147" s="56"/>
      <c r="G147" s="58">
        <f>G148+G149</f>
        <v>1048490</v>
      </c>
    </row>
    <row r="148" spans="1:7" ht="33" customHeight="1">
      <c r="A148" s="54" t="s">
        <v>221</v>
      </c>
      <c r="B148" s="81">
        <v>13</v>
      </c>
      <c r="C148" s="55">
        <v>8</v>
      </c>
      <c r="D148" s="55">
        <v>4</v>
      </c>
      <c r="E148" s="56" t="s">
        <v>347</v>
      </c>
      <c r="F148" s="56">
        <v>120</v>
      </c>
      <c r="G148" s="59">
        <v>949590</v>
      </c>
    </row>
    <row r="149" spans="1:7" ht="33" customHeight="1">
      <c r="A149" s="54" t="s">
        <v>222</v>
      </c>
      <c r="B149" s="83">
        <v>13</v>
      </c>
      <c r="C149" s="55">
        <v>8</v>
      </c>
      <c r="D149" s="55">
        <v>4</v>
      </c>
      <c r="E149" s="56" t="s">
        <v>347</v>
      </c>
      <c r="F149" s="56">
        <v>240</v>
      </c>
      <c r="G149" s="59">
        <v>98900</v>
      </c>
    </row>
    <row r="150" spans="1:7" ht="18" customHeight="1">
      <c r="A150" s="54" t="s">
        <v>348</v>
      </c>
      <c r="B150" s="83">
        <v>13</v>
      </c>
      <c r="C150" s="55">
        <v>10</v>
      </c>
      <c r="D150" s="55"/>
      <c r="E150" s="56"/>
      <c r="F150" s="56"/>
      <c r="G150" s="60">
        <f>G151+G157</f>
        <v>307131.2</v>
      </c>
    </row>
    <row r="151" spans="1:7" ht="18" customHeight="1">
      <c r="A151" s="54" t="s">
        <v>349</v>
      </c>
      <c r="B151" s="81">
        <v>13</v>
      </c>
      <c r="C151" s="55">
        <v>10</v>
      </c>
      <c r="D151" s="55">
        <v>1</v>
      </c>
      <c r="E151" s="56"/>
      <c r="F151" s="56"/>
      <c r="G151" s="58">
        <f>G152</f>
        <v>296131.2</v>
      </c>
    </row>
    <row r="152" spans="1:7" ht="48" customHeight="1">
      <c r="A152" s="54" t="s">
        <v>350</v>
      </c>
      <c r="B152" s="83">
        <v>13</v>
      </c>
      <c r="C152" s="55">
        <v>10</v>
      </c>
      <c r="D152" s="55">
        <v>1</v>
      </c>
      <c r="E152" s="56" t="s">
        <v>351</v>
      </c>
      <c r="F152" s="56"/>
      <c r="G152" s="58">
        <f>G153</f>
        <v>296131.2</v>
      </c>
    </row>
    <row r="153" spans="1:7" ht="33" customHeight="1">
      <c r="A153" s="66" t="s">
        <v>352</v>
      </c>
      <c r="B153" s="83">
        <v>13</v>
      </c>
      <c r="C153" s="55">
        <v>10</v>
      </c>
      <c r="D153" s="55">
        <v>1</v>
      </c>
      <c r="E153" s="56" t="s">
        <v>353</v>
      </c>
      <c r="F153" s="56"/>
      <c r="G153" s="58">
        <f>G155</f>
        <v>296131.2</v>
      </c>
    </row>
    <row r="154" spans="1:7" ht="33" customHeight="1">
      <c r="A154" s="54" t="s">
        <v>354</v>
      </c>
      <c r="B154" s="81">
        <v>13</v>
      </c>
      <c r="C154" s="55">
        <v>10</v>
      </c>
      <c r="D154" s="55">
        <v>1</v>
      </c>
      <c r="E154" s="56" t="s">
        <v>355</v>
      </c>
      <c r="F154" s="56"/>
      <c r="G154" s="58">
        <f>G155</f>
        <v>296131.2</v>
      </c>
    </row>
    <row r="155" spans="1:7" ht="33" customHeight="1">
      <c r="A155" s="54" t="s">
        <v>356</v>
      </c>
      <c r="B155" s="83">
        <v>13</v>
      </c>
      <c r="C155" s="55">
        <v>10</v>
      </c>
      <c r="D155" s="55">
        <v>1</v>
      </c>
      <c r="E155" s="56" t="s">
        <v>357</v>
      </c>
      <c r="F155" s="56"/>
      <c r="G155" s="58">
        <f>G156</f>
        <v>296131.2</v>
      </c>
    </row>
    <row r="156" spans="1:7" ht="33" customHeight="1">
      <c r="A156" s="54" t="s">
        <v>358</v>
      </c>
      <c r="B156" s="81">
        <v>13</v>
      </c>
      <c r="C156" s="55">
        <v>10</v>
      </c>
      <c r="D156" s="55">
        <v>1</v>
      </c>
      <c r="E156" s="56" t="s">
        <v>357</v>
      </c>
      <c r="F156" s="56">
        <v>310</v>
      </c>
      <c r="G156" s="59">
        <v>296131.2</v>
      </c>
    </row>
    <row r="157" spans="1:7" ht="18" customHeight="1">
      <c r="A157" s="54" t="s">
        <v>359</v>
      </c>
      <c r="B157" s="83">
        <v>13</v>
      </c>
      <c r="C157" s="55">
        <v>10</v>
      </c>
      <c r="D157" s="55">
        <v>3</v>
      </c>
      <c r="E157" s="56"/>
      <c r="F157" s="56"/>
      <c r="G157" s="60">
        <f>G158</f>
        <v>11000</v>
      </c>
    </row>
    <row r="158" spans="1:7" ht="63" customHeight="1">
      <c r="A158" s="54" t="s">
        <v>211</v>
      </c>
      <c r="B158" s="83">
        <v>13</v>
      </c>
      <c r="C158" s="55">
        <v>10</v>
      </c>
      <c r="D158" s="55">
        <v>3</v>
      </c>
      <c r="E158" s="56" t="s">
        <v>212</v>
      </c>
      <c r="F158" s="56"/>
      <c r="G158" s="60">
        <f>G159</f>
        <v>11000</v>
      </c>
    </row>
    <row r="159" spans="1:7" ht="63" customHeight="1">
      <c r="A159" s="54" t="s">
        <v>360</v>
      </c>
      <c r="B159" s="81">
        <v>13</v>
      </c>
      <c r="C159" s="55">
        <v>10</v>
      </c>
      <c r="D159" s="55">
        <v>3</v>
      </c>
      <c r="E159" s="56" t="s">
        <v>214</v>
      </c>
      <c r="F159" s="56"/>
      <c r="G159" s="58">
        <f>G160</f>
        <v>11000</v>
      </c>
    </row>
    <row r="160" spans="1:7" ht="78" customHeight="1">
      <c r="A160" s="67" t="s">
        <v>361</v>
      </c>
      <c r="B160" s="83">
        <v>13</v>
      </c>
      <c r="C160" s="55">
        <v>10</v>
      </c>
      <c r="D160" s="55">
        <v>3</v>
      </c>
      <c r="E160" s="56" t="s">
        <v>362</v>
      </c>
      <c r="F160" s="56"/>
      <c r="G160" s="58">
        <f>G161</f>
        <v>11000</v>
      </c>
    </row>
    <row r="161" spans="1:7" ht="18" customHeight="1">
      <c r="A161" s="54" t="s">
        <v>344</v>
      </c>
      <c r="B161" s="83">
        <v>13</v>
      </c>
      <c r="C161" s="55">
        <v>10</v>
      </c>
      <c r="D161" s="55">
        <v>3</v>
      </c>
      <c r="E161" s="56" t="s">
        <v>362</v>
      </c>
      <c r="F161" s="56">
        <v>110</v>
      </c>
      <c r="G161" s="59">
        <v>11000</v>
      </c>
    </row>
    <row r="162" spans="1:7" ht="18" customHeight="1">
      <c r="A162" s="54" t="s">
        <v>363</v>
      </c>
      <c r="B162" s="81">
        <v>13</v>
      </c>
      <c r="C162" s="55">
        <v>11</v>
      </c>
      <c r="D162" s="55"/>
      <c r="E162" s="56"/>
      <c r="F162" s="56"/>
      <c r="G162" s="60">
        <f>G163</f>
        <v>1000</v>
      </c>
    </row>
    <row r="163" spans="1:7" ht="18" customHeight="1">
      <c r="A163" s="54" t="s">
        <v>364</v>
      </c>
      <c r="B163" s="83">
        <v>13</v>
      </c>
      <c r="C163" s="55">
        <v>11</v>
      </c>
      <c r="D163" s="55">
        <v>1</v>
      </c>
      <c r="E163" s="56"/>
      <c r="F163" s="56"/>
      <c r="G163" s="60">
        <f>G164</f>
        <v>1000</v>
      </c>
    </row>
    <row r="164" spans="1:7" ht="78" customHeight="1">
      <c r="A164" s="54" t="s">
        <v>365</v>
      </c>
      <c r="B164" s="83">
        <v>13</v>
      </c>
      <c r="C164" s="55">
        <v>11</v>
      </c>
      <c r="D164" s="55">
        <v>1</v>
      </c>
      <c r="E164" s="56" t="s">
        <v>366</v>
      </c>
      <c r="F164" s="56"/>
      <c r="G164" s="60">
        <f>G165</f>
        <v>1000</v>
      </c>
    </row>
    <row r="165" spans="1:7" ht="18" customHeight="1">
      <c r="A165" s="54" t="s">
        <v>367</v>
      </c>
      <c r="B165" s="81">
        <v>13</v>
      </c>
      <c r="C165" s="55">
        <v>11</v>
      </c>
      <c r="D165" s="55">
        <v>1</v>
      </c>
      <c r="E165" s="56" t="s">
        <v>368</v>
      </c>
      <c r="F165" s="56"/>
      <c r="G165" s="60">
        <f>G166</f>
        <v>1000</v>
      </c>
    </row>
    <row r="166" spans="1:7" ht="33" customHeight="1">
      <c r="A166" s="54" t="s">
        <v>369</v>
      </c>
      <c r="B166" s="83">
        <v>13</v>
      </c>
      <c r="C166" s="55">
        <v>11</v>
      </c>
      <c r="D166" s="55">
        <v>1</v>
      </c>
      <c r="E166" s="56" t="s">
        <v>370</v>
      </c>
      <c r="F166" s="56"/>
      <c r="G166" s="60">
        <f>G167</f>
        <v>1000</v>
      </c>
    </row>
    <row r="167" spans="1:7" ht="33" customHeight="1">
      <c r="A167" s="54" t="s">
        <v>222</v>
      </c>
      <c r="B167" s="83">
        <v>13</v>
      </c>
      <c r="C167" s="55">
        <v>11</v>
      </c>
      <c r="D167" s="55">
        <v>1</v>
      </c>
      <c r="E167" s="56" t="s">
        <v>370</v>
      </c>
      <c r="F167" s="56">
        <v>240</v>
      </c>
      <c r="G167" s="61">
        <v>1000</v>
      </c>
    </row>
    <row r="168" spans="1:7" ht="12.75">
      <c r="A168" s="49" t="s">
        <v>384</v>
      </c>
      <c r="B168" s="49"/>
      <c r="C168" s="68"/>
      <c r="D168" s="68"/>
      <c r="E168" s="68"/>
      <c r="F168" s="68"/>
      <c r="G168" s="69">
        <f>G23+G28+G29+G30+G32+G37+G42+G46+G50+G54+G58+G62+G66+G67+G73+G79+G82+G85+G89+G91+G97+G102+G107+G113+G117+G120+G122+G128+G134+G137+G141+G142+G143+G148+G149+G156+G161+G167</f>
        <v>11077207.999999998</v>
      </c>
    </row>
    <row r="169" spans="1:7" ht="12.75">
      <c r="A169" s="49" t="s">
        <v>31</v>
      </c>
      <c r="B169" s="49"/>
      <c r="C169" s="49"/>
      <c r="D169" s="49"/>
      <c r="E169" s="49"/>
      <c r="F169" s="49" t="s">
        <v>372</v>
      </c>
      <c r="G169" s="49"/>
    </row>
    <row r="170" spans="1:7" ht="12.75">
      <c r="A170" s="49"/>
      <c r="B170" s="49"/>
      <c r="C170" s="49"/>
      <c r="D170" s="49"/>
      <c r="E170" s="49"/>
      <c r="F170" s="49"/>
      <c r="G170" s="86"/>
    </row>
    <row r="171" ht="12.75">
      <c r="G171" s="71" t="b">
        <f>G17=G168</f>
        <v>1</v>
      </c>
    </row>
    <row r="173" ht="12.75">
      <c r="G173" s="70">
        <f>9529680+186000+68000+18628+(1101315.8+11184.2)+162400</f>
        <v>11077208</v>
      </c>
    </row>
    <row r="176" ht="12.75">
      <c r="G176" s="70" t="b">
        <f>G168=G173</f>
        <v>1</v>
      </c>
    </row>
  </sheetData>
  <sheetProtection selectLockedCells="1" selectUnlockedCells="1"/>
  <mergeCells count="12">
    <mergeCell ref="E1:G1"/>
    <mergeCell ref="A9:G9"/>
    <mergeCell ref="A10:G10"/>
    <mergeCell ref="A13:A16"/>
    <mergeCell ref="B13:F13"/>
    <mergeCell ref="G13:G14"/>
    <mergeCell ref="B14:B16"/>
    <mergeCell ref="C14:C16"/>
    <mergeCell ref="D14:D16"/>
    <mergeCell ref="E14:E16"/>
    <mergeCell ref="F14:F16"/>
    <mergeCell ref="G15:G16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2023-01-13T12:29:55Z</cp:lastPrinted>
  <dcterms:created xsi:type="dcterms:W3CDTF">2009-04-16T04:32:48Z</dcterms:created>
  <dcterms:modified xsi:type="dcterms:W3CDTF">2023-01-13T12:32:44Z</dcterms:modified>
  <cp:category/>
  <cp:version/>
  <cp:contentType/>
  <cp:contentStatus/>
  <cp:revision>577</cp:revision>
</cp:coreProperties>
</file>