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'кредиторка'!$A$1:$J$57</definedName>
  </definedNames>
  <calcPr fullCalcOnLoad="1"/>
</workbook>
</file>

<file path=xl/sharedStrings.xml><?xml version="1.0" encoding="utf-8"?>
<sst xmlns="http://schemas.openxmlformats.org/spreadsheetml/2006/main" count="176" uniqueCount="108">
  <si>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</si>
  <si>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</si>
  <si>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</si>
  <si>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</si>
  <si>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</si>
  <si>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</si>
  <si>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</si>
  <si>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</si>
  <si>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</si>
  <si>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</si>
  <si>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</si>
  <si>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</si>
  <si>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</si>
  <si>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</si>
  <si>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</si>
  <si>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</si>
  <si>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</si>
  <si>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</si>
  <si>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</si>
  <si>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</si>
  <si>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</si>
  <si>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</si>
  <si>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</si>
  <si>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</si>
  <si>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</si>
  <si>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</si>
  <si>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</si>
  <si>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</si>
  <si>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</si>
  <si>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</si>
  <si>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</si>
  <si>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</si>
  <si>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</si>
  <si>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</si>
  <si>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</si>
  <si>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</si>
  <si>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</si>
  <si>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</si>
  <si>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</si>
  <si>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</si>
  <si>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</si>
  <si>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</si>
  <si>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</si>
  <si>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</si>
  <si>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</si>
  <si>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</si>
  <si>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</si>
  <si>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</si>
  <si>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</si>
  <si>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</si>
  <si>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</si>
  <si>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</si>
  <si>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</si>
  <si>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</si>
  <si>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</si>
  <si>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</si>
  <si>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</si>
  <si>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</si>
  <si>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</si>
  <si>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</si>
  <si>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</si>
  <si>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</si>
  <si>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</si>
  <si>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</si>
  <si>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</si>
  <si>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</si>
  <si>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</si>
  <si>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</si>
  <si>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</si>
  <si>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</si>
  <si>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</si>
  <si>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</si>
  <si>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</si>
  <si>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</si>
  <si>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</si>
  <si>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</si>
  <si>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</si>
  <si>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</si>
  <si>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</si>
  <si>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</si>
  <si>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</si>
  <si>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</si>
  <si>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</si>
  <si>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</si>
  <si>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</si>
  <si>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</si>
  <si>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</si>
  <si>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</si>
  <si>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</si>
  <si>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</si>
  <si>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школьное питание-0,0тысяч рублей; 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</si>
  <si>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</si>
  <si>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</si>
  <si>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</si>
  <si>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</si>
  <si>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>Свод просроченной кредиторской задолженности по собственным полномочиям  район на 1 декабря  2019 г</t>
  </si>
  <si>
    <t xml:space="preserve">Расшифровка делегированных полномочий на 01 января  2020года </t>
  </si>
  <si>
    <t xml:space="preserve"> (тыс.руб.)</t>
  </si>
  <si>
    <t xml:space="preserve">з/пл приемным родителям - 683,4; </t>
  </si>
  <si>
    <t>пособие по опеке - 1370,8; компенсация части  родительской платы-0,0; Жилье молодым специалистам-0,0тысяч рублей</t>
  </si>
  <si>
    <t xml:space="preserve"> плата образование-4461,3 ; детские сады-724,8 тыс.рублей.</t>
  </si>
  <si>
    <t xml:space="preserve"> образование-23288,5 тыс.рублей. детские сад-4304,0тыс.рублей</t>
  </si>
  <si>
    <t xml:space="preserve"> плата образование- 3717,8;  детские сады-794,3тыс.рублей.б/лист-0,0 тыс.рублей</t>
  </si>
  <si>
    <t>медосмотры-40,9; командировочный -180,0</t>
  </si>
  <si>
    <t>медосмотры-2,3; командировочный -0,0</t>
  </si>
  <si>
    <t>услуги связи-154,8 тыс.рублей</t>
  </si>
  <si>
    <t>услуги связи-30,1 тыс.рублей</t>
  </si>
  <si>
    <t>Кредиторская задолженность МО Орджоникидзевский район (консолид.) на 1 января 2020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</si>
</sst>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2" sqref="I3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7" t="s">
        <v>96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3" ht="15.75">
      <c r="A3" s="153"/>
      <c r="B3" s="153"/>
      <c r="C3" s="153"/>
      <c r="F3" s="154"/>
      <c r="G3" s="154"/>
      <c r="H3" s="52"/>
      <c r="I3" s="52"/>
      <c r="M3" t="s">
        <v>97</v>
      </c>
    </row>
    <row r="4" spans="1:13" ht="15" customHeight="1">
      <c r="A4" s="1" t="s">
        <v>1</v>
      </c>
      <c r="B4" s="43"/>
      <c r="C4" s="155" t="s">
        <v>45</v>
      </c>
      <c r="D4" s="158" t="s">
        <v>22</v>
      </c>
      <c r="E4" s="170"/>
      <c r="F4" s="170"/>
      <c r="G4" s="170"/>
      <c r="H4" s="170"/>
      <c r="I4" s="170"/>
      <c r="J4" s="170"/>
      <c r="K4" s="159"/>
      <c r="L4" s="158" t="s">
        <v>44</v>
      </c>
      <c r="M4" s="159"/>
    </row>
    <row r="5" spans="1:13" ht="15">
      <c r="A5" s="2"/>
      <c r="B5" s="44" t="s">
        <v>20</v>
      </c>
      <c r="C5" s="156"/>
      <c r="D5" s="160" t="s">
        <v>46</v>
      </c>
      <c r="E5" s="161"/>
      <c r="F5" s="162"/>
      <c r="G5" s="171" t="s">
        <v>18</v>
      </c>
      <c r="H5" s="173" t="s">
        <v>0</v>
      </c>
      <c r="I5" s="174"/>
      <c r="J5" s="175" t="s">
        <v>57</v>
      </c>
      <c r="K5" s="176"/>
      <c r="L5" s="166" t="s">
        <v>18</v>
      </c>
      <c r="M5" s="168" t="s">
        <v>55</v>
      </c>
    </row>
    <row r="6" spans="1:13" ht="15">
      <c r="A6" s="2"/>
      <c r="B6" s="45"/>
      <c r="C6" s="156"/>
      <c r="D6" s="163"/>
      <c r="E6" s="164"/>
      <c r="F6" s="165"/>
      <c r="G6" s="172"/>
      <c r="H6" s="58" t="s">
        <v>58</v>
      </c>
      <c r="I6" s="59" t="s">
        <v>55</v>
      </c>
      <c r="J6" s="58" t="s">
        <v>58</v>
      </c>
      <c r="K6" s="59" t="s">
        <v>55</v>
      </c>
      <c r="L6" s="167"/>
      <c r="M6" s="169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163.8</v>
      </c>
      <c r="D8" s="26">
        <f aca="true" t="shared" si="0" ref="D8:D20">E8+F8</f>
        <v>3732.4</v>
      </c>
      <c r="E8" s="26">
        <v>3732.4</v>
      </c>
      <c r="F8" s="26"/>
      <c r="G8" s="83">
        <f>H8+J8</f>
        <v>163.8</v>
      </c>
      <c r="H8" s="48">
        <v>163.8</v>
      </c>
      <c r="I8" s="83" t="s">
        <v>59</v>
      </c>
      <c r="J8" s="83">
        <v>0</v>
      </c>
      <c r="K8" s="83"/>
      <c r="L8" s="83">
        <v>0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130.7</v>
      </c>
      <c r="D9" s="26">
        <f t="shared" si="0"/>
        <v>1374.4</v>
      </c>
      <c r="E9" s="26">
        <v>1374.4</v>
      </c>
      <c r="F9" s="26"/>
      <c r="G9" s="83">
        <f>H9+J9</f>
        <v>130.7</v>
      </c>
      <c r="H9" s="48">
        <v>130.7</v>
      </c>
      <c r="I9" s="83" t="s">
        <v>60</v>
      </c>
      <c r="J9" s="83">
        <v>0</v>
      </c>
      <c r="K9" s="83"/>
      <c r="L9" s="83">
        <v>0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683.4</v>
      </c>
      <c r="D15" s="60">
        <f t="shared" si="0"/>
        <v>1060.9</v>
      </c>
      <c r="E15" s="64">
        <v>643.9</v>
      </c>
      <c r="F15" s="60">
        <v>417</v>
      </c>
      <c r="G15" s="66">
        <f>H15+J15</f>
        <v>683.4</v>
      </c>
      <c r="H15" s="66">
        <v>683.4</v>
      </c>
      <c r="I15" s="90" t="s">
        <v>98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76.5" customHeight="1">
      <c r="A17" s="27" t="s">
        <v>9</v>
      </c>
      <c r="B17" s="61">
        <v>262</v>
      </c>
      <c r="C17" s="62">
        <f t="shared" si="1"/>
        <v>1370.8</v>
      </c>
      <c r="D17" s="60">
        <f t="shared" si="0"/>
        <v>0</v>
      </c>
      <c r="E17" s="60">
        <v>0</v>
      </c>
      <c r="F17" s="60"/>
      <c r="G17" s="66">
        <f>H17+J17</f>
        <v>1370.8</v>
      </c>
      <c r="H17" s="66">
        <v>1370.8</v>
      </c>
      <c r="I17" s="66" t="s">
        <v>99</v>
      </c>
      <c r="J17" s="66">
        <v>0</v>
      </c>
      <c r="K17" s="66" t="s">
        <v>81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.75" customHeight="1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1">
        <f>H19+J19</f>
        <v>1094.6</v>
      </c>
      <c r="H19" s="66">
        <v>0</v>
      </c>
      <c r="I19" s="121" t="s">
        <v>94</v>
      </c>
      <c r="J19" s="66">
        <v>1094.6</v>
      </c>
      <c r="K19" s="121" t="s">
        <v>80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82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3443.2999999999997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3443.2999999999997</v>
      </c>
      <c r="H21" s="28">
        <f t="shared" si="2"/>
        <v>2348.7</v>
      </c>
      <c r="I21" s="28"/>
      <c r="J21" s="28">
        <f t="shared" si="2"/>
        <v>1094.6</v>
      </c>
      <c r="K21" s="28"/>
      <c r="L21" s="28">
        <f>SUM(L8:L20)</f>
        <v>0</v>
      </c>
      <c r="M21" s="28"/>
    </row>
    <row r="22" spans="1:13" ht="48.75" customHeight="1">
      <c r="A22" s="19">
        <v>211</v>
      </c>
      <c r="B22" s="35"/>
      <c r="C22" s="123">
        <f t="shared" si="1"/>
        <v>5186.1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5186.1</v>
      </c>
      <c r="H22" s="142">
        <v>5186.1</v>
      </c>
      <c r="I22" s="121" t="s">
        <v>100</v>
      </c>
      <c r="J22" s="83">
        <v>0</v>
      </c>
      <c r="K22" s="120" t="s">
        <v>86</v>
      </c>
      <c r="L22" s="82"/>
      <c r="M22" s="37"/>
    </row>
    <row r="23" spans="1:13" ht="45.75" customHeight="1">
      <c r="A23" s="19">
        <v>213</v>
      </c>
      <c r="B23" s="37"/>
      <c r="C23" s="123">
        <f t="shared" si="1"/>
        <v>32104.6</v>
      </c>
      <c r="D23" s="26">
        <f t="shared" si="3"/>
        <v>1935.5</v>
      </c>
      <c r="E23" s="37">
        <v>1935.5</v>
      </c>
      <c r="F23" s="37">
        <v>0</v>
      </c>
      <c r="G23" s="122">
        <f>H23+J23</f>
        <v>32104.6</v>
      </c>
      <c r="H23" s="142">
        <v>4512.1</v>
      </c>
      <c r="I23" s="121" t="s">
        <v>102</v>
      </c>
      <c r="J23" s="122">
        <v>27592.5</v>
      </c>
      <c r="K23" s="120" t="s">
        <v>101</v>
      </c>
      <c r="L23" s="82"/>
      <c r="M23" s="37"/>
    </row>
    <row r="24" spans="1:13" ht="40.5" customHeight="1">
      <c r="A24" s="19">
        <v>212</v>
      </c>
      <c r="B24" s="37"/>
      <c r="C24" s="123">
        <f t="shared" si="1"/>
        <v>223.20000000000002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223.20000000000002</v>
      </c>
      <c r="H24" s="122">
        <v>2.3</v>
      </c>
      <c r="I24" s="121" t="s">
        <v>104</v>
      </c>
      <c r="J24" s="122">
        <v>220.9</v>
      </c>
      <c r="K24" s="121" t="s">
        <v>103</v>
      </c>
      <c r="L24" s="82"/>
      <c r="M24" s="37"/>
    </row>
    <row r="25" spans="1:13" ht="30">
      <c r="A25" s="19">
        <v>221</v>
      </c>
      <c r="B25" s="37"/>
      <c r="C25" s="134">
        <f>G25+L25</f>
        <v>184.9</v>
      </c>
      <c r="D25" s="26">
        <f t="shared" si="3"/>
        <v>33</v>
      </c>
      <c r="E25" s="37">
        <v>33</v>
      </c>
      <c r="F25" s="37">
        <v>0</v>
      </c>
      <c r="G25" s="122">
        <f>H25+J25</f>
        <v>184.9</v>
      </c>
      <c r="H25" s="122">
        <v>30.1</v>
      </c>
      <c r="I25" s="121" t="s">
        <v>106</v>
      </c>
      <c r="J25" s="122">
        <v>154.8</v>
      </c>
      <c r="K25" s="120" t="s">
        <v>105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8">
        <f t="shared" si="3"/>
        <v>2457.7</v>
      </c>
      <c r="E29" s="148">
        <v>1854.2</v>
      </c>
      <c r="F29" s="148">
        <v>603.5</v>
      </c>
      <c r="G29" s="121">
        <f>H29+J29</f>
        <v>0</v>
      </c>
      <c r="H29" s="121">
        <v>0</v>
      </c>
      <c r="I29" s="140" t="s">
        <v>84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83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0</v>
      </c>
      <c r="D31" s="67"/>
      <c r="E31" s="67"/>
      <c r="F31" s="65"/>
      <c r="G31" s="66">
        <f>H31+J31</f>
        <v>0</v>
      </c>
      <c r="H31" s="66">
        <v>0</v>
      </c>
      <c r="I31" s="66" t="s">
        <v>89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0" t="s">
        <v>84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0</v>
      </c>
      <c r="D33" s="67">
        <f t="shared" si="3"/>
        <v>2802</v>
      </c>
      <c r="E33" s="67">
        <v>1804.3</v>
      </c>
      <c r="F33" s="67">
        <v>997.7</v>
      </c>
      <c r="G33" s="119">
        <f>H33+J33</f>
        <v>0</v>
      </c>
      <c r="H33" s="66">
        <v>0</v>
      </c>
      <c r="I33" s="66" t="s">
        <v>90</v>
      </c>
      <c r="J33" s="66">
        <v>0</v>
      </c>
      <c r="K33" s="66" t="s">
        <v>91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37698.799999999996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37698.799999999996</v>
      </c>
      <c r="H34" s="28">
        <f>SUM(H22:H33)</f>
        <v>9730.6</v>
      </c>
      <c r="I34" s="28"/>
      <c r="J34" s="28">
        <f>J22+J23+J29+J30+J32+J33+J25+J24</f>
        <v>27968.2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41142.1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41142.1</v>
      </c>
      <c r="H35" s="57">
        <f>H21+H34</f>
        <v>12079.3</v>
      </c>
      <c r="I35" s="57"/>
      <c r="J35" s="57">
        <f>J21+J34</f>
        <v>29062.8</v>
      </c>
      <c r="K35" s="57"/>
      <c r="L35" s="57">
        <f>L21+L34</f>
        <v>0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0">
      <selection activeCell="L37" sqref="L37"/>
    </sheetView>
  </sheetViews>
  <sheetFormatPr defaultColWidth="9.140625" defaultRowHeight="15"/>
  <cols>
    <col min="1" max="1" width="35.57421875" style="0" customWidth="1"/>
    <col min="2" max="2" width="11.00390625" style="0" customWidth="1"/>
    <col min="3" max="3" width="12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57" t="s">
        <v>107</v>
      </c>
      <c r="B2" s="157"/>
      <c r="C2" s="157"/>
      <c r="D2" s="157"/>
      <c r="E2" s="157"/>
      <c r="F2" s="157"/>
      <c r="G2" s="157"/>
    </row>
    <row r="3" spans="1:11" ht="15.75">
      <c r="A3" s="153"/>
      <c r="B3" s="153"/>
      <c r="C3" s="153"/>
      <c r="I3" s="152" t="s">
        <v>19</v>
      </c>
      <c r="J3" s="152"/>
      <c r="K3" s="152"/>
    </row>
    <row r="4" spans="1:10" ht="22.5" customHeight="1">
      <c r="A4" s="1" t="s">
        <v>1</v>
      </c>
      <c r="B4" s="43"/>
      <c r="C4" s="155" t="s">
        <v>45</v>
      </c>
      <c r="D4" s="158" t="s">
        <v>22</v>
      </c>
      <c r="E4" s="170"/>
      <c r="F4" s="170"/>
      <c r="G4" s="170"/>
      <c r="H4" s="159"/>
      <c r="I4" s="178" t="s">
        <v>44</v>
      </c>
      <c r="J4" s="178"/>
    </row>
    <row r="5" spans="1:10" ht="15" customHeight="1">
      <c r="A5" s="2"/>
      <c r="B5" s="44" t="s">
        <v>20</v>
      </c>
      <c r="C5" s="156"/>
      <c r="D5" s="160" t="s">
        <v>46</v>
      </c>
      <c r="E5" s="161"/>
      <c r="F5" s="162"/>
      <c r="G5" s="182" t="s">
        <v>47</v>
      </c>
      <c r="H5" s="183"/>
      <c r="I5" s="166" t="s">
        <v>18</v>
      </c>
      <c r="J5" s="179" t="s">
        <v>54</v>
      </c>
    </row>
    <row r="6" spans="1:10" ht="13.5" customHeight="1">
      <c r="A6" s="2"/>
      <c r="B6" s="45"/>
      <c r="C6" s="156"/>
      <c r="D6" s="163"/>
      <c r="E6" s="164"/>
      <c r="F6" s="165"/>
      <c r="G6" s="184"/>
      <c r="H6" s="185"/>
      <c r="I6" s="167"/>
      <c r="J6" s="180"/>
    </row>
    <row r="7" spans="1:10" ht="12.75" customHeight="1">
      <c r="A7" s="3"/>
      <c r="B7" s="46"/>
      <c r="C7" s="156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7"/>
      <c r="J7" s="181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7">
        <v>10</v>
      </c>
    </row>
    <row r="10" spans="1:10" ht="15">
      <c r="A10" s="17" t="s">
        <v>49</v>
      </c>
      <c r="B10" s="26">
        <v>211</v>
      </c>
      <c r="C10" s="80">
        <f aca="true" t="shared" si="0" ref="C10:C43">D10+G10+I10</f>
        <v>5958</v>
      </c>
      <c r="D10" s="17">
        <f>E10+F10</f>
        <v>0</v>
      </c>
      <c r="E10" s="17"/>
      <c r="F10" s="78"/>
      <c r="G10" s="17">
        <v>151.6</v>
      </c>
      <c r="H10" s="17"/>
      <c r="I10" s="143">
        <v>5806.4</v>
      </c>
      <c r="J10" s="4">
        <v>5014</v>
      </c>
    </row>
    <row r="11" spans="1:10" ht="15">
      <c r="A11" s="17" t="s">
        <v>50</v>
      </c>
      <c r="B11" s="26">
        <v>213</v>
      </c>
      <c r="C11" s="80">
        <f>D11+G11+I11</f>
        <v>28258.5</v>
      </c>
      <c r="D11" s="17">
        <f aca="true" t="shared" si="1" ref="D11:D23">E11+F11</f>
        <v>15492.5</v>
      </c>
      <c r="E11" s="17">
        <v>1218.5</v>
      </c>
      <c r="F11" s="78">
        <v>14274</v>
      </c>
      <c r="G11" s="17">
        <v>130.7</v>
      </c>
      <c r="H11" s="17"/>
      <c r="I11" s="143">
        <v>12635.3</v>
      </c>
      <c r="J11" s="4">
        <v>11626.3</v>
      </c>
    </row>
    <row r="12" spans="1:10" ht="15">
      <c r="A12" s="17" t="s">
        <v>12</v>
      </c>
      <c r="B12" s="16">
        <v>212</v>
      </c>
      <c r="C12" s="80">
        <f t="shared" si="0"/>
        <v>0.3</v>
      </c>
      <c r="D12" s="17">
        <f t="shared" si="1"/>
        <v>0.3</v>
      </c>
      <c r="E12" s="17">
        <v>0.3</v>
      </c>
      <c r="F12" s="78"/>
      <c r="G12" s="17"/>
      <c r="H12" s="17"/>
      <c r="I12" s="143"/>
      <c r="J12" s="4"/>
    </row>
    <row r="13" spans="1:10" ht="15">
      <c r="A13" s="17" t="s">
        <v>2</v>
      </c>
      <c r="B13" s="16">
        <v>221</v>
      </c>
      <c r="C13" s="80">
        <f t="shared" si="0"/>
        <v>39.2</v>
      </c>
      <c r="D13" s="17">
        <f t="shared" si="1"/>
        <v>0.1</v>
      </c>
      <c r="E13" s="79"/>
      <c r="F13" s="78">
        <v>0.1</v>
      </c>
      <c r="G13" s="17">
        <v>0</v>
      </c>
      <c r="H13" s="17"/>
      <c r="I13" s="143">
        <v>39.1</v>
      </c>
      <c r="J13" s="4">
        <v>28.6</v>
      </c>
    </row>
    <row r="14" spans="1:10" ht="15">
      <c r="A14" s="17" t="s">
        <v>3</v>
      </c>
      <c r="B14" s="16">
        <v>222</v>
      </c>
      <c r="C14" s="80">
        <f t="shared" si="0"/>
        <v>317.3</v>
      </c>
      <c r="D14" s="17">
        <f t="shared" si="1"/>
        <v>0</v>
      </c>
      <c r="E14" s="17"/>
      <c r="F14" s="78"/>
      <c r="G14" s="17"/>
      <c r="H14" s="17"/>
      <c r="I14" s="143">
        <v>317.3</v>
      </c>
      <c r="J14" s="4">
        <v>302.7</v>
      </c>
    </row>
    <row r="15" spans="1:10" ht="15">
      <c r="A15" s="17" t="s">
        <v>4</v>
      </c>
      <c r="B15" s="16">
        <v>223</v>
      </c>
      <c r="C15" s="80">
        <f t="shared" si="0"/>
        <v>1932.3</v>
      </c>
      <c r="D15" s="17">
        <f t="shared" si="1"/>
        <v>0</v>
      </c>
      <c r="E15" s="17"/>
      <c r="F15" s="78"/>
      <c r="G15" s="17"/>
      <c r="H15" s="17"/>
      <c r="I15" s="144">
        <v>1932.3</v>
      </c>
      <c r="J15" s="4">
        <v>1621.2</v>
      </c>
    </row>
    <row r="16" spans="1:10" ht="15">
      <c r="A16" s="17" t="s">
        <v>85</v>
      </c>
      <c r="B16" s="16">
        <v>224</v>
      </c>
      <c r="C16" s="80">
        <f t="shared" si="0"/>
        <v>5.7</v>
      </c>
      <c r="D16" s="17">
        <f t="shared" si="1"/>
        <v>0</v>
      </c>
      <c r="E16" s="17"/>
      <c r="F16" s="78"/>
      <c r="G16" s="17"/>
      <c r="H16" s="17"/>
      <c r="I16" s="144">
        <v>5.7</v>
      </c>
      <c r="J16" s="4">
        <v>4</v>
      </c>
    </row>
    <row r="17" spans="1:10" ht="15">
      <c r="A17" s="17" t="s">
        <v>5</v>
      </c>
      <c r="B17" s="16">
        <v>225</v>
      </c>
      <c r="C17" s="80">
        <f t="shared" si="0"/>
        <v>5661.8</v>
      </c>
      <c r="D17" s="17">
        <f t="shared" si="1"/>
        <v>0</v>
      </c>
      <c r="E17" s="17"/>
      <c r="F17" s="78"/>
      <c r="G17" s="17"/>
      <c r="H17" s="17"/>
      <c r="I17" s="145">
        <v>5661.8</v>
      </c>
      <c r="J17" s="4">
        <v>2846.5</v>
      </c>
    </row>
    <row r="18" spans="1:10" ht="15">
      <c r="A18" s="17" t="s">
        <v>8</v>
      </c>
      <c r="B18" s="16">
        <v>226</v>
      </c>
      <c r="C18" s="80">
        <f t="shared" si="0"/>
        <v>4366.6</v>
      </c>
      <c r="D18" s="78">
        <f>E18+F18</f>
        <v>73.7</v>
      </c>
      <c r="E18" s="78">
        <v>73.7</v>
      </c>
      <c r="F18" s="78">
        <v>0</v>
      </c>
      <c r="G18" s="17">
        <v>683.4</v>
      </c>
      <c r="H18" s="17"/>
      <c r="I18" s="143">
        <v>3609.5</v>
      </c>
      <c r="J18" s="4">
        <v>3082</v>
      </c>
    </row>
    <row r="19" spans="1:10" ht="15">
      <c r="A19" s="17" t="s">
        <v>92</v>
      </c>
      <c r="B19" s="16">
        <v>227</v>
      </c>
      <c r="C19" s="80">
        <f t="shared" si="0"/>
        <v>4.9</v>
      </c>
      <c r="D19" s="78"/>
      <c r="E19" s="78"/>
      <c r="F19" s="78"/>
      <c r="G19" s="17"/>
      <c r="H19" s="17"/>
      <c r="I19" s="143">
        <v>4.9</v>
      </c>
      <c r="J19" s="4">
        <v>4.9</v>
      </c>
    </row>
    <row r="20" spans="1:10" ht="21" customHeight="1">
      <c r="A20" s="135" t="s">
        <v>93</v>
      </c>
      <c r="B20" s="16">
        <v>228</v>
      </c>
      <c r="C20" s="80">
        <f t="shared" si="0"/>
        <v>0</v>
      </c>
      <c r="D20" s="78"/>
      <c r="E20" s="78"/>
      <c r="F20" s="78"/>
      <c r="G20" s="17"/>
      <c r="H20" s="17"/>
      <c r="I20" s="143">
        <v>0</v>
      </c>
      <c r="J20" s="4">
        <v>0</v>
      </c>
    </row>
    <row r="21" spans="1:10" ht="15.75" customHeight="1">
      <c r="A21" s="27" t="s">
        <v>87</v>
      </c>
      <c r="B21" s="16">
        <v>244</v>
      </c>
      <c r="C21" s="80">
        <f t="shared" si="0"/>
        <v>0</v>
      </c>
      <c r="D21" s="78">
        <f>E21+F21</f>
        <v>0</v>
      </c>
      <c r="E21" s="78"/>
      <c r="F21" s="78"/>
      <c r="G21" s="17"/>
      <c r="H21" s="17"/>
      <c r="I21" s="143">
        <v>0</v>
      </c>
      <c r="J21" s="4">
        <v>0</v>
      </c>
    </row>
    <row r="22" spans="1:10" ht="13.5" customHeight="1">
      <c r="A22" s="27" t="s">
        <v>76</v>
      </c>
      <c r="B22" s="16">
        <v>246</v>
      </c>
      <c r="C22" s="80">
        <f t="shared" si="0"/>
        <v>0</v>
      </c>
      <c r="D22" s="17">
        <f t="shared" si="1"/>
        <v>0</v>
      </c>
      <c r="E22" s="78"/>
      <c r="F22" s="78"/>
      <c r="G22" s="17"/>
      <c r="H22" s="17"/>
      <c r="I22" s="143">
        <v>0</v>
      </c>
      <c r="J22" s="4">
        <v>0</v>
      </c>
    </row>
    <row r="23" spans="1:10" ht="15">
      <c r="A23" s="17" t="s">
        <v>9</v>
      </c>
      <c r="B23" s="16">
        <v>262</v>
      </c>
      <c r="C23" s="80">
        <f t="shared" si="0"/>
        <v>1370.8</v>
      </c>
      <c r="D23" s="17">
        <f t="shared" si="1"/>
        <v>0</v>
      </c>
      <c r="E23" s="17"/>
      <c r="F23" s="78"/>
      <c r="G23" s="48">
        <v>1370.8</v>
      </c>
      <c r="H23" s="17"/>
      <c r="I23" s="144">
        <v>0</v>
      </c>
      <c r="J23" s="4">
        <v>0</v>
      </c>
    </row>
    <row r="24" spans="1:10" ht="15">
      <c r="A24" s="17" t="s">
        <v>21</v>
      </c>
      <c r="B24" s="16">
        <v>264</v>
      </c>
      <c r="C24" s="80">
        <f>D24+G24+I24</f>
        <v>364.5</v>
      </c>
      <c r="D24" s="17">
        <f>E24+F24</f>
        <v>0</v>
      </c>
      <c r="E24" s="118"/>
      <c r="F24" s="78"/>
      <c r="G24" s="17"/>
      <c r="H24" s="17"/>
      <c r="I24" s="143">
        <v>364.5</v>
      </c>
      <c r="J24" s="4">
        <v>235.1</v>
      </c>
    </row>
    <row r="25" spans="1:10" ht="15">
      <c r="A25" s="17" t="s">
        <v>88</v>
      </c>
      <c r="B25" s="16">
        <v>266</v>
      </c>
      <c r="C25" s="80">
        <f>D25+G25+I25</f>
        <v>0</v>
      </c>
      <c r="D25" s="17">
        <f>E25+F25</f>
        <v>0</v>
      </c>
      <c r="E25" s="118"/>
      <c r="F25" s="78"/>
      <c r="G25" s="17"/>
      <c r="H25" s="17"/>
      <c r="I25" s="143">
        <v>0</v>
      </c>
      <c r="J25" s="4">
        <v>0</v>
      </c>
    </row>
    <row r="26" spans="1:10" ht="15">
      <c r="A26" s="27" t="s">
        <v>43</v>
      </c>
      <c r="B26" s="16">
        <v>290</v>
      </c>
      <c r="C26" s="80">
        <f t="shared" si="0"/>
        <v>463.4</v>
      </c>
      <c r="D26" s="17">
        <f>E26+F26</f>
        <v>28.7</v>
      </c>
      <c r="E26" s="17"/>
      <c r="F26" s="78">
        <v>28.7</v>
      </c>
      <c r="G26" s="17"/>
      <c r="H26" s="17"/>
      <c r="I26" s="143">
        <v>434.7</v>
      </c>
      <c r="J26" s="4">
        <v>420.8</v>
      </c>
    </row>
    <row r="27" spans="1:10" ht="15">
      <c r="A27" s="17" t="s">
        <v>10</v>
      </c>
      <c r="B27" s="16">
        <v>310</v>
      </c>
      <c r="C27" s="80">
        <f t="shared" si="0"/>
        <v>1644.3</v>
      </c>
      <c r="D27" s="78">
        <f>E27+F27</f>
        <v>0</v>
      </c>
      <c r="E27" s="17"/>
      <c r="F27" s="78"/>
      <c r="G27" s="17">
        <v>1094.6</v>
      </c>
      <c r="H27" s="17">
        <v>1094.6</v>
      </c>
      <c r="I27" s="143">
        <v>549.7</v>
      </c>
      <c r="J27" s="4">
        <v>510.5</v>
      </c>
    </row>
    <row r="28" spans="1:10" ht="15">
      <c r="A28" s="17" t="s">
        <v>11</v>
      </c>
      <c r="B28" s="16">
        <v>340</v>
      </c>
      <c r="C28" s="80">
        <f t="shared" si="0"/>
        <v>2307.2999999999997</v>
      </c>
      <c r="D28" s="17">
        <f>E28+F28</f>
        <v>310.7</v>
      </c>
      <c r="E28" s="17">
        <v>310.7</v>
      </c>
      <c r="F28" s="78"/>
      <c r="G28" s="17">
        <v>0</v>
      </c>
      <c r="H28" s="17"/>
      <c r="I28" s="143">
        <v>1996.6</v>
      </c>
      <c r="J28" s="4">
        <v>1605.9</v>
      </c>
    </row>
    <row r="29" spans="1:10" s="15" customFormat="1" ht="15">
      <c r="A29" s="24" t="s">
        <v>51</v>
      </c>
      <c r="B29" s="28"/>
      <c r="C29" s="50">
        <f>D29+G29+I29</f>
        <v>52694.899999999994</v>
      </c>
      <c r="D29" s="24">
        <f>SUM(D10:D28)</f>
        <v>15906.000000000002</v>
      </c>
      <c r="E29" s="24">
        <f aca="true" t="shared" si="2" ref="E29:J29">SUM(E10:E28)</f>
        <v>1603.2</v>
      </c>
      <c r="F29" s="24">
        <f t="shared" si="2"/>
        <v>14302.800000000001</v>
      </c>
      <c r="G29" s="24">
        <f>SUM(G10:G28)</f>
        <v>3431.1</v>
      </c>
      <c r="H29" s="24">
        <f t="shared" si="2"/>
        <v>1094.6</v>
      </c>
      <c r="I29" s="51">
        <f>SUM(I10:I28)</f>
        <v>33357.799999999996</v>
      </c>
      <c r="J29" s="28">
        <f t="shared" si="2"/>
        <v>27302.5</v>
      </c>
    </row>
    <row r="30" spans="1:10" s="18" customFormat="1" ht="15">
      <c r="A30" s="19">
        <v>211</v>
      </c>
      <c r="B30" s="35"/>
      <c r="C30" s="80">
        <f t="shared" si="0"/>
        <v>6453</v>
      </c>
      <c r="D30" s="17">
        <f aca="true" t="shared" si="3" ref="D30:D54">E30+F30</f>
        <v>0</v>
      </c>
      <c r="E30" s="48"/>
      <c r="F30" s="136"/>
      <c r="G30" s="36">
        <v>5154.6</v>
      </c>
      <c r="H30" s="36">
        <v>0</v>
      </c>
      <c r="I30" s="143">
        <v>1298.4</v>
      </c>
      <c r="J30" s="4">
        <v>1106.6</v>
      </c>
    </row>
    <row r="31" spans="1:10" s="18" customFormat="1" ht="15">
      <c r="A31" s="19">
        <v>213</v>
      </c>
      <c r="B31" s="37"/>
      <c r="C31" s="80">
        <f t="shared" si="0"/>
        <v>49422.200000000004</v>
      </c>
      <c r="D31" s="17">
        <f t="shared" si="3"/>
        <v>14587.2</v>
      </c>
      <c r="E31" s="48">
        <v>1008.5</v>
      </c>
      <c r="F31" s="136">
        <v>13578.7</v>
      </c>
      <c r="G31" s="17">
        <v>32104.6</v>
      </c>
      <c r="H31" s="36">
        <v>27592.5</v>
      </c>
      <c r="I31" s="143">
        <v>2730.4</v>
      </c>
      <c r="J31" s="4">
        <v>2537.3</v>
      </c>
    </row>
    <row r="32" spans="1:10" s="18" customFormat="1" ht="15">
      <c r="A32" s="19">
        <v>212</v>
      </c>
      <c r="B32" s="37"/>
      <c r="C32" s="80">
        <f t="shared" si="0"/>
        <v>466.4</v>
      </c>
      <c r="D32" s="17">
        <f t="shared" si="3"/>
        <v>243.2</v>
      </c>
      <c r="E32" s="48">
        <v>6.7</v>
      </c>
      <c r="F32" s="137">
        <v>236.5</v>
      </c>
      <c r="G32" s="36">
        <v>223.2</v>
      </c>
      <c r="H32" s="36">
        <v>220.9</v>
      </c>
      <c r="I32" s="143"/>
      <c r="J32" s="4"/>
    </row>
    <row r="33" spans="1:10" s="18" customFormat="1" ht="15">
      <c r="A33" s="19">
        <v>221</v>
      </c>
      <c r="B33" s="37"/>
      <c r="C33" s="80">
        <f t="shared" si="0"/>
        <v>343.20000000000005</v>
      </c>
      <c r="D33" s="17">
        <f t="shared" si="3"/>
        <v>117.19999999999999</v>
      </c>
      <c r="E33" s="48">
        <v>20.9</v>
      </c>
      <c r="F33" s="136">
        <v>96.3</v>
      </c>
      <c r="G33" s="36">
        <v>184.9</v>
      </c>
      <c r="H33" s="36">
        <v>154.8</v>
      </c>
      <c r="I33" s="143">
        <v>41.1</v>
      </c>
      <c r="J33" s="4">
        <v>41.1</v>
      </c>
    </row>
    <row r="34" spans="1:10" s="18" customFormat="1" ht="15">
      <c r="A34" s="19">
        <v>222</v>
      </c>
      <c r="B34" s="37"/>
      <c r="C34" s="80">
        <f t="shared" si="0"/>
        <v>61.5</v>
      </c>
      <c r="D34" s="17">
        <f t="shared" si="3"/>
        <v>61.5</v>
      </c>
      <c r="E34" s="48">
        <v>4.2</v>
      </c>
      <c r="F34" s="136">
        <v>57.3</v>
      </c>
      <c r="G34" s="36"/>
      <c r="H34" s="36"/>
      <c r="I34" s="143"/>
      <c r="J34" s="4"/>
    </row>
    <row r="35" spans="1:10" s="18" customFormat="1" ht="15">
      <c r="A35" s="19">
        <v>223</v>
      </c>
      <c r="B35" s="37"/>
      <c r="C35" s="80">
        <f t="shared" si="0"/>
        <v>3225.9000000000005</v>
      </c>
      <c r="D35" s="17">
        <f t="shared" si="3"/>
        <v>3025.6000000000004</v>
      </c>
      <c r="E35" s="48">
        <v>873.8</v>
      </c>
      <c r="F35" s="136">
        <v>2151.8</v>
      </c>
      <c r="G35" s="36"/>
      <c r="H35" s="36"/>
      <c r="I35" s="144">
        <v>200.3</v>
      </c>
      <c r="J35" s="4">
        <v>150.9</v>
      </c>
    </row>
    <row r="36" spans="1:10" s="18" customFormat="1" ht="15">
      <c r="A36" s="19">
        <v>224</v>
      </c>
      <c r="B36" s="37"/>
      <c r="C36" s="80">
        <f t="shared" si="0"/>
        <v>408</v>
      </c>
      <c r="D36" s="17">
        <f t="shared" si="3"/>
        <v>408</v>
      </c>
      <c r="E36" s="48">
        <v>24</v>
      </c>
      <c r="F36" s="136">
        <v>384</v>
      </c>
      <c r="G36" s="36"/>
      <c r="H36" s="36"/>
      <c r="I36" s="146"/>
      <c r="J36" s="17"/>
    </row>
    <row r="37" spans="1:10" s="18" customFormat="1" ht="15">
      <c r="A37" s="75">
        <v>225</v>
      </c>
      <c r="B37" s="37"/>
      <c r="C37" s="80">
        <f>D37+G37+I37</f>
        <v>3418.2000000000003</v>
      </c>
      <c r="D37" s="17">
        <f t="shared" si="3"/>
        <v>3335.4</v>
      </c>
      <c r="E37" s="48">
        <v>642.4</v>
      </c>
      <c r="F37" s="137">
        <v>2693</v>
      </c>
      <c r="G37" s="48"/>
      <c r="H37" s="48"/>
      <c r="I37" s="145">
        <v>82.8</v>
      </c>
      <c r="J37" s="4">
        <v>65.3</v>
      </c>
    </row>
    <row r="38" spans="1:10" s="18" customFormat="1" ht="15">
      <c r="A38" s="75">
        <v>226</v>
      </c>
      <c r="B38" s="37"/>
      <c r="C38" s="80">
        <f t="shared" si="0"/>
        <v>3472.1000000000004</v>
      </c>
      <c r="D38" s="17">
        <f t="shared" si="3"/>
        <v>3348.8</v>
      </c>
      <c r="E38" s="48">
        <v>718.2</v>
      </c>
      <c r="F38" s="137">
        <v>2630.6</v>
      </c>
      <c r="G38" s="48"/>
      <c r="H38" s="48"/>
      <c r="I38" s="143">
        <v>123.3</v>
      </c>
      <c r="J38" s="4">
        <v>121.2</v>
      </c>
    </row>
    <row r="39" spans="1:10" s="18" customFormat="1" ht="15">
      <c r="A39" s="75">
        <v>266</v>
      </c>
      <c r="B39" s="37"/>
      <c r="C39" s="80">
        <f t="shared" si="0"/>
        <v>30.8</v>
      </c>
      <c r="D39" s="17">
        <f t="shared" si="3"/>
        <v>30.8</v>
      </c>
      <c r="E39" s="48">
        <v>30.8</v>
      </c>
      <c r="F39" s="137"/>
      <c r="G39" s="48">
        <v>0</v>
      </c>
      <c r="H39" s="48"/>
      <c r="I39" s="143"/>
      <c r="J39" s="4"/>
    </row>
    <row r="40" spans="1:10" s="18" customFormat="1" ht="15">
      <c r="A40" s="75">
        <v>267</v>
      </c>
      <c r="B40" s="37"/>
      <c r="C40" s="80">
        <f t="shared" si="0"/>
        <v>14.9</v>
      </c>
      <c r="D40" s="17"/>
      <c r="E40" s="48"/>
      <c r="F40" s="137"/>
      <c r="G40" s="48"/>
      <c r="H40" s="48"/>
      <c r="I40" s="143">
        <v>14.9</v>
      </c>
      <c r="J40" s="4">
        <v>0</v>
      </c>
    </row>
    <row r="41" spans="1:10" s="18" customFormat="1" ht="15">
      <c r="A41" s="75">
        <v>290</v>
      </c>
      <c r="B41" s="37"/>
      <c r="C41" s="80">
        <f t="shared" si="0"/>
        <v>838.7</v>
      </c>
      <c r="D41" s="17">
        <f t="shared" si="3"/>
        <v>833.5</v>
      </c>
      <c r="E41" s="48">
        <v>195.6</v>
      </c>
      <c r="F41" s="137">
        <v>637.9</v>
      </c>
      <c r="G41" s="48"/>
      <c r="H41" s="48"/>
      <c r="I41" s="143">
        <v>5.2</v>
      </c>
      <c r="J41" s="4">
        <v>5.2</v>
      </c>
    </row>
    <row r="42" spans="1:10" s="18" customFormat="1" ht="15">
      <c r="A42" s="75">
        <v>310</v>
      </c>
      <c r="B42" s="37"/>
      <c r="C42" s="80">
        <f t="shared" si="0"/>
        <v>879</v>
      </c>
      <c r="D42" s="17">
        <f t="shared" si="3"/>
        <v>879</v>
      </c>
      <c r="E42" s="48">
        <v>213.4</v>
      </c>
      <c r="F42" s="137">
        <v>665.6</v>
      </c>
      <c r="G42" s="48"/>
      <c r="H42" s="48"/>
      <c r="I42" s="146">
        <v>0</v>
      </c>
      <c r="J42" s="17">
        <v>0</v>
      </c>
    </row>
    <row r="43" spans="1:10" s="18" customFormat="1" ht="15">
      <c r="A43" s="75">
        <v>340</v>
      </c>
      <c r="B43" s="37"/>
      <c r="C43" s="80">
        <f t="shared" si="0"/>
        <v>898.4</v>
      </c>
      <c r="D43" s="17">
        <f t="shared" si="3"/>
        <v>872</v>
      </c>
      <c r="E43" s="48">
        <v>565.8</v>
      </c>
      <c r="F43" s="137">
        <v>306.2</v>
      </c>
      <c r="G43" s="48">
        <v>0</v>
      </c>
      <c r="H43" s="48">
        <v>0</v>
      </c>
      <c r="I43" s="143">
        <v>26.4</v>
      </c>
      <c r="J43" s="4">
        <v>19.2</v>
      </c>
    </row>
    <row r="44" spans="1:10" s="18" customFormat="1" ht="15" hidden="1">
      <c r="A44" s="19"/>
      <c r="B44" s="16"/>
      <c r="C44" s="14" t="e">
        <f>D44+G44+#REF!</f>
        <v>#REF!</v>
      </c>
      <c r="D44" s="48">
        <f t="shared" si="3"/>
        <v>0</v>
      </c>
      <c r="E44" s="48"/>
      <c r="F44" s="48"/>
      <c r="G44" s="48"/>
      <c r="H44" s="48"/>
      <c r="J44" s="151"/>
    </row>
    <row r="45" spans="1:10" s="18" customFormat="1" ht="15" hidden="1">
      <c r="A45" s="21" t="s">
        <v>38</v>
      </c>
      <c r="B45" s="22"/>
      <c r="C45" s="23" t="e">
        <f>D45+G45+#REF!</f>
        <v>#REF!</v>
      </c>
      <c r="D45" s="71">
        <f t="shared" si="3"/>
        <v>0</v>
      </c>
      <c r="E45" s="72"/>
      <c r="F45" s="72"/>
      <c r="G45" s="72"/>
      <c r="H45" s="72"/>
      <c r="J45" s="151"/>
    </row>
    <row r="46" spans="1:10" s="18" customFormat="1" ht="15" hidden="1">
      <c r="A46" s="21" t="s">
        <v>39</v>
      </c>
      <c r="B46" s="22"/>
      <c r="C46" s="23" t="e">
        <f>D46+G46+#REF!</f>
        <v>#REF!</v>
      </c>
      <c r="D46" s="73">
        <f t="shared" si="3"/>
        <v>0</v>
      </c>
      <c r="E46" s="72"/>
      <c r="F46" s="72"/>
      <c r="G46" s="72"/>
      <c r="H46" s="72"/>
      <c r="J46" s="151"/>
    </row>
    <row r="47" spans="1:10" s="18" customFormat="1" ht="15" hidden="1">
      <c r="A47" s="21" t="s">
        <v>40</v>
      </c>
      <c r="B47" s="22"/>
      <c r="C47" s="23" t="e">
        <f>D47+G47+#REF!</f>
        <v>#REF!</v>
      </c>
      <c r="D47" s="73">
        <f t="shared" si="3"/>
        <v>0</v>
      </c>
      <c r="E47" s="72"/>
      <c r="F47" s="72"/>
      <c r="G47" s="72"/>
      <c r="H47" s="72"/>
      <c r="J47" s="151"/>
    </row>
    <row r="48" spans="1:10" s="18" customFormat="1" ht="15" hidden="1">
      <c r="A48" s="21" t="s">
        <v>41</v>
      </c>
      <c r="B48" s="22"/>
      <c r="C48" s="23" t="e">
        <f>D48+G48+#REF!</f>
        <v>#REF!</v>
      </c>
      <c r="D48" s="73">
        <f t="shared" si="3"/>
        <v>0</v>
      </c>
      <c r="E48" s="72">
        <v>0</v>
      </c>
      <c r="F48" s="72"/>
      <c r="G48" s="72"/>
      <c r="H48" s="72"/>
      <c r="J48" s="151"/>
    </row>
    <row r="49" spans="1:10" s="18" customFormat="1" ht="15" hidden="1">
      <c r="A49" s="21" t="s">
        <v>42</v>
      </c>
      <c r="B49" s="22"/>
      <c r="C49" s="23" t="e">
        <f>D49+G49+#REF!</f>
        <v>#REF!</v>
      </c>
      <c r="D49" s="73">
        <f t="shared" si="3"/>
        <v>0</v>
      </c>
      <c r="E49" s="72"/>
      <c r="F49" s="72"/>
      <c r="G49" s="72"/>
      <c r="H49" s="72"/>
      <c r="J49" s="151"/>
    </row>
    <row r="50" spans="1:10" ht="15" hidden="1">
      <c r="A50" s="17" t="s">
        <v>13</v>
      </c>
      <c r="B50" s="16"/>
      <c r="C50" s="14" t="e">
        <f>D50+G50+#REF!</f>
        <v>#REF!</v>
      </c>
      <c r="D50" s="48">
        <f t="shared" si="3"/>
        <v>0</v>
      </c>
      <c r="E50" s="48"/>
      <c r="F50" s="48"/>
      <c r="G50" s="48"/>
      <c r="H50" s="48"/>
      <c r="J50" s="150"/>
    </row>
    <row r="51" spans="1:10" ht="15" hidden="1">
      <c r="A51" s="17" t="s">
        <v>14</v>
      </c>
      <c r="B51" s="16"/>
      <c r="C51" s="14" t="e">
        <f>D51+G51+#REF!</f>
        <v>#REF!</v>
      </c>
      <c r="D51" s="48">
        <f t="shared" si="3"/>
        <v>0</v>
      </c>
      <c r="E51" s="48">
        <v>0</v>
      </c>
      <c r="F51" s="48"/>
      <c r="G51" s="48"/>
      <c r="H51" s="48"/>
      <c r="J51" s="150"/>
    </row>
    <row r="52" spans="1:10" ht="15" hidden="1">
      <c r="A52" s="17" t="s">
        <v>25</v>
      </c>
      <c r="B52" s="16"/>
      <c r="C52" s="14" t="e">
        <f>D52+G52+#REF!</f>
        <v>#REF!</v>
      </c>
      <c r="D52" s="48">
        <f t="shared" si="3"/>
        <v>0</v>
      </c>
      <c r="E52" s="48">
        <v>0</v>
      </c>
      <c r="F52" s="48"/>
      <c r="G52" s="48"/>
      <c r="H52" s="48"/>
      <c r="J52" s="150"/>
    </row>
    <row r="53" spans="1:10" ht="15" hidden="1">
      <c r="A53" s="17" t="s">
        <v>24</v>
      </c>
      <c r="B53" s="16"/>
      <c r="C53" s="14" t="e">
        <f>D53+G53+#REF!</f>
        <v>#REF!</v>
      </c>
      <c r="D53" s="48">
        <f t="shared" si="3"/>
        <v>0</v>
      </c>
      <c r="E53" s="48"/>
      <c r="F53" s="48"/>
      <c r="G53" s="48"/>
      <c r="H53" s="48"/>
      <c r="J53" s="150"/>
    </row>
    <row r="54" spans="1:10" ht="15" hidden="1">
      <c r="A54" s="17" t="s">
        <v>26</v>
      </c>
      <c r="B54" s="16"/>
      <c r="C54" s="14" t="e">
        <f>D54+G54+#REF!</f>
        <v>#REF!</v>
      </c>
      <c r="D54" s="48">
        <f t="shared" si="3"/>
        <v>0</v>
      </c>
      <c r="E54" s="48">
        <v>0</v>
      </c>
      <c r="F54" s="48"/>
      <c r="G54" s="48"/>
      <c r="H54" s="48"/>
      <c r="J54" s="150"/>
    </row>
    <row r="55" spans="1:10" s="15" customFormat="1" ht="15">
      <c r="A55" s="24" t="s">
        <v>52</v>
      </c>
      <c r="B55" s="28">
        <v>241</v>
      </c>
      <c r="C55" s="34">
        <f>D55+G55+I55</f>
        <v>69932.3</v>
      </c>
      <c r="D55" s="74">
        <f aca="true" t="shared" si="4" ref="D55:J55">SUM(D30:D43)</f>
        <v>27742.200000000004</v>
      </c>
      <c r="E55" s="74">
        <f t="shared" si="4"/>
        <v>4304.3</v>
      </c>
      <c r="F55" s="74">
        <f t="shared" si="4"/>
        <v>23437.899999999998</v>
      </c>
      <c r="G55" s="74">
        <f t="shared" si="4"/>
        <v>37667.299999999996</v>
      </c>
      <c r="H55" s="74">
        <f t="shared" si="4"/>
        <v>27968.2</v>
      </c>
      <c r="I55" s="28">
        <f t="shared" si="4"/>
        <v>4522.799999999999</v>
      </c>
      <c r="J55" s="51">
        <f t="shared" si="4"/>
        <v>4046.7999999999997</v>
      </c>
    </row>
    <row r="56" spans="1:10" s="38" customFormat="1" ht="23.25" customHeight="1">
      <c r="A56" s="39" t="s">
        <v>53</v>
      </c>
      <c r="B56" s="40"/>
      <c r="C56" s="49">
        <f>D56+G56+I56</f>
        <v>122627.2</v>
      </c>
      <c r="D56" s="41">
        <f aca="true" t="shared" si="5" ref="D56:J56">D29+D55</f>
        <v>43648.200000000004</v>
      </c>
      <c r="E56" s="41">
        <f t="shared" si="5"/>
        <v>5907.5</v>
      </c>
      <c r="F56" s="41">
        <f t="shared" si="5"/>
        <v>37740.7</v>
      </c>
      <c r="G56" s="41">
        <f t="shared" si="5"/>
        <v>41098.399999999994</v>
      </c>
      <c r="H56" s="41">
        <f t="shared" si="5"/>
        <v>29062.8</v>
      </c>
      <c r="I56" s="57">
        <f t="shared" si="5"/>
        <v>37880.59999999999</v>
      </c>
      <c r="J56" s="57">
        <f t="shared" si="5"/>
        <v>31349.3</v>
      </c>
    </row>
    <row r="57" spans="1:9" s="12" customFormat="1" ht="15.75" customHeight="1">
      <c r="A57" s="10"/>
      <c r="B57" s="11"/>
      <c r="C57" s="81" t="b">
        <f>C56=C29+C55</f>
        <v>1</v>
      </c>
      <c r="D57" s="88"/>
      <c r="I57" s="133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7" sqref="N27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95</v>
      </c>
      <c r="B3" s="117"/>
      <c r="C3" s="117"/>
      <c r="D3" s="117"/>
      <c r="E3" s="117"/>
      <c r="F3" s="117"/>
      <c r="G3" s="117"/>
    </row>
    <row r="4" spans="1:7" ht="15.75">
      <c r="A4" s="153"/>
      <c r="B4" s="153"/>
      <c r="C4" s="153"/>
      <c r="F4" s="154" t="s">
        <v>19</v>
      </c>
      <c r="G4" s="154"/>
    </row>
    <row r="5" spans="1:18" ht="18" customHeight="1">
      <c r="A5" s="193" t="s">
        <v>1</v>
      </c>
      <c r="B5" s="191"/>
      <c r="C5" s="189" t="s">
        <v>62</v>
      </c>
      <c r="D5" s="158" t="s">
        <v>63</v>
      </c>
      <c r="E5" s="170"/>
      <c r="F5" s="170"/>
      <c r="G5" s="170"/>
      <c r="H5" s="170"/>
      <c r="I5" s="159"/>
      <c r="J5" s="187" t="s">
        <v>70</v>
      </c>
      <c r="K5" s="186" t="s">
        <v>63</v>
      </c>
      <c r="L5" s="186"/>
      <c r="M5" s="186"/>
      <c r="N5" s="186"/>
      <c r="O5" s="186"/>
      <c r="P5" s="186"/>
      <c r="Q5" s="186"/>
      <c r="R5" s="129"/>
    </row>
    <row r="6" spans="1:17" ht="15">
      <c r="A6" s="194"/>
      <c r="B6" s="192"/>
      <c r="C6" s="190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8"/>
      <c r="K6" s="138" t="s">
        <v>64</v>
      </c>
      <c r="L6" s="138" t="s">
        <v>65</v>
      </c>
      <c r="M6" s="139" t="s">
        <v>66</v>
      </c>
      <c r="N6" s="138" t="s">
        <v>67</v>
      </c>
      <c r="O6" s="139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0</v>
      </c>
      <c r="K9" s="26"/>
      <c r="L9" s="26">
        <v>0</v>
      </c>
      <c r="M9" s="26"/>
      <c r="N9" s="26">
        <v>0</v>
      </c>
      <c r="O9" s="26">
        <v>0</v>
      </c>
      <c r="P9" s="94"/>
      <c r="Q9" s="126">
        <v>0</v>
      </c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0.1</v>
      </c>
      <c r="K14" s="26">
        <v>0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0</v>
      </c>
      <c r="K15" s="26">
        <v>0</v>
      </c>
      <c r="L15" s="26"/>
      <c r="M15" s="26"/>
      <c r="N15" s="26"/>
      <c r="O15" s="26">
        <v>0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49">
        <f>K20+L20+M20+N20+O20+P20+Q20</f>
        <v>0</v>
      </c>
      <c r="K20" s="26">
        <v>0</v>
      </c>
      <c r="L20" s="89">
        <v>0</v>
      </c>
      <c r="M20" s="26">
        <v>0</v>
      </c>
      <c r="N20" s="26">
        <v>0</v>
      </c>
      <c r="O20" s="26">
        <v>0</v>
      </c>
      <c r="P20" s="26"/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5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0</v>
      </c>
      <c r="K26" s="26">
        <v>0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28.6</v>
      </c>
      <c r="K32" s="28">
        <f>SUM(K7:K31)</f>
        <v>0</v>
      </c>
      <c r="L32" s="28">
        <f aca="true" t="shared" si="1" ref="L32:Q32">SUM(L7:L31)</f>
        <v>0</v>
      </c>
      <c r="M32" s="28">
        <f t="shared" si="1"/>
        <v>0.1</v>
      </c>
      <c r="N32" s="28">
        <f t="shared" si="1"/>
        <v>0</v>
      </c>
      <c r="O32" s="28">
        <f t="shared" si="1"/>
        <v>28.5</v>
      </c>
      <c r="P32" s="28">
        <f t="shared" si="1"/>
        <v>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236.5</v>
      </c>
      <c r="K35" s="26"/>
      <c r="L35" s="37"/>
      <c r="M35" s="37"/>
      <c r="N35" s="37"/>
      <c r="O35" s="37">
        <v>0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96.3</v>
      </c>
      <c r="K38" s="26"/>
      <c r="L38" s="37"/>
      <c r="M38" s="37"/>
      <c r="N38" s="37"/>
      <c r="O38" s="37">
        <v>82.7</v>
      </c>
      <c r="P38" s="26">
        <v>13.6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57.3</v>
      </c>
      <c r="K39" s="26"/>
      <c r="L39" s="37"/>
      <c r="M39" s="37"/>
      <c r="N39" s="37"/>
      <c r="O39" s="37">
        <v>0</v>
      </c>
      <c r="P39" s="26">
        <v>57.3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2151.8</v>
      </c>
      <c r="K40" s="26"/>
      <c r="L40" s="37"/>
      <c r="M40" s="37"/>
      <c r="N40" s="37"/>
      <c r="O40" s="37">
        <v>192.3</v>
      </c>
      <c r="P40" s="26">
        <v>1959.5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384</v>
      </c>
      <c r="K41" s="26"/>
      <c r="L41" s="37"/>
      <c r="M41" s="37"/>
      <c r="N41" s="37"/>
      <c r="O41" s="37"/>
      <c r="P41" s="26">
        <v>384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2693</v>
      </c>
      <c r="K42" s="26"/>
      <c r="L42" s="83"/>
      <c r="M42" s="83"/>
      <c r="N42" s="83"/>
      <c r="O42" s="83">
        <v>37.7</v>
      </c>
      <c r="P42" s="26">
        <v>2655.3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2630.6</v>
      </c>
      <c r="K45" s="26"/>
      <c r="L45" s="83"/>
      <c r="M45" s="83"/>
      <c r="N45" s="83"/>
      <c r="O45" s="83">
        <v>155</v>
      </c>
      <c r="P45" s="26">
        <v>2475.6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637.9</v>
      </c>
      <c r="K47" s="26"/>
      <c r="L47" s="83"/>
      <c r="M47" s="83"/>
      <c r="N47" s="83"/>
      <c r="O47" s="83">
        <v>58.9</v>
      </c>
      <c r="P47" s="26">
        <v>579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665.6</v>
      </c>
      <c r="K48" s="26"/>
      <c r="L48" s="83"/>
      <c r="M48" s="83"/>
      <c r="N48" s="83"/>
      <c r="O48" s="83">
        <v>0</v>
      </c>
      <c r="P48" s="26">
        <v>665.6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306.2</v>
      </c>
      <c r="K49" s="26"/>
      <c r="L49" s="83"/>
      <c r="M49" s="83"/>
      <c r="N49" s="83"/>
      <c r="O49" s="83">
        <v>20.9</v>
      </c>
      <c r="P49" s="26">
        <v>285.3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9859.2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547.5</v>
      </c>
      <c r="P61" s="108">
        <f t="shared" si="3"/>
        <v>9311.7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9887.800000000001</v>
      </c>
      <c r="K62" s="57">
        <f aca="true" t="shared" si="4" ref="K62:Q62">K32+K61</f>
        <v>0</v>
      </c>
      <c r="L62" s="57">
        <f t="shared" si="4"/>
        <v>0</v>
      </c>
      <c r="M62" s="57">
        <f t="shared" si="4"/>
        <v>0.1</v>
      </c>
      <c r="N62" s="57">
        <f t="shared" si="4"/>
        <v>0</v>
      </c>
      <c r="O62" s="57">
        <f t="shared" si="4"/>
        <v>576</v>
      </c>
      <c r="P62" s="57">
        <f t="shared" si="4"/>
        <v>9311.7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2020-01-16T03:37:30Z</cp:lastPrinted>
  <dcterms:created xsi:type="dcterms:W3CDTF">2009-01-19T08:26:48Z</dcterms:created>
  <dcterms:modified xsi:type="dcterms:W3CDTF">2020-01-16T03:38:15Z</dcterms:modified>
  <cp:category/>
  <cp:version/>
  <cp:contentType/>
  <cp:contentStatus/>
</cp:coreProperties>
</file>