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'кредиторка'!$A$1:$J$58</definedName>
  </definedNames>
  <calcPr fullCalcOnLoad="1"/>
</workbook>
</file>

<file path=xl/sharedStrings.xml><?xml version="1.0" encoding="utf-8"?>
<sst xmlns="http://schemas.openxmlformats.org/spreadsheetml/2006/main" count="177" uniqueCount="109">
  <si>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</si>
  <si>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</si>
  <si>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</si>
  <si>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</si>
  <si>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</si>
  <si>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</si>
  <si>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</si>
  <si>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</si>
  <si>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</si>
  <si>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</si>
  <si>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</si>
  <si>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</si>
  <si>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</si>
  <si>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</si>
  <si>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</si>
  <si>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</si>
  <si>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</si>
  <si>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</si>
  <si>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</si>
  <si>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</si>
  <si>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</si>
  <si>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</si>
  <si>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</si>
  <si>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</si>
  <si>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</si>
  <si>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</si>
  <si>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</si>
  <si>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</si>
  <si>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</si>
  <si>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</si>
  <si>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</si>
  <si>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</si>
  <si>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</si>
  <si>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</si>
  <si>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</si>
  <si>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</si>
  <si>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</si>
  <si>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</si>
  <si>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</si>
  <si>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</si>
  <si>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</si>
  <si>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</si>
  <si>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</si>
  <si>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</si>
  <si>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</si>
  <si>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</si>
  <si>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</si>
  <si>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</si>
  <si>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</si>
  <si>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</si>
  <si>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</si>
  <si>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</si>
  <si>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</si>
  <si>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</si>
  <si>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</si>
  <si>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</si>
  <si>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</si>
  <si>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</si>
  <si>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</si>
  <si>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</si>
  <si>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</si>
  <si>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</si>
  <si>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</si>
  <si>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</si>
  <si>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</si>
  <si>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</si>
  <si>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</si>
  <si>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</si>
  <si>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</si>
  <si>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</si>
  <si>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</si>
  <si>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</si>
  <si>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</si>
  <si>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</si>
  <si>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</si>
  <si>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</si>
  <si>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</si>
  <si>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</si>
  <si>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</si>
  <si>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</si>
  <si>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</si>
  <si>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</si>
  <si>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</si>
  <si>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</si>
  <si>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</si>
  <si>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</si>
  <si>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</si>
  <si>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</si>
  <si>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</si>
  <si>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</si>
  <si>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</si>
  <si>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</si>
  <si>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</si>
  <si>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</si>
  <si>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</si>
  <si>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</si>
  <si>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Кредиторская задолженность МО Орджоникидзевский район (консолид.) на 1 марта 2020 г</t>
  </si>
  <si>
    <t>Свод просроченной кредиторской задолженности по собственным полномочиям  район на 1 марта  2020 г</t>
  </si>
  <si>
    <t xml:space="preserve">Расшифровка делегированных полномочий на 01 марта  2020года </t>
  </si>
  <si>
    <t>з/пл приемным родителям - 767,7; сервис обслуживание-17,4 тысяч рублей.</t>
  </si>
  <si>
    <t>пособие по опеке - 1620,6; компенсация части  родительской платы-0,0; Жилье молодым специалистам-0,0тысяч рублей</t>
  </si>
  <si>
    <t xml:space="preserve"> плата образование-11638,6 ; детские сады-1871,8 тыс.рублей.</t>
  </si>
  <si>
    <t xml:space="preserve"> плата образование- 3540,8;  детские сады-562,8тыс.рублей.б/лист-0,0 тыс.рублей</t>
  </si>
  <si>
    <t xml:space="preserve"> образование-28981,0 тыс.рублей. детские сад-4147,3 тыс.рублей</t>
  </si>
  <si>
    <t>медосмотры-40,9; командировочный -130,0</t>
  </si>
  <si>
    <t>медосмотры-0,0; командировочный -0,0</t>
  </si>
  <si>
    <t>услуги связи-85,2 тыс.рублей</t>
  </si>
  <si>
    <t>услуги связи-59,6 тыс.рублей</t>
  </si>
  <si>
    <t xml:space="preserve">школьное питание-305,9тысяч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</si>
</sst>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29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2" sqref="I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7" t="s">
        <v>98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3" ht="15.75">
      <c r="A3" s="153"/>
      <c r="B3" s="153"/>
      <c r="C3" s="153"/>
      <c r="F3" s="154"/>
      <c r="G3" s="154"/>
      <c r="H3" s="52"/>
      <c r="I3" s="52"/>
      <c r="M3" t="s">
        <v>94</v>
      </c>
    </row>
    <row r="4" spans="1:13" ht="15" customHeight="1">
      <c r="A4" s="1" t="s">
        <v>1</v>
      </c>
      <c r="B4" s="43"/>
      <c r="C4" s="155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4" t="s">
        <v>20</v>
      </c>
      <c r="C5" s="156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2"/>
      <c r="B6" s="45"/>
      <c r="C6" s="156"/>
      <c r="D6" s="163"/>
      <c r="E6" s="164"/>
      <c r="F6" s="165"/>
      <c r="G6" s="172"/>
      <c r="H6" s="58" t="s">
        <v>58</v>
      </c>
      <c r="I6" s="59" t="s">
        <v>55</v>
      </c>
      <c r="J6" s="58" t="s">
        <v>58</v>
      </c>
      <c r="K6" s="59" t="s">
        <v>55</v>
      </c>
      <c r="L6" s="167"/>
      <c r="M6" s="169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274.6</v>
      </c>
      <c r="D8" s="26">
        <f aca="true" t="shared" si="0" ref="D8:D20">E8+F8</f>
        <v>3732.4</v>
      </c>
      <c r="E8" s="26">
        <v>3732.4</v>
      </c>
      <c r="F8" s="26"/>
      <c r="G8" s="83">
        <f>H8+J8</f>
        <v>203.4</v>
      </c>
      <c r="H8" s="48">
        <v>203.4</v>
      </c>
      <c r="I8" s="83" t="s">
        <v>59</v>
      </c>
      <c r="J8" s="83">
        <v>0</v>
      </c>
      <c r="K8" s="83"/>
      <c r="L8" s="83">
        <v>71.2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99</v>
      </c>
      <c r="D9" s="26">
        <f t="shared" si="0"/>
        <v>1374.4</v>
      </c>
      <c r="E9" s="26">
        <v>1374.4</v>
      </c>
      <c r="F9" s="26"/>
      <c r="G9" s="83">
        <f>H9+J9</f>
        <v>72.3</v>
      </c>
      <c r="H9" s="48">
        <v>72.3</v>
      </c>
      <c r="I9" s="83" t="s">
        <v>60</v>
      </c>
      <c r="J9" s="83">
        <v>0</v>
      </c>
      <c r="K9" s="83"/>
      <c r="L9" s="83">
        <v>26.7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47.25" customHeight="1">
      <c r="A15" s="27" t="s">
        <v>8</v>
      </c>
      <c r="B15" s="61">
        <v>226</v>
      </c>
      <c r="C15" s="62">
        <f t="shared" si="1"/>
        <v>785.1</v>
      </c>
      <c r="D15" s="60">
        <f t="shared" si="0"/>
        <v>1060.9</v>
      </c>
      <c r="E15" s="64">
        <v>643.9</v>
      </c>
      <c r="F15" s="60">
        <v>417</v>
      </c>
      <c r="G15" s="66">
        <f>H15+J15</f>
        <v>785.1</v>
      </c>
      <c r="H15" s="66">
        <v>785.1</v>
      </c>
      <c r="I15" s="90" t="s">
        <v>99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64.5" customHeight="1">
      <c r="A17" s="27" t="s">
        <v>9</v>
      </c>
      <c r="B17" s="61">
        <v>262</v>
      </c>
      <c r="C17" s="62">
        <f t="shared" si="1"/>
        <v>1620.6</v>
      </c>
      <c r="D17" s="60">
        <f t="shared" si="0"/>
        <v>0</v>
      </c>
      <c r="E17" s="60">
        <v>0</v>
      </c>
      <c r="F17" s="60"/>
      <c r="G17" s="66">
        <f>H17+J17</f>
        <v>1620.6</v>
      </c>
      <c r="H17" s="66">
        <v>1620.6</v>
      </c>
      <c r="I17" s="66" t="s">
        <v>100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.7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1">
        <f>H19+J19</f>
        <v>1094.6</v>
      </c>
      <c r="H19" s="66">
        <v>0</v>
      </c>
      <c r="I19" s="121" t="s">
        <v>93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3873.8999999999996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3775.9999999999995</v>
      </c>
      <c r="H21" s="28">
        <f t="shared" si="2"/>
        <v>2681.3999999999996</v>
      </c>
      <c r="I21" s="28"/>
      <c r="J21" s="28">
        <f t="shared" si="2"/>
        <v>1094.6</v>
      </c>
      <c r="K21" s="28"/>
      <c r="L21" s="28">
        <f>SUM(L8:L20)</f>
        <v>97.9</v>
      </c>
      <c r="M21" s="28"/>
    </row>
    <row r="22" spans="1:13" ht="48.75" customHeight="1">
      <c r="A22" s="19">
        <v>211</v>
      </c>
      <c r="B22" s="35"/>
      <c r="C22" s="123">
        <f t="shared" si="1"/>
        <v>13510.4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13510.4</v>
      </c>
      <c r="H22" s="142">
        <v>13510.4</v>
      </c>
      <c r="I22" s="121" t="s">
        <v>101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36192.1</v>
      </c>
      <c r="D23" s="26">
        <f t="shared" si="3"/>
        <v>1935.5</v>
      </c>
      <c r="E23" s="37">
        <v>1935.5</v>
      </c>
      <c r="F23" s="37">
        <v>0</v>
      </c>
      <c r="G23" s="122">
        <v>36192.1</v>
      </c>
      <c r="H23" s="142">
        <v>4103.6</v>
      </c>
      <c r="I23" s="121" t="s">
        <v>102</v>
      </c>
      <c r="J23" s="122">
        <v>33128.3</v>
      </c>
      <c r="K23" s="120" t="s">
        <v>103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170.9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170.9</v>
      </c>
      <c r="H24" s="122">
        <v>0</v>
      </c>
      <c r="I24" s="121" t="s">
        <v>105</v>
      </c>
      <c r="J24" s="122">
        <v>170.9</v>
      </c>
      <c r="K24" s="121" t="s">
        <v>104</v>
      </c>
      <c r="L24" s="82"/>
      <c r="M24" s="37"/>
    </row>
    <row r="25" spans="1:13" ht="30">
      <c r="A25" s="19">
        <v>221</v>
      </c>
      <c r="B25" s="37"/>
      <c r="C25" s="134">
        <f>G25+L25</f>
        <v>144.8</v>
      </c>
      <c r="D25" s="26">
        <f t="shared" si="3"/>
        <v>33</v>
      </c>
      <c r="E25" s="37">
        <v>33</v>
      </c>
      <c r="F25" s="37">
        <v>0</v>
      </c>
      <c r="G25" s="122">
        <f>H25+J25</f>
        <v>144.8</v>
      </c>
      <c r="H25" s="122">
        <v>59.6</v>
      </c>
      <c r="I25" s="121" t="s">
        <v>107</v>
      </c>
      <c r="J25" s="122">
        <v>85.2</v>
      </c>
      <c r="K25" s="120" t="s">
        <v>106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8">
        <f t="shared" si="3"/>
        <v>2457.7</v>
      </c>
      <c r="E29" s="148">
        <v>1854.2</v>
      </c>
      <c r="F29" s="148">
        <v>603.5</v>
      </c>
      <c r="G29" s="121">
        <f>H29+J29</f>
        <v>0</v>
      </c>
      <c r="H29" s="121">
        <v>0</v>
      </c>
      <c r="I29" s="140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60.9</v>
      </c>
      <c r="D31" s="67"/>
      <c r="E31" s="67"/>
      <c r="F31" s="65"/>
      <c r="G31" s="66">
        <f>H31+J31</f>
        <v>60.9</v>
      </c>
      <c r="H31" s="66">
        <v>60.9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0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305.9</v>
      </c>
      <c r="D33" s="67">
        <f t="shared" si="3"/>
        <v>2802</v>
      </c>
      <c r="E33" s="67">
        <v>1804.3</v>
      </c>
      <c r="F33" s="67">
        <v>997.7</v>
      </c>
      <c r="G33" s="119">
        <f>H33+J33</f>
        <v>305.9</v>
      </c>
      <c r="H33" s="66">
        <v>305.9</v>
      </c>
      <c r="I33" s="66" t="s">
        <v>108</v>
      </c>
      <c r="J33" s="66">
        <v>0</v>
      </c>
      <c r="K33" s="66" t="s">
        <v>90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50385.00000000001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50385.00000000001</v>
      </c>
      <c r="H34" s="28">
        <f>SUM(H22:H33)</f>
        <v>18040.4</v>
      </c>
      <c r="I34" s="28"/>
      <c r="J34" s="28">
        <f>J22+J23+J29+J30+J32+J33+J25+J24</f>
        <v>33384.4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54258.90000000001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54161.00000000001</v>
      </c>
      <c r="H35" s="57">
        <f>H21+H34</f>
        <v>20721.800000000003</v>
      </c>
      <c r="I35" s="57"/>
      <c r="J35" s="57">
        <f>J21+J34</f>
        <v>34479</v>
      </c>
      <c r="K35" s="57"/>
      <c r="L35" s="57">
        <f>L21+L34</f>
        <v>97.9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L15" sqref="L15"/>
    </sheetView>
  </sheetViews>
  <sheetFormatPr defaultColWidth="9.140625" defaultRowHeight="15"/>
  <cols>
    <col min="1" max="1" width="35.5742187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7" t="s">
        <v>96</v>
      </c>
      <c r="B2" s="157"/>
      <c r="C2" s="157"/>
      <c r="D2" s="157"/>
      <c r="E2" s="157"/>
      <c r="F2" s="157"/>
      <c r="G2" s="157"/>
    </row>
    <row r="3" spans="1:10" ht="15.75">
      <c r="A3" s="153"/>
      <c r="B3" s="153"/>
      <c r="C3" s="153"/>
      <c r="I3" s="152" t="s">
        <v>19</v>
      </c>
      <c r="J3" s="152"/>
    </row>
    <row r="4" spans="1:11" ht="22.5" customHeight="1">
      <c r="A4" s="1" t="s">
        <v>1</v>
      </c>
      <c r="B4" s="43"/>
      <c r="C4" s="155" t="s">
        <v>45</v>
      </c>
      <c r="D4" s="158" t="s">
        <v>22</v>
      </c>
      <c r="E4" s="170"/>
      <c r="F4" s="170"/>
      <c r="G4" s="170"/>
      <c r="H4" s="159"/>
      <c r="I4" s="178" t="s">
        <v>44</v>
      </c>
      <c r="J4" s="158"/>
      <c r="K4" s="52"/>
    </row>
    <row r="5" spans="1:10" ht="15" customHeight="1">
      <c r="A5" s="2"/>
      <c r="B5" s="44" t="s">
        <v>20</v>
      </c>
      <c r="C5" s="156"/>
      <c r="D5" s="160" t="s">
        <v>46</v>
      </c>
      <c r="E5" s="161"/>
      <c r="F5" s="162"/>
      <c r="G5" s="182" t="s">
        <v>47</v>
      </c>
      <c r="H5" s="183"/>
      <c r="I5" s="166" t="s">
        <v>18</v>
      </c>
      <c r="J5" s="179" t="s">
        <v>54</v>
      </c>
    </row>
    <row r="6" spans="1:10" ht="13.5" customHeight="1">
      <c r="A6" s="2"/>
      <c r="B6" s="45"/>
      <c r="C6" s="156"/>
      <c r="D6" s="163"/>
      <c r="E6" s="164"/>
      <c r="F6" s="165"/>
      <c r="G6" s="184"/>
      <c r="H6" s="185"/>
      <c r="I6" s="167"/>
      <c r="J6" s="180"/>
    </row>
    <row r="7" spans="1:10" ht="12.75" customHeight="1">
      <c r="A7" s="3"/>
      <c r="B7" s="46"/>
      <c r="C7" s="156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7"/>
      <c r="J7" s="181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7">
        <v>10</v>
      </c>
    </row>
    <row r="10" spans="1:10" ht="15">
      <c r="A10" s="17" t="s">
        <v>49</v>
      </c>
      <c r="B10" s="26">
        <v>211</v>
      </c>
      <c r="C10" s="80">
        <f aca="true" t="shared" si="0" ref="C10:C44">D10+G10+I10</f>
        <v>12048.400000000001</v>
      </c>
      <c r="D10" s="17">
        <f>E10+F10</f>
        <v>3646.3</v>
      </c>
      <c r="E10" s="17">
        <v>3646.3</v>
      </c>
      <c r="F10" s="78">
        <v>0</v>
      </c>
      <c r="G10" s="17">
        <v>203.4</v>
      </c>
      <c r="H10" s="17"/>
      <c r="I10" s="143">
        <v>8198.7</v>
      </c>
      <c r="J10" s="4">
        <v>5525.3</v>
      </c>
    </row>
    <row r="11" spans="1:10" ht="15">
      <c r="A11" s="17" t="s">
        <v>50</v>
      </c>
      <c r="B11" s="26">
        <v>213</v>
      </c>
      <c r="C11" s="80">
        <f t="shared" si="0"/>
        <v>26773.4</v>
      </c>
      <c r="D11" s="17">
        <f aca="true" t="shared" si="1" ref="D11:D23">E11+F11</f>
        <v>13725.6</v>
      </c>
      <c r="E11" s="17">
        <v>1256.6</v>
      </c>
      <c r="F11" s="78">
        <v>12469</v>
      </c>
      <c r="G11" s="17">
        <v>72.3</v>
      </c>
      <c r="H11" s="17"/>
      <c r="I11" s="143">
        <v>12975.5</v>
      </c>
      <c r="J11" s="4">
        <v>11862.9</v>
      </c>
    </row>
    <row r="12" spans="1:10" ht="15">
      <c r="A12" s="17" t="s">
        <v>12</v>
      </c>
      <c r="B12" s="16">
        <v>212</v>
      </c>
      <c r="C12" s="80">
        <f t="shared" si="0"/>
        <v>0.6000000000000001</v>
      </c>
      <c r="D12" s="17">
        <f t="shared" si="1"/>
        <v>0.4</v>
      </c>
      <c r="E12" s="17">
        <v>0.1</v>
      </c>
      <c r="F12" s="78">
        <v>0.3</v>
      </c>
      <c r="G12" s="17"/>
      <c r="H12" s="17"/>
      <c r="I12" s="143">
        <v>0.2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37.7</v>
      </c>
      <c r="D13" s="17">
        <f t="shared" si="1"/>
        <v>0.1</v>
      </c>
      <c r="E13" s="79">
        <v>0</v>
      </c>
      <c r="F13" s="78">
        <v>0.1</v>
      </c>
      <c r="G13" s="17">
        <v>0</v>
      </c>
      <c r="H13" s="17"/>
      <c r="I13" s="143">
        <v>37.6</v>
      </c>
      <c r="J13" s="4">
        <v>32.9</v>
      </c>
    </row>
    <row r="14" spans="1:10" ht="15">
      <c r="A14" s="17" t="s">
        <v>3</v>
      </c>
      <c r="B14" s="16">
        <v>222</v>
      </c>
      <c r="C14" s="80">
        <f t="shared" si="0"/>
        <v>298.7</v>
      </c>
      <c r="D14" s="17">
        <f t="shared" si="1"/>
        <v>0</v>
      </c>
      <c r="E14" s="17">
        <v>0</v>
      </c>
      <c r="F14" s="78"/>
      <c r="G14" s="17"/>
      <c r="H14" s="17"/>
      <c r="I14" s="143">
        <v>298.7</v>
      </c>
      <c r="J14" s="4">
        <v>298.7</v>
      </c>
    </row>
    <row r="15" spans="1:10" ht="15">
      <c r="A15" s="17" t="s">
        <v>4</v>
      </c>
      <c r="B15" s="16">
        <v>223</v>
      </c>
      <c r="C15" s="80">
        <f t="shared" si="0"/>
        <v>2236.5</v>
      </c>
      <c r="D15" s="17">
        <f t="shared" si="1"/>
        <v>132.1</v>
      </c>
      <c r="E15" s="17">
        <v>132.1</v>
      </c>
      <c r="F15" s="78"/>
      <c r="G15" s="17"/>
      <c r="H15" s="17"/>
      <c r="I15" s="144">
        <v>2104.4</v>
      </c>
      <c r="J15" s="4">
        <v>1677.4</v>
      </c>
    </row>
    <row r="16" spans="1:10" ht="15">
      <c r="A16" s="17" t="s">
        <v>85</v>
      </c>
      <c r="B16" s="16">
        <v>224</v>
      </c>
      <c r="C16" s="80">
        <f t="shared" si="0"/>
        <v>5.7</v>
      </c>
      <c r="D16" s="17">
        <f t="shared" si="1"/>
        <v>0</v>
      </c>
      <c r="E16" s="17"/>
      <c r="F16" s="78"/>
      <c r="G16" s="17"/>
      <c r="H16" s="17"/>
      <c r="I16" s="144">
        <v>5.7</v>
      </c>
      <c r="J16" s="4">
        <v>4</v>
      </c>
    </row>
    <row r="17" spans="1:10" ht="15">
      <c r="A17" s="17" t="s">
        <v>5</v>
      </c>
      <c r="B17" s="16">
        <v>225</v>
      </c>
      <c r="C17" s="80">
        <f t="shared" si="0"/>
        <v>3476</v>
      </c>
      <c r="D17" s="17">
        <f t="shared" si="1"/>
        <v>176.7</v>
      </c>
      <c r="E17" s="17">
        <v>176.7</v>
      </c>
      <c r="F17" s="78"/>
      <c r="G17" s="17"/>
      <c r="H17" s="17"/>
      <c r="I17" s="145">
        <v>3299.3</v>
      </c>
      <c r="J17" s="4">
        <v>3032.5</v>
      </c>
    </row>
    <row r="18" spans="1:10" ht="15">
      <c r="A18" s="17" t="s">
        <v>8</v>
      </c>
      <c r="B18" s="16">
        <v>226</v>
      </c>
      <c r="C18" s="80">
        <f t="shared" si="0"/>
        <v>4957.3</v>
      </c>
      <c r="D18" s="78">
        <f>E18+F18</f>
        <v>240.8</v>
      </c>
      <c r="E18" s="78">
        <v>240.8</v>
      </c>
      <c r="F18" s="78"/>
      <c r="G18" s="17">
        <v>785.1</v>
      </c>
      <c r="H18" s="17"/>
      <c r="I18" s="143">
        <v>3931.4</v>
      </c>
      <c r="J18" s="4">
        <v>3387.5</v>
      </c>
    </row>
    <row r="19" spans="1:10" ht="15">
      <c r="A19" s="17" t="s">
        <v>91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3">
        <v>4.9</v>
      </c>
      <c r="J19" s="4">
        <v>4.9</v>
      </c>
    </row>
    <row r="20" spans="1:10" ht="21" customHeight="1">
      <c r="A20" s="135" t="s">
        <v>92</v>
      </c>
      <c r="B20" s="16">
        <v>228</v>
      </c>
      <c r="C20" s="80">
        <f t="shared" si="0"/>
        <v>0</v>
      </c>
      <c r="D20" s="78"/>
      <c r="E20" s="78"/>
      <c r="F20" s="78"/>
      <c r="G20" s="17"/>
      <c r="H20" s="17"/>
      <c r="I20" s="143">
        <v>0</v>
      </c>
      <c r="J20" s="4">
        <v>0</v>
      </c>
    </row>
    <row r="21" spans="1:10" ht="15.75" customHeight="1">
      <c r="A21" s="27" t="s">
        <v>87</v>
      </c>
      <c r="B21" s="16">
        <v>244</v>
      </c>
      <c r="C21" s="80">
        <f t="shared" si="0"/>
        <v>0</v>
      </c>
      <c r="D21" s="78">
        <f>E21+F21</f>
        <v>0</v>
      </c>
      <c r="E21" s="78"/>
      <c r="F21" s="78"/>
      <c r="G21" s="17"/>
      <c r="H21" s="17"/>
      <c r="I21" s="143">
        <v>0</v>
      </c>
      <c r="J21" s="4">
        <v>0</v>
      </c>
    </row>
    <row r="22" spans="1:10" ht="13.5" customHeight="1">
      <c r="A22" s="27" t="s">
        <v>76</v>
      </c>
      <c r="B22" s="16">
        <v>246</v>
      </c>
      <c r="C22" s="80">
        <f t="shared" si="0"/>
        <v>0</v>
      </c>
      <c r="D22" s="17">
        <f t="shared" si="1"/>
        <v>0</v>
      </c>
      <c r="E22" s="78"/>
      <c r="F22" s="78"/>
      <c r="G22" s="17"/>
      <c r="H22" s="17"/>
      <c r="I22" s="143">
        <v>0</v>
      </c>
      <c r="J22" s="4"/>
    </row>
    <row r="23" spans="1:10" ht="15">
      <c r="A23" s="17" t="s">
        <v>9</v>
      </c>
      <c r="B23" s="16">
        <v>262</v>
      </c>
      <c r="C23" s="80">
        <f t="shared" si="0"/>
        <v>1622.6</v>
      </c>
      <c r="D23" s="17">
        <f t="shared" si="1"/>
        <v>0</v>
      </c>
      <c r="E23" s="17">
        <v>0</v>
      </c>
      <c r="F23" s="78"/>
      <c r="G23" s="48">
        <v>1620.6</v>
      </c>
      <c r="H23" s="17"/>
      <c r="I23" s="144">
        <v>2</v>
      </c>
      <c r="J23" s="4">
        <v>1</v>
      </c>
    </row>
    <row r="24" spans="1:10" ht="15">
      <c r="A24" s="17" t="s">
        <v>21</v>
      </c>
      <c r="B24" s="16">
        <v>264</v>
      </c>
      <c r="C24" s="80">
        <f t="shared" si="0"/>
        <v>899.6</v>
      </c>
      <c r="D24" s="17">
        <f aca="true" t="shared" si="2" ref="D24:D29">E24+F24</f>
        <v>327.6</v>
      </c>
      <c r="E24" s="118">
        <v>327.6</v>
      </c>
      <c r="F24" s="78"/>
      <c r="G24" s="17"/>
      <c r="H24" s="17"/>
      <c r="I24" s="143">
        <v>572</v>
      </c>
      <c r="J24" s="4">
        <v>377.1</v>
      </c>
    </row>
    <row r="25" spans="1:10" ht="12.75" customHeight="1">
      <c r="A25" s="17" t="s">
        <v>88</v>
      </c>
      <c r="B25" s="16">
        <v>266</v>
      </c>
      <c r="C25" s="80">
        <f t="shared" si="0"/>
        <v>14.2</v>
      </c>
      <c r="D25" s="17">
        <f t="shared" si="2"/>
        <v>2.7</v>
      </c>
      <c r="E25" s="118">
        <v>2.7</v>
      </c>
      <c r="F25" s="78"/>
      <c r="G25" s="17"/>
      <c r="H25" s="17"/>
      <c r="I25" s="143">
        <v>11.5</v>
      </c>
      <c r="J25" s="4">
        <v>0.1</v>
      </c>
    </row>
    <row r="26" spans="1:10" ht="11.25" customHeight="1">
      <c r="A26" s="135" t="s">
        <v>95</v>
      </c>
      <c r="B26" s="16">
        <v>267</v>
      </c>
      <c r="C26" s="80">
        <f t="shared" si="0"/>
        <v>14.9</v>
      </c>
      <c r="D26" s="17">
        <f t="shared" si="2"/>
        <v>0</v>
      </c>
      <c r="E26" s="118"/>
      <c r="F26" s="78"/>
      <c r="G26" s="17"/>
      <c r="H26" s="17"/>
      <c r="I26" s="143">
        <v>14.9</v>
      </c>
      <c r="J26" s="4">
        <v>15</v>
      </c>
    </row>
    <row r="27" spans="1:10" ht="15">
      <c r="A27" s="27" t="s">
        <v>43</v>
      </c>
      <c r="B27" s="16">
        <v>290</v>
      </c>
      <c r="C27" s="80">
        <f t="shared" si="0"/>
        <v>360</v>
      </c>
      <c r="D27" s="17">
        <f t="shared" si="2"/>
        <v>0.8</v>
      </c>
      <c r="E27" s="17">
        <v>0.8</v>
      </c>
      <c r="F27" s="78"/>
      <c r="G27" s="17"/>
      <c r="H27" s="17"/>
      <c r="I27" s="143">
        <v>359.2</v>
      </c>
      <c r="J27" s="4">
        <v>301.8</v>
      </c>
    </row>
    <row r="28" spans="1:10" ht="15">
      <c r="A28" s="17" t="s">
        <v>10</v>
      </c>
      <c r="B28" s="16">
        <v>310</v>
      </c>
      <c r="C28" s="80">
        <f t="shared" si="0"/>
        <v>1865</v>
      </c>
      <c r="D28" s="78">
        <f t="shared" si="2"/>
        <v>135</v>
      </c>
      <c r="E28" s="17">
        <v>135</v>
      </c>
      <c r="F28" s="78"/>
      <c r="G28" s="17">
        <v>1094.6</v>
      </c>
      <c r="H28" s="17">
        <v>1094.6</v>
      </c>
      <c r="I28" s="143">
        <v>635.4</v>
      </c>
      <c r="J28" s="4">
        <v>543.2</v>
      </c>
    </row>
    <row r="29" spans="1:10" ht="15">
      <c r="A29" s="17" t="s">
        <v>11</v>
      </c>
      <c r="B29" s="16">
        <v>340</v>
      </c>
      <c r="C29" s="80">
        <f t="shared" si="0"/>
        <v>2271.6000000000004</v>
      </c>
      <c r="D29" s="17">
        <f t="shared" si="2"/>
        <v>179.3</v>
      </c>
      <c r="E29" s="17">
        <v>179.3</v>
      </c>
      <c r="F29" s="78"/>
      <c r="G29" s="17">
        <v>0</v>
      </c>
      <c r="H29" s="17"/>
      <c r="I29" s="143">
        <v>2092.3</v>
      </c>
      <c r="J29" s="4">
        <v>1817.9</v>
      </c>
    </row>
    <row r="30" spans="1:12" s="15" customFormat="1" ht="15">
      <c r="A30" s="24" t="s">
        <v>51</v>
      </c>
      <c r="B30" s="28"/>
      <c r="C30" s="50">
        <f t="shared" si="0"/>
        <v>56887.100000000006</v>
      </c>
      <c r="D30" s="24">
        <f>SUM(D10:D29)</f>
        <v>18567.399999999998</v>
      </c>
      <c r="E30" s="24">
        <f aca="true" t="shared" si="3" ref="E30:J30">SUM(E10:E29)</f>
        <v>6098.000000000001</v>
      </c>
      <c r="F30" s="24">
        <f t="shared" si="3"/>
        <v>12469.4</v>
      </c>
      <c r="G30" s="24">
        <f>SUM(G10:G29)</f>
        <v>3775.9999999999995</v>
      </c>
      <c r="H30" s="24">
        <f t="shared" si="3"/>
        <v>1094.6</v>
      </c>
      <c r="I30" s="51">
        <f>SUM(I10:I29)</f>
        <v>34543.70000000001</v>
      </c>
      <c r="J30" s="28">
        <f t="shared" si="3"/>
        <v>28882.200000000004</v>
      </c>
      <c r="K30" s="18"/>
      <c r="L30" s="18"/>
    </row>
    <row r="31" spans="1:12" s="18" customFormat="1" ht="15">
      <c r="A31" s="19">
        <v>211</v>
      </c>
      <c r="B31" s="35"/>
      <c r="C31" s="80">
        <f t="shared" si="0"/>
        <v>18186.2</v>
      </c>
      <c r="D31" s="17">
        <f aca="true" t="shared" si="4" ref="D31:D55">E31+F31</f>
        <v>3424.4</v>
      </c>
      <c r="E31" s="48">
        <v>3424.4</v>
      </c>
      <c r="F31" s="136">
        <v>0</v>
      </c>
      <c r="G31" s="36">
        <v>13510.4</v>
      </c>
      <c r="H31" s="36">
        <v>0</v>
      </c>
      <c r="I31" s="143">
        <v>1251.4</v>
      </c>
      <c r="J31" s="4">
        <v>950.7</v>
      </c>
      <c r="K31"/>
      <c r="L31"/>
    </row>
    <row r="32" spans="1:12" s="18" customFormat="1" ht="15">
      <c r="A32" s="19">
        <v>213</v>
      </c>
      <c r="B32" s="37"/>
      <c r="C32" s="80">
        <f t="shared" si="0"/>
        <v>56098.200000000004</v>
      </c>
      <c r="D32" s="17">
        <f t="shared" si="4"/>
        <v>17676.2</v>
      </c>
      <c r="E32" s="48">
        <v>2086.2</v>
      </c>
      <c r="F32" s="136">
        <v>15590</v>
      </c>
      <c r="G32" s="17">
        <v>36192.1</v>
      </c>
      <c r="H32" s="36">
        <v>33128.3</v>
      </c>
      <c r="I32" s="143">
        <v>2229.9</v>
      </c>
      <c r="J32" s="4">
        <v>2074.6</v>
      </c>
      <c r="K32"/>
      <c r="L32"/>
    </row>
    <row r="33" spans="1:12" s="18" customFormat="1" ht="15">
      <c r="A33" s="19">
        <v>212</v>
      </c>
      <c r="B33" s="37"/>
      <c r="C33" s="80">
        <f t="shared" si="0"/>
        <v>431.1</v>
      </c>
      <c r="D33" s="17">
        <f t="shared" si="4"/>
        <v>242.60000000000002</v>
      </c>
      <c r="E33" s="48">
        <v>0.8</v>
      </c>
      <c r="F33" s="137">
        <v>241.8</v>
      </c>
      <c r="G33" s="36">
        <v>170.9</v>
      </c>
      <c r="H33" s="36">
        <v>170.9</v>
      </c>
      <c r="I33" s="143">
        <v>17.6</v>
      </c>
      <c r="J33" s="4">
        <v>17.6</v>
      </c>
      <c r="K33"/>
      <c r="L33"/>
    </row>
    <row r="34" spans="1:12" s="18" customFormat="1" ht="15">
      <c r="A34" s="19">
        <v>221</v>
      </c>
      <c r="B34" s="37"/>
      <c r="C34" s="80">
        <f t="shared" si="0"/>
        <v>293.70000000000005</v>
      </c>
      <c r="D34" s="17">
        <f t="shared" si="4"/>
        <v>99.9</v>
      </c>
      <c r="E34" s="48">
        <v>0</v>
      </c>
      <c r="F34" s="136">
        <v>99.9</v>
      </c>
      <c r="G34" s="36">
        <v>144.8</v>
      </c>
      <c r="H34" s="36">
        <v>85.3</v>
      </c>
      <c r="I34" s="143">
        <v>49</v>
      </c>
      <c r="J34" s="4">
        <v>41.1</v>
      </c>
      <c r="K34"/>
      <c r="L34"/>
    </row>
    <row r="35" spans="1:12" s="18" customFormat="1" ht="15">
      <c r="A35" s="19">
        <v>222</v>
      </c>
      <c r="B35" s="37"/>
      <c r="C35" s="80">
        <f t="shared" si="0"/>
        <v>59.1</v>
      </c>
      <c r="D35" s="17">
        <f t="shared" si="4"/>
        <v>59.1</v>
      </c>
      <c r="E35" s="48">
        <v>0</v>
      </c>
      <c r="F35" s="136">
        <v>59.1</v>
      </c>
      <c r="G35" s="36"/>
      <c r="H35" s="36"/>
      <c r="I35" s="143">
        <v>0</v>
      </c>
      <c r="J35" s="4">
        <v>0</v>
      </c>
      <c r="K35"/>
      <c r="L35"/>
    </row>
    <row r="36" spans="1:12" s="18" customFormat="1" ht="15">
      <c r="A36" s="19">
        <v>223</v>
      </c>
      <c r="B36" s="37"/>
      <c r="C36" s="80">
        <f t="shared" si="0"/>
        <v>4465.7</v>
      </c>
      <c r="D36" s="17">
        <f t="shared" si="4"/>
        <v>4208.2</v>
      </c>
      <c r="E36" s="48">
        <v>1819.1</v>
      </c>
      <c r="F36" s="136">
        <v>2389.1</v>
      </c>
      <c r="G36" s="36"/>
      <c r="H36" s="36"/>
      <c r="I36" s="144">
        <v>257.5</v>
      </c>
      <c r="J36" s="4">
        <v>204.4</v>
      </c>
      <c r="K36" s="15"/>
      <c r="L36" s="15"/>
    </row>
    <row r="37" spans="1:12" s="18" customFormat="1" ht="15.75">
      <c r="A37" s="19">
        <v>224</v>
      </c>
      <c r="B37" s="37"/>
      <c r="C37" s="80">
        <f t="shared" si="0"/>
        <v>168</v>
      </c>
      <c r="D37" s="17">
        <f t="shared" si="4"/>
        <v>168</v>
      </c>
      <c r="E37" s="48">
        <v>0</v>
      </c>
      <c r="F37" s="136">
        <v>168</v>
      </c>
      <c r="G37" s="36"/>
      <c r="H37" s="36"/>
      <c r="I37" s="146">
        <v>0</v>
      </c>
      <c r="J37" s="17">
        <v>0</v>
      </c>
      <c r="K37" s="38"/>
      <c r="L37" s="38"/>
    </row>
    <row r="38" spans="1:12" s="18" customFormat="1" ht="15">
      <c r="A38" s="75">
        <v>225</v>
      </c>
      <c r="B38" s="37"/>
      <c r="C38" s="80">
        <f t="shared" si="0"/>
        <v>3551.7</v>
      </c>
      <c r="D38" s="17">
        <f t="shared" si="4"/>
        <v>3510.2999999999997</v>
      </c>
      <c r="E38" s="48">
        <v>260.1</v>
      </c>
      <c r="F38" s="137">
        <v>3250.2</v>
      </c>
      <c r="G38" s="48"/>
      <c r="H38" s="48"/>
      <c r="I38" s="145">
        <v>41.4</v>
      </c>
      <c r="J38" s="4">
        <v>41.4</v>
      </c>
      <c r="K38" s="12"/>
      <c r="L38" s="12"/>
    </row>
    <row r="39" spans="1:12" s="18" customFormat="1" ht="15">
      <c r="A39" s="75">
        <v>226</v>
      </c>
      <c r="B39" s="37"/>
      <c r="C39" s="80">
        <f t="shared" si="0"/>
        <v>3742.6000000000004</v>
      </c>
      <c r="D39" s="17">
        <f t="shared" si="4"/>
        <v>3716.3</v>
      </c>
      <c r="E39" s="48">
        <v>693.9</v>
      </c>
      <c r="F39" s="137">
        <v>3022.4</v>
      </c>
      <c r="G39" s="48"/>
      <c r="H39" s="48"/>
      <c r="I39" s="143">
        <v>26.3</v>
      </c>
      <c r="J39" s="4">
        <v>26.3</v>
      </c>
      <c r="K39"/>
      <c r="L39"/>
    </row>
    <row r="40" spans="1:12" s="18" customFormat="1" ht="15">
      <c r="A40" s="75">
        <v>266</v>
      </c>
      <c r="B40" s="37"/>
      <c r="C40" s="80">
        <f t="shared" si="0"/>
        <v>60.9</v>
      </c>
      <c r="D40" s="17">
        <f t="shared" si="4"/>
        <v>0</v>
      </c>
      <c r="E40" s="48">
        <v>0</v>
      </c>
      <c r="F40" s="137"/>
      <c r="G40" s="48">
        <v>60.9</v>
      </c>
      <c r="H40" s="48"/>
      <c r="I40" s="143"/>
      <c r="J40" s="4"/>
      <c r="K40"/>
      <c r="L40"/>
    </row>
    <row r="41" spans="1:12" s="18" customFormat="1" ht="15">
      <c r="A41" s="75">
        <v>267</v>
      </c>
      <c r="B41" s="37"/>
      <c r="C41" s="80">
        <f t="shared" si="0"/>
        <v>0</v>
      </c>
      <c r="D41" s="17">
        <f t="shared" si="4"/>
        <v>0</v>
      </c>
      <c r="E41" s="48">
        <v>0</v>
      </c>
      <c r="F41" s="137"/>
      <c r="G41" s="48"/>
      <c r="H41" s="48"/>
      <c r="I41" s="143"/>
      <c r="J41" s="4"/>
      <c r="K41"/>
      <c r="L41"/>
    </row>
    <row r="42" spans="1:12" s="18" customFormat="1" ht="15">
      <c r="A42" s="75">
        <v>290</v>
      </c>
      <c r="B42" s="37"/>
      <c r="C42" s="80">
        <f t="shared" si="0"/>
        <v>1001.4</v>
      </c>
      <c r="D42" s="17">
        <f t="shared" si="4"/>
        <v>998</v>
      </c>
      <c r="E42" s="48">
        <v>354.6</v>
      </c>
      <c r="F42" s="137">
        <v>643.4</v>
      </c>
      <c r="G42" s="48"/>
      <c r="H42" s="48"/>
      <c r="I42" s="143">
        <v>3.4</v>
      </c>
      <c r="J42" s="4">
        <v>0</v>
      </c>
      <c r="K42"/>
      <c r="L42"/>
    </row>
    <row r="43" spans="1:12" s="18" customFormat="1" ht="15">
      <c r="A43" s="75">
        <v>310</v>
      </c>
      <c r="B43" s="37"/>
      <c r="C43" s="80">
        <f t="shared" si="0"/>
        <v>897.9000000000001</v>
      </c>
      <c r="D43" s="17">
        <f t="shared" si="4"/>
        <v>897.9000000000001</v>
      </c>
      <c r="E43" s="48">
        <v>205.3</v>
      </c>
      <c r="F43" s="137">
        <v>692.6</v>
      </c>
      <c r="G43" s="48"/>
      <c r="H43" s="48"/>
      <c r="I43" s="146">
        <v>0</v>
      </c>
      <c r="J43" s="17">
        <v>0</v>
      </c>
      <c r="K43"/>
      <c r="L43"/>
    </row>
    <row r="44" spans="1:12" s="18" customFormat="1" ht="15">
      <c r="A44" s="75">
        <v>340</v>
      </c>
      <c r="B44" s="37"/>
      <c r="C44" s="80">
        <f t="shared" si="0"/>
        <v>2894.4</v>
      </c>
      <c r="D44" s="17">
        <f t="shared" si="4"/>
        <v>2588.3</v>
      </c>
      <c r="E44" s="48">
        <v>997.4</v>
      </c>
      <c r="F44" s="137">
        <v>1590.9</v>
      </c>
      <c r="G44" s="48">
        <v>305.9</v>
      </c>
      <c r="H44" s="48">
        <v>0</v>
      </c>
      <c r="I44" s="143">
        <v>0.2</v>
      </c>
      <c r="J44" s="4">
        <v>0.2</v>
      </c>
      <c r="K44"/>
      <c r="L44"/>
    </row>
    <row r="45" spans="1:12" s="18" customFormat="1" ht="15" hidden="1">
      <c r="A45" s="19"/>
      <c r="B45" s="16"/>
      <c r="C45" s="14" t="e">
        <f>D45+G45+#REF!</f>
        <v>#REF!</v>
      </c>
      <c r="D45" s="48">
        <f t="shared" si="4"/>
        <v>0</v>
      </c>
      <c r="E45" s="48"/>
      <c r="F45" s="48"/>
      <c r="G45" s="48"/>
      <c r="H45" s="48"/>
      <c r="J45" s="151"/>
      <c r="K45"/>
      <c r="L45"/>
    </row>
    <row r="46" spans="1:12" s="18" customFormat="1" ht="15" hidden="1">
      <c r="A46" s="21" t="s">
        <v>38</v>
      </c>
      <c r="B46" s="22"/>
      <c r="C46" s="23" t="e">
        <f>D46+G46+#REF!</f>
        <v>#REF!</v>
      </c>
      <c r="D46" s="71">
        <f t="shared" si="4"/>
        <v>0</v>
      </c>
      <c r="E46" s="72"/>
      <c r="F46" s="72"/>
      <c r="G46" s="72"/>
      <c r="H46" s="72"/>
      <c r="J46" s="151"/>
      <c r="K46"/>
      <c r="L46"/>
    </row>
    <row r="47" spans="1:12" s="18" customFormat="1" ht="15" hidden="1">
      <c r="A47" s="21" t="s">
        <v>39</v>
      </c>
      <c r="B47" s="22"/>
      <c r="C47" s="23" t="e">
        <f>D47+G47+#REF!</f>
        <v>#REF!</v>
      </c>
      <c r="D47" s="73">
        <f t="shared" si="4"/>
        <v>0</v>
      </c>
      <c r="E47" s="72"/>
      <c r="F47" s="72"/>
      <c r="G47" s="72"/>
      <c r="H47" s="72"/>
      <c r="J47" s="151"/>
      <c r="K47"/>
      <c r="L47"/>
    </row>
    <row r="48" spans="1:12" s="18" customFormat="1" ht="15" hidden="1">
      <c r="A48" s="21" t="s">
        <v>40</v>
      </c>
      <c r="B48" s="22"/>
      <c r="C48" s="23" t="e">
        <f>D48+G48+#REF!</f>
        <v>#REF!</v>
      </c>
      <c r="D48" s="73">
        <f t="shared" si="4"/>
        <v>0</v>
      </c>
      <c r="E48" s="72"/>
      <c r="F48" s="72"/>
      <c r="G48" s="72"/>
      <c r="H48" s="72"/>
      <c r="J48" s="151"/>
      <c r="K48"/>
      <c r="L48"/>
    </row>
    <row r="49" spans="1:12" s="18" customFormat="1" ht="15" hidden="1">
      <c r="A49" s="21" t="s">
        <v>41</v>
      </c>
      <c r="B49" s="22"/>
      <c r="C49" s="23" t="e">
        <f>D49+G49+#REF!</f>
        <v>#REF!</v>
      </c>
      <c r="D49" s="73">
        <f t="shared" si="4"/>
        <v>0</v>
      </c>
      <c r="E49" s="72">
        <v>0</v>
      </c>
      <c r="F49" s="72"/>
      <c r="G49" s="72"/>
      <c r="H49" s="72"/>
      <c r="J49" s="151"/>
      <c r="K49"/>
      <c r="L49"/>
    </row>
    <row r="50" spans="1:12" s="18" customFormat="1" ht="15" hidden="1">
      <c r="A50" s="21" t="s">
        <v>42</v>
      </c>
      <c r="B50" s="22"/>
      <c r="C50" s="23" t="e">
        <f>D50+G50+#REF!</f>
        <v>#REF!</v>
      </c>
      <c r="D50" s="73">
        <f t="shared" si="4"/>
        <v>0</v>
      </c>
      <c r="E50" s="72"/>
      <c r="F50" s="72"/>
      <c r="G50" s="72"/>
      <c r="H50" s="72"/>
      <c r="J50" s="151"/>
      <c r="K50"/>
      <c r="L50"/>
    </row>
    <row r="51" spans="1:10" ht="15" hidden="1">
      <c r="A51" s="17" t="s">
        <v>13</v>
      </c>
      <c r="B51" s="16"/>
      <c r="C51" s="14" t="e">
        <f>D51+G51+#REF!</f>
        <v>#REF!</v>
      </c>
      <c r="D51" s="48">
        <f t="shared" si="4"/>
        <v>0</v>
      </c>
      <c r="E51" s="48"/>
      <c r="F51" s="48"/>
      <c r="G51" s="48"/>
      <c r="H51" s="48"/>
      <c r="J51" s="150"/>
    </row>
    <row r="52" spans="1:10" ht="15" hidden="1">
      <c r="A52" s="17" t="s">
        <v>14</v>
      </c>
      <c r="B52" s="16"/>
      <c r="C52" s="14" t="e">
        <f>D52+G52+#REF!</f>
        <v>#REF!</v>
      </c>
      <c r="D52" s="48">
        <f t="shared" si="4"/>
        <v>0</v>
      </c>
      <c r="E52" s="48">
        <v>0</v>
      </c>
      <c r="F52" s="48"/>
      <c r="G52" s="48"/>
      <c r="H52" s="48"/>
      <c r="J52" s="150"/>
    </row>
    <row r="53" spans="1:10" ht="15" hidden="1">
      <c r="A53" s="17" t="s">
        <v>25</v>
      </c>
      <c r="B53" s="16"/>
      <c r="C53" s="14" t="e">
        <f>D53+G53+#REF!</f>
        <v>#REF!</v>
      </c>
      <c r="D53" s="48">
        <f t="shared" si="4"/>
        <v>0</v>
      </c>
      <c r="E53" s="48">
        <v>0</v>
      </c>
      <c r="F53" s="48"/>
      <c r="G53" s="48"/>
      <c r="H53" s="48"/>
      <c r="J53" s="150"/>
    </row>
    <row r="54" spans="1:10" ht="15" hidden="1">
      <c r="A54" s="17" t="s">
        <v>24</v>
      </c>
      <c r="B54" s="16"/>
      <c r="C54" s="14" t="e">
        <f>D54+G54+#REF!</f>
        <v>#REF!</v>
      </c>
      <c r="D54" s="48">
        <f t="shared" si="4"/>
        <v>0</v>
      </c>
      <c r="E54" s="48"/>
      <c r="F54" s="48"/>
      <c r="G54" s="48"/>
      <c r="H54" s="48"/>
      <c r="J54" s="150"/>
    </row>
    <row r="55" spans="1:10" ht="15" hidden="1">
      <c r="A55" s="17" t="s">
        <v>26</v>
      </c>
      <c r="B55" s="16"/>
      <c r="C55" s="14" t="e">
        <f>D55+G55+#REF!</f>
        <v>#REF!</v>
      </c>
      <c r="D55" s="48">
        <f t="shared" si="4"/>
        <v>0</v>
      </c>
      <c r="E55" s="48">
        <v>0</v>
      </c>
      <c r="F55" s="48"/>
      <c r="G55" s="48"/>
      <c r="H55" s="48"/>
      <c r="J55" s="150"/>
    </row>
    <row r="56" spans="1:12" s="15" customFormat="1" ht="15">
      <c r="A56" s="24" t="s">
        <v>52</v>
      </c>
      <c r="B56" s="28">
        <v>241</v>
      </c>
      <c r="C56" s="34">
        <f>D56+G56+I56</f>
        <v>91850.90000000001</v>
      </c>
      <c r="D56" s="74">
        <f aca="true" t="shared" si="5" ref="D56:J56">SUM(D31:D44)</f>
        <v>37589.200000000004</v>
      </c>
      <c r="E56" s="74">
        <f t="shared" si="5"/>
        <v>9841.8</v>
      </c>
      <c r="F56" s="74">
        <f t="shared" si="5"/>
        <v>27747.4</v>
      </c>
      <c r="G56" s="74">
        <f t="shared" si="5"/>
        <v>50385.00000000001</v>
      </c>
      <c r="H56" s="74">
        <f t="shared" si="5"/>
        <v>33384.50000000001</v>
      </c>
      <c r="I56" s="28">
        <f t="shared" si="5"/>
        <v>3876.7000000000003</v>
      </c>
      <c r="J56" s="51">
        <f t="shared" si="5"/>
        <v>3356.3</v>
      </c>
      <c r="K56"/>
      <c r="L56"/>
    </row>
    <row r="57" spans="1:12" s="38" customFormat="1" ht="23.25" customHeight="1">
      <c r="A57" s="39" t="s">
        <v>53</v>
      </c>
      <c r="B57" s="40"/>
      <c r="C57" s="49">
        <f>D57+G57+I57</f>
        <v>148738</v>
      </c>
      <c r="D57" s="41">
        <f aca="true" t="shared" si="6" ref="D57:J57">D30+D56</f>
        <v>56156.600000000006</v>
      </c>
      <c r="E57" s="41">
        <f t="shared" si="6"/>
        <v>15939.8</v>
      </c>
      <c r="F57" s="41">
        <f t="shared" si="6"/>
        <v>40216.8</v>
      </c>
      <c r="G57" s="41">
        <f t="shared" si="6"/>
        <v>54161.00000000001</v>
      </c>
      <c r="H57" s="41">
        <f t="shared" si="6"/>
        <v>34479.100000000006</v>
      </c>
      <c r="I57" s="57">
        <f t="shared" si="6"/>
        <v>38420.40000000001</v>
      </c>
      <c r="J57" s="57">
        <f t="shared" si="6"/>
        <v>32238.500000000004</v>
      </c>
      <c r="K57"/>
      <c r="L57"/>
    </row>
    <row r="58" spans="1:12" s="12" customFormat="1" ht="15.75" customHeight="1">
      <c r="A58" s="10"/>
      <c r="B58" s="11"/>
      <c r="C58" s="81" t="b">
        <f>C57=C30+C56</f>
        <v>1</v>
      </c>
      <c r="D58" s="88"/>
      <c r="I58" s="133"/>
      <c r="K58"/>
      <c r="L58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38" sqref="L38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97</v>
      </c>
      <c r="B3" s="117"/>
      <c r="C3" s="117"/>
      <c r="D3" s="117"/>
      <c r="E3" s="117"/>
      <c r="F3" s="117"/>
      <c r="G3" s="117"/>
    </row>
    <row r="4" spans="1:7" ht="15.75">
      <c r="A4" s="153"/>
      <c r="B4" s="153"/>
      <c r="C4" s="153"/>
      <c r="F4" s="154" t="s">
        <v>19</v>
      </c>
      <c r="G4" s="154"/>
    </row>
    <row r="5" spans="1:18" ht="18" customHeight="1">
      <c r="A5" s="193" t="s">
        <v>1</v>
      </c>
      <c r="B5" s="191"/>
      <c r="C5" s="189" t="s">
        <v>62</v>
      </c>
      <c r="D5" s="158" t="s">
        <v>63</v>
      </c>
      <c r="E5" s="170"/>
      <c r="F5" s="170"/>
      <c r="G5" s="170"/>
      <c r="H5" s="170"/>
      <c r="I5" s="159"/>
      <c r="J5" s="187" t="s">
        <v>70</v>
      </c>
      <c r="K5" s="186" t="s">
        <v>63</v>
      </c>
      <c r="L5" s="186"/>
      <c r="M5" s="186"/>
      <c r="N5" s="186"/>
      <c r="O5" s="186"/>
      <c r="P5" s="186"/>
      <c r="Q5" s="186"/>
      <c r="R5" s="129"/>
    </row>
    <row r="6" spans="1:17" ht="15">
      <c r="A6" s="194"/>
      <c r="B6" s="192"/>
      <c r="C6" s="190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8"/>
      <c r="K6" s="138" t="s">
        <v>64</v>
      </c>
      <c r="L6" s="138" t="s">
        <v>65</v>
      </c>
      <c r="M6" s="139" t="s">
        <v>66</v>
      </c>
      <c r="N6" s="138" t="s">
        <v>67</v>
      </c>
      <c r="O6" s="139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0.3</v>
      </c>
      <c r="K9" s="26">
        <v>0.3</v>
      </c>
      <c r="L9" s="26">
        <v>0</v>
      </c>
      <c r="M9" s="26"/>
      <c r="N9" s="26">
        <v>0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0.1</v>
      </c>
      <c r="K14" s="26">
        <v>0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0</v>
      </c>
      <c r="K15" s="26">
        <v>0</v>
      </c>
      <c r="L15" s="26"/>
      <c r="M15" s="26"/>
      <c r="N15" s="26"/>
      <c r="O15" s="26">
        <v>0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49">
        <f>K20+L20+M20+N20+O20+P20+Q20</f>
        <v>0</v>
      </c>
      <c r="K20" s="26">
        <v>0</v>
      </c>
      <c r="L20" s="89">
        <v>0</v>
      </c>
      <c r="M20" s="26">
        <v>0</v>
      </c>
      <c r="N20" s="26">
        <v>0</v>
      </c>
      <c r="O20" s="26">
        <v>0</v>
      </c>
      <c r="P20" s="26"/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5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0.4</v>
      </c>
      <c r="K32" s="28">
        <f>SUM(K7:K31)</f>
        <v>0.3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0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241.8</v>
      </c>
      <c r="K35" s="26"/>
      <c r="L35" s="37"/>
      <c r="M35" s="37"/>
      <c r="N35" s="37"/>
      <c r="O35" s="37">
        <v>5.3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99.9</v>
      </c>
      <c r="K38" s="26"/>
      <c r="L38" s="37"/>
      <c r="M38" s="37"/>
      <c r="N38" s="37"/>
      <c r="O38" s="37">
        <v>82.7</v>
      </c>
      <c r="P38" s="26">
        <v>17.2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59.1</v>
      </c>
      <c r="K39" s="26"/>
      <c r="L39" s="37"/>
      <c r="M39" s="37"/>
      <c r="N39" s="37"/>
      <c r="O39" s="37">
        <v>0.7</v>
      </c>
      <c r="P39" s="26">
        <v>58.4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2389.1</v>
      </c>
      <c r="K40" s="26"/>
      <c r="L40" s="37"/>
      <c r="M40" s="37"/>
      <c r="N40" s="37"/>
      <c r="O40" s="37">
        <v>243.1</v>
      </c>
      <c r="P40" s="26">
        <v>2146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168</v>
      </c>
      <c r="K41" s="26"/>
      <c r="L41" s="37"/>
      <c r="M41" s="37"/>
      <c r="N41" s="37"/>
      <c r="O41" s="37"/>
      <c r="P41" s="26">
        <v>168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3250.2</v>
      </c>
      <c r="K42" s="26"/>
      <c r="L42" s="83"/>
      <c r="M42" s="83"/>
      <c r="N42" s="83"/>
      <c r="O42" s="83">
        <v>39.2</v>
      </c>
      <c r="P42" s="26">
        <v>3211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3022.4</v>
      </c>
      <c r="K45" s="26"/>
      <c r="L45" s="83"/>
      <c r="M45" s="83"/>
      <c r="N45" s="83"/>
      <c r="O45" s="83">
        <v>217.1</v>
      </c>
      <c r="P45" s="26">
        <v>2805.3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643.4</v>
      </c>
      <c r="K47" s="26"/>
      <c r="L47" s="83"/>
      <c r="M47" s="83"/>
      <c r="N47" s="83"/>
      <c r="O47" s="83">
        <v>63.3</v>
      </c>
      <c r="P47" s="26">
        <v>580.1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692.6</v>
      </c>
      <c r="K48" s="26"/>
      <c r="L48" s="83"/>
      <c r="M48" s="83"/>
      <c r="N48" s="83"/>
      <c r="O48" s="83">
        <v>0</v>
      </c>
      <c r="P48" s="26">
        <v>692.6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1590.8999999999999</v>
      </c>
      <c r="K49" s="26"/>
      <c r="L49" s="83"/>
      <c r="M49" s="83"/>
      <c r="N49" s="83"/>
      <c r="O49" s="83">
        <v>72.6</v>
      </c>
      <c r="P49" s="26">
        <v>1518.3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12157.400000000001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724</v>
      </c>
      <c r="P61" s="108">
        <f t="shared" si="3"/>
        <v>11433.400000000001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12157.800000000001</v>
      </c>
      <c r="K62" s="57">
        <f aca="true" t="shared" si="4" ref="K62:Q62">K32+K61</f>
        <v>0.3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724</v>
      </c>
      <c r="P62" s="57">
        <f t="shared" si="4"/>
        <v>11433.400000000001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2020-03-10T06:36:48Z</cp:lastPrinted>
  <dcterms:created xsi:type="dcterms:W3CDTF">2009-01-19T08:26:48Z</dcterms:created>
  <dcterms:modified xsi:type="dcterms:W3CDTF">2020-03-10T06:37:07Z</dcterms:modified>
  <cp:category/>
  <cp:version/>
  <cp:contentType/>
  <cp:contentStatus/>
</cp:coreProperties>
</file>