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'кредиторка'!$A$1:$J$59</definedName>
  </definedNames>
  <calcPr fullCalcOnLoad="1"/>
</workbook>
</file>

<file path=xl/sharedStrings.xml><?xml version="1.0" encoding="utf-8"?>
<sst xmlns="http://schemas.openxmlformats.org/spreadsheetml/2006/main" count="178" uniqueCount="111">
  <si>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</si>
  <si>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</si>
  <si>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</si>
  <si>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</si>
  <si>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</si>
  <si>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</si>
  <si>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</si>
  <si>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</si>
  <si>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</si>
  <si>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</si>
  <si>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</si>
  <si>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</si>
  <si>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</si>
  <si>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</si>
  <si>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</si>
  <si>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</si>
  <si>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</si>
  <si>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</si>
  <si>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</si>
  <si>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</si>
  <si>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</si>
  <si>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</si>
  <si>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</si>
  <si>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</si>
  <si>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</si>
  <si>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</si>
  <si>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</si>
  <si>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</si>
  <si>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</si>
  <si>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</si>
  <si>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</si>
  <si>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</si>
  <si>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</si>
  <si>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</si>
  <si>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</si>
  <si>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</si>
  <si>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</si>
  <si>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</si>
  <si>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</si>
  <si>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</si>
  <si>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</si>
  <si>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</si>
  <si>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</si>
  <si>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</si>
  <si>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</si>
  <si>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</si>
  <si>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</si>
  <si>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</si>
  <si>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</si>
  <si>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</si>
  <si>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</si>
  <si>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</si>
  <si>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</si>
  <si>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</si>
  <si>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</si>
  <si>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</si>
  <si>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</si>
  <si>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</si>
  <si>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</si>
  <si>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</si>
  <si>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</si>
  <si>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</si>
  <si>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</si>
  <si>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</si>
  <si>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</si>
  <si>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</si>
  <si>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</si>
  <si>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</si>
  <si>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</si>
  <si>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</si>
  <si>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</si>
  <si>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</si>
  <si>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</si>
  <si>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</si>
  <si>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</si>
  <si>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</si>
  <si>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</si>
  <si>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</si>
  <si>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</si>
  <si>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</si>
  <si>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</si>
  <si>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</si>
  <si>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</si>
  <si>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</si>
  <si>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</si>
  <si>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</si>
  <si>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</si>
  <si>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</si>
  <si>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</si>
  <si>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</si>
  <si>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</si>
  <si>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</si>
  <si>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</si>
  <si>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>Д/С  монтаж пожарной сигнализации  -444,0 тыс рублей.</t>
  </si>
  <si>
    <t>Д/С  монтаж пожарной сигнализации  -424,9 тыс рублей.</t>
  </si>
  <si>
    <t xml:space="preserve">медосмотры-,0,0; командировочный -0,0 </t>
  </si>
  <si>
    <t>оснащение  СОШ -0,0тыс рублей.</t>
  </si>
  <si>
    <t>оснащение   СОШ -1586,8тыс рублей.</t>
  </si>
  <si>
    <t xml:space="preserve">школьное питание-0,0тысяч рублей; </t>
  </si>
  <si>
    <t>з/пл приемным родителям -0,0; сервис обслуживание-0,0 тысяч рублей.</t>
  </si>
  <si>
    <t>пособие по опеке - 1008,7; компенсация части  родительской платы-0,0; Жилье молодым специалистам-0,0тысяч рублей</t>
  </si>
  <si>
    <t xml:space="preserve"> плата образование-0,0 ; детские сады-7,3тыс.рублей.</t>
  </si>
  <si>
    <t xml:space="preserve"> плата образование-3491,2;  детские сады-575,5 тыс.рублей.б/лист-0,0 тыс.рублей</t>
  </si>
  <si>
    <t>Кредиторская задолженность МО Орджоникидзевский район (консолид.) на 1 февряля 2021 г</t>
  </si>
  <si>
    <t xml:space="preserve">Расшифровка делегированных полномочий на 01 февраля  2021года </t>
  </si>
  <si>
    <t>Свод просроченной кредиторской задолженности по собственным полномочиям  район на 1 февраля  2021 г</t>
  </si>
  <si>
    <t xml:space="preserve"> образование-31377,2 тыс.рублей. детские сад-4060,5тыс.рублей</t>
  </si>
  <si>
    <t>медосмотры-0,0; командировочный -14,3,0</t>
  </si>
  <si>
    <t>услуги связи-0,0тыс.рублей</t>
  </si>
  <si>
    <t>услуги связи-48,5 тыс.рублей</t>
  </si>
  <si>
    <t>медосмотры-946,2;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</si>
</sst>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1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33" sqref="K33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4" t="s">
        <v>104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3" ht="15.75">
      <c r="A3" s="170"/>
      <c r="B3" s="170"/>
      <c r="C3" s="170"/>
      <c r="F3" s="171"/>
      <c r="G3" s="171"/>
      <c r="H3" s="32"/>
      <c r="I3" s="32"/>
      <c r="M3" t="s">
        <v>90</v>
      </c>
    </row>
    <row r="4" spans="1:13" ht="15" customHeight="1">
      <c r="A4" s="1" t="s">
        <v>1</v>
      </c>
      <c r="B4" s="27"/>
      <c r="C4" s="172" t="s">
        <v>45</v>
      </c>
      <c r="D4" s="175" t="s">
        <v>22</v>
      </c>
      <c r="E4" s="187"/>
      <c r="F4" s="187"/>
      <c r="G4" s="187"/>
      <c r="H4" s="187"/>
      <c r="I4" s="187"/>
      <c r="J4" s="187"/>
      <c r="K4" s="176"/>
      <c r="L4" s="175" t="s">
        <v>44</v>
      </c>
      <c r="M4" s="176"/>
    </row>
    <row r="5" spans="1:13" ht="15">
      <c r="A5" s="2"/>
      <c r="B5" s="28" t="s">
        <v>20</v>
      </c>
      <c r="C5" s="173"/>
      <c r="D5" s="177" t="s">
        <v>46</v>
      </c>
      <c r="E5" s="178"/>
      <c r="F5" s="179"/>
      <c r="G5" s="188" t="s">
        <v>18</v>
      </c>
      <c r="H5" s="166" t="s">
        <v>0</v>
      </c>
      <c r="I5" s="167"/>
      <c r="J5" s="168" t="s">
        <v>57</v>
      </c>
      <c r="K5" s="169"/>
      <c r="L5" s="183" t="s">
        <v>18</v>
      </c>
      <c r="M5" s="185" t="s">
        <v>55</v>
      </c>
    </row>
    <row r="6" spans="1:13" ht="15">
      <c r="A6" s="2"/>
      <c r="B6" s="29"/>
      <c r="C6" s="173"/>
      <c r="D6" s="180"/>
      <c r="E6" s="181"/>
      <c r="F6" s="182"/>
      <c r="G6" s="189"/>
      <c r="H6" s="38" t="s">
        <v>58</v>
      </c>
      <c r="I6" s="39" t="s">
        <v>55</v>
      </c>
      <c r="J6" s="38" t="s">
        <v>58</v>
      </c>
      <c r="K6" s="39" t="s">
        <v>55</v>
      </c>
      <c r="L6" s="184"/>
      <c r="M6" s="186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241.2</v>
      </c>
      <c r="D8" s="17">
        <f aca="true" t="shared" si="0" ref="D8:D20">E8+F8</f>
        <v>3732.4</v>
      </c>
      <c r="E8" s="17">
        <v>3732.4</v>
      </c>
      <c r="F8" s="17"/>
      <c r="G8" s="56">
        <f>H8+J8</f>
        <v>170.7</v>
      </c>
      <c r="H8" s="30">
        <v>170.7</v>
      </c>
      <c r="I8" s="56" t="s">
        <v>59</v>
      </c>
      <c r="J8" s="56">
        <v>0</v>
      </c>
      <c r="K8" s="56"/>
      <c r="L8" s="56">
        <v>70.5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114.39999999999999</v>
      </c>
      <c r="D9" s="17">
        <f t="shared" si="0"/>
        <v>1374.4</v>
      </c>
      <c r="E9" s="17">
        <v>1374.4</v>
      </c>
      <c r="F9" s="17"/>
      <c r="G9" s="56">
        <f>H9+J9</f>
        <v>90.89999999999999</v>
      </c>
      <c r="H9" s="30">
        <v>75.8</v>
      </c>
      <c r="I9" s="56" t="s">
        <v>60</v>
      </c>
      <c r="J9" s="56">
        <v>15.1</v>
      </c>
      <c r="K9" s="56"/>
      <c r="L9" s="56">
        <v>23.5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4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605.4</v>
      </c>
      <c r="D15" s="40">
        <f t="shared" si="0"/>
        <v>1060.9</v>
      </c>
      <c r="E15" s="44">
        <v>643.9</v>
      </c>
      <c r="F15" s="40">
        <v>417</v>
      </c>
      <c r="G15" s="46">
        <f>H15+J15</f>
        <v>605.4</v>
      </c>
      <c r="H15" s="46">
        <v>605.4</v>
      </c>
      <c r="I15" s="63" t="s">
        <v>99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76</v>
      </c>
      <c r="B16" s="41">
        <v>242</v>
      </c>
      <c r="C16" s="42">
        <f t="shared" si="1"/>
        <v>0</v>
      </c>
      <c r="D16" s="40"/>
      <c r="E16" s="44"/>
      <c r="F16" s="40"/>
      <c r="G16" s="46">
        <f>H16+J16</f>
        <v>0</v>
      </c>
      <c r="H16" s="46">
        <v>0</v>
      </c>
      <c r="I16" s="46" t="s">
        <v>75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1000.5</v>
      </c>
      <c r="D17" s="40">
        <f t="shared" si="0"/>
        <v>0</v>
      </c>
      <c r="E17" s="40">
        <v>0</v>
      </c>
      <c r="F17" s="40"/>
      <c r="G17" s="46">
        <f>H17+J17</f>
        <v>1000.5</v>
      </c>
      <c r="H17" s="46">
        <v>1000.5</v>
      </c>
      <c r="I17" s="46" t="s">
        <v>100</v>
      </c>
      <c r="J17" s="46">
        <v>0</v>
      </c>
      <c r="K17" s="46" t="s">
        <v>79</v>
      </c>
      <c r="L17" s="47"/>
      <c r="M17" s="59"/>
    </row>
    <row r="18" spans="1:13" ht="15">
      <c r="A18" s="18" t="s">
        <v>43</v>
      </c>
      <c r="B18" s="9">
        <v>290</v>
      </c>
      <c r="C18" s="42">
        <f t="shared" si="1"/>
        <v>0</v>
      </c>
      <c r="D18" s="56">
        <f t="shared" si="0"/>
        <v>24.8</v>
      </c>
      <c r="E18" s="56">
        <v>24.8</v>
      </c>
      <c r="F18" s="56"/>
      <c r="G18" s="46">
        <f>H18</f>
        <v>0</v>
      </c>
      <c r="H18" s="103">
        <v>0</v>
      </c>
      <c r="I18" s="46"/>
      <c r="J18" s="55"/>
      <c r="K18" s="55"/>
      <c r="L18" s="55"/>
      <c r="M18" s="57"/>
    </row>
    <row r="19" spans="1:13" s="43" customFormat="1" ht="43.5" customHeight="1">
      <c r="A19" s="18" t="s">
        <v>10</v>
      </c>
      <c r="B19" s="41">
        <v>310</v>
      </c>
      <c r="C19" s="42">
        <f t="shared" si="1"/>
        <v>1094.6</v>
      </c>
      <c r="D19" s="40">
        <f t="shared" si="0"/>
        <v>535.7</v>
      </c>
      <c r="E19" s="40">
        <v>364.9</v>
      </c>
      <c r="F19" s="40">
        <v>170.8</v>
      </c>
      <c r="G19" s="111">
        <f>H19+J19</f>
        <v>1094.6</v>
      </c>
      <c r="H19" s="46">
        <v>0</v>
      </c>
      <c r="I19" s="93" t="s">
        <v>89</v>
      </c>
      <c r="J19" s="46">
        <v>1094.6</v>
      </c>
      <c r="K19" s="93" t="s">
        <v>78</v>
      </c>
      <c r="L19" s="47"/>
      <c r="M19" s="59"/>
    </row>
    <row r="20" spans="1:13" ht="26.25" customHeight="1">
      <c r="A20" s="10" t="s">
        <v>11</v>
      </c>
      <c r="B20" s="9">
        <v>340</v>
      </c>
      <c r="C20" s="33">
        <f t="shared" si="1"/>
        <v>0</v>
      </c>
      <c r="D20" s="17">
        <f t="shared" si="0"/>
        <v>497.5</v>
      </c>
      <c r="E20" s="17">
        <v>185.3</v>
      </c>
      <c r="F20" s="17">
        <v>312.2</v>
      </c>
      <c r="G20" s="92">
        <f>H20+J20</f>
        <v>0</v>
      </c>
      <c r="H20" s="56">
        <v>0</v>
      </c>
      <c r="I20" s="92" t="s">
        <v>80</v>
      </c>
      <c r="J20" s="56">
        <v>0</v>
      </c>
      <c r="K20" s="92" t="s">
        <v>73</v>
      </c>
      <c r="L20" s="55"/>
      <c r="M20" s="57"/>
    </row>
    <row r="21" spans="1:13" ht="21" customHeight="1">
      <c r="A21" s="15" t="s">
        <v>51</v>
      </c>
      <c r="B21" s="19"/>
      <c r="C21" s="35">
        <f t="shared" si="1"/>
        <v>3056.1</v>
      </c>
      <c r="D21" s="19">
        <f aca="true" t="shared" si="2" ref="D21:J21">SUM(D8:D20)</f>
        <v>7898.700000000001</v>
      </c>
      <c r="E21" s="19">
        <f t="shared" si="2"/>
        <v>6890.7</v>
      </c>
      <c r="F21" s="19">
        <f t="shared" si="2"/>
        <v>1008</v>
      </c>
      <c r="G21" s="19">
        <f>SUM(G8:G20)</f>
        <v>2962.1</v>
      </c>
      <c r="H21" s="19">
        <f t="shared" si="2"/>
        <v>1852.4</v>
      </c>
      <c r="I21" s="19"/>
      <c r="J21" s="19">
        <f t="shared" si="2"/>
        <v>1109.6999999999998</v>
      </c>
      <c r="K21" s="19"/>
      <c r="L21" s="19">
        <f>SUM(L8:L20)</f>
        <v>94</v>
      </c>
      <c r="M21" s="19"/>
    </row>
    <row r="22" spans="1:13" ht="48.75" customHeight="1">
      <c r="A22" s="12">
        <v>211</v>
      </c>
      <c r="B22" s="22"/>
      <c r="C22" s="95">
        <f t="shared" si="1"/>
        <v>7111</v>
      </c>
      <c r="D22" s="17">
        <f aca="true" t="shared" si="3" ref="D22:D33">E22+F22</f>
        <v>3866.7</v>
      </c>
      <c r="E22" s="23">
        <v>3866.7</v>
      </c>
      <c r="F22" s="23">
        <v>0</v>
      </c>
      <c r="G22" s="94">
        <f>H22+J22</f>
        <v>7111</v>
      </c>
      <c r="H22" s="112">
        <v>7111</v>
      </c>
      <c r="I22" s="93" t="s">
        <v>101</v>
      </c>
      <c r="J22" s="56">
        <v>0</v>
      </c>
      <c r="K22" s="92" t="s">
        <v>82</v>
      </c>
      <c r="L22" s="55"/>
      <c r="M22" s="23"/>
    </row>
    <row r="23" spans="1:13" ht="45.75" customHeight="1">
      <c r="A23" s="12">
        <v>213</v>
      </c>
      <c r="B23" s="23"/>
      <c r="C23" s="95">
        <f t="shared" si="1"/>
        <v>39392.7</v>
      </c>
      <c r="D23" s="17">
        <f t="shared" si="3"/>
        <v>1935.5</v>
      </c>
      <c r="E23" s="23">
        <v>1935.5</v>
      </c>
      <c r="F23" s="23">
        <v>0</v>
      </c>
      <c r="G23" s="94">
        <f>H23+J23</f>
        <v>39392.7</v>
      </c>
      <c r="H23" s="112">
        <v>3955</v>
      </c>
      <c r="I23" s="93" t="s">
        <v>102</v>
      </c>
      <c r="J23" s="94">
        <v>35437.7</v>
      </c>
      <c r="K23" s="92" t="s">
        <v>106</v>
      </c>
      <c r="L23" s="55"/>
      <c r="M23" s="23"/>
    </row>
    <row r="24" spans="1:13" ht="40.5" customHeight="1">
      <c r="A24" s="12">
        <v>212</v>
      </c>
      <c r="B24" s="23"/>
      <c r="C24" s="95">
        <f t="shared" si="1"/>
        <v>14.3</v>
      </c>
      <c r="D24" s="99">
        <f t="shared" si="3"/>
        <v>214.6</v>
      </c>
      <c r="E24" s="104">
        <v>111.3</v>
      </c>
      <c r="F24" s="104">
        <v>103.3</v>
      </c>
      <c r="G24" s="94">
        <f>H24+J24</f>
        <v>14.3</v>
      </c>
      <c r="H24" s="94">
        <v>0</v>
      </c>
      <c r="I24" s="93" t="s">
        <v>92</v>
      </c>
      <c r="J24" s="94">
        <v>14.3</v>
      </c>
      <c r="K24" s="93" t="s">
        <v>107</v>
      </c>
      <c r="L24" s="55"/>
      <c r="M24" s="23"/>
    </row>
    <row r="25" spans="1:13" ht="30">
      <c r="A25" s="12">
        <v>221</v>
      </c>
      <c r="B25" s="23"/>
      <c r="C25" s="106">
        <f>G25+L25</f>
        <v>48.5</v>
      </c>
      <c r="D25" s="17">
        <f t="shared" si="3"/>
        <v>33</v>
      </c>
      <c r="E25" s="23">
        <v>33</v>
      </c>
      <c r="F25" s="23">
        <v>0</v>
      </c>
      <c r="G25" s="94">
        <f>H25+J25</f>
        <v>48.5</v>
      </c>
      <c r="H25" s="94">
        <v>48.5</v>
      </c>
      <c r="I25" s="93" t="s">
        <v>109</v>
      </c>
      <c r="J25" s="94">
        <v>0</v>
      </c>
      <c r="K25" s="92" t="s">
        <v>108</v>
      </c>
      <c r="L25" s="55"/>
      <c r="M25" s="23"/>
    </row>
    <row r="26" spans="1:13" ht="30">
      <c r="A26" s="12">
        <v>222</v>
      </c>
      <c r="B26" s="23"/>
      <c r="C26" s="42">
        <f>G26+L26</f>
        <v>0</v>
      </c>
      <c r="D26" s="17">
        <f t="shared" si="3"/>
        <v>318</v>
      </c>
      <c r="E26" s="23">
        <v>240.4</v>
      </c>
      <c r="F26" s="23">
        <v>77.6</v>
      </c>
      <c r="G26" s="56">
        <f>H26+J26</f>
        <v>0</v>
      </c>
      <c r="H26" s="56">
        <v>0</v>
      </c>
      <c r="I26" s="92" t="s">
        <v>74</v>
      </c>
      <c r="J26" s="55"/>
      <c r="K26" s="55"/>
      <c r="L26" s="55"/>
      <c r="M26" s="23"/>
    </row>
    <row r="27" spans="1:13" ht="15" hidden="1">
      <c r="A27" s="12">
        <v>223</v>
      </c>
      <c r="B27" s="23"/>
      <c r="C27" s="42"/>
      <c r="D27" s="17">
        <f t="shared" si="3"/>
        <v>3401.8</v>
      </c>
      <c r="E27" s="23">
        <v>3401.8</v>
      </c>
      <c r="F27" s="23"/>
      <c r="G27" s="55">
        <v>0</v>
      </c>
      <c r="H27" s="55"/>
      <c r="I27" s="55"/>
      <c r="J27" s="55"/>
      <c r="K27" s="55"/>
      <c r="L27" s="55"/>
      <c r="M27" s="23"/>
    </row>
    <row r="28" spans="1:13" ht="15" hidden="1">
      <c r="A28" s="12">
        <v>224</v>
      </c>
      <c r="B28" s="23"/>
      <c r="C28" s="42"/>
      <c r="D28" s="17">
        <f t="shared" si="3"/>
        <v>0</v>
      </c>
      <c r="E28" s="23">
        <v>0</v>
      </c>
      <c r="F28" s="23">
        <v>0</v>
      </c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53">
        <v>225</v>
      </c>
      <c r="B29" s="45"/>
      <c r="C29" s="95">
        <f aca="true" t="shared" si="4" ref="C29:C35">G29+L29</f>
        <v>0</v>
      </c>
      <c r="D29" s="113">
        <f t="shared" si="3"/>
        <v>2457.7</v>
      </c>
      <c r="E29" s="113">
        <v>1854.2</v>
      </c>
      <c r="F29" s="113">
        <v>603.5</v>
      </c>
      <c r="G29" s="93">
        <f>H29+J29</f>
        <v>0</v>
      </c>
      <c r="H29" s="93">
        <v>0</v>
      </c>
      <c r="I29" s="110" t="s">
        <v>94</v>
      </c>
      <c r="J29" s="93">
        <v>0</v>
      </c>
      <c r="K29" s="110" t="s">
        <v>93</v>
      </c>
      <c r="L29" s="47"/>
      <c r="M29" s="45"/>
    </row>
    <row r="30" spans="1:13" s="43" customFormat="1" ht="65.25" customHeight="1">
      <c r="A30" s="53">
        <v>226</v>
      </c>
      <c r="B30" s="45"/>
      <c r="C30" s="42">
        <f t="shared" si="4"/>
        <v>946.2</v>
      </c>
      <c r="D30" s="47">
        <f t="shared" si="3"/>
        <v>2324</v>
      </c>
      <c r="E30" s="47">
        <v>1642.8</v>
      </c>
      <c r="F30" s="45">
        <v>681.2</v>
      </c>
      <c r="G30" s="46">
        <f>H30+J30</f>
        <v>946.2</v>
      </c>
      <c r="H30" s="46">
        <v>0</v>
      </c>
      <c r="I30" s="46" t="s">
        <v>95</v>
      </c>
      <c r="J30" s="46">
        <v>946.2</v>
      </c>
      <c r="K30" s="46" t="s">
        <v>110</v>
      </c>
      <c r="L30" s="47"/>
      <c r="M30" s="45"/>
    </row>
    <row r="31" spans="1:13" s="43" customFormat="1" ht="15">
      <c r="A31" s="53">
        <v>266</v>
      </c>
      <c r="B31" s="45"/>
      <c r="C31" s="42">
        <f>G31+L31</f>
        <v>192.8</v>
      </c>
      <c r="D31" s="47"/>
      <c r="E31" s="47"/>
      <c r="F31" s="45"/>
      <c r="G31" s="46">
        <f>H31+J31</f>
        <v>192.8</v>
      </c>
      <c r="H31" s="46">
        <v>192.8</v>
      </c>
      <c r="I31" s="46" t="s">
        <v>85</v>
      </c>
      <c r="J31" s="46">
        <v>0</v>
      </c>
      <c r="L31" s="47"/>
      <c r="M31" s="45"/>
    </row>
    <row r="32" spans="1:13" s="43" customFormat="1" ht="49.5" customHeight="1">
      <c r="A32" s="53">
        <v>310</v>
      </c>
      <c r="B32" s="45"/>
      <c r="C32" s="42">
        <f t="shared" si="4"/>
        <v>1586.8</v>
      </c>
      <c r="D32" s="40">
        <f t="shared" si="3"/>
        <v>1260.1</v>
      </c>
      <c r="E32" s="45">
        <v>8.1</v>
      </c>
      <c r="F32" s="46">
        <v>1252</v>
      </c>
      <c r="G32" s="46">
        <f>H32+J32</f>
        <v>1586.8</v>
      </c>
      <c r="H32" s="46">
        <v>0</v>
      </c>
      <c r="I32" s="110" t="s">
        <v>96</v>
      </c>
      <c r="J32" s="46">
        <v>1586.8</v>
      </c>
      <c r="K32" s="110" t="s">
        <v>97</v>
      </c>
      <c r="L32" s="47"/>
      <c r="M32" s="45"/>
    </row>
    <row r="33" spans="1:13" s="64" customFormat="1" ht="42.75" customHeight="1">
      <c r="A33" s="53">
        <v>340</v>
      </c>
      <c r="B33" s="45"/>
      <c r="C33" s="42">
        <f t="shared" si="4"/>
        <v>0</v>
      </c>
      <c r="D33" s="47">
        <f t="shared" si="3"/>
        <v>2802</v>
      </c>
      <c r="E33" s="47">
        <v>1804.3</v>
      </c>
      <c r="F33" s="47">
        <v>997.7</v>
      </c>
      <c r="G33" s="91">
        <f>H33+J33</f>
        <v>0</v>
      </c>
      <c r="H33" s="46">
        <v>0</v>
      </c>
      <c r="I33" s="46" t="s">
        <v>98</v>
      </c>
      <c r="J33" s="46">
        <v>0</v>
      </c>
      <c r="K33" s="46" t="s">
        <v>86</v>
      </c>
      <c r="L33" s="47"/>
      <c r="M33" s="45"/>
    </row>
    <row r="34" spans="1:13" ht="15">
      <c r="A34" s="15" t="s">
        <v>52</v>
      </c>
      <c r="B34" s="19">
        <v>241</v>
      </c>
      <c r="C34" s="31">
        <f>G34+L34</f>
        <v>49292.3</v>
      </c>
      <c r="D34" s="19">
        <f aca="true" t="shared" si="5" ref="D34:L34">SUM(D22:D33)</f>
        <v>18613.4</v>
      </c>
      <c r="E34" s="19">
        <f t="shared" si="5"/>
        <v>14898.1</v>
      </c>
      <c r="F34" s="19">
        <f t="shared" si="5"/>
        <v>3715.3</v>
      </c>
      <c r="G34" s="19">
        <f>SUM(G22:G33)</f>
        <v>49292.3</v>
      </c>
      <c r="H34" s="19">
        <f>SUM(H22:H33)</f>
        <v>11307.3</v>
      </c>
      <c r="I34" s="19"/>
      <c r="J34" s="19">
        <f>J22+J23+J29+J30+J32+J33+J25+J24</f>
        <v>37985</v>
      </c>
      <c r="K34" s="19"/>
      <c r="L34" s="19">
        <f t="shared" si="5"/>
        <v>0</v>
      </c>
      <c r="M34" s="19"/>
    </row>
    <row r="35" spans="1:13" ht="15.75">
      <c r="A35" s="25" t="s">
        <v>53</v>
      </c>
      <c r="B35" s="26"/>
      <c r="C35" s="36">
        <f t="shared" si="4"/>
        <v>52348.4</v>
      </c>
      <c r="D35" s="37">
        <f>D21+D34</f>
        <v>26512.100000000002</v>
      </c>
      <c r="E35" s="37">
        <f>E21+E34</f>
        <v>21788.8</v>
      </c>
      <c r="F35" s="37">
        <f>F21+F34</f>
        <v>4723.3</v>
      </c>
      <c r="G35" s="37">
        <f>G21+G34</f>
        <v>52254.4</v>
      </c>
      <c r="H35" s="37">
        <f>H21+H34</f>
        <v>13159.699999999999</v>
      </c>
      <c r="I35" s="37"/>
      <c r="J35" s="37">
        <f>J21+J34</f>
        <v>39094.7</v>
      </c>
      <c r="K35" s="37"/>
      <c r="L35" s="37">
        <f>L21+L34</f>
        <v>94</v>
      </c>
      <c r="M35" s="37">
        <f>M21+M34</f>
        <v>0</v>
      </c>
    </row>
    <row r="36" spans="3:7" ht="15">
      <c r="C36" s="50" t="b">
        <f>C35=C21+C34</f>
        <v>1</v>
      </c>
      <c r="G36" s="50" t="b">
        <f>G35=G21+G34</f>
        <v>1</v>
      </c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7">
      <selection activeCell="K35" sqref="K35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7" t="s">
        <v>23</v>
      </c>
    </row>
    <row r="2" spans="1:10" ht="15.75" customHeight="1">
      <c r="A2" s="198" t="s">
        <v>103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17.25" customHeight="1">
      <c r="A3" s="199"/>
      <c r="B3" s="199"/>
      <c r="C3" s="199"/>
      <c r="D3" s="115"/>
      <c r="E3" s="115"/>
      <c r="F3" s="115"/>
      <c r="G3" s="115"/>
      <c r="H3" s="115"/>
      <c r="I3" s="116" t="s">
        <v>19</v>
      </c>
      <c r="J3" s="116"/>
    </row>
    <row r="4" spans="1:11" ht="22.5" customHeight="1">
      <c r="A4" s="117" t="s">
        <v>1</v>
      </c>
      <c r="B4" s="117"/>
      <c r="C4" s="200" t="s">
        <v>45</v>
      </c>
      <c r="D4" s="194" t="s">
        <v>22</v>
      </c>
      <c r="E4" s="202"/>
      <c r="F4" s="202"/>
      <c r="G4" s="202"/>
      <c r="H4" s="203"/>
      <c r="I4" s="193" t="s">
        <v>44</v>
      </c>
      <c r="J4" s="194"/>
      <c r="K4" s="32"/>
    </row>
    <row r="5" spans="1:10" ht="15" customHeight="1">
      <c r="A5" s="118"/>
      <c r="B5" s="119" t="s">
        <v>20</v>
      </c>
      <c r="C5" s="201"/>
      <c r="D5" s="204" t="s">
        <v>46</v>
      </c>
      <c r="E5" s="205"/>
      <c r="F5" s="206"/>
      <c r="G5" s="210" t="s">
        <v>47</v>
      </c>
      <c r="H5" s="211"/>
      <c r="I5" s="190" t="s">
        <v>18</v>
      </c>
      <c r="J5" s="195" t="s">
        <v>54</v>
      </c>
    </row>
    <row r="6" spans="1:10" ht="13.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18</v>
      </c>
      <c r="E7" s="120" t="s">
        <v>0</v>
      </c>
      <c r="F7" s="123" t="s">
        <v>48</v>
      </c>
      <c r="G7" s="120" t="s">
        <v>18</v>
      </c>
      <c r="H7" s="124" t="s">
        <v>54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49</v>
      </c>
      <c r="B10" s="130">
        <v>211</v>
      </c>
      <c r="C10" s="131">
        <f aca="true" t="shared" si="0" ref="C10:C45">D10+G10+I10</f>
        <v>8190.299999999999</v>
      </c>
      <c r="D10" s="132">
        <f>E10+F10</f>
        <v>2088.1</v>
      </c>
      <c r="E10" s="132">
        <v>2088.1</v>
      </c>
      <c r="F10" s="133"/>
      <c r="G10" s="132">
        <v>170.7</v>
      </c>
      <c r="H10" s="132"/>
      <c r="I10" s="134">
        <v>5931.5</v>
      </c>
      <c r="J10" s="135">
        <v>2745.9</v>
      </c>
    </row>
    <row r="11" spans="1:10" ht="15">
      <c r="A11" s="132" t="s">
        <v>50</v>
      </c>
      <c r="B11" s="130">
        <v>213</v>
      </c>
      <c r="C11" s="131">
        <f t="shared" si="0"/>
        <v>34379.600000000006</v>
      </c>
      <c r="D11" s="132">
        <f aca="true" t="shared" si="1" ref="D11:D23">E11+F11</f>
        <v>20338</v>
      </c>
      <c r="E11" s="132">
        <v>1526.7</v>
      </c>
      <c r="F11" s="133">
        <v>18811.3</v>
      </c>
      <c r="G11" s="132">
        <v>90.9</v>
      </c>
      <c r="H11" s="132"/>
      <c r="I11" s="134">
        <v>13950.7</v>
      </c>
      <c r="J11" s="135">
        <v>12759.4</v>
      </c>
    </row>
    <row r="12" spans="1:10" ht="15">
      <c r="A12" s="132" t="s">
        <v>12</v>
      </c>
      <c r="B12" s="130">
        <v>212</v>
      </c>
      <c r="C12" s="131">
        <f t="shared" si="0"/>
        <v>0.1</v>
      </c>
      <c r="D12" s="132">
        <f t="shared" si="1"/>
        <v>0.1</v>
      </c>
      <c r="E12" s="132">
        <v>0</v>
      </c>
      <c r="F12" s="133">
        <v>0.1</v>
      </c>
      <c r="G12" s="132"/>
      <c r="H12" s="132"/>
      <c r="I12" s="134">
        <v>0</v>
      </c>
      <c r="J12" s="135">
        <v>0</v>
      </c>
    </row>
    <row r="13" spans="1:10" ht="15">
      <c r="A13" s="132" t="s">
        <v>2</v>
      </c>
      <c r="B13" s="130">
        <v>221</v>
      </c>
      <c r="C13" s="131">
        <f t="shared" si="0"/>
        <v>59.9</v>
      </c>
      <c r="D13" s="132">
        <f t="shared" si="1"/>
        <v>37.4</v>
      </c>
      <c r="E13" s="136">
        <v>37.4</v>
      </c>
      <c r="F13" s="133"/>
      <c r="G13" s="132"/>
      <c r="H13" s="132"/>
      <c r="I13" s="134">
        <v>22.5</v>
      </c>
      <c r="J13" s="135">
        <v>17.3</v>
      </c>
    </row>
    <row r="14" spans="1:10" ht="12.75" customHeight="1">
      <c r="A14" s="132" t="s">
        <v>3</v>
      </c>
      <c r="B14" s="130">
        <v>222</v>
      </c>
      <c r="C14" s="131">
        <f t="shared" si="0"/>
        <v>613.3</v>
      </c>
      <c r="D14" s="132">
        <f t="shared" si="1"/>
        <v>0</v>
      </c>
      <c r="E14" s="132">
        <v>0</v>
      </c>
      <c r="F14" s="133"/>
      <c r="G14" s="132"/>
      <c r="H14" s="132"/>
      <c r="I14" s="134">
        <v>613.3</v>
      </c>
      <c r="J14" s="135">
        <v>583.5</v>
      </c>
    </row>
    <row r="15" spans="1:10" ht="12.75" customHeight="1">
      <c r="A15" s="132" t="s">
        <v>4</v>
      </c>
      <c r="B15" s="130">
        <v>223</v>
      </c>
      <c r="C15" s="131">
        <f t="shared" si="0"/>
        <v>1199.5</v>
      </c>
      <c r="D15" s="132">
        <f t="shared" si="1"/>
        <v>187.9</v>
      </c>
      <c r="E15" s="132">
        <v>187.9</v>
      </c>
      <c r="F15" s="133"/>
      <c r="G15" s="132"/>
      <c r="H15" s="132"/>
      <c r="I15" s="137">
        <v>1011.6</v>
      </c>
      <c r="J15" s="135">
        <v>744.1</v>
      </c>
    </row>
    <row r="16" spans="1:10" ht="12.75" customHeight="1">
      <c r="A16" s="132" t="s">
        <v>81</v>
      </c>
      <c r="B16" s="130">
        <v>224</v>
      </c>
      <c r="C16" s="131">
        <f t="shared" si="0"/>
        <v>3.5</v>
      </c>
      <c r="D16" s="132">
        <f t="shared" si="1"/>
        <v>0</v>
      </c>
      <c r="E16" s="132">
        <v>0</v>
      </c>
      <c r="F16" s="133"/>
      <c r="G16" s="132"/>
      <c r="H16" s="132"/>
      <c r="I16" s="137">
        <v>3.5</v>
      </c>
      <c r="J16" s="135">
        <v>3.5</v>
      </c>
    </row>
    <row r="17" spans="1:10" ht="15" customHeight="1">
      <c r="A17" s="132" t="s">
        <v>5</v>
      </c>
      <c r="B17" s="130">
        <v>225</v>
      </c>
      <c r="C17" s="131">
        <f t="shared" si="0"/>
        <v>2921</v>
      </c>
      <c r="D17" s="132">
        <f t="shared" si="1"/>
        <v>77</v>
      </c>
      <c r="E17" s="132">
        <v>77</v>
      </c>
      <c r="F17" s="133"/>
      <c r="G17" s="132"/>
      <c r="H17" s="132"/>
      <c r="I17" s="138">
        <v>2844</v>
      </c>
      <c r="J17" s="135">
        <v>2458</v>
      </c>
    </row>
    <row r="18" spans="1:10" ht="15">
      <c r="A18" s="132" t="s">
        <v>8</v>
      </c>
      <c r="B18" s="130">
        <v>226</v>
      </c>
      <c r="C18" s="131">
        <f t="shared" si="0"/>
        <v>5222.2</v>
      </c>
      <c r="D18" s="133">
        <f>E18+F18</f>
        <v>91.1</v>
      </c>
      <c r="E18" s="133">
        <v>91.1</v>
      </c>
      <c r="F18" s="133"/>
      <c r="G18" s="132">
        <v>605.4</v>
      </c>
      <c r="H18" s="132"/>
      <c r="I18" s="134">
        <v>4525.7</v>
      </c>
      <c r="J18" s="135">
        <v>4009.6</v>
      </c>
    </row>
    <row r="19" spans="1:10" ht="15">
      <c r="A19" s="132" t="s">
        <v>87</v>
      </c>
      <c r="B19" s="130">
        <v>227</v>
      </c>
      <c r="C19" s="131">
        <f t="shared" si="0"/>
        <v>17.4</v>
      </c>
      <c r="D19" s="133">
        <f>E19+F19</f>
        <v>17.4</v>
      </c>
      <c r="E19" s="133">
        <v>17.4</v>
      </c>
      <c r="F19" s="133"/>
      <c r="G19" s="132"/>
      <c r="H19" s="132"/>
      <c r="I19" s="134"/>
      <c r="J19" s="135"/>
    </row>
    <row r="20" spans="1:10" ht="16.5" customHeight="1">
      <c r="A20" s="159" t="s">
        <v>88</v>
      </c>
      <c r="B20" s="130">
        <v>228</v>
      </c>
      <c r="C20" s="131">
        <f t="shared" si="0"/>
        <v>12475</v>
      </c>
      <c r="D20" s="133"/>
      <c r="E20" s="133"/>
      <c r="F20" s="133"/>
      <c r="G20" s="132"/>
      <c r="H20" s="132"/>
      <c r="I20" s="134">
        <v>12475</v>
      </c>
      <c r="J20" s="135">
        <v>15</v>
      </c>
    </row>
    <row r="21" spans="1:10" ht="15.75" customHeight="1">
      <c r="A21" s="160" t="s">
        <v>83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76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9</v>
      </c>
      <c r="B23" s="130">
        <v>262</v>
      </c>
      <c r="C23" s="131">
        <f t="shared" si="0"/>
        <v>1022.4</v>
      </c>
      <c r="D23" s="132">
        <f t="shared" si="1"/>
        <v>20.9</v>
      </c>
      <c r="E23" s="132">
        <v>20.9</v>
      </c>
      <c r="F23" s="133"/>
      <c r="G23" s="139">
        <v>1000.5</v>
      </c>
      <c r="H23" s="132"/>
      <c r="I23" s="137">
        <v>1</v>
      </c>
      <c r="J23" s="135"/>
    </row>
    <row r="24" spans="1:10" ht="14.25" customHeight="1">
      <c r="A24" s="132" t="s">
        <v>21</v>
      </c>
      <c r="B24" s="130">
        <v>264</v>
      </c>
      <c r="C24" s="131">
        <f t="shared" si="0"/>
        <v>254.7</v>
      </c>
      <c r="D24" s="132">
        <f aca="true" t="shared" si="2" ref="D24:D29">E24+F24</f>
        <v>0</v>
      </c>
      <c r="E24" s="132"/>
      <c r="F24" s="133"/>
      <c r="G24" s="132"/>
      <c r="H24" s="132"/>
      <c r="I24" s="134">
        <v>254.7</v>
      </c>
      <c r="J24" s="135">
        <v>99.8</v>
      </c>
    </row>
    <row r="25" spans="1:10" ht="17.25" customHeight="1">
      <c r="A25" s="132" t="s">
        <v>84</v>
      </c>
      <c r="B25" s="130">
        <v>266</v>
      </c>
      <c r="C25" s="131">
        <f t="shared" si="0"/>
        <v>11</v>
      </c>
      <c r="D25" s="132">
        <f t="shared" si="2"/>
        <v>8.4</v>
      </c>
      <c r="E25" s="132">
        <v>8.4</v>
      </c>
      <c r="F25" s="133"/>
      <c r="G25" s="132"/>
      <c r="H25" s="132"/>
      <c r="I25" s="134">
        <v>2.6</v>
      </c>
      <c r="J25" s="135"/>
    </row>
    <row r="26" spans="1:10" ht="13.5" customHeight="1">
      <c r="A26" s="159" t="s">
        <v>91</v>
      </c>
      <c r="B26" s="130">
        <v>267</v>
      </c>
      <c r="C26" s="131">
        <f t="shared" si="0"/>
        <v>10.3</v>
      </c>
      <c r="D26" s="132">
        <f t="shared" si="2"/>
        <v>0</v>
      </c>
      <c r="E26" s="132"/>
      <c r="F26" s="133"/>
      <c r="G26" s="132"/>
      <c r="H26" s="132"/>
      <c r="I26" s="134">
        <v>10.3</v>
      </c>
      <c r="J26" s="135">
        <v>10.3</v>
      </c>
    </row>
    <row r="27" spans="1:10" ht="13.5" customHeight="1">
      <c r="A27" s="160" t="s">
        <v>43</v>
      </c>
      <c r="B27" s="130">
        <v>290</v>
      </c>
      <c r="C27" s="131">
        <f t="shared" si="0"/>
        <v>237.6</v>
      </c>
      <c r="D27" s="132">
        <f t="shared" si="2"/>
        <v>7.2</v>
      </c>
      <c r="E27" s="132">
        <v>7.2</v>
      </c>
      <c r="F27" s="133"/>
      <c r="G27" s="132"/>
      <c r="H27" s="132"/>
      <c r="I27" s="134">
        <v>230.4</v>
      </c>
      <c r="J27" s="135">
        <v>202</v>
      </c>
    </row>
    <row r="28" spans="1:10" ht="15">
      <c r="A28" s="132" t="s">
        <v>10</v>
      </c>
      <c r="B28" s="130">
        <v>310</v>
      </c>
      <c r="C28" s="131">
        <f t="shared" si="0"/>
        <v>1479.4</v>
      </c>
      <c r="D28" s="133">
        <f t="shared" si="2"/>
        <v>118.4</v>
      </c>
      <c r="E28" s="132">
        <v>118.4</v>
      </c>
      <c r="F28" s="133"/>
      <c r="G28" s="132">
        <v>1094.6</v>
      </c>
      <c r="H28" s="132">
        <v>1094.6</v>
      </c>
      <c r="I28" s="134">
        <v>266.4</v>
      </c>
      <c r="J28" s="135">
        <v>256</v>
      </c>
    </row>
    <row r="29" spans="1:10" ht="15">
      <c r="A29" s="132" t="s">
        <v>11</v>
      </c>
      <c r="B29" s="130">
        <v>340</v>
      </c>
      <c r="C29" s="131">
        <f t="shared" si="0"/>
        <v>1544.1</v>
      </c>
      <c r="D29" s="132">
        <f t="shared" si="2"/>
        <v>140.1</v>
      </c>
      <c r="E29" s="132">
        <v>140.1</v>
      </c>
      <c r="F29" s="133"/>
      <c r="G29" s="132"/>
      <c r="H29" s="132"/>
      <c r="I29" s="134">
        <v>1404</v>
      </c>
      <c r="J29" s="135">
        <v>1105.7</v>
      </c>
    </row>
    <row r="30" spans="1:10" s="8" customFormat="1" ht="15">
      <c r="A30" s="140" t="s">
        <v>51</v>
      </c>
      <c r="B30" s="141"/>
      <c r="C30" s="142">
        <f t="shared" si="0"/>
        <v>69641.3</v>
      </c>
      <c r="D30" s="140">
        <f>SUM(D10:D29)</f>
        <v>23132.000000000004</v>
      </c>
      <c r="E30" s="140">
        <f aca="true" t="shared" si="3" ref="E30:J30">SUM(E10:E29)</f>
        <v>4320.6</v>
      </c>
      <c r="F30" s="140">
        <f t="shared" si="3"/>
        <v>18811.399999999998</v>
      </c>
      <c r="G30" s="140">
        <f>SUM(G10:G29)</f>
        <v>2962.1</v>
      </c>
      <c r="H30" s="140">
        <f t="shared" si="3"/>
        <v>1094.6</v>
      </c>
      <c r="I30" s="143">
        <f>SUM(I10:I29)</f>
        <v>43547.200000000004</v>
      </c>
      <c r="J30" s="141">
        <f t="shared" si="3"/>
        <v>25010.099999999995</v>
      </c>
    </row>
    <row r="31" spans="1:10" s="11" customFormat="1" ht="15">
      <c r="A31" s="144">
        <v>211</v>
      </c>
      <c r="B31" s="130"/>
      <c r="C31" s="131">
        <f t="shared" si="0"/>
        <v>10396.5</v>
      </c>
      <c r="D31" s="132">
        <f aca="true" t="shared" si="4" ref="D31:D56">E31+F31</f>
        <v>2427.2</v>
      </c>
      <c r="E31" s="139">
        <v>2427.2</v>
      </c>
      <c r="F31" s="133"/>
      <c r="G31" s="132">
        <v>7111</v>
      </c>
      <c r="H31" s="132"/>
      <c r="I31" s="134">
        <v>858.3</v>
      </c>
      <c r="J31" s="135">
        <v>722.1</v>
      </c>
    </row>
    <row r="32" spans="1:10" s="11" customFormat="1" ht="15">
      <c r="A32" s="144">
        <v>213</v>
      </c>
      <c r="B32" s="130"/>
      <c r="C32" s="131">
        <f t="shared" si="0"/>
        <v>54898.6</v>
      </c>
      <c r="D32" s="132">
        <f t="shared" si="4"/>
        <v>13648.099999999999</v>
      </c>
      <c r="E32" s="139">
        <v>1268.3</v>
      </c>
      <c r="F32" s="133">
        <v>12379.8</v>
      </c>
      <c r="G32" s="132">
        <v>39392.7</v>
      </c>
      <c r="H32" s="132">
        <v>35437.7</v>
      </c>
      <c r="I32" s="134">
        <v>1857.8</v>
      </c>
      <c r="J32" s="135">
        <v>1709.3</v>
      </c>
    </row>
    <row r="33" spans="1:10" s="11" customFormat="1" ht="15">
      <c r="A33" s="144">
        <v>212</v>
      </c>
      <c r="B33" s="130"/>
      <c r="C33" s="131">
        <f t="shared" si="0"/>
        <v>353</v>
      </c>
      <c r="D33" s="132">
        <f t="shared" si="4"/>
        <v>320.7</v>
      </c>
      <c r="E33" s="139">
        <v>0</v>
      </c>
      <c r="F33" s="145">
        <v>320.7</v>
      </c>
      <c r="G33" s="132">
        <v>14.3</v>
      </c>
      <c r="H33" s="132">
        <v>14.3</v>
      </c>
      <c r="I33" s="134">
        <v>18</v>
      </c>
      <c r="J33" s="135"/>
    </row>
    <row r="34" spans="1:10" s="11" customFormat="1" ht="15">
      <c r="A34" s="144">
        <v>221</v>
      </c>
      <c r="B34" s="130"/>
      <c r="C34" s="131">
        <f t="shared" si="0"/>
        <v>168.70000000000002</v>
      </c>
      <c r="D34" s="132">
        <f t="shared" si="4"/>
        <v>110.4</v>
      </c>
      <c r="E34" s="139">
        <v>5.7</v>
      </c>
      <c r="F34" s="133">
        <v>104.7</v>
      </c>
      <c r="G34" s="132">
        <v>48.5</v>
      </c>
      <c r="H34" s="132"/>
      <c r="I34" s="134">
        <v>9.8</v>
      </c>
      <c r="J34" s="135">
        <v>9.8</v>
      </c>
    </row>
    <row r="35" spans="1:10" s="11" customFormat="1" ht="15">
      <c r="A35" s="144">
        <v>222</v>
      </c>
      <c r="B35" s="130"/>
      <c r="C35" s="131">
        <f t="shared" si="0"/>
        <v>8.6</v>
      </c>
      <c r="D35" s="132">
        <f t="shared" si="4"/>
        <v>8.6</v>
      </c>
      <c r="E35" s="139">
        <v>3.6</v>
      </c>
      <c r="F35" s="133">
        <v>5</v>
      </c>
      <c r="G35" s="132"/>
      <c r="H35" s="132"/>
      <c r="I35" s="134"/>
      <c r="J35" s="135"/>
    </row>
    <row r="36" spans="1:10" s="11" customFormat="1" ht="15">
      <c r="A36" s="144">
        <v>223</v>
      </c>
      <c r="B36" s="130"/>
      <c r="C36" s="131">
        <f t="shared" si="0"/>
        <v>2328.3</v>
      </c>
      <c r="D36" s="132">
        <f t="shared" si="4"/>
        <v>2169.5</v>
      </c>
      <c r="E36" s="139">
        <v>1672</v>
      </c>
      <c r="F36" s="133">
        <v>497.5</v>
      </c>
      <c r="G36" s="132"/>
      <c r="H36" s="132"/>
      <c r="I36" s="137">
        <v>158.8</v>
      </c>
      <c r="J36" s="135">
        <v>52.9</v>
      </c>
    </row>
    <row r="37" spans="1:10" s="11" customFormat="1" ht="15">
      <c r="A37" s="144">
        <v>224</v>
      </c>
      <c r="B37" s="130"/>
      <c r="C37" s="131">
        <f t="shared" si="0"/>
        <v>32</v>
      </c>
      <c r="D37" s="132">
        <f t="shared" si="4"/>
        <v>32</v>
      </c>
      <c r="E37" s="139">
        <v>32</v>
      </c>
      <c r="F37" s="133">
        <v>0</v>
      </c>
      <c r="G37" s="132"/>
      <c r="H37" s="132"/>
      <c r="I37" s="134"/>
      <c r="J37" s="132"/>
    </row>
    <row r="38" spans="1:10" s="11" customFormat="1" ht="15">
      <c r="A38" s="146">
        <v>225</v>
      </c>
      <c r="B38" s="130"/>
      <c r="C38" s="131">
        <f t="shared" si="0"/>
        <v>6634.1</v>
      </c>
      <c r="D38" s="132">
        <f t="shared" si="4"/>
        <v>6599.200000000001</v>
      </c>
      <c r="E38" s="139">
        <v>795.6</v>
      </c>
      <c r="F38" s="145">
        <v>5803.6</v>
      </c>
      <c r="G38" s="139"/>
      <c r="H38" s="139"/>
      <c r="I38" s="138">
        <v>34.9</v>
      </c>
      <c r="J38" s="135">
        <v>26.6</v>
      </c>
    </row>
    <row r="39" spans="1:10" s="11" customFormat="1" ht="15">
      <c r="A39" s="146">
        <v>226</v>
      </c>
      <c r="B39" s="130"/>
      <c r="C39" s="131">
        <f t="shared" si="0"/>
        <v>4462</v>
      </c>
      <c r="D39" s="132">
        <f t="shared" si="4"/>
        <v>3464.1000000000004</v>
      </c>
      <c r="E39" s="139">
        <v>227.8</v>
      </c>
      <c r="F39" s="145">
        <v>3236.3</v>
      </c>
      <c r="G39" s="139">
        <v>946.2</v>
      </c>
      <c r="H39" s="139">
        <v>946.2</v>
      </c>
      <c r="I39" s="134">
        <v>51.7</v>
      </c>
      <c r="J39" s="135">
        <v>18.2</v>
      </c>
    </row>
    <row r="40" spans="1:10" s="11" customFormat="1" ht="15">
      <c r="A40" s="146">
        <v>228</v>
      </c>
      <c r="B40" s="130"/>
      <c r="C40" s="131">
        <f t="shared" si="0"/>
        <v>0</v>
      </c>
      <c r="D40" s="132">
        <f t="shared" si="4"/>
        <v>0</v>
      </c>
      <c r="E40" s="139"/>
      <c r="F40" s="145">
        <v>0</v>
      </c>
      <c r="G40" s="139"/>
      <c r="H40" s="139"/>
      <c r="I40" s="134"/>
      <c r="J40" s="135"/>
    </row>
    <row r="41" spans="1:10" s="11" customFormat="1" ht="15">
      <c r="A41" s="146">
        <v>266</v>
      </c>
      <c r="B41" s="130"/>
      <c r="C41" s="131">
        <f t="shared" si="0"/>
        <v>237.70000000000002</v>
      </c>
      <c r="D41" s="132">
        <f t="shared" si="4"/>
        <v>41.6</v>
      </c>
      <c r="E41" s="139">
        <v>41.6</v>
      </c>
      <c r="F41" s="145"/>
      <c r="G41" s="139">
        <v>192.8</v>
      </c>
      <c r="H41" s="139"/>
      <c r="I41" s="134">
        <v>3.3</v>
      </c>
      <c r="J41" s="135"/>
    </row>
    <row r="42" spans="1:10" s="11" customFormat="1" ht="12" customHeight="1">
      <c r="A42" s="146">
        <v>267</v>
      </c>
      <c r="B42" s="130"/>
      <c r="C42" s="131">
        <f t="shared" si="0"/>
        <v>0</v>
      </c>
      <c r="D42" s="132">
        <f t="shared" si="4"/>
        <v>0</v>
      </c>
      <c r="E42" s="139"/>
      <c r="F42" s="145"/>
      <c r="G42" s="139"/>
      <c r="H42" s="139"/>
      <c r="I42" s="134"/>
      <c r="J42" s="135"/>
    </row>
    <row r="43" spans="1:10" s="11" customFormat="1" ht="12" customHeight="1">
      <c r="A43" s="146">
        <v>290</v>
      </c>
      <c r="B43" s="130"/>
      <c r="C43" s="131">
        <f>D43+G43+I43</f>
        <v>616.7</v>
      </c>
      <c r="D43" s="132">
        <f t="shared" si="4"/>
        <v>616.7</v>
      </c>
      <c r="E43" s="139">
        <v>201.6</v>
      </c>
      <c r="F43" s="145">
        <v>415.1</v>
      </c>
      <c r="G43" s="139"/>
      <c r="H43" s="139"/>
      <c r="I43" s="134"/>
      <c r="J43" s="135"/>
    </row>
    <row r="44" spans="1:10" s="11" customFormat="1" ht="12" customHeight="1">
      <c r="A44" s="146">
        <v>310</v>
      </c>
      <c r="B44" s="130"/>
      <c r="C44" s="131">
        <f t="shared" si="0"/>
        <v>1755.5</v>
      </c>
      <c r="D44" s="132">
        <f t="shared" si="4"/>
        <v>168.7</v>
      </c>
      <c r="E44" s="139">
        <v>0</v>
      </c>
      <c r="F44" s="145">
        <v>168.7</v>
      </c>
      <c r="G44" s="139">
        <v>1586.8</v>
      </c>
      <c r="H44" s="139">
        <v>1586.8</v>
      </c>
      <c r="I44" s="134"/>
      <c r="J44" s="132"/>
    </row>
    <row r="45" spans="1:10" s="11" customFormat="1" ht="15">
      <c r="A45" s="146">
        <v>340</v>
      </c>
      <c r="B45" s="130"/>
      <c r="C45" s="131">
        <f t="shared" si="0"/>
        <v>3973.1</v>
      </c>
      <c r="D45" s="132">
        <f t="shared" si="4"/>
        <v>3973.1</v>
      </c>
      <c r="E45" s="139">
        <v>968</v>
      </c>
      <c r="F45" s="145">
        <v>3005.1</v>
      </c>
      <c r="G45" s="139"/>
      <c r="H45" s="139"/>
      <c r="I45" s="134"/>
      <c r="J45" s="135"/>
    </row>
    <row r="46" spans="1:12" s="11" customFormat="1" ht="15" hidden="1">
      <c r="A46" s="144"/>
      <c r="B46" s="130"/>
      <c r="C46" s="147" t="e">
        <f>D46+G46+#REF!</f>
        <v>#REF!</v>
      </c>
      <c r="D46" s="139">
        <f t="shared" si="4"/>
        <v>0</v>
      </c>
      <c r="E46" s="139"/>
      <c r="F46" s="139"/>
      <c r="G46" s="139"/>
      <c r="H46" s="139"/>
      <c r="I46" s="148"/>
      <c r="J46" s="132"/>
      <c r="K46"/>
      <c r="L46"/>
    </row>
    <row r="47" spans="1:12" s="11" customFormat="1" ht="15" hidden="1">
      <c r="A47" s="149" t="s">
        <v>38</v>
      </c>
      <c r="B47" s="150"/>
      <c r="C47" s="151" t="e">
        <f>D47+G47+#REF!</f>
        <v>#REF!</v>
      </c>
      <c r="D47" s="152">
        <f t="shared" si="4"/>
        <v>0</v>
      </c>
      <c r="E47" s="153"/>
      <c r="F47" s="153"/>
      <c r="G47" s="153"/>
      <c r="H47" s="153"/>
      <c r="I47" s="148"/>
      <c r="J47" s="132"/>
      <c r="K47"/>
      <c r="L47"/>
    </row>
    <row r="48" spans="1:12" s="11" customFormat="1" ht="15" hidden="1">
      <c r="A48" s="149" t="s">
        <v>39</v>
      </c>
      <c r="B48" s="150"/>
      <c r="C48" s="151" t="e">
        <f>D48+G48+#REF!</f>
        <v>#REF!</v>
      </c>
      <c r="D48" s="154">
        <f t="shared" si="4"/>
        <v>0</v>
      </c>
      <c r="E48" s="153"/>
      <c r="F48" s="153"/>
      <c r="G48" s="153"/>
      <c r="H48" s="153"/>
      <c r="I48" s="148"/>
      <c r="J48" s="132"/>
      <c r="K48"/>
      <c r="L48"/>
    </row>
    <row r="49" spans="1:12" s="11" customFormat="1" ht="15" hidden="1">
      <c r="A49" s="149" t="s">
        <v>40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  <c r="K49"/>
      <c r="L49"/>
    </row>
    <row r="50" spans="1:12" s="11" customFormat="1" ht="15" hidden="1">
      <c r="A50" s="149" t="s">
        <v>41</v>
      </c>
      <c r="B50" s="150"/>
      <c r="C50" s="151" t="e">
        <f>D50+G50+#REF!</f>
        <v>#REF!</v>
      </c>
      <c r="D50" s="154">
        <f t="shared" si="4"/>
        <v>0</v>
      </c>
      <c r="E50" s="153">
        <v>0</v>
      </c>
      <c r="F50" s="153"/>
      <c r="G50" s="153"/>
      <c r="H50" s="153"/>
      <c r="I50" s="148"/>
      <c r="J50" s="132"/>
      <c r="K50"/>
      <c r="L50"/>
    </row>
    <row r="51" spans="1:12" s="11" customFormat="1" ht="15" hidden="1">
      <c r="A51" s="149" t="s">
        <v>42</v>
      </c>
      <c r="B51" s="150"/>
      <c r="C51" s="151" t="e">
        <f>D51+G51+#REF!</f>
        <v>#REF!</v>
      </c>
      <c r="D51" s="154">
        <f t="shared" si="4"/>
        <v>0</v>
      </c>
      <c r="E51" s="153"/>
      <c r="F51" s="153"/>
      <c r="G51" s="153"/>
      <c r="H51" s="153"/>
      <c r="I51" s="148"/>
      <c r="J51" s="132"/>
      <c r="K51"/>
      <c r="L51"/>
    </row>
    <row r="52" spans="1:10" ht="15" hidden="1">
      <c r="A52" s="132" t="s">
        <v>13</v>
      </c>
      <c r="B52" s="130"/>
      <c r="C52" s="147" t="e">
        <f>D52+G52+#REF!</f>
        <v>#REF!</v>
      </c>
      <c r="D52" s="139">
        <f t="shared" si="4"/>
        <v>0</v>
      </c>
      <c r="E52" s="139"/>
      <c r="F52" s="139"/>
      <c r="G52" s="139"/>
      <c r="H52" s="139"/>
      <c r="I52" s="115"/>
      <c r="J52" s="135"/>
    </row>
    <row r="53" spans="1:10" ht="15" hidden="1">
      <c r="A53" s="132" t="s">
        <v>14</v>
      </c>
      <c r="B53" s="130"/>
      <c r="C53" s="147" t="e">
        <f>D53+G53+#REF!</f>
        <v>#REF!</v>
      </c>
      <c r="D53" s="139">
        <f t="shared" si="4"/>
        <v>0</v>
      </c>
      <c r="E53" s="139">
        <v>0</v>
      </c>
      <c r="F53" s="139"/>
      <c r="G53" s="139"/>
      <c r="H53" s="139"/>
      <c r="I53" s="115"/>
      <c r="J53" s="135"/>
    </row>
    <row r="54" spans="1:10" ht="15" hidden="1">
      <c r="A54" s="132" t="s">
        <v>25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24</v>
      </c>
      <c r="B55" s="130"/>
      <c r="C55" s="147" t="e">
        <f>D55+G55+#REF!</f>
        <v>#REF!</v>
      </c>
      <c r="D55" s="139">
        <f t="shared" si="4"/>
        <v>0</v>
      </c>
      <c r="E55" s="139"/>
      <c r="F55" s="139"/>
      <c r="G55" s="139"/>
      <c r="H55" s="139"/>
      <c r="I55" s="115"/>
      <c r="J55" s="135"/>
    </row>
    <row r="56" spans="1:10" ht="15" hidden="1">
      <c r="A56" s="132" t="s">
        <v>26</v>
      </c>
      <c r="B56" s="130"/>
      <c r="C56" s="147" t="e">
        <f>D56+G56+#REF!</f>
        <v>#REF!</v>
      </c>
      <c r="D56" s="139">
        <f t="shared" si="4"/>
        <v>0</v>
      </c>
      <c r="E56" s="139">
        <v>0</v>
      </c>
      <c r="F56" s="139"/>
      <c r="G56" s="139"/>
      <c r="H56" s="139"/>
      <c r="I56" s="115"/>
      <c r="J56" s="135"/>
    </row>
    <row r="57" spans="1:12" s="8" customFormat="1" ht="15">
      <c r="A57" s="140" t="s">
        <v>52</v>
      </c>
      <c r="B57" s="141">
        <v>241</v>
      </c>
      <c r="C57" s="155">
        <f>D57+G57+I57</f>
        <v>85864.80000000002</v>
      </c>
      <c r="D57" s="156">
        <f aca="true" t="shared" si="5" ref="D57:J57">SUM(D31:D45)</f>
        <v>33579.9</v>
      </c>
      <c r="E57" s="156">
        <f t="shared" si="5"/>
        <v>7643.400000000001</v>
      </c>
      <c r="F57" s="156">
        <f t="shared" si="5"/>
        <v>25936.5</v>
      </c>
      <c r="G57" s="156">
        <f t="shared" si="5"/>
        <v>49292.3</v>
      </c>
      <c r="H57" s="156">
        <f t="shared" si="5"/>
        <v>37985</v>
      </c>
      <c r="I57" s="141">
        <f t="shared" si="5"/>
        <v>2992.6000000000004</v>
      </c>
      <c r="J57" s="141">
        <f t="shared" si="5"/>
        <v>2538.9</v>
      </c>
      <c r="K57"/>
      <c r="L57"/>
    </row>
    <row r="58" spans="1:12" s="24" customFormat="1" ht="13.5" customHeight="1">
      <c r="A58" s="161" t="s">
        <v>53</v>
      </c>
      <c r="B58" s="162"/>
      <c r="C58" s="163">
        <f>D58+G58+I58</f>
        <v>155506.10000000003</v>
      </c>
      <c r="D58" s="164">
        <f aca="true" t="shared" si="6" ref="D58:J58">D30+D57</f>
        <v>56711.90000000001</v>
      </c>
      <c r="E58" s="164">
        <f t="shared" si="6"/>
        <v>11964</v>
      </c>
      <c r="F58" s="164">
        <f t="shared" si="6"/>
        <v>44747.899999999994</v>
      </c>
      <c r="G58" s="164">
        <f t="shared" si="6"/>
        <v>52254.4</v>
      </c>
      <c r="H58" s="164">
        <f t="shared" si="6"/>
        <v>39079.6</v>
      </c>
      <c r="I58" s="165">
        <f t="shared" si="6"/>
        <v>46539.8</v>
      </c>
      <c r="J58" s="165">
        <f t="shared" si="6"/>
        <v>27548.999999999996</v>
      </c>
      <c r="K58"/>
      <c r="L58"/>
    </row>
    <row r="59" spans="1:12" s="6" customFormat="1" ht="3" customHeight="1">
      <c r="A59" s="4"/>
      <c r="B59" s="5"/>
      <c r="C59" s="54" t="b">
        <f>C58=C30+C57</f>
        <v>1</v>
      </c>
      <c r="D59" s="61"/>
      <c r="I59" s="105"/>
      <c r="K59"/>
      <c r="L59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64" sqref="P64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105</v>
      </c>
      <c r="B3" s="90"/>
      <c r="C3" s="90"/>
      <c r="D3" s="90"/>
      <c r="E3" s="90"/>
      <c r="F3" s="90"/>
      <c r="G3" s="90"/>
    </row>
    <row r="4" spans="1:7" ht="15.75">
      <c r="A4" s="170"/>
      <c r="B4" s="170"/>
      <c r="C4" s="170"/>
      <c r="F4" s="171" t="s">
        <v>19</v>
      </c>
      <c r="G4" s="171"/>
    </row>
    <row r="5" spans="1:18" ht="18" customHeight="1">
      <c r="A5" s="221" t="s">
        <v>1</v>
      </c>
      <c r="B5" s="219"/>
      <c r="C5" s="217" t="s">
        <v>62</v>
      </c>
      <c r="D5" s="175" t="s">
        <v>63</v>
      </c>
      <c r="E5" s="187"/>
      <c r="F5" s="187"/>
      <c r="G5" s="187"/>
      <c r="H5" s="187"/>
      <c r="I5" s="176"/>
      <c r="J5" s="215" t="s">
        <v>70</v>
      </c>
      <c r="K5" s="214" t="s">
        <v>63</v>
      </c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6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72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0">K8+L8+M8+N8+O8+P8+Q8</f>
        <v>17243</v>
      </c>
      <c r="K8" s="17">
        <v>4878.1</v>
      </c>
      <c r="L8" s="17">
        <v>717.5</v>
      </c>
      <c r="M8" s="17">
        <v>1008.9</v>
      </c>
      <c r="N8" s="17">
        <v>767.8</v>
      </c>
      <c r="O8" s="17">
        <v>3031.7</v>
      </c>
      <c r="P8" s="67">
        <v>6839</v>
      </c>
      <c r="Q8" s="98"/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0.6</v>
      </c>
      <c r="K9" s="17">
        <v>0.6</v>
      </c>
      <c r="L9" s="17">
        <v>0</v>
      </c>
      <c r="M9" s="17"/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0.1</v>
      </c>
      <c r="K14" s="17">
        <v>0</v>
      </c>
      <c r="L14" s="34"/>
      <c r="M14" s="17">
        <v>0.1</v>
      </c>
      <c r="N14" s="17"/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0</v>
      </c>
      <c r="K16" s="17">
        <v>0</v>
      </c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>
        <v>0</v>
      </c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4">
        <f>K20+L20+M20+N20+O20+P20+Q20</f>
        <v>0</v>
      </c>
      <c r="K20" s="17">
        <v>0</v>
      </c>
      <c r="L20" s="62">
        <v>0</v>
      </c>
      <c r="M20" s="17">
        <v>0</v>
      </c>
      <c r="N20" s="17">
        <v>0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77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8" t="s">
        <v>43</v>
      </c>
      <c r="B29" s="9">
        <v>290</v>
      </c>
      <c r="C29" s="33">
        <f>D29+E29+F29+G29+H29+I29</f>
        <v>0</v>
      </c>
      <c r="D29" s="17"/>
      <c r="E29" s="17"/>
      <c r="F29" s="17"/>
      <c r="G29" s="17"/>
      <c r="H29" s="17"/>
      <c r="I29" s="67"/>
      <c r="J29" s="33">
        <f t="shared" si="0"/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67">
        <v>0</v>
      </c>
      <c r="Q29" s="98"/>
    </row>
    <row r="30" spans="1:17" ht="15">
      <c r="A30" s="10" t="s">
        <v>10</v>
      </c>
      <c r="B30" s="9">
        <v>310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11</v>
      </c>
      <c r="B31" s="9">
        <v>340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>K31+L31+M31+N31+O31+P31+Q31</f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67">
        <v>0</v>
      </c>
      <c r="Q31" s="98">
        <v>0</v>
      </c>
    </row>
    <row r="32" spans="1:17" ht="15">
      <c r="A32" s="15" t="s">
        <v>51</v>
      </c>
      <c r="B32" s="19"/>
      <c r="C32" s="35">
        <f>D32+G32+I32</f>
        <v>0</v>
      </c>
      <c r="D32" s="70">
        <f>SUM(D7:D31)</f>
        <v>0</v>
      </c>
      <c r="E32" s="70">
        <f>SUM(E7:E31)</f>
        <v>0</v>
      </c>
      <c r="F32" s="70">
        <f>SUM(F7:F31)</f>
        <v>0</v>
      </c>
      <c r="G32" s="70">
        <f>SUM(G7:G31)</f>
        <v>0</v>
      </c>
      <c r="H32" s="70">
        <f>SUM(H7:H31)</f>
        <v>0</v>
      </c>
      <c r="I32" s="66"/>
      <c r="J32" s="35">
        <f>K32+N32+P32+L32+M32+O32+Q32</f>
        <v>17243.7</v>
      </c>
      <c r="K32" s="19">
        <f>SUM(K7:K31)</f>
        <v>4878.700000000001</v>
      </c>
      <c r="L32" s="19">
        <f aca="true" t="shared" si="1" ref="L32:Q32">SUM(L7:L31)</f>
        <v>717.5</v>
      </c>
      <c r="M32" s="19">
        <f t="shared" si="1"/>
        <v>1009</v>
      </c>
      <c r="N32" s="19">
        <f t="shared" si="1"/>
        <v>767.8</v>
      </c>
      <c r="O32" s="19">
        <f t="shared" si="1"/>
        <v>3031.7</v>
      </c>
      <c r="P32" s="19">
        <f t="shared" si="1"/>
        <v>6839</v>
      </c>
      <c r="Q32" s="19">
        <f t="shared" si="1"/>
        <v>0</v>
      </c>
    </row>
    <row r="33" spans="1:17" ht="15">
      <c r="A33" s="12">
        <v>211</v>
      </c>
      <c r="B33" s="22"/>
      <c r="C33" s="33">
        <f>D33+E33+F33+G33+H33+I33</f>
        <v>0</v>
      </c>
      <c r="D33" s="68"/>
      <c r="E33" s="71"/>
      <c r="F33" s="71"/>
      <c r="G33" s="71"/>
      <c r="H33" s="71"/>
      <c r="I33" s="68"/>
      <c r="J33" s="33">
        <f>K33+L33+M33+N33+O33+P33</f>
        <v>0</v>
      </c>
      <c r="K33" s="17"/>
      <c r="L33" s="23"/>
      <c r="M33" s="23"/>
      <c r="N33" s="23"/>
      <c r="O33" s="23"/>
      <c r="P33" s="17"/>
      <c r="Q33" s="99"/>
    </row>
    <row r="34" spans="1:17" ht="15">
      <c r="A34" s="12">
        <v>213</v>
      </c>
      <c r="B34" s="23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12379.5</v>
      </c>
      <c r="K34" s="17"/>
      <c r="L34" s="23"/>
      <c r="M34" s="23"/>
      <c r="N34" s="23"/>
      <c r="O34" s="23">
        <v>5427.6</v>
      </c>
      <c r="P34" s="17">
        <v>6951.9</v>
      </c>
      <c r="Q34" s="99"/>
    </row>
    <row r="35" spans="1:17" ht="15">
      <c r="A35" s="12">
        <v>212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320.7</v>
      </c>
      <c r="K35" s="17"/>
      <c r="L35" s="23"/>
      <c r="M35" s="23"/>
      <c r="N35" s="23"/>
      <c r="O35" s="23">
        <v>0</v>
      </c>
      <c r="P35" s="17">
        <v>320.7</v>
      </c>
      <c r="Q35" s="99"/>
    </row>
    <row r="36" spans="1:17" ht="15" hidden="1">
      <c r="A36" s="13" t="s">
        <v>33</v>
      </c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 t="s">
        <v>34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>
        <v>221</v>
      </c>
      <c r="B38" s="23"/>
      <c r="C38" s="33">
        <f>D38+E38+F38+G38+H38+I38</f>
        <v>0</v>
      </c>
      <c r="D38" s="68"/>
      <c r="E38" s="71"/>
      <c r="F38" s="71"/>
      <c r="G38" s="71"/>
      <c r="H38" s="71"/>
      <c r="I38" s="68"/>
      <c r="J38" s="33">
        <f aca="true" t="shared" si="2" ref="J38:J43">K38+L38+M38+N38+O38+P38</f>
        <v>104.7</v>
      </c>
      <c r="K38" s="17"/>
      <c r="L38" s="23"/>
      <c r="M38" s="23"/>
      <c r="N38" s="23"/>
      <c r="O38" s="23">
        <v>79.4</v>
      </c>
      <c r="P38" s="17">
        <v>25.3</v>
      </c>
      <c r="Q38" s="99"/>
    </row>
    <row r="39" spans="1:17" ht="15">
      <c r="A39" s="12">
        <v>222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t="shared" si="2"/>
        <v>5</v>
      </c>
      <c r="K39" s="17"/>
      <c r="L39" s="23"/>
      <c r="M39" s="23"/>
      <c r="N39" s="23"/>
      <c r="O39" s="23">
        <v>0</v>
      </c>
      <c r="P39" s="17">
        <v>5</v>
      </c>
      <c r="Q39" s="99"/>
    </row>
    <row r="40" spans="1:17" ht="15">
      <c r="A40" s="12">
        <v>223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497.5</v>
      </c>
      <c r="K40" s="17"/>
      <c r="L40" s="23"/>
      <c r="M40" s="23"/>
      <c r="N40" s="23"/>
      <c r="O40" s="23">
        <v>224.4</v>
      </c>
      <c r="P40" s="17">
        <v>273.1</v>
      </c>
      <c r="Q40" s="99"/>
    </row>
    <row r="41" spans="1:17" ht="15">
      <c r="A41" s="12">
        <v>224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0</v>
      </c>
      <c r="K41" s="17"/>
      <c r="L41" s="23"/>
      <c r="M41" s="23"/>
      <c r="N41" s="23"/>
      <c r="O41" s="23"/>
      <c r="P41" s="17">
        <v>0</v>
      </c>
      <c r="Q41" s="99"/>
    </row>
    <row r="42" spans="1:17" ht="15">
      <c r="A42" s="51">
        <v>225</v>
      </c>
      <c r="B42" s="23"/>
      <c r="C42" s="33">
        <f>D42+E42+F42+G42+H42+I42</f>
        <v>0</v>
      </c>
      <c r="D42" s="68"/>
      <c r="E42" s="69"/>
      <c r="F42" s="69"/>
      <c r="G42" s="69"/>
      <c r="H42" s="69"/>
      <c r="I42" s="68"/>
      <c r="J42" s="33">
        <f t="shared" si="2"/>
        <v>5803.6</v>
      </c>
      <c r="K42" s="17"/>
      <c r="L42" s="56"/>
      <c r="M42" s="56"/>
      <c r="N42" s="56"/>
      <c r="O42" s="56">
        <v>82.8</v>
      </c>
      <c r="P42" s="17">
        <v>5720.8</v>
      </c>
      <c r="Q42" s="99"/>
    </row>
    <row r="43" spans="1:17" ht="15" hidden="1">
      <c r="A43" s="52" t="s">
        <v>35</v>
      </c>
      <c r="B43" s="23"/>
      <c r="C43" s="33"/>
      <c r="D43" s="88"/>
      <c r="E43" s="69"/>
      <c r="F43" s="69"/>
      <c r="G43" s="69"/>
      <c r="H43" s="69"/>
      <c r="I43" s="68"/>
      <c r="J43" s="33">
        <f t="shared" si="2"/>
        <v>0</v>
      </c>
      <c r="K43" s="89"/>
      <c r="L43" s="56"/>
      <c r="M43" s="56"/>
      <c r="N43" s="56"/>
      <c r="O43" s="56"/>
      <c r="P43" s="17"/>
      <c r="Q43" s="99"/>
    </row>
    <row r="44" spans="1:17" ht="15" hidden="1">
      <c r="A44" s="52" t="s">
        <v>36</v>
      </c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>
        <v>226</v>
      </c>
      <c r="B45" s="23"/>
      <c r="C45" s="33">
        <f>D45+E45+F45+G45+H45+I45</f>
        <v>0</v>
      </c>
      <c r="D45" s="68"/>
      <c r="E45" s="69"/>
      <c r="F45" s="69"/>
      <c r="G45" s="69"/>
      <c r="H45" s="69"/>
      <c r="I45" s="68"/>
      <c r="J45" s="33">
        <f>K45+L45+M45+N45+O45+P45</f>
        <v>3236.3</v>
      </c>
      <c r="K45" s="17"/>
      <c r="L45" s="56"/>
      <c r="M45" s="56"/>
      <c r="N45" s="56"/>
      <c r="O45" s="56">
        <v>722.7</v>
      </c>
      <c r="P45" s="17">
        <v>2513.6</v>
      </c>
      <c r="Q45" s="99"/>
    </row>
    <row r="46" spans="1:17" ht="15" hidden="1">
      <c r="A46" s="52" t="s">
        <v>37</v>
      </c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>
        <v>290</v>
      </c>
      <c r="B47" s="23"/>
      <c r="C47" s="33"/>
      <c r="D47" s="68"/>
      <c r="E47" s="69"/>
      <c r="F47" s="69"/>
      <c r="G47" s="69"/>
      <c r="H47" s="69"/>
      <c r="I47" s="68"/>
      <c r="J47" s="33">
        <f>K47+L47+M47+N47+O47+P47</f>
        <v>415.09999999999997</v>
      </c>
      <c r="K47" s="17"/>
      <c r="L47" s="56"/>
      <c r="M47" s="56"/>
      <c r="N47" s="56"/>
      <c r="O47" s="56">
        <v>58.9</v>
      </c>
      <c r="P47" s="17">
        <v>356.2</v>
      </c>
      <c r="Q47" s="99"/>
    </row>
    <row r="48" spans="1:17" ht="15">
      <c r="A48" s="51">
        <v>310</v>
      </c>
      <c r="B48" s="23"/>
      <c r="C48" s="33"/>
      <c r="D48" s="68"/>
      <c r="E48" s="69"/>
      <c r="F48" s="69"/>
      <c r="G48" s="69"/>
      <c r="H48" s="69"/>
      <c r="I48" s="68"/>
      <c r="J48" s="33">
        <f>K48+L48+M48+N48+O48+P48</f>
        <v>168.7</v>
      </c>
      <c r="K48" s="17"/>
      <c r="L48" s="56"/>
      <c r="M48" s="56"/>
      <c r="N48" s="56"/>
      <c r="O48" s="56">
        <v>0</v>
      </c>
      <c r="P48" s="17">
        <v>168.7</v>
      </c>
      <c r="Q48" s="99"/>
    </row>
    <row r="49" spans="1:17" ht="15">
      <c r="A49" s="51">
        <v>340</v>
      </c>
      <c r="B49" s="23"/>
      <c r="C49" s="33"/>
      <c r="D49" s="68"/>
      <c r="E49" s="69"/>
      <c r="F49" s="69"/>
      <c r="G49" s="69"/>
      <c r="H49" s="69"/>
      <c r="I49" s="68"/>
      <c r="J49" s="33">
        <f>K49+L49+M49+N49+O49+P49</f>
        <v>3005.1000000000004</v>
      </c>
      <c r="K49" s="17"/>
      <c r="L49" s="56"/>
      <c r="M49" s="56"/>
      <c r="N49" s="56"/>
      <c r="O49" s="56">
        <v>50.8</v>
      </c>
      <c r="P49" s="17">
        <v>2954.3</v>
      </c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 t="s">
        <v>38</v>
      </c>
      <c r="B51" s="14"/>
      <c r="C51" s="83"/>
      <c r="D51" s="72"/>
      <c r="E51" s="73"/>
      <c r="F51" s="73"/>
      <c r="G51" s="73"/>
      <c r="H51" s="73"/>
      <c r="I51" s="68"/>
      <c r="J51" s="33">
        <f>K51+L51+M51+N51+O51+P51</f>
        <v>0</v>
      </c>
      <c r="K51" s="79"/>
      <c r="L51" s="80"/>
      <c r="M51" s="80"/>
      <c r="N51" s="80"/>
      <c r="O51" s="80"/>
      <c r="P51" s="17"/>
      <c r="Q51" s="99"/>
    </row>
    <row r="52" spans="1:17" ht="15" hidden="1">
      <c r="A52" s="13" t="s">
        <v>39</v>
      </c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 t="s">
        <v>40</v>
      </c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41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42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 t="s">
        <v>13</v>
      </c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 t="s">
        <v>14</v>
      </c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 t="s">
        <v>25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24</v>
      </c>
      <c r="B59" s="9"/>
      <c r="C59" s="33" t="e">
        <f>D59+G59+#REF!</f>
        <v>#REF!</v>
      </c>
      <c r="D59" s="69">
        <f>E59+F59</f>
        <v>0</v>
      </c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 t="s">
        <v>26</v>
      </c>
      <c r="B60" s="9"/>
      <c r="C60" s="33" t="e">
        <f>D60+G60+#REF!</f>
        <v>#REF!</v>
      </c>
      <c r="D60" s="69">
        <f>E60+F60</f>
        <v>0</v>
      </c>
      <c r="E60" s="69">
        <v>0</v>
      </c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 t="s">
        <v>52</v>
      </c>
      <c r="B61" s="19">
        <v>241</v>
      </c>
      <c r="C61" s="31">
        <f>D61+G61+I61</f>
        <v>0</v>
      </c>
      <c r="D61" s="74">
        <f>SUM(D33:D49)</f>
        <v>0</v>
      </c>
      <c r="E61" s="74">
        <f>SUM(E33:E49)</f>
        <v>0</v>
      </c>
      <c r="F61" s="74">
        <f>SUM(F33:F49)</f>
        <v>0</v>
      </c>
      <c r="G61" s="74">
        <f>SUM(G33:G49)</f>
        <v>0</v>
      </c>
      <c r="H61" s="74">
        <f>SUM(H33:H49)</f>
        <v>0</v>
      </c>
      <c r="I61" s="66"/>
      <c r="J61" s="31">
        <f>K61+N61+P61+L61+M61+O61</f>
        <v>25936.2</v>
      </c>
      <c r="K61" s="81">
        <f aca="true" t="shared" si="3" ref="K61:Q61">SUM(K33:K49)</f>
        <v>0</v>
      </c>
      <c r="L61" s="81">
        <f t="shared" si="3"/>
        <v>0</v>
      </c>
      <c r="M61" s="81">
        <f t="shared" si="3"/>
        <v>0</v>
      </c>
      <c r="N61" s="81">
        <f t="shared" si="3"/>
        <v>0</v>
      </c>
      <c r="O61" s="81">
        <f t="shared" si="3"/>
        <v>6646.599999999999</v>
      </c>
      <c r="P61" s="81">
        <f t="shared" si="3"/>
        <v>19289.600000000002</v>
      </c>
      <c r="Q61" s="100">
        <f t="shared" si="3"/>
        <v>0</v>
      </c>
    </row>
    <row r="62" spans="1:17" ht="15.75">
      <c r="A62" s="25" t="s">
        <v>53</v>
      </c>
      <c r="B62" s="26"/>
      <c r="C62" s="36">
        <f>D62+G62+I62</f>
        <v>0</v>
      </c>
      <c r="D62" s="75">
        <f>D32+D61</f>
        <v>0</v>
      </c>
      <c r="E62" s="75">
        <f>E32+E61</f>
        <v>0</v>
      </c>
      <c r="F62" s="75">
        <f>F32+F61</f>
        <v>0</v>
      </c>
      <c r="G62" s="75">
        <f>G32+G61</f>
        <v>0</v>
      </c>
      <c r="H62" s="75">
        <f>H32+H61</f>
        <v>0</v>
      </c>
      <c r="I62" s="66"/>
      <c r="J62" s="36">
        <f>K62+N62+P62+L62+M62+O62+Q62</f>
        <v>43179.90000000001</v>
      </c>
      <c r="K62" s="37">
        <f aca="true" t="shared" si="4" ref="K62:Q62">K32+K61</f>
        <v>4878.700000000001</v>
      </c>
      <c r="L62" s="37">
        <f t="shared" si="4"/>
        <v>717.5</v>
      </c>
      <c r="M62" s="37">
        <f t="shared" si="4"/>
        <v>1009</v>
      </c>
      <c r="N62" s="37">
        <f t="shared" si="4"/>
        <v>767.8</v>
      </c>
      <c r="O62" s="37">
        <f t="shared" si="4"/>
        <v>9678.3</v>
      </c>
      <c r="P62" s="37">
        <f t="shared" si="4"/>
        <v>26128.600000000002</v>
      </c>
      <c r="Q62" s="37">
        <f t="shared" si="4"/>
        <v>0</v>
      </c>
    </row>
    <row r="63" spans="1:16" ht="15">
      <c r="A63" s="4"/>
      <c r="B63" s="5"/>
      <c r="C63" s="85" t="b">
        <f>C62=C32+C61</f>
        <v>1</v>
      </c>
      <c r="D63" s="76"/>
      <c r="E63" s="77"/>
      <c r="F63" s="77"/>
      <c r="G63" s="77"/>
      <c r="H63" s="77"/>
      <c r="I63" s="78"/>
      <c r="J63" s="82" t="b">
        <f>J62=J32+J61</f>
        <v>1</v>
      </c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2021-02-10T06:29:52Z</cp:lastPrinted>
  <dcterms:created xsi:type="dcterms:W3CDTF">2009-01-19T08:26:48Z</dcterms:created>
  <dcterms:modified xsi:type="dcterms:W3CDTF">2021-02-10T06:31:59Z</dcterms:modified>
  <cp:category/>
  <cp:version/>
  <cp:contentType/>
  <cp:contentStatus/>
</cp:coreProperties>
</file>