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<sst xmlns="http://schemas.openxmlformats.org/spreadsheetml/2006/main" count="179" uniqueCount="111">
  <si>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</si>
  <si>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</si>
  <si>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</si>
  <si>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</si>
  <si>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</si>
  <si>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</si>
  <si>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</si>
  <si>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</si>
  <si>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</si>
  <si>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</si>
  <si>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</si>
  <si>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</si>
  <si>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</si>
  <si>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</si>
  <si>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</si>
  <si>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</si>
  <si>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</si>
  <si>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</si>
  <si>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</si>
  <si>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</si>
  <si>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</si>
  <si>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</si>
  <si>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</si>
  <si>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</si>
  <si>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</si>
  <si>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</si>
  <si>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</si>
  <si>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</si>
  <si>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</si>
  <si>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</si>
  <si>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</si>
  <si>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</si>
  <si>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</si>
  <si>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</si>
  <si>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</si>
  <si>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</si>
  <si>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</si>
  <si>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</si>
  <si>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</si>
  <si>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</si>
  <si>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</si>
  <si>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</si>
  <si>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</si>
  <si>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</si>
  <si>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</si>
  <si>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</si>
  <si>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</si>
  <si>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</si>
  <si>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</si>
  <si>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</si>
  <si>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</si>
  <si>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</si>
  <si>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</si>
  <si>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</si>
  <si>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</si>
  <si>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</si>
  <si>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</si>
  <si>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</si>
  <si>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</si>
  <si>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</si>
  <si>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</si>
  <si>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</si>
  <si>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</si>
  <si>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</si>
  <si>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</si>
  <si>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</si>
  <si>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</si>
  <si>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</si>
  <si>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</si>
  <si>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</si>
  <si>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</si>
  <si>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</si>
  <si>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</si>
  <si>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</si>
  <si>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</si>
  <si>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</si>
  <si>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</si>
  <si>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</si>
  <si>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</si>
  <si>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</si>
  <si>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</si>
  <si>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</si>
  <si>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</si>
  <si>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</si>
  <si>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</si>
  <si>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</si>
  <si>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 xml:space="preserve"> Школьное питание-0,0 тыс.рублей.</t>
  </si>
  <si>
    <t>Страхование</t>
  </si>
  <si>
    <t>Услуги, работы для целей капитальных вложений</t>
  </si>
  <si>
    <t xml:space="preserve">Жилье детям сиротам-0,0 тыс.рублей 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</si>
  <si>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</si>
  <si>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</si>
  <si>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</si>
  <si>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</si>
  <si>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</si>
  <si>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</si>
  <si>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</si>
  <si>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медосмотры-198,7;</t>
  </si>
  <si>
    <t>б/лист за счет предприятия</t>
  </si>
  <si>
    <t>медосмотры-0,0; командировочный -15,3</t>
  </si>
  <si>
    <t>пособие по опеке - 1059,6; компенсация части  родительской платы-0,0; Жилье молодым специалистам-0,0тысяч рублей</t>
  </si>
  <si>
    <t>услуги связи-61,7тыс.рублей</t>
  </si>
  <si>
    <t xml:space="preserve">Расшифровка делегированных полномочий на 01 сентября  2021года </t>
  </si>
  <si>
    <t>Кредиторская задолженность МО Орджоникидзевский район (консолид.) на 1 сентября 2021 г</t>
  </si>
  <si>
    <t>Свод просроченной кредиторской задолженности по собственным полномочиям  район на 1 сентября  2021 г</t>
  </si>
  <si>
    <t>з/пл приемным родителям 727,2; сервис обслуживание-0,0 тысяч рублей.</t>
  </si>
  <si>
    <t xml:space="preserve"> плата образование-1057,0 ; детские сады-1057,0тыс.рублей.</t>
  </si>
  <si>
    <t xml:space="preserve"> образование-24446,8тыс.рублей. детские сад-4487,0тыс.рублей</t>
  </si>
  <si>
    <t xml:space="preserve"> плата образование-1883,3;  детские сады-526,6 тыс.рублей.б/лист-0,0 тыс.рублей</t>
  </si>
  <si>
    <t>услуги связи-0,0 тыс.рублей</t>
  </si>
  <si>
    <t>оснащение   СОШ -898,5тыс рублей.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</si>
</sst>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31" sqref="I31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0" t="s">
        <v>102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ht="15.75">
      <c r="A3" s="166"/>
      <c r="B3" s="166"/>
      <c r="C3" s="166"/>
      <c r="F3" s="167"/>
      <c r="G3" s="167"/>
      <c r="H3" s="32"/>
      <c r="I3" s="32"/>
      <c r="M3" t="s">
        <v>90</v>
      </c>
    </row>
    <row r="4" spans="1:13" ht="15" customHeight="1">
      <c r="A4" s="1" t="s">
        <v>1</v>
      </c>
      <c r="B4" s="27"/>
      <c r="C4" s="168" t="s">
        <v>45</v>
      </c>
      <c r="D4" s="171" t="s">
        <v>22</v>
      </c>
      <c r="E4" s="183"/>
      <c r="F4" s="183"/>
      <c r="G4" s="183"/>
      <c r="H4" s="183"/>
      <c r="I4" s="183"/>
      <c r="J4" s="183"/>
      <c r="K4" s="172"/>
      <c r="L4" s="171" t="s">
        <v>44</v>
      </c>
      <c r="M4" s="172"/>
    </row>
    <row r="5" spans="1:13" ht="15">
      <c r="A5" s="2"/>
      <c r="B5" s="28" t="s">
        <v>20</v>
      </c>
      <c r="C5" s="169"/>
      <c r="D5" s="173" t="s">
        <v>46</v>
      </c>
      <c r="E5" s="174"/>
      <c r="F5" s="175"/>
      <c r="G5" s="184" t="s">
        <v>18</v>
      </c>
      <c r="H5" s="186" t="s">
        <v>0</v>
      </c>
      <c r="I5" s="187"/>
      <c r="J5" s="188" t="s">
        <v>57</v>
      </c>
      <c r="K5" s="189"/>
      <c r="L5" s="179" t="s">
        <v>18</v>
      </c>
      <c r="M5" s="181" t="s">
        <v>55</v>
      </c>
    </row>
    <row r="6" spans="1:13" ht="15">
      <c r="A6" s="2"/>
      <c r="B6" s="29"/>
      <c r="C6" s="169"/>
      <c r="D6" s="176"/>
      <c r="E6" s="177"/>
      <c r="F6" s="178"/>
      <c r="G6" s="185"/>
      <c r="H6" s="38" t="s">
        <v>58</v>
      </c>
      <c r="I6" s="39" t="s">
        <v>55</v>
      </c>
      <c r="J6" s="38" t="s">
        <v>58</v>
      </c>
      <c r="K6" s="39" t="s">
        <v>55</v>
      </c>
      <c r="L6" s="180"/>
      <c r="M6" s="182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132.2</v>
      </c>
      <c r="D8" s="17">
        <f aca="true" t="shared" si="0" ref="D8:D21">E8+F8</f>
        <v>3732.4</v>
      </c>
      <c r="E8" s="17">
        <v>3732.4</v>
      </c>
      <c r="F8" s="17"/>
      <c r="G8" s="56">
        <f>H8+J8</f>
        <v>103.7</v>
      </c>
      <c r="H8" s="30">
        <v>103.7</v>
      </c>
      <c r="I8" s="56" t="s">
        <v>59</v>
      </c>
      <c r="J8" s="56">
        <v>0</v>
      </c>
      <c r="K8" s="56"/>
      <c r="L8" s="56">
        <v>28.5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79.8</v>
      </c>
      <c r="D9" s="17">
        <f t="shared" si="0"/>
        <v>1374.4</v>
      </c>
      <c r="E9" s="17">
        <v>1374.4</v>
      </c>
      <c r="F9" s="17"/>
      <c r="G9" s="56">
        <f>H9+J9</f>
        <v>63.8</v>
      </c>
      <c r="H9" s="30">
        <v>63.8</v>
      </c>
      <c r="I9" s="56" t="s">
        <v>60</v>
      </c>
      <c r="J9" s="56">
        <v>0</v>
      </c>
      <c r="K9" s="56"/>
      <c r="L9" s="56">
        <v>16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727.2</v>
      </c>
      <c r="D15" s="40">
        <f t="shared" si="0"/>
        <v>1060.9</v>
      </c>
      <c r="E15" s="44">
        <v>643.9</v>
      </c>
      <c r="F15" s="40">
        <v>417</v>
      </c>
      <c r="G15" s="46">
        <f>H15+J15</f>
        <v>727.2</v>
      </c>
      <c r="H15" s="46">
        <v>727.2</v>
      </c>
      <c r="I15" s="63" t="s">
        <v>105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76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75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1059.6</v>
      </c>
      <c r="D17" s="40">
        <f t="shared" si="0"/>
        <v>0</v>
      </c>
      <c r="E17" s="40">
        <v>0</v>
      </c>
      <c r="F17" s="40"/>
      <c r="G17" s="46">
        <f>H17+J17</f>
        <v>1059.6</v>
      </c>
      <c r="H17" s="46">
        <v>1059.6</v>
      </c>
      <c r="I17" s="46" t="s">
        <v>100</v>
      </c>
      <c r="J17" s="46">
        <v>0</v>
      </c>
      <c r="K17" s="46" t="s">
        <v>79</v>
      </c>
      <c r="L17" s="47"/>
      <c r="M17" s="59"/>
    </row>
    <row r="18" spans="1:13" ht="15">
      <c r="A18" s="18"/>
      <c r="B18" s="41">
        <v>266</v>
      </c>
      <c r="C18" s="42">
        <f t="shared" si="1"/>
        <v>2.3</v>
      </c>
      <c r="D18" s="40"/>
      <c r="E18" s="40"/>
      <c r="F18" s="40"/>
      <c r="G18" s="46">
        <f>H18+J18</f>
        <v>2.3</v>
      </c>
      <c r="H18" s="46">
        <v>2.3</v>
      </c>
      <c r="I18" s="46" t="s">
        <v>98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>H19</f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1094.6</v>
      </c>
      <c r="D20" s="40">
        <f t="shared" si="0"/>
        <v>535.7</v>
      </c>
      <c r="E20" s="40">
        <v>364.9</v>
      </c>
      <c r="F20" s="40">
        <v>170.8</v>
      </c>
      <c r="G20" s="111">
        <f>H20+J20</f>
        <v>1094.6</v>
      </c>
      <c r="H20" s="46">
        <v>0</v>
      </c>
      <c r="I20" s="93" t="s">
        <v>89</v>
      </c>
      <c r="J20" s="46">
        <v>1094.6</v>
      </c>
      <c r="K20" s="93" t="s">
        <v>78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92">
        <f>H21+J21</f>
        <v>0</v>
      </c>
      <c r="H21" s="56">
        <v>0</v>
      </c>
      <c r="I21" s="92" t="s">
        <v>80</v>
      </c>
      <c r="J21" s="56">
        <v>0</v>
      </c>
      <c r="K21" s="92" t="s">
        <v>73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3095.7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3051.2</v>
      </c>
      <c r="H22" s="19">
        <f>SUM(H8:H21)</f>
        <v>1956.6</v>
      </c>
      <c r="I22" s="19"/>
      <c r="J22" s="19">
        <f>SUM(J8:J21)</f>
        <v>1094.6</v>
      </c>
      <c r="K22" s="19"/>
      <c r="L22" s="19">
        <f>SUM(L8:L21)</f>
        <v>44.5</v>
      </c>
      <c r="M22" s="19"/>
    </row>
    <row r="23" spans="1:13" ht="45.75" customHeight="1">
      <c r="A23" s="12">
        <v>211</v>
      </c>
      <c r="B23" s="22"/>
      <c r="C23" s="95">
        <f t="shared" si="1"/>
        <v>5073</v>
      </c>
      <c r="D23" s="17">
        <f aca="true" t="shared" si="2" ref="D23:D34">E23+F23</f>
        <v>3866.7</v>
      </c>
      <c r="E23" s="23">
        <v>3866.7</v>
      </c>
      <c r="F23" s="23">
        <v>0</v>
      </c>
      <c r="G23" s="94">
        <f>H23+J23</f>
        <v>5073</v>
      </c>
      <c r="H23" s="112">
        <v>5073</v>
      </c>
      <c r="I23" s="93" t="s">
        <v>106</v>
      </c>
      <c r="J23" s="56">
        <v>0</v>
      </c>
      <c r="K23" s="92" t="s">
        <v>82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31343.7</v>
      </c>
      <c r="D24" s="17">
        <f t="shared" si="2"/>
        <v>1935.5</v>
      </c>
      <c r="E24" s="23">
        <v>1935.5</v>
      </c>
      <c r="F24" s="23">
        <v>0</v>
      </c>
      <c r="G24" s="94">
        <f>H24+J24</f>
        <v>31343.7</v>
      </c>
      <c r="H24" s="112">
        <v>2409.9</v>
      </c>
      <c r="I24" s="93" t="s">
        <v>108</v>
      </c>
      <c r="J24" s="94">
        <v>28933.8</v>
      </c>
      <c r="K24" s="92" t="s">
        <v>107</v>
      </c>
      <c r="L24" s="55"/>
      <c r="M24" s="23"/>
    </row>
    <row r="25" spans="1:13" ht="30">
      <c r="A25" s="12">
        <v>212</v>
      </c>
      <c r="B25" s="23"/>
      <c r="C25" s="95">
        <f t="shared" si="1"/>
        <v>15.3</v>
      </c>
      <c r="D25" s="99">
        <f t="shared" si="2"/>
        <v>214.6</v>
      </c>
      <c r="E25" s="104">
        <v>111.3</v>
      </c>
      <c r="F25" s="104">
        <v>103.3</v>
      </c>
      <c r="G25" s="94">
        <f>H25+J25</f>
        <v>15.3</v>
      </c>
      <c r="H25" s="94">
        <v>0</v>
      </c>
      <c r="I25" s="93" t="s">
        <v>92</v>
      </c>
      <c r="J25" s="94">
        <v>15.3</v>
      </c>
      <c r="K25" s="93" t="s">
        <v>99</v>
      </c>
      <c r="L25" s="55"/>
      <c r="M25" s="23"/>
    </row>
    <row r="26" spans="1:13" ht="30">
      <c r="A26" s="12">
        <v>221</v>
      </c>
      <c r="B26" s="23"/>
      <c r="C26" s="106">
        <f>G26+L26</f>
        <v>61.9</v>
      </c>
      <c r="D26" s="17">
        <f t="shared" si="2"/>
        <v>33</v>
      </c>
      <c r="E26" s="23">
        <v>33</v>
      </c>
      <c r="F26" s="23">
        <v>0</v>
      </c>
      <c r="G26" s="94">
        <f>H26+J26</f>
        <v>61.9</v>
      </c>
      <c r="H26" s="94">
        <v>61.9</v>
      </c>
      <c r="I26" s="93" t="s">
        <v>101</v>
      </c>
      <c r="J26" s="94">
        <v>0</v>
      </c>
      <c r="K26" s="92" t="s">
        <v>109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2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74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2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2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3" ref="C30:C36">G30+L30</f>
        <v>0</v>
      </c>
      <c r="D30" s="113">
        <f t="shared" si="2"/>
        <v>2457.7</v>
      </c>
      <c r="E30" s="113">
        <v>1854.2</v>
      </c>
      <c r="F30" s="113">
        <v>603.5</v>
      </c>
      <c r="G30" s="93">
        <f>H30+J30</f>
        <v>0</v>
      </c>
      <c r="H30" s="93">
        <v>0</v>
      </c>
      <c r="I30" s="110" t="s">
        <v>96</v>
      </c>
      <c r="J30" s="93">
        <v>0</v>
      </c>
      <c r="K30" s="110" t="s">
        <v>96</v>
      </c>
      <c r="L30" s="47"/>
      <c r="M30" s="45"/>
    </row>
    <row r="31" spans="1:13" s="43" customFormat="1" ht="30">
      <c r="A31" s="53">
        <v>226</v>
      </c>
      <c r="B31" s="45"/>
      <c r="C31" s="42">
        <f t="shared" si="3"/>
        <v>323.6</v>
      </c>
      <c r="D31" s="47">
        <f t="shared" si="2"/>
        <v>2324</v>
      </c>
      <c r="E31" s="47">
        <v>1642.8</v>
      </c>
      <c r="F31" s="45">
        <v>681.2</v>
      </c>
      <c r="G31" s="93">
        <f>H31+J31</f>
        <v>323.6</v>
      </c>
      <c r="H31" s="46">
        <v>0</v>
      </c>
      <c r="I31" s="46" t="s">
        <v>93</v>
      </c>
      <c r="J31" s="46">
        <v>323.6</v>
      </c>
      <c r="K31" s="46" t="s">
        <v>97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25.6</v>
      </c>
      <c r="D32" s="47"/>
      <c r="E32" s="47"/>
      <c r="F32" s="45"/>
      <c r="G32" s="46">
        <f>H32</f>
        <v>25.6</v>
      </c>
      <c r="H32" s="46">
        <v>25.6</v>
      </c>
      <c r="I32" s="46" t="s">
        <v>85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3"/>
        <v>895.5</v>
      </c>
      <c r="D33" s="40">
        <f t="shared" si="2"/>
        <v>1260.1</v>
      </c>
      <c r="E33" s="45">
        <v>8.1</v>
      </c>
      <c r="F33" s="46">
        <v>1252</v>
      </c>
      <c r="G33" s="46">
        <f>H33+J33</f>
        <v>895.5</v>
      </c>
      <c r="H33" s="46">
        <v>0</v>
      </c>
      <c r="I33" s="110" t="s">
        <v>94</v>
      </c>
      <c r="J33" s="46">
        <v>895.5</v>
      </c>
      <c r="K33" s="110" t="s">
        <v>110</v>
      </c>
      <c r="L33" s="47"/>
      <c r="M33" s="45"/>
    </row>
    <row r="34" spans="1:13" ht="30">
      <c r="A34" s="53">
        <v>340</v>
      </c>
      <c r="B34" s="45"/>
      <c r="C34" s="42">
        <f t="shared" si="3"/>
        <v>371.3</v>
      </c>
      <c r="D34" s="47">
        <f t="shared" si="2"/>
        <v>2802</v>
      </c>
      <c r="E34" s="47">
        <v>1804.3</v>
      </c>
      <c r="F34" s="47">
        <v>997.7</v>
      </c>
      <c r="G34" s="91">
        <f>H34+J34</f>
        <v>371.3</v>
      </c>
      <c r="H34" s="46">
        <v>0</v>
      </c>
      <c r="I34" s="46" t="s">
        <v>95</v>
      </c>
      <c r="J34" s="46">
        <v>371.3</v>
      </c>
      <c r="K34" s="46" t="s">
        <v>86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38109.9</v>
      </c>
      <c r="D35" s="19">
        <f aca="true" t="shared" si="4" ref="D35:L35">SUM(D23:D34)</f>
        <v>18613.4</v>
      </c>
      <c r="E35" s="19">
        <f t="shared" si="4"/>
        <v>14898.1</v>
      </c>
      <c r="F35" s="19">
        <f t="shared" si="4"/>
        <v>3715.3</v>
      </c>
      <c r="G35" s="19">
        <f>SUM(G23:G34)</f>
        <v>38109.9</v>
      </c>
      <c r="H35" s="19">
        <f>SUM(H23:H34)</f>
        <v>7570.4</v>
      </c>
      <c r="I35" s="19"/>
      <c r="J35" s="19">
        <f>J23+J24+J30+J31+J33+J34+J26+J25</f>
        <v>30539.499999999996</v>
      </c>
      <c r="K35" s="19"/>
      <c r="L35" s="19">
        <f t="shared" si="4"/>
        <v>0</v>
      </c>
      <c r="M35" s="19"/>
    </row>
    <row r="36" spans="1:13" ht="15.75">
      <c r="A36" s="25" t="s">
        <v>53</v>
      </c>
      <c r="B36" s="26"/>
      <c r="C36" s="36">
        <f t="shared" si="3"/>
        <v>41205.6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41161.1</v>
      </c>
      <c r="H36" s="37">
        <f>H22+H35</f>
        <v>9527</v>
      </c>
      <c r="I36" s="37"/>
      <c r="J36" s="37">
        <f>J22+J35</f>
        <v>31634.099999999995</v>
      </c>
      <c r="K36" s="37"/>
      <c r="L36" s="37">
        <f>L22+L35</f>
        <v>44.5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L26" sqref="L26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7" t="s">
        <v>23</v>
      </c>
    </row>
    <row r="2" spans="1:10" ht="15.75" customHeight="1">
      <c r="A2" s="198" t="s">
        <v>103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1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  <c r="K4" s="32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5590.7</v>
      </c>
      <c r="D10" s="132">
        <f>E10+F10</f>
        <v>360.7</v>
      </c>
      <c r="E10" s="132">
        <v>360.7</v>
      </c>
      <c r="F10" s="133"/>
      <c r="G10" s="132">
        <v>103.7</v>
      </c>
      <c r="H10" s="132"/>
      <c r="I10" s="134">
        <v>5126.3</v>
      </c>
      <c r="J10" s="135">
        <v>3537.8</v>
      </c>
    </row>
    <row r="11" spans="1:10" ht="15">
      <c r="A11" s="132" t="s">
        <v>50</v>
      </c>
      <c r="B11" s="130">
        <v>213</v>
      </c>
      <c r="C11" s="131">
        <f t="shared" si="0"/>
        <v>31408.6</v>
      </c>
      <c r="D11" s="132">
        <f aca="true" t="shared" si="1" ref="D11:D23">E11+F11</f>
        <v>16475.7</v>
      </c>
      <c r="E11" s="132">
        <v>1125.9</v>
      </c>
      <c r="F11" s="133">
        <v>15349.8</v>
      </c>
      <c r="G11" s="132">
        <v>63.8</v>
      </c>
      <c r="H11" s="132"/>
      <c r="I11" s="134">
        <v>14869.1</v>
      </c>
      <c r="J11" s="135">
        <v>13867.8</v>
      </c>
    </row>
    <row r="12" spans="1:10" ht="15">
      <c r="A12" s="132" t="s">
        <v>12</v>
      </c>
      <c r="B12" s="130">
        <v>212</v>
      </c>
      <c r="C12" s="131">
        <f t="shared" si="0"/>
        <v>0.6</v>
      </c>
      <c r="D12" s="132">
        <f t="shared" si="1"/>
        <v>0.6</v>
      </c>
      <c r="E12" s="132">
        <v>0.6</v>
      </c>
      <c r="F12" s="133"/>
      <c r="G12" s="132"/>
      <c r="H12" s="132"/>
      <c r="I12" s="134"/>
      <c r="J12" s="135"/>
    </row>
    <row r="13" spans="1:10" ht="15">
      <c r="A13" s="132" t="s">
        <v>2</v>
      </c>
      <c r="B13" s="130">
        <v>221</v>
      </c>
      <c r="C13" s="131">
        <f>D13+G13+I13</f>
        <v>29.6</v>
      </c>
      <c r="D13" s="132">
        <f t="shared" si="1"/>
        <v>5</v>
      </c>
      <c r="E13" s="136">
        <v>4</v>
      </c>
      <c r="F13" s="133">
        <v>1</v>
      </c>
      <c r="G13" s="132"/>
      <c r="H13" s="132"/>
      <c r="I13" s="134">
        <v>24.6</v>
      </c>
      <c r="J13" s="135">
        <v>23.1</v>
      </c>
    </row>
    <row r="14" spans="1:10" ht="12.75" customHeight="1">
      <c r="A14" s="132" t="s">
        <v>3</v>
      </c>
      <c r="B14" s="130">
        <v>222</v>
      </c>
      <c r="C14" s="131">
        <f t="shared" si="0"/>
        <v>662.8</v>
      </c>
      <c r="D14" s="132">
        <f t="shared" si="1"/>
        <v>0</v>
      </c>
      <c r="E14" s="132"/>
      <c r="F14" s="133"/>
      <c r="G14" s="132"/>
      <c r="H14" s="132"/>
      <c r="I14" s="134">
        <v>662.8</v>
      </c>
      <c r="J14" s="135">
        <v>488.2</v>
      </c>
    </row>
    <row r="15" spans="1:10" ht="12.75" customHeight="1">
      <c r="A15" s="132" t="s">
        <v>4</v>
      </c>
      <c r="B15" s="130">
        <v>223</v>
      </c>
      <c r="C15" s="131">
        <f t="shared" si="0"/>
        <v>554</v>
      </c>
      <c r="D15" s="132">
        <f t="shared" si="1"/>
        <v>40.9</v>
      </c>
      <c r="E15" s="132">
        <v>40.9</v>
      </c>
      <c r="F15" s="133"/>
      <c r="G15" s="132"/>
      <c r="H15" s="132"/>
      <c r="I15" s="137">
        <v>513.1</v>
      </c>
      <c r="J15" s="135">
        <v>418.1</v>
      </c>
    </row>
    <row r="16" spans="1:10" ht="12.75" customHeight="1">
      <c r="A16" s="132" t="s">
        <v>81</v>
      </c>
      <c r="B16" s="130">
        <v>224</v>
      </c>
      <c r="C16" s="131">
        <f t="shared" si="0"/>
        <v>8.2</v>
      </c>
      <c r="D16" s="132">
        <f t="shared" si="1"/>
        <v>0</v>
      </c>
      <c r="E16" s="132"/>
      <c r="F16" s="133"/>
      <c r="G16" s="132"/>
      <c r="H16" s="132"/>
      <c r="I16" s="137">
        <v>8.2</v>
      </c>
      <c r="J16" s="135">
        <v>8.2</v>
      </c>
    </row>
    <row r="17" spans="1:10" ht="15" customHeight="1">
      <c r="A17" s="132" t="s">
        <v>5</v>
      </c>
      <c r="B17" s="130">
        <v>225</v>
      </c>
      <c r="C17" s="131">
        <f t="shared" si="0"/>
        <v>11636.2</v>
      </c>
      <c r="D17" s="132">
        <f t="shared" si="1"/>
        <v>32.7</v>
      </c>
      <c r="E17" s="132">
        <v>13.6</v>
      </c>
      <c r="F17" s="133">
        <v>19.1</v>
      </c>
      <c r="G17" s="132"/>
      <c r="H17" s="132"/>
      <c r="I17" s="138">
        <v>11603.5</v>
      </c>
      <c r="J17" s="135">
        <v>6663.8</v>
      </c>
    </row>
    <row r="18" spans="1:10" ht="15">
      <c r="A18" s="132" t="s">
        <v>8</v>
      </c>
      <c r="B18" s="130">
        <v>226</v>
      </c>
      <c r="C18" s="131">
        <f t="shared" si="0"/>
        <v>7643.4</v>
      </c>
      <c r="D18" s="133">
        <f>E18+F18</f>
        <v>2746.3</v>
      </c>
      <c r="E18" s="133">
        <v>153</v>
      </c>
      <c r="F18" s="133">
        <v>2593.3</v>
      </c>
      <c r="G18" s="132">
        <v>727.2</v>
      </c>
      <c r="H18" s="132"/>
      <c r="I18" s="134">
        <v>4169.9</v>
      </c>
      <c r="J18" s="135">
        <v>3519.2</v>
      </c>
    </row>
    <row r="19" spans="1:10" ht="15">
      <c r="A19" s="132" t="s">
        <v>87</v>
      </c>
      <c r="B19" s="130">
        <v>227</v>
      </c>
      <c r="C19" s="131">
        <f t="shared" si="0"/>
        <v>0</v>
      </c>
      <c r="D19" s="133">
        <f>E19+F19</f>
        <v>0</v>
      </c>
      <c r="E19" s="133"/>
      <c r="F19" s="133"/>
      <c r="G19" s="132"/>
      <c r="H19" s="132"/>
      <c r="I19" s="134"/>
      <c r="J19" s="135"/>
    </row>
    <row r="20" spans="1:10" ht="16.5" customHeight="1">
      <c r="A20" s="159" t="s">
        <v>88</v>
      </c>
      <c r="B20" s="130">
        <v>228</v>
      </c>
      <c r="C20" s="131">
        <f t="shared" si="0"/>
        <v>15</v>
      </c>
      <c r="D20" s="133">
        <f>E20+F20</f>
        <v>0</v>
      </c>
      <c r="E20" s="133"/>
      <c r="F20" s="133"/>
      <c r="G20" s="132"/>
      <c r="H20" s="132"/>
      <c r="I20" s="134">
        <v>15</v>
      </c>
      <c r="J20" s="135">
        <v>15</v>
      </c>
    </row>
    <row r="21" spans="1:10" ht="15.75" customHeight="1">
      <c r="A21" s="160" t="s">
        <v>83</v>
      </c>
      <c r="B21" s="130">
        <v>244</v>
      </c>
      <c r="C21" s="131">
        <f t="shared" si="0"/>
        <v>0</v>
      </c>
      <c r="D21" s="133">
        <f>E21+F21</f>
        <v>0</v>
      </c>
      <c r="E21" s="133"/>
      <c r="F21" s="133"/>
      <c r="G21" s="132"/>
      <c r="H21" s="132"/>
      <c r="I21" s="134"/>
      <c r="J21" s="135"/>
    </row>
    <row r="22" spans="1:10" ht="13.5" customHeight="1">
      <c r="A22" s="160" t="s">
        <v>76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1059.6</v>
      </c>
      <c r="D23" s="132">
        <f t="shared" si="1"/>
        <v>0</v>
      </c>
      <c r="E23" s="132"/>
      <c r="F23" s="133"/>
      <c r="G23" s="139">
        <v>1059.6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403</v>
      </c>
      <c r="D24" s="132">
        <f aca="true" t="shared" si="2" ref="D24:D29">E24+F24</f>
        <v>0</v>
      </c>
      <c r="E24" s="132"/>
      <c r="F24" s="133"/>
      <c r="G24" s="132"/>
      <c r="H24" s="132"/>
      <c r="I24" s="134">
        <v>403</v>
      </c>
      <c r="J24" s="135">
        <v>196.1</v>
      </c>
    </row>
    <row r="25" spans="1:10" ht="17.25" customHeight="1">
      <c r="A25" s="132" t="s">
        <v>84</v>
      </c>
      <c r="B25" s="130">
        <v>266</v>
      </c>
      <c r="C25" s="131">
        <f t="shared" si="0"/>
        <v>19.200000000000003</v>
      </c>
      <c r="D25" s="132">
        <f t="shared" si="2"/>
        <v>15.3</v>
      </c>
      <c r="E25" s="132">
        <v>15.3</v>
      </c>
      <c r="F25" s="133"/>
      <c r="G25" s="132">
        <v>2.3</v>
      </c>
      <c r="H25" s="132"/>
      <c r="I25" s="134">
        <v>1.6</v>
      </c>
      <c r="J25" s="135">
        <v>0</v>
      </c>
    </row>
    <row r="26" spans="1:10" ht="13.5" customHeight="1">
      <c r="A26" s="159" t="s">
        <v>91</v>
      </c>
      <c r="B26" s="130">
        <v>267</v>
      </c>
      <c r="C26" s="131">
        <f t="shared" si="0"/>
        <v>37.4</v>
      </c>
      <c r="D26" s="132">
        <f t="shared" si="2"/>
        <v>0</v>
      </c>
      <c r="E26" s="132"/>
      <c r="F26" s="133"/>
      <c r="G26" s="132"/>
      <c r="H26" s="132"/>
      <c r="I26" s="134">
        <v>37.4</v>
      </c>
      <c r="J26" s="135">
        <v>37.4</v>
      </c>
    </row>
    <row r="27" spans="1:10" ht="13.5" customHeight="1">
      <c r="A27" s="160" t="s">
        <v>43</v>
      </c>
      <c r="B27" s="130">
        <v>290</v>
      </c>
      <c r="C27" s="131">
        <f t="shared" si="0"/>
        <v>648.8000000000001</v>
      </c>
      <c r="D27" s="132">
        <f t="shared" si="2"/>
        <v>6.6</v>
      </c>
      <c r="E27" s="132">
        <v>6.6</v>
      </c>
      <c r="F27" s="133"/>
      <c r="G27" s="132"/>
      <c r="H27" s="132"/>
      <c r="I27" s="134">
        <v>642.2</v>
      </c>
      <c r="J27" s="135">
        <v>172.1</v>
      </c>
    </row>
    <row r="28" spans="1:10" ht="15">
      <c r="A28" s="132" t="s">
        <v>10</v>
      </c>
      <c r="B28" s="130">
        <v>310</v>
      </c>
      <c r="C28" s="131">
        <f t="shared" si="0"/>
        <v>2855.2</v>
      </c>
      <c r="D28" s="133">
        <f t="shared" si="2"/>
        <v>1541.6</v>
      </c>
      <c r="E28" s="132">
        <v>1491.6</v>
      </c>
      <c r="F28" s="133">
        <v>50</v>
      </c>
      <c r="G28" s="132">
        <v>1094.6</v>
      </c>
      <c r="H28" s="132">
        <v>1094.6</v>
      </c>
      <c r="I28" s="134">
        <v>219</v>
      </c>
      <c r="J28" s="135">
        <v>188.1</v>
      </c>
    </row>
    <row r="29" spans="1:10" ht="15">
      <c r="A29" s="132" t="s">
        <v>11</v>
      </c>
      <c r="B29" s="130">
        <v>340</v>
      </c>
      <c r="C29" s="131">
        <f t="shared" si="0"/>
        <v>2801.2999999999997</v>
      </c>
      <c r="D29" s="132">
        <f t="shared" si="2"/>
        <v>186.6</v>
      </c>
      <c r="E29" s="132">
        <v>183.2</v>
      </c>
      <c r="F29" s="133">
        <v>3.4</v>
      </c>
      <c r="G29" s="132"/>
      <c r="H29" s="132"/>
      <c r="I29" s="134">
        <v>2614.7</v>
      </c>
      <c r="J29" s="135">
        <v>1700.8</v>
      </c>
    </row>
    <row r="30" spans="1:10" s="8" customFormat="1" ht="15">
      <c r="A30" s="140" t="s">
        <v>51</v>
      </c>
      <c r="B30" s="141"/>
      <c r="C30" s="142">
        <f t="shared" si="0"/>
        <v>65373.59999999999</v>
      </c>
      <c r="D30" s="140">
        <f>SUM(D10:D29)</f>
        <v>21411.999999999996</v>
      </c>
      <c r="E30" s="140">
        <f aca="true" t="shared" si="3" ref="E30:J30">SUM(E10:E29)</f>
        <v>3395.3999999999996</v>
      </c>
      <c r="F30" s="140">
        <f t="shared" si="3"/>
        <v>18016.600000000002</v>
      </c>
      <c r="G30" s="140">
        <f>SUM(G10:G29)</f>
        <v>3051.2</v>
      </c>
      <c r="H30" s="140">
        <f t="shared" si="3"/>
        <v>1094.6</v>
      </c>
      <c r="I30" s="143">
        <f>SUM(I10:I29)</f>
        <v>40910.399999999994</v>
      </c>
      <c r="J30" s="141">
        <f t="shared" si="3"/>
        <v>30835.699999999993</v>
      </c>
    </row>
    <row r="31" spans="1:10" s="11" customFormat="1" ht="15">
      <c r="A31" s="144">
        <v>211</v>
      </c>
      <c r="B31" s="130"/>
      <c r="C31" s="131">
        <f t="shared" si="0"/>
        <v>8375.9</v>
      </c>
      <c r="D31" s="132">
        <f aca="true" t="shared" si="4" ref="D31:D57">E31+F31</f>
        <v>1889.3</v>
      </c>
      <c r="E31" s="139">
        <v>1889.3</v>
      </c>
      <c r="F31" s="133"/>
      <c r="G31" s="132">
        <v>5073</v>
      </c>
      <c r="H31" s="132"/>
      <c r="I31" s="134">
        <v>1413.6</v>
      </c>
      <c r="J31" s="135">
        <v>1177.9</v>
      </c>
    </row>
    <row r="32" spans="1:10" s="11" customFormat="1" ht="15">
      <c r="A32" s="144">
        <v>213</v>
      </c>
      <c r="B32" s="130"/>
      <c r="C32" s="131">
        <f t="shared" si="0"/>
        <v>52870.399999999994</v>
      </c>
      <c r="D32" s="132">
        <f t="shared" si="4"/>
        <v>18659.699999999997</v>
      </c>
      <c r="E32" s="139">
        <v>1021.6</v>
      </c>
      <c r="F32" s="133">
        <v>17638.1</v>
      </c>
      <c r="G32" s="132">
        <v>31343.7</v>
      </c>
      <c r="H32" s="132">
        <v>28933.8</v>
      </c>
      <c r="I32" s="134">
        <v>2867</v>
      </c>
      <c r="J32" s="135">
        <v>2725.2</v>
      </c>
    </row>
    <row r="33" spans="1:10" s="11" customFormat="1" ht="15">
      <c r="A33" s="144">
        <v>212</v>
      </c>
      <c r="B33" s="130"/>
      <c r="C33" s="131">
        <f t="shared" si="0"/>
        <v>346</v>
      </c>
      <c r="D33" s="132">
        <f t="shared" si="4"/>
        <v>300.2</v>
      </c>
      <c r="E33" s="139">
        <v>1.3</v>
      </c>
      <c r="F33" s="145">
        <v>298.9</v>
      </c>
      <c r="G33" s="132">
        <v>15.3</v>
      </c>
      <c r="H33" s="132">
        <v>15.3</v>
      </c>
      <c r="I33" s="134">
        <v>30.5</v>
      </c>
      <c r="J33" s="135">
        <v>0</v>
      </c>
    </row>
    <row r="34" spans="1:10" s="11" customFormat="1" ht="15">
      <c r="A34" s="144">
        <v>221</v>
      </c>
      <c r="B34" s="130"/>
      <c r="C34" s="131">
        <f t="shared" si="0"/>
        <v>173.3</v>
      </c>
      <c r="D34" s="132">
        <f t="shared" si="4"/>
        <v>89</v>
      </c>
      <c r="E34" s="139">
        <v>0.5</v>
      </c>
      <c r="F34" s="133">
        <v>88.5</v>
      </c>
      <c r="G34" s="132">
        <v>61.9</v>
      </c>
      <c r="H34" s="132">
        <v>0</v>
      </c>
      <c r="I34" s="134">
        <v>22.4</v>
      </c>
      <c r="J34" s="135">
        <v>17.5</v>
      </c>
    </row>
    <row r="35" spans="1:10" s="11" customFormat="1" ht="15">
      <c r="A35" s="144">
        <v>222</v>
      </c>
      <c r="B35" s="130"/>
      <c r="C35" s="131">
        <f t="shared" si="0"/>
        <v>44.1</v>
      </c>
      <c r="D35" s="132">
        <f t="shared" si="4"/>
        <v>44.1</v>
      </c>
      <c r="E35" s="139">
        <v>0</v>
      </c>
      <c r="F35" s="133">
        <v>44.1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815.1999999999999</v>
      </c>
      <c r="D36" s="132">
        <f t="shared" si="4"/>
        <v>672.8</v>
      </c>
      <c r="E36" s="139">
        <v>141</v>
      </c>
      <c r="F36" s="133">
        <v>531.8</v>
      </c>
      <c r="G36" s="132"/>
      <c r="H36" s="132"/>
      <c r="I36" s="137">
        <v>142.4</v>
      </c>
      <c r="J36" s="135">
        <v>134</v>
      </c>
    </row>
    <row r="37" spans="1:10" s="11" customFormat="1" ht="15">
      <c r="A37" s="144">
        <v>224</v>
      </c>
      <c r="B37" s="130"/>
      <c r="C37" s="131">
        <f t="shared" si="0"/>
        <v>288</v>
      </c>
      <c r="D37" s="132">
        <f t="shared" si="4"/>
        <v>288</v>
      </c>
      <c r="E37" s="139">
        <v>32</v>
      </c>
      <c r="F37" s="133">
        <v>256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11631.300000000001</v>
      </c>
      <c r="D38" s="132">
        <f t="shared" si="4"/>
        <v>11582.6</v>
      </c>
      <c r="E38" s="139">
        <v>5712.1</v>
      </c>
      <c r="F38" s="145">
        <v>5870.5</v>
      </c>
      <c r="G38" s="139"/>
      <c r="H38" s="139"/>
      <c r="I38" s="138">
        <v>48.7</v>
      </c>
      <c r="J38" s="135">
        <v>38.7</v>
      </c>
    </row>
    <row r="39" spans="1:10" s="11" customFormat="1" ht="15">
      <c r="A39" s="146">
        <v>226</v>
      </c>
      <c r="B39" s="130"/>
      <c r="C39" s="131">
        <f t="shared" si="0"/>
        <v>4365.200000000001</v>
      </c>
      <c r="D39" s="132">
        <f t="shared" si="4"/>
        <v>3903.3</v>
      </c>
      <c r="E39" s="139">
        <v>341.5</v>
      </c>
      <c r="F39" s="145">
        <v>3561.8</v>
      </c>
      <c r="G39" s="139">
        <v>323.6</v>
      </c>
      <c r="H39" s="139">
        <v>323.6</v>
      </c>
      <c r="I39" s="134">
        <v>138.3</v>
      </c>
      <c r="J39" s="135">
        <v>109.4</v>
      </c>
    </row>
    <row r="40" spans="1:10" s="11" customFormat="1" ht="15">
      <c r="A40" s="146">
        <v>227</v>
      </c>
      <c r="B40" s="130"/>
      <c r="C40" s="131">
        <f t="shared" si="0"/>
        <v>0</v>
      </c>
      <c r="D40" s="132">
        <f t="shared" si="4"/>
        <v>0</v>
      </c>
      <c r="E40" s="139"/>
      <c r="F40" s="145"/>
      <c r="G40" s="139"/>
      <c r="H40" s="139"/>
      <c r="I40" s="134"/>
      <c r="J40" s="135"/>
    </row>
    <row r="41" spans="1:10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/>
      <c r="J41" s="135"/>
    </row>
    <row r="42" spans="1:10" s="11" customFormat="1" ht="15">
      <c r="A42" s="146">
        <v>266</v>
      </c>
      <c r="B42" s="130"/>
      <c r="C42" s="131">
        <f t="shared" si="0"/>
        <v>39.2</v>
      </c>
      <c r="D42" s="132">
        <f t="shared" si="4"/>
        <v>13.6</v>
      </c>
      <c r="E42" s="139">
        <v>13.6</v>
      </c>
      <c r="F42" s="145"/>
      <c r="G42" s="139">
        <v>25.6</v>
      </c>
      <c r="H42" s="139"/>
      <c r="I42" s="134"/>
      <c r="J42" s="135"/>
    </row>
    <row r="43" spans="1:10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</row>
    <row r="44" spans="1:10" s="11" customFormat="1" ht="12" customHeight="1">
      <c r="A44" s="146">
        <v>290</v>
      </c>
      <c r="B44" s="130"/>
      <c r="C44" s="131">
        <f>D44+G44+I44</f>
        <v>648.6999999999999</v>
      </c>
      <c r="D44" s="132">
        <f t="shared" si="4"/>
        <v>646.6999999999999</v>
      </c>
      <c r="E44" s="139">
        <v>587.8</v>
      </c>
      <c r="F44" s="145">
        <v>58.9</v>
      </c>
      <c r="G44" s="139"/>
      <c r="H44" s="139"/>
      <c r="I44" s="134">
        <v>2</v>
      </c>
      <c r="J44" s="135">
        <v>2</v>
      </c>
    </row>
    <row r="45" spans="1:10" s="11" customFormat="1" ht="12" customHeight="1">
      <c r="A45" s="146">
        <v>310</v>
      </c>
      <c r="B45" s="130"/>
      <c r="C45" s="131">
        <f t="shared" si="0"/>
        <v>2182.1</v>
      </c>
      <c r="D45" s="132">
        <f t="shared" si="4"/>
        <v>1164.5</v>
      </c>
      <c r="E45" s="139">
        <v>918.5</v>
      </c>
      <c r="F45" s="145">
        <v>246</v>
      </c>
      <c r="G45" s="139">
        <v>895.5</v>
      </c>
      <c r="H45" s="139">
        <v>895.5</v>
      </c>
      <c r="I45" s="134">
        <v>122.1</v>
      </c>
      <c r="J45" s="132">
        <v>0</v>
      </c>
    </row>
    <row r="46" spans="1:10" s="11" customFormat="1" ht="15">
      <c r="A46" s="146">
        <v>340</v>
      </c>
      <c r="B46" s="130"/>
      <c r="C46" s="131">
        <f t="shared" si="0"/>
        <v>3743.6000000000004</v>
      </c>
      <c r="D46" s="132">
        <f t="shared" si="4"/>
        <v>3364.8</v>
      </c>
      <c r="E46" s="139">
        <v>769.2</v>
      </c>
      <c r="F46" s="145">
        <v>2595.6</v>
      </c>
      <c r="G46" s="139">
        <v>371.3</v>
      </c>
      <c r="H46" s="139">
        <v>371.3</v>
      </c>
      <c r="I46" s="134">
        <v>7.5</v>
      </c>
      <c r="J46" s="135">
        <v>0</v>
      </c>
    </row>
    <row r="47" spans="1:10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</row>
    <row r="48" spans="1:10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</row>
    <row r="49" spans="1:10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</row>
    <row r="50" spans="1:10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</row>
    <row r="51" spans="1:10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</row>
    <row r="52" spans="1:10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0" s="8" customFormat="1" ht="15">
      <c r="A58" s="140" t="s">
        <v>52</v>
      </c>
      <c r="B58" s="141">
        <v>241</v>
      </c>
      <c r="C58" s="155">
        <f>D58+G58+I58</f>
        <v>85523</v>
      </c>
      <c r="D58" s="156">
        <f>SUM(D31:D46)</f>
        <v>42618.6</v>
      </c>
      <c r="E58" s="156">
        <f aca="true" t="shared" si="5" ref="E58:J58">SUM(E31:E46)</f>
        <v>11428.400000000001</v>
      </c>
      <c r="F58" s="156">
        <f t="shared" si="5"/>
        <v>31190.199999999997</v>
      </c>
      <c r="G58" s="156">
        <f t="shared" si="5"/>
        <v>38109.9</v>
      </c>
      <c r="H58" s="156">
        <f t="shared" si="5"/>
        <v>30539.499999999996</v>
      </c>
      <c r="I58" s="141">
        <f t="shared" si="5"/>
        <v>4794.5</v>
      </c>
      <c r="J58" s="141">
        <f t="shared" si="5"/>
        <v>4204.7</v>
      </c>
    </row>
    <row r="59" spans="1:12" s="24" customFormat="1" ht="13.5" customHeight="1">
      <c r="A59" s="161" t="s">
        <v>53</v>
      </c>
      <c r="B59" s="162"/>
      <c r="C59" s="163">
        <f>D59+G59+I59</f>
        <v>150896.59999999998</v>
      </c>
      <c r="D59" s="164">
        <f>D30+D58</f>
        <v>64030.59999999999</v>
      </c>
      <c r="E59" s="164">
        <f aca="true" t="shared" si="6" ref="E59:J59">E30+E58</f>
        <v>14823.800000000001</v>
      </c>
      <c r="F59" s="164">
        <f t="shared" si="6"/>
        <v>49206.8</v>
      </c>
      <c r="G59" s="164">
        <f t="shared" si="6"/>
        <v>41161.1</v>
      </c>
      <c r="H59" s="164">
        <f t="shared" si="6"/>
        <v>31634.099999999995</v>
      </c>
      <c r="I59" s="165">
        <f t="shared" si="6"/>
        <v>45704.899999999994</v>
      </c>
      <c r="J59" s="165">
        <f t="shared" si="6"/>
        <v>35040.399999999994</v>
      </c>
      <c r="K59"/>
      <c r="L59"/>
    </row>
    <row r="60" spans="1:12" s="6" customFormat="1" ht="3" customHeight="1">
      <c r="A60" s="4"/>
      <c r="B60" s="5"/>
      <c r="C60" s="54" t="b">
        <f>C59=C30+C58</f>
        <v>1</v>
      </c>
      <c r="D60" s="61"/>
      <c r="I60" s="105"/>
      <c r="K60"/>
      <c r="L60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0" sqref="M40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104</v>
      </c>
      <c r="B3" s="90"/>
      <c r="C3" s="90"/>
      <c r="D3" s="90"/>
      <c r="E3" s="90"/>
      <c r="F3" s="90"/>
      <c r="G3" s="90"/>
    </row>
    <row r="4" spans="1:7" ht="15.75">
      <c r="A4" s="166"/>
      <c r="B4" s="166"/>
      <c r="C4" s="166"/>
      <c r="F4" s="167" t="s">
        <v>19</v>
      </c>
      <c r="G4" s="167"/>
    </row>
    <row r="5" spans="1:18" ht="18" customHeight="1">
      <c r="A5" s="221" t="s">
        <v>1</v>
      </c>
      <c r="B5" s="219"/>
      <c r="C5" s="217" t="s">
        <v>62</v>
      </c>
      <c r="D5" s="171" t="s">
        <v>63</v>
      </c>
      <c r="E5" s="183"/>
      <c r="F5" s="183"/>
      <c r="G5" s="183"/>
      <c r="H5" s="183"/>
      <c r="I5" s="172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72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13843.600000000002</v>
      </c>
      <c r="K8" s="17">
        <v>3607.3</v>
      </c>
      <c r="L8" s="17">
        <v>723.5</v>
      </c>
      <c r="M8" s="17">
        <v>882.3</v>
      </c>
      <c r="N8" s="17">
        <v>595.6</v>
      </c>
      <c r="O8" s="17">
        <v>2846.6</v>
      </c>
      <c r="P8" s="67">
        <v>5188.3</v>
      </c>
      <c r="Q8" s="98"/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/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0.1</v>
      </c>
      <c r="K14" s="17">
        <v>0</v>
      </c>
      <c r="L14" s="34"/>
      <c r="M14" s="17">
        <v>0.1</v>
      </c>
      <c r="N14" s="17"/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>
        <v>0</v>
      </c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19.1</v>
      </c>
      <c r="K17" s="17">
        <v>8.4</v>
      </c>
      <c r="L17" s="17"/>
      <c r="M17" s="17">
        <v>10.7</v>
      </c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2593.3</v>
      </c>
      <c r="K20" s="17">
        <v>2552.8</v>
      </c>
      <c r="L20" s="62">
        <v>16.9</v>
      </c>
      <c r="M20" s="17">
        <v>8</v>
      </c>
      <c r="N20" s="17">
        <v>15.6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77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50</v>
      </c>
      <c r="K30" s="17">
        <v>0</v>
      </c>
      <c r="L30" s="17">
        <v>50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3.4</v>
      </c>
      <c r="K31" s="17">
        <v>3.4</v>
      </c>
      <c r="L31" s="17">
        <v>0</v>
      </c>
      <c r="M31" s="17">
        <v>0</v>
      </c>
      <c r="N31" s="17">
        <v>0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16509.5</v>
      </c>
      <c r="K32" s="19">
        <f>SUM(K7:K31)</f>
        <v>6171.9</v>
      </c>
      <c r="L32" s="19">
        <f aca="true" t="shared" si="1" ref="L32:Q32">SUM(L7:L31)</f>
        <v>790.4</v>
      </c>
      <c r="M32" s="19">
        <f t="shared" si="1"/>
        <v>901.1</v>
      </c>
      <c r="N32" s="19">
        <f t="shared" si="1"/>
        <v>611.2</v>
      </c>
      <c r="O32" s="19">
        <f t="shared" si="1"/>
        <v>2846.6</v>
      </c>
      <c r="P32" s="19">
        <f t="shared" si="1"/>
        <v>5188.3</v>
      </c>
      <c r="Q32" s="19">
        <f t="shared" si="1"/>
        <v>0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17638.1</v>
      </c>
      <c r="K34" s="17"/>
      <c r="L34" s="23"/>
      <c r="M34" s="23"/>
      <c r="N34" s="23"/>
      <c r="O34" s="23">
        <v>8621.8</v>
      </c>
      <c r="P34" s="17">
        <v>9016.3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298.9</v>
      </c>
      <c r="K35" s="17"/>
      <c r="L35" s="23"/>
      <c r="M35" s="23"/>
      <c r="N35" s="23"/>
      <c r="O35" s="23">
        <v>0</v>
      </c>
      <c r="P35" s="17">
        <v>298.9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88.5</v>
      </c>
      <c r="K38" s="17"/>
      <c r="L38" s="23"/>
      <c r="M38" s="23"/>
      <c r="N38" s="23"/>
      <c r="O38" s="23">
        <v>82.2</v>
      </c>
      <c r="P38" s="17">
        <v>6.3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44.099999999999994</v>
      </c>
      <c r="K39" s="17"/>
      <c r="L39" s="23"/>
      <c r="M39" s="23"/>
      <c r="N39" s="23"/>
      <c r="O39" s="23">
        <v>24.7</v>
      </c>
      <c r="P39" s="17">
        <v>19.4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531.8</v>
      </c>
      <c r="K40" s="17"/>
      <c r="L40" s="23"/>
      <c r="M40" s="23"/>
      <c r="N40" s="23"/>
      <c r="O40" s="23">
        <v>299.3</v>
      </c>
      <c r="P40" s="17">
        <v>232.5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256</v>
      </c>
      <c r="K41" s="17"/>
      <c r="L41" s="23"/>
      <c r="M41" s="23"/>
      <c r="N41" s="23"/>
      <c r="O41" s="23"/>
      <c r="P41" s="17">
        <v>256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5870.5</v>
      </c>
      <c r="K42" s="17"/>
      <c r="L42" s="56"/>
      <c r="M42" s="56"/>
      <c r="N42" s="56"/>
      <c r="O42" s="56">
        <v>123.1</v>
      </c>
      <c r="P42" s="17">
        <v>5747.4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>K45+L45+M45+N45+O45+P45</f>
        <v>3561.8</v>
      </c>
      <c r="K45" s="17"/>
      <c r="L45" s="56"/>
      <c r="M45" s="56"/>
      <c r="N45" s="56"/>
      <c r="O45" s="56">
        <v>782.2</v>
      </c>
      <c r="P45" s="17">
        <v>2779.6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/>
      <c r="K46" s="89"/>
      <c r="L46" s="56"/>
      <c r="M46" s="56"/>
      <c r="N46" s="56"/>
      <c r="O46" s="56"/>
      <c r="P46" s="17"/>
      <c r="Q46" s="99"/>
    </row>
    <row r="47" spans="1:17" ht="15">
      <c r="A47" s="51">
        <v>290</v>
      </c>
      <c r="B47" s="23"/>
      <c r="C47" s="33"/>
      <c r="D47" s="68"/>
      <c r="E47" s="69"/>
      <c r="F47" s="69"/>
      <c r="G47" s="69"/>
      <c r="H47" s="69"/>
      <c r="I47" s="68"/>
      <c r="J47" s="33">
        <f>K47+L47+M47+N47+O47+P47</f>
        <v>58.9</v>
      </c>
      <c r="K47" s="17"/>
      <c r="L47" s="56"/>
      <c r="M47" s="56"/>
      <c r="N47" s="56"/>
      <c r="O47" s="56">
        <v>58.9</v>
      </c>
      <c r="P47" s="17">
        <v>0</v>
      </c>
      <c r="Q47" s="99"/>
    </row>
    <row r="48" spans="1:17" ht="15">
      <c r="A48" s="51">
        <v>310</v>
      </c>
      <c r="B48" s="23"/>
      <c r="C48" s="33"/>
      <c r="D48" s="68"/>
      <c r="E48" s="69"/>
      <c r="F48" s="69"/>
      <c r="G48" s="69"/>
      <c r="H48" s="69"/>
      <c r="I48" s="68"/>
      <c r="J48" s="33">
        <f>K48+L48+M48+N48+O48+P48</f>
        <v>246</v>
      </c>
      <c r="K48" s="17"/>
      <c r="L48" s="56"/>
      <c r="M48" s="56"/>
      <c r="N48" s="56"/>
      <c r="O48" s="56">
        <v>0</v>
      </c>
      <c r="P48" s="17">
        <v>246</v>
      </c>
      <c r="Q48" s="99"/>
    </row>
    <row r="49" spans="1:17" ht="15">
      <c r="A49" s="51">
        <v>340</v>
      </c>
      <c r="B49" s="23"/>
      <c r="C49" s="33"/>
      <c r="D49" s="68"/>
      <c r="E49" s="69"/>
      <c r="F49" s="69"/>
      <c r="G49" s="69"/>
      <c r="H49" s="69"/>
      <c r="I49" s="68"/>
      <c r="J49" s="33">
        <f>K49+L49+M49+N49+O49+P49</f>
        <v>2595.6</v>
      </c>
      <c r="K49" s="17"/>
      <c r="L49" s="56"/>
      <c r="M49" s="56"/>
      <c r="N49" s="56"/>
      <c r="O49" s="56">
        <v>306.6</v>
      </c>
      <c r="P49" s="17">
        <v>2289</v>
      </c>
      <c r="Q49" s="99"/>
    </row>
    <row r="50" spans="1:17" ht="15" hidden="1">
      <c r="A50" s="12"/>
      <c r="B50" s="9"/>
      <c r="C50" s="33"/>
      <c r="D50" s="69"/>
      <c r="E50" s="69"/>
      <c r="F50" s="69"/>
      <c r="G50" s="69"/>
      <c r="H50" s="69"/>
      <c r="I50" s="68"/>
      <c r="J50" s="33"/>
      <c r="K50" s="56"/>
      <c r="L50" s="56"/>
      <c r="M50" s="56"/>
      <c r="N50" s="56"/>
      <c r="O50" s="56"/>
      <c r="P50" s="17"/>
      <c r="Q50" s="99"/>
    </row>
    <row r="51" spans="1:17" ht="15" hidden="1">
      <c r="A51" s="13" t="s">
        <v>38</v>
      </c>
      <c r="B51" s="14"/>
      <c r="C51" s="83"/>
      <c r="D51" s="72"/>
      <c r="E51" s="73"/>
      <c r="F51" s="73"/>
      <c r="G51" s="73"/>
      <c r="H51" s="73"/>
      <c r="I51" s="68"/>
      <c r="J51" s="33">
        <f>K51+L51+M51+N51+O51+P51</f>
        <v>0</v>
      </c>
      <c r="K51" s="79"/>
      <c r="L51" s="80"/>
      <c r="M51" s="80"/>
      <c r="N51" s="80"/>
      <c r="O51" s="80"/>
      <c r="P51" s="17"/>
      <c r="Q51" s="99"/>
    </row>
    <row r="52" spans="1:17" ht="15" hidden="1">
      <c r="A52" s="13" t="s">
        <v>39</v>
      </c>
      <c r="B52" s="14"/>
      <c r="C52" s="83"/>
      <c r="D52" s="72"/>
      <c r="E52" s="73"/>
      <c r="F52" s="73"/>
      <c r="G52" s="73"/>
      <c r="H52" s="73"/>
      <c r="I52" s="68"/>
      <c r="J52" s="83"/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40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41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42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0" t="s">
        <v>13</v>
      </c>
      <c r="B56" s="9"/>
      <c r="C56" s="33"/>
      <c r="D56" s="69"/>
      <c r="E56" s="69"/>
      <c r="F56" s="69"/>
      <c r="G56" s="69"/>
      <c r="H56" s="69"/>
      <c r="I56" s="68"/>
      <c r="J56" s="33"/>
      <c r="K56" s="56"/>
      <c r="L56" s="56"/>
      <c r="M56" s="56"/>
      <c r="N56" s="56"/>
      <c r="O56" s="56"/>
      <c r="P56" s="17"/>
      <c r="Q56" s="99"/>
    </row>
    <row r="57" spans="1:17" ht="15" hidden="1">
      <c r="A57" s="10" t="s">
        <v>14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25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24</v>
      </c>
      <c r="B59" s="9"/>
      <c r="C59" s="33" t="e">
        <f>D59+G59+#REF!</f>
        <v>#REF!</v>
      </c>
      <c r="D59" s="69">
        <f>E59+F59</f>
        <v>0</v>
      </c>
      <c r="E59" s="69"/>
      <c r="F59" s="69"/>
      <c r="G59" s="69"/>
      <c r="H59" s="69"/>
      <c r="I59" s="66"/>
      <c r="J59" s="33"/>
      <c r="K59" s="56"/>
      <c r="L59" s="56"/>
      <c r="M59" s="56"/>
      <c r="N59" s="56"/>
      <c r="O59" s="56"/>
      <c r="P59" s="67"/>
      <c r="Q59" s="98"/>
    </row>
    <row r="60" spans="1:17" ht="15" hidden="1">
      <c r="A60" s="10" t="s">
        <v>26</v>
      </c>
      <c r="B60" s="9"/>
      <c r="C60" s="33" t="e">
        <f>D60+G60+#REF!</f>
        <v>#REF!</v>
      </c>
      <c r="D60" s="69">
        <f>E60+F60</f>
        <v>0</v>
      </c>
      <c r="E60" s="69">
        <v>0</v>
      </c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>
      <c r="A61" s="15" t="s">
        <v>52</v>
      </c>
      <c r="B61" s="19">
        <v>241</v>
      </c>
      <c r="C61" s="31">
        <f>D61+G61+I61</f>
        <v>0</v>
      </c>
      <c r="D61" s="74">
        <f>SUM(D33:D49)</f>
        <v>0</v>
      </c>
      <c r="E61" s="74">
        <f>SUM(E33:E49)</f>
        <v>0</v>
      </c>
      <c r="F61" s="74">
        <f>SUM(F33:F49)</f>
        <v>0</v>
      </c>
      <c r="G61" s="74">
        <f>SUM(G33:G49)</f>
        <v>0</v>
      </c>
      <c r="H61" s="74">
        <f>SUM(H33:H49)</f>
        <v>0</v>
      </c>
      <c r="I61" s="66"/>
      <c r="J61" s="31">
        <f>K61+N61+P61+L61+M61+O61</f>
        <v>31190.199999999997</v>
      </c>
      <c r="K61" s="81">
        <f aca="true" t="shared" si="3" ref="K61:Q61">SUM(K33:K49)</f>
        <v>0</v>
      </c>
      <c r="L61" s="81">
        <f t="shared" si="3"/>
        <v>0</v>
      </c>
      <c r="M61" s="81">
        <f t="shared" si="3"/>
        <v>0</v>
      </c>
      <c r="N61" s="81">
        <f t="shared" si="3"/>
        <v>0</v>
      </c>
      <c r="O61" s="81">
        <f t="shared" si="3"/>
        <v>10298.800000000001</v>
      </c>
      <c r="P61" s="81">
        <f t="shared" si="3"/>
        <v>20891.399999999998</v>
      </c>
      <c r="Q61" s="100">
        <f t="shared" si="3"/>
        <v>0</v>
      </c>
    </row>
    <row r="62" spans="1:17" ht="15.75">
      <c r="A62" s="25" t="s">
        <v>53</v>
      </c>
      <c r="B62" s="26"/>
      <c r="C62" s="36">
        <f>D62+G62+I62</f>
        <v>0</v>
      </c>
      <c r="D62" s="75">
        <f>D32+D61</f>
        <v>0</v>
      </c>
      <c r="E62" s="75">
        <f>E32+E61</f>
        <v>0</v>
      </c>
      <c r="F62" s="75">
        <f>F32+F61</f>
        <v>0</v>
      </c>
      <c r="G62" s="75">
        <f>G32+G61</f>
        <v>0</v>
      </c>
      <c r="H62" s="75">
        <f>H32+H61</f>
        <v>0</v>
      </c>
      <c r="I62" s="66"/>
      <c r="J62" s="36">
        <f>K62+N62+P62+L62+M62+O62+Q62</f>
        <v>47699.7</v>
      </c>
      <c r="K62" s="37">
        <f aca="true" t="shared" si="4" ref="K62:Q62">K32+K61</f>
        <v>6171.9</v>
      </c>
      <c r="L62" s="37">
        <f t="shared" si="4"/>
        <v>790.4</v>
      </c>
      <c r="M62" s="37">
        <f t="shared" si="4"/>
        <v>901.1</v>
      </c>
      <c r="N62" s="37">
        <f t="shared" si="4"/>
        <v>611.2</v>
      </c>
      <c r="O62" s="37">
        <f t="shared" si="4"/>
        <v>13145.400000000001</v>
      </c>
      <c r="P62" s="37">
        <f t="shared" si="4"/>
        <v>26079.699999999997</v>
      </c>
      <c r="Q62" s="37">
        <f t="shared" si="4"/>
        <v>0</v>
      </c>
    </row>
    <row r="63" spans="1:16" ht="15">
      <c r="A63" s="4"/>
      <c r="B63" s="5"/>
      <c r="C63" s="85" t="b">
        <f>C62=C32+C61</f>
        <v>1</v>
      </c>
      <c r="D63" s="76"/>
      <c r="E63" s="77"/>
      <c r="F63" s="77"/>
      <c r="G63" s="77"/>
      <c r="H63" s="77"/>
      <c r="I63" s="78"/>
      <c r="J63" s="82" t="b">
        <f>J62=J32+J61</f>
        <v>1</v>
      </c>
      <c r="K63" s="82"/>
      <c r="L63" s="82"/>
      <c r="M63" s="82"/>
      <c r="N63" s="82"/>
      <c r="O63" s="82"/>
      <c r="P63" s="82"/>
    </row>
    <row r="64" spans="4:16" ht="15">
      <c r="D64" s="78"/>
      <c r="E64" s="78"/>
      <c r="F64" s="78"/>
      <c r="G64" s="78"/>
      <c r="H64" s="78"/>
      <c r="I64" s="78"/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9" ht="15">
      <c r="D138" s="78"/>
      <c r="E138" s="78"/>
      <c r="F138" s="78"/>
      <c r="G138" s="78"/>
      <c r="H138" s="78"/>
      <c r="I138" s="78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Пользователь</cp:lastModifiedBy>
  <cp:lastPrinted>2021-09-10T07:27:05Z</cp:lastPrinted>
  <dcterms:created xsi:type="dcterms:W3CDTF">2009-01-19T08:26:48Z</dcterms:created>
  <dcterms:modified xsi:type="dcterms:W3CDTF">2021-09-10T07:28:00Z</dcterms:modified>
  <cp:category/>
  <cp:version/>
  <cp:contentType/>
  <cp:contentStatus/>
</cp:coreProperties>
</file>