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13"/>
  </bookViews>
  <sheets>
    <sheet name="№1 ист 23,г" sheetId="1" r:id="rId1"/>
    <sheet name="№2 ист.24-25" sheetId="2" r:id="rId2"/>
    <sheet name="№3 Налоги" sheetId="3" r:id="rId3"/>
    <sheet name="№5 дох 23" sheetId="4" r:id="rId4"/>
    <sheet name="№6 дох 24-25" sheetId="5" r:id="rId5"/>
    <sheet name="№4 Гл адм.дох." sheetId="6" r:id="rId6"/>
    <sheet name="№4.2 Гл.адм.диф." sheetId="7" r:id="rId7"/>
    <sheet name="№11 Гл.распор." sheetId="8" r:id="rId8"/>
    <sheet name="№7 расход,23г" sheetId="9" r:id="rId9"/>
    <sheet name="№8 расход,24-25" sheetId="10" r:id="rId10"/>
    <sheet name="№9 Вед.стр.23г" sheetId="11" r:id="rId11"/>
    <sheet name="№10 Вед.стр.24-25г" sheetId="12" r:id="rId12"/>
    <sheet name="№12 МП,23г" sheetId="13" r:id="rId13"/>
    <sheet name="№13 МП 24-25" sheetId="14" r:id="rId14"/>
  </sheets>
  <definedNames>
    <definedName name="_xlnm.Print_Area" localSheetId="1">'№2 ист.24-25'!$A$1:$D$26</definedName>
    <definedName name="_xlnm.Print_Area" localSheetId="8">'№7 расход,23г'!$A$1:$F$260</definedName>
    <definedName name="_xlnm.Print_Area" localSheetId="9">'№8 расход,24-25'!$A$1:$G$213</definedName>
    <definedName name="_xlnm.Print_Area" localSheetId="10">'№9 Вед.стр.23г'!$A$1:$G$254</definedName>
  </definedNames>
  <calcPr fullCalcOnLoad="1"/>
</workbook>
</file>

<file path=xl/comments11.xml><?xml version="1.0" encoding="utf-8"?>
<comments xmlns="http://schemas.openxmlformats.org/spreadsheetml/2006/main">
  <authors>
    <author>Автор</author>
  </authors>
  <commentList>
    <comment ref="A153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<sst xmlns="http://schemas.openxmlformats.org/spreadsheetml/2006/main" count="5871" uniqueCount="821">
  <si>
    <t>2 02 49999 10 0000 150</t>
  </si>
  <si>
    <t>2 02 49999 00 0000 150</t>
  </si>
  <si>
    <t>2 02 40014 10 0000 150</t>
  </si>
  <si>
    <t>2 02 40014 00 0000 150</t>
  </si>
  <si>
    <t>2 02 35250 10 0000 150</t>
  </si>
  <si>
    <t>2 02 40000 00 0000 150</t>
  </si>
  <si>
    <t>2 02 35250 00 0000 150</t>
  </si>
  <si>
    <t>2 02 35118 10 0000 150</t>
  </si>
  <si>
    <t>2 02 35118 00 0000 150</t>
  </si>
  <si>
    <t>2 02 30000 00 0000 150</t>
  </si>
  <si>
    <t>018</t>
  </si>
  <si>
    <t xml:space="preserve">Администрация Копьевского сельсовета Орджоникидзевского района Республики Хакасия  </t>
  </si>
  <si>
    <t xml:space="preserve">Перечень главных  распорядителей средств
          местного  бюджета муниципального образования                    Копьевский сельсовет
                                    на 2019 год  и плановый период 2020 и 2021 годов      
</t>
  </si>
  <si>
    <t>Наименование источников внутреннего финансирования дефицита  бюджета муниципального образования Копьевский сельсовет Орджоникидзевского района Республики Хакасия</t>
  </si>
  <si>
    <t>Прочие источники внутреннего финансирования дефицитов бюджетаов</t>
  </si>
  <si>
    <t>Привлечение прочих источников внутреннего финансирования дефицитов бюджетаов</t>
  </si>
  <si>
    <t>Доходы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  (за исключением земельных участков муниципальных бюджетных и автономных учреждений)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</si>
  <si>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 поселениях (за исключением автомобильных дорог федерального значения)</t>
  </si>
  <si>
    <t>Субвенции бюджетам сельских поселений на оплату жилищно-коммунальных услуг отдельным категориям граждан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</si>
  <si>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</si>
  <si>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</si>
  <si>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>2 02 15009 10 0000 150</t>
  </si>
  <si>
    <t>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</t>
  </si>
  <si>
    <t>01 06 06 00 00 0000 000</t>
  </si>
  <si>
    <t>01 06 06 00 00 0000 700</t>
  </si>
  <si>
    <t>01 06 06 00 10 0000 710</t>
  </si>
  <si>
    <t>Привлечение прочих источников внутреннего финансирования дефицитов бюджетаов сельских поселений</t>
  </si>
  <si>
    <t>01 06 06 00 00 0000 800</t>
  </si>
  <si>
    <t>Погашение обязательств за счет прочих источников внутреннего финансирования дефицитов бюджетов</t>
  </si>
  <si>
    <t>01 06 06 00 10 0000 810</t>
  </si>
  <si>
    <t>Погашение обязательств за счет прочих источников внутреннего финансирования дефицитов бюджетов сельских поселений</t>
  </si>
  <si>
    <t>Наименование администраторов доходов местного бюджета муниципального образования Копьевский сельсовет</t>
  </si>
  <si>
    <t>Администрация Копьевского сельсовета Орджоникидзевского района Республики Хакасия</t>
  </si>
  <si>
    <t>2 02 15002 10 0000 150</t>
  </si>
  <si>
    <t>2 02 20041 10 0000 150</t>
  </si>
  <si>
    <t>Обеспечение деятельности  органов местного самоуправления , муниципальных учреждений муниципального образования Копьевскийсельсовет</t>
  </si>
  <si>
    <t>Обеспечение деятельности органов местного самоуправления ,муниципальных учреждений муниципального образования Копьевскийсельсовет</t>
  </si>
  <si>
    <t>Мероприятия по передаче полномочий в сфере решения вопросов градостроительной деятельности</t>
  </si>
  <si>
    <t>730</t>
  </si>
  <si>
    <t xml:space="preserve">Администрация Копьевского сельсовета Орджоникидзевского  района  Республики  Хакасия </t>
  </si>
  <si>
    <t>Доплаты к пенсиям муниципальных служащих муниципального образования Копьевский сельсовет</t>
  </si>
  <si>
    <t>Администрация Копьевского сельсовета Орджоникидзевского  района  Республики  Хакасия</t>
  </si>
  <si>
    <t>Мероприятия , направленные на усиление мер по борьбе с преступностью и профилактике правонарушений</t>
  </si>
  <si>
    <t>Культура, кинематография</t>
  </si>
  <si>
    <t>Другие вопросы в области культуры, кинематографии</t>
  </si>
  <si>
    <t>Мероприятия, направленные на энергосбережения и повышение энергетической эффективности</t>
  </si>
  <si>
    <t xml:space="preserve">Профилактика дорожно-транспортных проишествий </t>
  </si>
  <si>
    <t>14 0 01 06000</t>
  </si>
  <si>
    <t xml:space="preserve">Муниципальная программа "по стимулированию деятельности добровольных пожарных администрации Копьевского сельсовета на 2017-2019 годы" </t>
  </si>
  <si>
    <t xml:space="preserve">Мероприятия, направленные на повышение  пожарной безопасности </t>
  </si>
  <si>
    <t>Профессиональная подготовка , переподготовка и повышение квалификации</t>
  </si>
  <si>
    <t>Другие вопросы в области национальной безопасности и правоохранительной деятельности</t>
  </si>
  <si>
    <t>18 0 01 01000</t>
  </si>
  <si>
    <t>21 0 00 00000</t>
  </si>
  <si>
    <t>21 0 01 00000</t>
  </si>
  <si>
    <t xml:space="preserve">Мероприятия, направленные на оформление правоустанавливающих документов </t>
  </si>
  <si>
    <t>21 0 01 12000</t>
  </si>
  <si>
    <t>22 0 01 00000</t>
  </si>
  <si>
    <t>22 0 01 13000</t>
  </si>
  <si>
    <t>2 02 29999 10 0000 150</t>
  </si>
  <si>
    <t>2 02 39999 10 0000 150</t>
  </si>
  <si>
    <t>2 02 45160 10 0000 150</t>
  </si>
  <si>
    <t>2 02 90054 10 0000 150</t>
  </si>
  <si>
    <t>2 18 60010 10 0000 150</t>
  </si>
  <si>
    <t xml:space="preserve">2 19 60010 10 0000 150 </t>
  </si>
  <si>
    <t>Защита населения и территории от чрезвычайных ситуаций природного и техногенного характера, гражданская оборона</t>
  </si>
  <si>
    <t>1 09 04053 10 0000 110</t>
  </si>
  <si>
    <t>2 07 05030 10 0000 150</t>
  </si>
  <si>
    <t>2 08 05000 10 0000 150</t>
  </si>
  <si>
    <t xml:space="preserve">011801 00 00 00 00 0000 000 </t>
  </si>
  <si>
    <t xml:space="preserve">018 01 02 00 00 00 0000 000 </t>
  </si>
  <si>
    <t>018 01 02 00 00 00 0000 700</t>
  </si>
  <si>
    <t>018 01 02 00 00 10 0000 710</t>
  </si>
  <si>
    <t xml:space="preserve">018 01 02 00 00 00 0000 800     </t>
  </si>
  <si>
    <t>018 01 02 00 00 10 0000 810</t>
  </si>
  <si>
    <t>018 01 03 01 00 10 0000 710</t>
  </si>
  <si>
    <t>018 01 03 01 00 00 0000 800</t>
  </si>
  <si>
    <t>018 01 05 00 00 00 0000 600</t>
  </si>
  <si>
    <t>018 01 05 02 00 00 0000 600</t>
  </si>
  <si>
    <t>018 01 05 02 01 00 0000 610</t>
  </si>
  <si>
    <t>018 01 05 02 01 10 0000 610</t>
  </si>
  <si>
    <t>018 01 03 01 00 10 0000 810</t>
  </si>
  <si>
    <t>018 01 05 00 00 00 0000 000</t>
  </si>
  <si>
    <t>018 01 05 00 00 00 0000 500</t>
  </si>
  <si>
    <t>018 01 05 02 00 00 0000 500</t>
  </si>
  <si>
    <t>018 01 05 02 01 00 0000 510</t>
  </si>
  <si>
    <t>018 01 05 02 01 10 0000 510</t>
  </si>
  <si>
    <t xml:space="preserve">018 01 03 01 00 00 0000 000 </t>
  </si>
  <si>
    <t>018 01 03 01 00 00 0000 700</t>
  </si>
  <si>
    <t xml:space="preserve">018 01 00 00 00 00 0000 000 </t>
  </si>
  <si>
    <t xml:space="preserve">2.Главные администраторы источников  финансирования дефицита местного бюджета  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</si>
  <si>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</si>
  <si>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</si>
  <si>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</si>
  <si>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</si>
  <si>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</si>
  <si>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</si>
  <si>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</si>
  <si>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</si>
  <si>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2 02 02999 10 0000 151</t>
  </si>
  <si>
    <t>Фонд оплаты труда учреждений</t>
  </si>
  <si>
    <t>Код бюджетной классификации Российской Федерации</t>
  </si>
  <si>
    <t>Главные администраторы доходов местного бюджета</t>
  </si>
  <si>
    <t>Перечень</t>
  </si>
  <si>
    <t>Доходов местного бюджета</t>
  </si>
  <si>
    <t>011</t>
  </si>
  <si>
    <t>Код источников финансирования дефицита местного бюджета муниципального образования</t>
  </si>
  <si>
    <t>01 00 00 00 00 0000 000</t>
  </si>
  <si>
    <t>Источники внутреннего финансирования  дефицитов бюджетов</t>
  </si>
  <si>
    <t>01 02 00 00 00 0000 000</t>
  </si>
  <si>
    <t>01 02 00 00 00 0000 700</t>
  </si>
  <si>
    <t>01 02 00 00 10 0000 710</t>
  </si>
  <si>
    <t>01 02 00 00 00 0000 800</t>
  </si>
  <si>
    <t>Погашение кредитов, представленных кредитными организациями в валюте российской Федерации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</si>
  <si>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</si>
  <si>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</si>
  <si>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</si>
  <si>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</si>
  <si>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</si>
  <si>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</si>
  <si>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Погашение бюджетных кредитов, полученных   от других бюджетов бюджетной системы Российской Федерации в валюте Российской Федерации</t>
  </si>
  <si>
    <t>01 03 01 00 10 0000 810</t>
  </si>
  <si>
    <t xml:space="preserve">01 05 00 00 00 0000 000 </t>
  </si>
  <si>
    <t>Изменение остатков средств на счетах по учету 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</si>
  <si>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</si>
  <si>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</si>
  <si>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</si>
  <si>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</si>
  <si>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</si>
  <si>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01 05 02 01 10 0000 510</t>
  </si>
  <si>
    <t>01 05 00 00 00 0000 600</t>
  </si>
  <si>
    <t>Уменьшение остатков средств бюджетов</t>
  </si>
  <si>
    <t>01 05 02 00 00 0000 600</t>
  </si>
  <si>
    <t xml:space="preserve">Уменьшение прочих остатков  средств бюджетов </t>
  </si>
  <si>
    <t>01 05 02 01 00 0000 610</t>
  </si>
  <si>
    <t>Уменьшение прочих остатков  денежных средств бюджетов</t>
  </si>
  <si>
    <t>01 05 02 01 10 0000 610</t>
  </si>
  <si>
    <t>Администраторы  источников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</si>
  <si>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</si>
  <si>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</si>
  <si>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</si>
  <si>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</si>
  <si>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</si>
  <si>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</si>
  <si>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</si>
  <si>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</si>
  <si>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</si>
  <si>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</si>
  <si>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</si>
  <si>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</si>
  <si>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</si>
  <si>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</si>
  <si>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</si>
  <si>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</si>
  <si>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</si>
  <si>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</si>
  <si>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</si>
  <si>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</si>
  <si>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</si>
  <si>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</si>
  <si>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 бюджетам субъектов   Российской Федерации и муниципальных образований.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</si>
  <si>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</si>
  <si>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</si>
  <si>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</si>
  <si>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</si>
  <si>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</si>
  <si>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</si>
  <si>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</si>
  <si>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</si>
  <si>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</si>
  <si>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</si>
  <si>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</si>
  <si>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</si>
  <si>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</si>
  <si>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</si>
  <si>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</si>
  <si>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2 02 29999 00 0000 151</t>
  </si>
  <si>
    <t>2 02 20000 00 0000 151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</si>
  <si>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</si>
  <si>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</si>
  <si>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</si>
  <si>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</si>
  <si>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</si>
  <si>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</si>
  <si>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</si>
  <si>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</si>
  <si>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200</t>
  </si>
  <si>
    <t>240</t>
  </si>
  <si>
    <t>40 1 00 70270</t>
  </si>
  <si>
    <t>120</t>
  </si>
  <si>
    <t>830</t>
  </si>
  <si>
    <t>850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</si>
  <si>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</si>
  <si>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</si>
  <si>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</si>
  <si>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</si>
  <si>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</si>
  <si>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</si>
  <si>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Публичные нормативные социальные выплаты</t>
  </si>
  <si>
    <t>Расходы на выплату персоналу казенных учреждений</t>
  </si>
  <si>
    <t>18 0 01 00000</t>
  </si>
  <si>
    <t>18 0 00 00000</t>
  </si>
  <si>
    <t>19 0 01 00000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</si>
  <si>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</si>
  <si>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</si>
  <si>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</si>
  <si>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</si>
  <si>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</si>
  <si>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</si>
  <si>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</si>
  <si>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</si>
  <si>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</si>
  <si>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</si>
  <si>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</si>
  <si>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</si>
  <si>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</si>
  <si>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</si>
  <si>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</si>
  <si>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</si>
  <si>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</si>
  <si>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Прочие субвенции 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</si>
  <si>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</si>
  <si>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 бюджетам сельских поселений для компенсации 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</si>
  <si>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</si>
  <si>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</si>
  <si>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Получение кредитов от кредитных организаций бюджетами сельских поселений в валюте Российской Федерации</t>
  </si>
  <si>
    <t>Погашение кредитов, полученных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</si>
  <si>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</si>
  <si>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сельских поселений кредитов  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</si>
  <si>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</si>
  <si>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 xml:space="preserve">Увеличение прочих остатков денежных средств бюджетов </t>
  </si>
  <si>
    <t>Уменьшение прочих остатков денежных средств бюджетов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</si>
  <si>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</si>
  <si>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</si>
  <si>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</si>
  <si>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Задолженность и перерасчеты по отмененным  налогам, сборам и иным обязательным платежам</t>
  </si>
  <si>
    <t>Земельный налог (по обязательствам,     возникшим до 1 января 2006года) мобилизуемый на территориях поселений</t>
  </si>
  <si>
    <t>1 09 04000 00 0000 110</t>
  </si>
  <si>
    <t>(рублей)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</si>
  <si>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</si>
  <si>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</si>
  <si>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</si>
  <si>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</si>
  <si>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</si>
  <si>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</si>
  <si>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</si>
  <si>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</si>
  <si>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</si>
  <si>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</si>
  <si>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</si>
  <si>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</si>
  <si>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</si>
  <si>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</si>
  <si>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</si>
  <si>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</si>
  <si>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</si>
  <si>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</si>
  <si>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</si>
  <si>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Мероприятия в области жилищно-коммунального хозяйства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</si>
  <si>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</si>
  <si>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</si>
  <si>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</si>
  <si>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</si>
  <si>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</si>
  <si>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</si>
  <si>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</si>
  <si>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</si>
  <si>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</si>
  <si>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</si>
  <si>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</si>
  <si>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</si>
  <si>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</si>
  <si>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</si>
  <si>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</si>
  <si>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</si>
  <si>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</si>
  <si>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</si>
  <si>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</si>
  <si>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</si>
  <si>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</si>
  <si>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</si>
  <si>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</si>
  <si>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</si>
  <si>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</si>
  <si>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</si>
  <si>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</si>
  <si>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</si>
  <si>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</si>
  <si>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</si>
  <si>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Прочие безвозмездные поступления в бюджеты  сельских поселений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</si>
  <si>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</si>
  <si>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</si>
  <si>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</si>
  <si>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</si>
  <si>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</si>
  <si>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</si>
  <si>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</si>
  <si>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</si>
  <si>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</si>
  <si>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</si>
  <si>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</si>
  <si>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</si>
  <si>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</si>
  <si>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</si>
  <si>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</si>
  <si>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</si>
  <si>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12 0 00 00000</t>
  </si>
  <si>
    <t>12 0 01 00000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</si>
  <si>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</si>
  <si>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</si>
  <si>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</si>
  <si>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</si>
  <si>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</si>
  <si>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</si>
  <si>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</si>
  <si>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</si>
  <si>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</si>
  <si>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</si>
  <si>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</si>
  <si>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</si>
  <si>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</si>
  <si>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</si>
  <si>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</si>
  <si>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</si>
  <si>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</si>
  <si>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</si>
  <si>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</si>
  <si>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</si>
  <si>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</si>
  <si>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</si>
  <si>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</si>
  <si>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</si>
  <si>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</si>
  <si>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</si>
  <si>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</si>
  <si>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</si>
  <si>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</si>
  <si>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</si>
  <si>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</si>
  <si>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</si>
  <si>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</si>
  <si>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</si>
  <si>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</si>
  <si>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</si>
  <si>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</si>
  <si>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</si>
  <si>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</si>
  <si>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</si>
  <si>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</si>
  <si>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</si>
  <si>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</si>
  <si>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</si>
  <si>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</si>
  <si>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</si>
  <si>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</si>
  <si>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</si>
  <si>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</si>
  <si>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</si>
  <si>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</si>
  <si>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</si>
  <si>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</si>
  <si>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</si>
  <si>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</si>
  <si>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</si>
  <si>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</si>
  <si>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</si>
  <si>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</si>
  <si>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</si>
  <si>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</si>
  <si>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</si>
  <si>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</si>
  <si>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</si>
  <si>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</si>
  <si>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</si>
  <si>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</si>
  <si>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</si>
  <si>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</si>
  <si>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</si>
  <si>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</si>
  <si>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</si>
  <si>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</si>
  <si>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Наименование целевых  программ</t>
  </si>
  <si>
    <t>Рз</t>
  </si>
  <si>
    <t>Код главы</t>
  </si>
  <si>
    <t>Социальная  политика</t>
  </si>
  <si>
    <t xml:space="preserve">Социальное  обеспечение  населения </t>
  </si>
  <si>
    <t xml:space="preserve">Национальная безопасность и правоохранительная деятельность </t>
  </si>
  <si>
    <t>Мероприятия, направленные на повышения безопасности дорожного движения</t>
  </si>
  <si>
    <t>Итого:</t>
  </si>
  <si>
    <t>1 09 00000 00 0000 000</t>
  </si>
  <si>
    <t>Налоги на имущество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</si>
  <si>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</si>
  <si>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</si>
  <si>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</si>
  <si>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</si>
  <si>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</si>
  <si>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</si>
  <si>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</si>
  <si>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</si>
  <si>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</si>
  <si>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</si>
  <si>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</si>
  <si>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</si>
  <si>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</si>
  <si>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</si>
  <si>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</si>
  <si>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</si>
  <si>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</si>
  <si>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</si>
  <si>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</si>
  <si>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</si>
  <si>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</si>
  <si>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</si>
  <si>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</si>
  <si>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</si>
  <si>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</si>
  <si>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</si>
  <si>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</si>
  <si>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</si>
  <si>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</si>
  <si>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</si>
  <si>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</si>
  <si>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</si>
  <si>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</si>
  <si>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</si>
  <si>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</si>
  <si>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</si>
  <si>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</si>
  <si>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</si>
  <si>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</si>
  <si>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</si>
  <si>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</si>
  <si>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</si>
  <si>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</si>
  <si>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</si>
  <si>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</si>
  <si>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</si>
  <si>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</si>
  <si>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</si>
  <si>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</si>
  <si>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</si>
  <si>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</si>
  <si>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</si>
  <si>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</si>
  <si>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</si>
  <si>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</si>
  <si>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</si>
  <si>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</si>
  <si>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</si>
  <si>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</si>
  <si>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</si>
  <si>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</si>
  <si>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</si>
  <si>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</si>
  <si>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</si>
  <si>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</si>
  <si>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</si>
  <si>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</si>
  <si>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</si>
  <si>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>2 02 15002 10 0000 151</t>
  </si>
  <si>
    <t>2 02 29999 10 0000 151</t>
  </si>
  <si>
    <t>2 02 15002 00 0000 151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</si>
  <si>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</si>
  <si>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</si>
  <si>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</si>
  <si>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</si>
  <si>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</si>
  <si>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</si>
  <si>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</si>
  <si>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</si>
  <si>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</si>
  <si>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</si>
  <si>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</si>
  <si>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</si>
  <si>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</si>
  <si>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</si>
  <si>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16 0 01 00000</t>
  </si>
  <si>
    <t>16 0 00 00000</t>
  </si>
  <si>
    <t>19 0 00 00000</t>
  </si>
  <si>
    <t>20 0 00 00000</t>
  </si>
  <si>
    <t>20 0 01 00000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</si>
  <si>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</si>
  <si>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</si>
  <si>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</si>
  <si>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>40 1 00 09050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</si>
  <si>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</si>
  <si>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</si>
  <si>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</si>
  <si>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</si>
  <si>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</si>
  <si>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</si>
  <si>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</si>
  <si>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</si>
  <si>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</si>
  <si>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Администратор доходов</t>
  </si>
  <si>
    <t>главы</t>
  </si>
  <si>
    <t>Непрограммные расходы в сфере установленных функций органов местного самоуправления,муниципальных учреждений Копьевского сельсовета</t>
  </si>
  <si>
    <t>Обеспечение деятельности  органов местного самоуправления , муниципальных учреждений муниципального образования Копьевский сельсовет</t>
  </si>
  <si>
    <t>Глава  муниципального образования Копьевский сельсовет</t>
  </si>
  <si>
    <t>Обеспечение деятельности органов местного самоуправления ,муниципальных учреждений муниципального образования Копьевский  сельсовет</t>
  </si>
  <si>
    <t>12 0 01 01000</t>
  </si>
  <si>
    <t>22 0 00 00000</t>
  </si>
  <si>
    <t>Обеспечение охраны и восстановление плодородия земель</t>
  </si>
  <si>
    <t>Мероприятия, направленные на защиту земель поселения от зарастания сорными растениями</t>
  </si>
  <si>
    <t>Непрограммные расходы в сфере установленных функций органов местного самоуправления,муниципальных учреждений Копьевский сельсовета</t>
  </si>
  <si>
    <t>Обеспечение деятельности органов местного самоуправления ,муниципальных учреждений муниципального образования Копьевский сельсовет</t>
  </si>
  <si>
    <t>Непрограммные расходы в сфере установленных функций органов местного самоуправления, муниципальных учреждений Копьевского сельсовета</t>
  </si>
  <si>
    <t>Обеспечение деятельности органов местного самоуправления, муниципальных учреждений муниципального образования Копьевский сельсовет</t>
  </si>
  <si>
    <t>Муниципальная программа по стимулированию деятельности добровольных пожарных администрации Копьевского сельсовета на 2018-2020 годы"</t>
  </si>
  <si>
    <t xml:space="preserve">Мероприятия, направленные на повышение пожарной   безопасности </t>
  </si>
  <si>
    <t>16 0 01 08000</t>
  </si>
  <si>
    <t>210 00 00000</t>
  </si>
  <si>
    <t>Муниципальная программа"Обеспечение безопасности гидротехнического сооружения на территории Копьевского сельсовета на 2018-2020 годы"</t>
  </si>
  <si>
    <t>Обеспечение безопасности гидротехнического сооружения на территории Копьевского сельсовета</t>
  </si>
  <si>
    <t>210 01 00000</t>
  </si>
  <si>
    <t>210 01 12000</t>
  </si>
  <si>
    <t>Мероприятия направленные на оформление правоустанавливающих документов</t>
  </si>
  <si>
    <t>Муниципальная программа" По вопросам обеспечения пожарной безопасности на территории   Копьевского сельсовета на 2018-2020 годы"</t>
  </si>
  <si>
    <t>20 0 01 04000</t>
  </si>
  <si>
    <t>Непрограммные расходы в сфере установленных функций органов местного самоуправления,муниципальных учреждений Копьевскового сельсовета</t>
  </si>
  <si>
    <t>Мероприятия направленные на обеспечение первичных мер пожарной безопасности на 2019г.</t>
  </si>
  <si>
    <t>Профилактика экстремизма и терроризма</t>
  </si>
  <si>
    <t>Мероприятия направленные на профилактику экстремизма и терроризма правонарушений</t>
  </si>
  <si>
    <t>Мероприятия направленные на ремонт и содержание автомобильных дорог общего пользования местного значения</t>
  </si>
  <si>
    <t>13 0 01 05000</t>
  </si>
  <si>
    <t xml:space="preserve"> Мероприятий по передаче полномочий в сфере решения вопросов градостроительной деятельности</t>
  </si>
  <si>
    <t>40 2 0025000</t>
  </si>
  <si>
    <t>Профессиональная подготовка, переподготовка и повышение квалификации</t>
  </si>
  <si>
    <t>Развитие муниципальной службы</t>
  </si>
  <si>
    <t>Мероприятия по развитию муниципальной службы</t>
  </si>
  <si>
    <t>17 0 01 09000</t>
  </si>
  <si>
    <t>610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</si>
  <si>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</si>
  <si>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</si>
  <si>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(муниципальных)услуг(выполнение работ)</t>
  </si>
  <si>
    <t>19 0 01 11000</t>
  </si>
  <si>
    <t>Текущий ремонт здания</t>
  </si>
  <si>
    <t>Мероприятия по ремонту здания</t>
  </si>
  <si>
    <t>Муниципальная программа «Адресная социальная  поддержка нетрудоспособного населения и семей с детьми на 2018- 2020 годах"</t>
  </si>
  <si>
    <t>11 0 01 03000</t>
  </si>
  <si>
    <t xml:space="preserve">Доплаты к пенсиям муниципальных служащих муниципального образования Копьевский сельсовет </t>
  </si>
  <si>
    <t>11 0 01 03200</t>
  </si>
  <si>
    <t xml:space="preserve">Адресная социальная поддержка  граждан, находящихся в трудной жизненной ситуации    </t>
  </si>
  <si>
    <t>11 0 01 03100</t>
  </si>
  <si>
    <t>Обеспечение деятельности органов местного самоуправления , муниципальных учреждений муниципального образования Копьевский сельсовет</t>
  </si>
  <si>
    <t>10 0 01 02000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</si>
  <si>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</si>
  <si>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</si>
  <si>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Непрограммные расходы в сфере установленных функций органов местного самоуправления,муниципальных учреждений Орджоникидзевского района</t>
  </si>
  <si>
    <t>Процентные платежи по муниципальному долгу</t>
  </si>
  <si>
    <t>Обслуживание муниципального долга</t>
  </si>
  <si>
    <t>40 1 00 06500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</si>
  <si>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</si>
  <si>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</si>
  <si>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18 0 01 10000</t>
  </si>
  <si>
    <t>1 05 00000 00 0000 000</t>
  </si>
  <si>
    <t>Налоги на совокупный доход</t>
  </si>
  <si>
    <t xml:space="preserve">Единый сельскохозяйственный налог 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</si>
  <si>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</si>
  <si>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</si>
  <si>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</si>
  <si>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действий(за исключением действий, совершаемых консульскими учреждениями Российской Федерации)</t>
  </si>
  <si>
    <t>1 11 05020 00 0000 120</t>
  </si>
  <si>
    <t>Доходы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 (за исключением земельных участков муниципальных бюджетных и автономных учреждений)</t>
  </si>
  <si>
    <t>1 11 05025 10 0000 120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</si>
  <si>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</si>
  <si>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</si>
  <si>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</si>
  <si>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</si>
  <si>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</si>
  <si>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</si>
  <si>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2 02 10000 00 0000 150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</si>
  <si>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</si>
  <si>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</si>
  <si>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</si>
  <si>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 на выполнение передаваемых полномочий субъектов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</si>
  <si>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</si>
  <si>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</si>
  <si>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</si>
  <si>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</si>
  <si>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</si>
  <si>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</si>
  <si>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40 1 00 70230</t>
  </si>
  <si>
    <t>880</t>
  </si>
  <si>
    <t>Специальные расходы</t>
  </si>
  <si>
    <t>Программа комплексного развития транспортной инфраструктуры Копьевского сельсовета на 2017-2026 годы</t>
  </si>
  <si>
    <t>41 2 00 71520</t>
  </si>
  <si>
    <t>241</t>
  </si>
  <si>
    <t>23 0 00 00000</t>
  </si>
  <si>
    <t xml:space="preserve">Жилищно-коммунальное хозяйство </t>
  </si>
  <si>
    <t>23 0 01 00000</t>
  </si>
  <si>
    <t>Коммунальное хозяйство</t>
  </si>
  <si>
    <t>Меры по развитию коммунальной инфраструктуры</t>
  </si>
  <si>
    <t>Возмещние недополученных доходов по тарифам,  обеспечивающим возмещение издержек, связанных с установлением льготных тарифов для населения, и на финансовое возмещение затрат (убытков), полученных в связи с превышением фактической себестоимости над установленными тарифами</t>
  </si>
  <si>
    <t>23 0 01 01500</t>
  </si>
  <si>
    <t>Дорожное хозяйство</t>
  </si>
  <si>
    <t>Обеспечение  безопасности движения автомобильного транспорта и пешеходов</t>
  </si>
  <si>
    <t>Мероприятия по определению перечня должностных лиц, уполномоченных составлять протоколы об административных правонарушений</t>
  </si>
  <si>
    <t>Проведение выборов в законодательные (представительные) органы муниципального образования</t>
  </si>
  <si>
    <t>23 0 01 15000</t>
  </si>
  <si>
    <t>2 02 29999 00 0000 150</t>
  </si>
  <si>
    <t xml:space="preserve">Прочие субсидии </t>
  </si>
  <si>
    <t>Мероприятия, направленные на ремонт автомобильных работ общего пользования местного значения</t>
  </si>
  <si>
    <t>Доходы,получаемые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  (за исключением земельных участков муниципальных бюджетных и автономных учреждений)</t>
  </si>
  <si>
    <t>40100S1260</t>
  </si>
  <si>
    <t>40 1 00 S1260</t>
  </si>
  <si>
    <t xml:space="preserve">Мероприятия направленные на обеспечение первичных мер пожарной безопасности </t>
  </si>
  <si>
    <t>Субсидии бюджетам бюджетной системы Российской Федерации(межбюджетные субсидии)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</si>
  <si>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</si>
  <si>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</si>
  <si>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2 02 20000 00 0000 150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</si>
  <si>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</si>
  <si>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2 02 16001 10 0000 150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</si>
  <si>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</si>
  <si>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</si>
  <si>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</si>
  <si>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</si>
  <si>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</si>
  <si>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 (за исключением земельных участков муниципальных бюджетных и автономных учреждений)</t>
  </si>
  <si>
    <t>Муниципальная программа «Развитие муниципальной службы в муниципальном образовании Копьевский сельсовет на 2020-2022 годы"</t>
  </si>
  <si>
    <t>Муниципальная программа «Поддержка учреждений культуры и текущий ремонт зданий  на 2020-2022годы"</t>
  </si>
  <si>
    <t>на 2023 год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</si>
  <si>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</si>
  <si>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</si>
  <si>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Муниципальная программа «Меры по усилению борьбы с преступностью и профилактике правонарушений на 2021-2023 годы"</t>
  </si>
  <si>
    <t>Муниципальная программа"Использование и охрана земель на территории Копьевского сельсовета на 2021г - 2023 годы"</t>
  </si>
  <si>
    <t>Муниципальная программа"Обеспечение безопасности гидротехнического сооружения на территории Копьевского сельсовета на 2021-2023 годы"</t>
  </si>
  <si>
    <t>Муниципальная программа" По вопросам обеспечения пожарной безопасности на территории   Копьевского сельсовета на 2021-2023 годы"</t>
  </si>
  <si>
    <t>Муниципальная программа «Противодействие экстремизма и профилактика терроризма  на территории Копьевского сельсовета Орджоникидзевского района Республики Хакасия на 2021-2025годы"</t>
  </si>
  <si>
    <t>Муниципальная программа «Поддержка учреждений культуры капитальный и текущий ремонт зданий  на 2020-2022 годы"</t>
  </si>
  <si>
    <t>Капитальный и текущий ремонт здания</t>
  </si>
  <si>
    <t>Муниципальная программа «Адресная социальная  поддержка нетрудоспособного населения и семей с детьми на 2021- 2023 годах"</t>
  </si>
  <si>
    <t>Муниципальная программа «Адресная социальная  поддержка нетрудоспособного населения и семей с детьми на 2021и плановый период 2022 и 2023 годы"</t>
  </si>
  <si>
    <t>Муниципальная программа «Спорт, физкультура и здоровье на 2021 -2023годы»</t>
  </si>
  <si>
    <t>25 0 00 00000</t>
  </si>
  <si>
    <t>Муниципальная программа "Содержание и обустройство площадок для сбора твердых коммунальных отходов в границах муниципального образования Копьевский сельсовет на 2020-2022 годы"</t>
  </si>
  <si>
    <t>25 0 01 16000</t>
  </si>
  <si>
    <t>Муниципальная программа «Энергосбережение и повышение энергоэффективности в муниципальном образованииКопьевский сельсовет  на 2021-2025годы "</t>
  </si>
  <si>
    <t>200 00 00000</t>
  </si>
  <si>
    <t>Муниципальная программа «Адресная социальная  поддержка нетрудоспособного населения и семей с детьми на 2021 и плановый период 2022 и 2023 годы"</t>
  </si>
  <si>
    <t>расходов на 2023 год</t>
  </si>
  <si>
    <t>Муниципальная программа «Адресная социальная  поддержка нетрудоспособного населения и семей с детьми в 2021 -2023 годах»</t>
  </si>
  <si>
    <t>Муниципальная программа «Меры по усилению борьбы с преступностью и профилактике правонарушений  на 2021 -2023годы»</t>
  </si>
  <si>
    <t xml:space="preserve">Муниципальная программа "По вопросам обеспечения  пожарной безопасности на территории   Копьевского сельсовета на 2021-2023годы" </t>
  </si>
  <si>
    <t xml:space="preserve">Муниципальная программа "Обеспечение безопасности гидротехнического сооружения  на территории   Копьевского сельсовета на 2021-2023 годы" </t>
  </si>
  <si>
    <t xml:space="preserve">Муниципальная программа "Использование и охрана земель на территории   Копьевского сельсовета на 2021-2023 годы" </t>
  </si>
  <si>
    <t>Муниципальная программа"Содержание и обустройство площадок для сбора твердых коммунальных отходов в границах муниципального образования Копьевский сельсовет на 2020- 2022 годы"</t>
  </si>
  <si>
    <t>25 0 01 00000</t>
  </si>
  <si>
    <t>Мероприятия направленные на устройство площадок (мест) накопления твердых коммунальных отходов</t>
  </si>
  <si>
    <t>Закупка товаров, работ и услуг для государственных (муниципальных нужд)</t>
  </si>
  <si>
    <t>Иные закупки товаров, работ и услуг для обеспечения государственных (муниципальных нужд)</t>
  </si>
  <si>
    <t>на 2024 год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</si>
  <si>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  (за исключением земельных участков муниципальных бюджетных и автономных учреждений)</t>
  </si>
  <si>
    <t>Сумма доходов на 2023год</t>
  </si>
  <si>
    <t>1 05 03000 01 0000 110</t>
  </si>
  <si>
    <t>1 05 03010 01 0000 110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</si>
  <si>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</si>
  <si>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 xml:space="preserve"> Прочие доходы, от компенсации затрат  бюджетов сельских поселений</t>
  </si>
  <si>
    <t>2 02 25519 10 0000 150</t>
  </si>
  <si>
    <t>Субсидии бюджетам сельских поселений на поддержку отрасли культуры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</si>
  <si>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</si>
  <si>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</si>
  <si>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2024 год</t>
  </si>
  <si>
    <t>расходов на 2024 год</t>
  </si>
  <si>
    <t>Сумма на 2024 год</t>
  </si>
  <si>
    <t>Муниципальная программа «Повышение безопасности дорожного движения на территории Копьевского сельсовета  на 2022-2024годы»</t>
  </si>
  <si>
    <t>300</t>
  </si>
  <si>
    <t>Социальное обеспечение и иные выплаты населению</t>
  </si>
  <si>
    <t>Защита населения и территории от чрезвычайных ситуаций природного и техногенного характера,  пожарная безопасность</t>
  </si>
  <si>
    <t>Гражданская оборона</t>
  </si>
  <si>
    <t>350</t>
  </si>
  <si>
    <t>Премии и гранты</t>
  </si>
  <si>
    <t>24 0 00 00000</t>
  </si>
  <si>
    <t>24 0 00 15000</t>
  </si>
  <si>
    <t>Программа комплексного развития систем коммунальной инфракструктуры Копьевского сельсовета на 2021-2030 годы</t>
  </si>
  <si>
    <t>00 0 00 00000</t>
  </si>
  <si>
    <t>Другие вопросы в области жилищно-коммунального хозяйства</t>
  </si>
  <si>
    <t>Мероприятия направленные на энергосбережение и повышление энергетической эффективности</t>
  </si>
  <si>
    <t>06</t>
  </si>
  <si>
    <t>Охрана окружающей среды</t>
  </si>
  <si>
    <t>Другие вопросы в области охраны окружающей среды</t>
  </si>
  <si>
    <t>Муниципальная программа «Повышение безхопасности дорожного движения на территории Копьевского сельсовета на 2022 -2024 годы"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</si>
  <si>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</si>
  <si>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 xml:space="preserve">  Гражданская оборона </t>
  </si>
  <si>
    <t xml:space="preserve">Поддержка и развитие систем коммунального комплекса </t>
  </si>
  <si>
    <t>24 0 01 00000</t>
  </si>
  <si>
    <t>24 0 01 15000</t>
  </si>
  <si>
    <t>Муниципальная программа «Повышение безопасности дорожного движения на территории Копьевского сельсовета на 2022-2024 годы"</t>
  </si>
  <si>
    <t xml:space="preserve"> Гражданская оборона </t>
  </si>
  <si>
    <t>Защита населения и территории от чрезвычайных ситуаций природного и техногенного характера,пожарная безопасность</t>
  </si>
  <si>
    <t>Другие  вопросы в области жилищно-коммунального хозяйства</t>
  </si>
  <si>
    <t>Мероприятия по оплате по тарифам за электроэнергию</t>
  </si>
  <si>
    <t>Муниципальная программа «Противодействие экстремизму и профилактика терроризма на территории Копьевского сельсовета Орджоникидзевского района Республики Хакасия  на 2021-2025 годы"</t>
  </si>
  <si>
    <t>2 02 19999 10 0000 150</t>
  </si>
  <si>
    <t>Прочие дотации бюджетам сельских поселений</t>
  </si>
  <si>
    <t>2 02 19999 00 0000 150</t>
  </si>
  <si>
    <t>Прочие дотации</t>
  </si>
  <si>
    <t>2 02 25519 00 0000 150</t>
  </si>
  <si>
    <t xml:space="preserve">Субсидии бюджетам на поддержку отрасли культуры </t>
  </si>
  <si>
    <t xml:space="preserve">Субсидии бюджетам сельских поселений на поддержку отрасли культуры </t>
  </si>
  <si>
    <t>Мероприятия направленные на обеспечение первичных мер пожарной безопасности на 2022г.</t>
  </si>
  <si>
    <t>20 0 01 S1250</t>
  </si>
  <si>
    <t>Мероприятия, направленные на поддержку добровольной пожарной дружины</t>
  </si>
  <si>
    <t>20 0 01 S1260</t>
  </si>
  <si>
    <t>Мероприятия, направленные на обеспечение первичных мер пожарной безопасности</t>
  </si>
  <si>
    <t>13 0 01 S1520</t>
  </si>
  <si>
    <t>19 0 01 S3450</t>
  </si>
  <si>
    <t>Мероприятия по обеспечению услугами связи в части предоставления широкополосного доступа к сети "Интернет"</t>
  </si>
  <si>
    <t>20 001 S1250</t>
  </si>
  <si>
    <t>20 001 S1260</t>
  </si>
  <si>
    <t>Программа "Комплексное развитие систем коммунальной инфракструктуры Копьевского сельсовета на 2021-2030 годы</t>
  </si>
  <si>
    <t>17 0 01 05000</t>
  </si>
  <si>
    <t>022</t>
  </si>
  <si>
    <t>18 0 01 05000</t>
  </si>
  <si>
    <t>245</t>
  </si>
  <si>
    <t>023</t>
  </si>
  <si>
    <t>19 0 01 05000</t>
  </si>
  <si>
    <t>246</t>
  </si>
  <si>
    <t>024</t>
  </si>
  <si>
    <t>20 0 01 05000</t>
  </si>
  <si>
    <t>247</t>
  </si>
  <si>
    <t>025</t>
  </si>
  <si>
    <t>21 0 01 05000</t>
  </si>
  <si>
    <t>248</t>
  </si>
  <si>
    <t>026</t>
  </si>
  <si>
    <t>22 0 01 05000</t>
  </si>
  <si>
    <t>249</t>
  </si>
  <si>
    <t>027</t>
  </si>
  <si>
    <t>23 0 01 05000</t>
  </si>
  <si>
    <t>15</t>
  </si>
  <si>
    <t>250</t>
  </si>
  <si>
    <t>028</t>
  </si>
  <si>
    <t>24 0 01 05000</t>
  </si>
  <si>
    <t>16</t>
  </si>
  <si>
    <t>251</t>
  </si>
  <si>
    <t>029</t>
  </si>
  <si>
    <t>25 0 01 05000</t>
  </si>
  <si>
    <t>17</t>
  </si>
  <si>
    <t>252</t>
  </si>
  <si>
    <t>030</t>
  </si>
  <si>
    <t>26 0 01 05000</t>
  </si>
  <si>
    <t>18</t>
  </si>
  <si>
    <t>253</t>
  </si>
  <si>
    <t>031</t>
  </si>
  <si>
    <t>Мероприятия, направленные на поддержку добровольной пожарной охраны</t>
  </si>
  <si>
    <t>Расходы местных бюджетов на развитие сети учреждений культурно-досугового типа на 2023 год</t>
  </si>
  <si>
    <t>40 1 00 L1530</t>
  </si>
  <si>
    <t>40 0 01 S1250</t>
  </si>
  <si>
    <t>40 0 01 S1260</t>
  </si>
  <si>
    <t>Субвенции бюджетам сельских поселений на осуществление  первичного  воинского учета органами местного самоуправления поселений, муниципальных и городских округов</t>
  </si>
  <si>
    <t>Субвенции бюджетам на осуществление  первичного  воинского учета органами местного самоуправления поселений, муниципальных и городских округов</t>
  </si>
  <si>
    <t>Расходов на 2023 год</t>
  </si>
  <si>
    <t xml:space="preserve">Перечень
муниципальных  программ, предусмотренных к финансированию из местного бюджета муниципального образования
Копьевский сельсовет на 2023 год
</t>
  </si>
  <si>
    <t>1 11 09000 00 0000 120</t>
  </si>
  <si>
    <t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</si>
  <si>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</si>
  <si>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 ,находящихся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</si>
  <si>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</si>
  <si>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</si>
  <si>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местного бюджета муниципального образования
Копьевский сельсовет  на  2023год
</t>
  </si>
  <si>
    <t>на 2025 год</t>
  </si>
  <si>
    <t>Источники  финансирования дефицита местного бюджета муниципального образования Копьевский сельсовет на 2024 и 2025  годов</t>
  </si>
  <si>
    <t>Источники  финансирования дефицита местного бюджета муниципального образования Копьевский  сельсовет на 2023 год</t>
  </si>
  <si>
    <t xml:space="preserve">Доходы местного бюджета муниципального образования
Копьевский сельсовет  на плановый период 2024-2025 год
</t>
  </si>
  <si>
    <t>Сумма доходов на 2024год</t>
  </si>
  <si>
    <t>Сумма доходов на 2025 год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</si>
  <si>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Копьевский сельсовет Орджоникидзевского
района Республики Хакасия  на 2023 год и  плановый период 2024 и 2025 годов 
</t>
  </si>
  <si>
    <t>Прочие поступления от использования имущества, находящегося в собственности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</si>
  <si>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 2023 год и на плановый перид 2024-2025 годов</t>
  </si>
  <si>
    <t>2023год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</si>
  <si>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Копьевский  сельсовет на 2023 год 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</si>
  <si>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Копьевский  сельсовет на 2024-2025 года </t>
  </si>
  <si>
    <t>2025 год</t>
  </si>
  <si>
    <t>расходов на 2025 год</t>
  </si>
  <si>
    <t>Сумма на 2025 год</t>
  </si>
  <si>
    <t>Перечень муниципальных программ , предусмотренных к финансированию из местного бюджета муниципального образования Копьевский сельсовет на 2024-2025 года</t>
  </si>
  <si>
    <t>40 1 00 S3450</t>
  </si>
  <si>
    <t xml:space="preserve">Ведомственная структура расходов местного бюджета 
муниципального образования Копьевский  сельсовет  на 2023 год
</t>
  </si>
  <si>
    <t xml:space="preserve">Ведомственная структура расходов местного бюджета 
муниципального образования Копьевский  сельсовет  
на плановый период 2024 и 2025 годов                   
</t>
  </si>
  <si>
    <t>Муниципальная программа "Поддержка учреждений культуры и текущий ремонт зданий  на 2023- 2025 годы"</t>
  </si>
  <si>
    <t>Связь и информатика</t>
  </si>
  <si>
    <t>40100S3450</t>
  </si>
  <si>
    <t>Муниципальная программа «Поддержка учреждений культуры капитальный и текущий ремонт зданий  на 2023-2025 годы"</t>
  </si>
  <si>
    <t>19 0 AI 55132</t>
  </si>
  <si>
    <t>Капитальный ремонт бюджетного учреждения культуры "Копьевский сельский Дом культуры"</t>
  </si>
  <si>
    <t>19 0 01 L4670</t>
  </si>
  <si>
    <t>Укрепление материально-технической базы домов культуры</t>
  </si>
  <si>
    <t>40 1 0002470</t>
  </si>
  <si>
    <t>Мероприятия направленные на повышение пожарной безопасности</t>
  </si>
  <si>
    <t>Муниципальная программа"Использование и охрана земель на территории Копьевского сельсовета на 2024г - 2026 годы"</t>
  </si>
  <si>
    <t>Муниципальная программа "Поддержка учреждений культуры капитальный и текущий ремонт зданий  на 2023- 2025 годы"</t>
  </si>
  <si>
    <t>19 0 01L4670</t>
  </si>
  <si>
    <t>Мероприятия на обеспечение развития и укрепления материально-технической базы домов культуры</t>
  </si>
  <si>
    <t xml:space="preserve">Муниципальная программа "Использование и охрана земель на территории   Копьевского сельсовета на 2024-2026 годы" </t>
  </si>
  <si>
    <t>V</t>
  </si>
  <si>
    <t>v</t>
  </si>
  <si>
    <t>м</t>
  </si>
  <si>
    <t>26 0 00 00000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</si>
  <si>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Копьевский сельсовет Орджоникидзевского района Республики Хакасия на 2022-2024 годы"</t>
  </si>
  <si>
    <t>26 0 01 10000</t>
  </si>
  <si>
    <t xml:space="preserve">Мероприятия направленные на ремонт памятника участникам ВОВ в с.Копьево , установка мемориальных плит с именами Участников ВОВ </t>
  </si>
  <si>
    <t>26 0 01 20000</t>
  </si>
  <si>
    <t>Мероприятия направленные на проведение встреч и бесед с детьми и молодежью по патриотическому воспитанию</t>
  </si>
  <si>
    <t>Муниципальная программа «Развитие муниципальной службы в муниципальном образовании Копьевский сельсовет на 2023-2025 годы"</t>
  </si>
  <si>
    <t>Муниципальная программа «Развитие муниципальной службы в муниципальном образовании Копьевский сельсовет на 2023-2025годы"</t>
  </si>
  <si>
    <t xml:space="preserve">Муниципальная программа "Развитие муниципальной службы в муниципальном образовании Копьевский сельсовет на 2023-2025годы" </t>
  </si>
  <si>
    <t>Благоустройство</t>
  </si>
  <si>
    <t>26 0 01 00000</t>
  </si>
  <si>
    <t xml:space="preserve">Приложение  12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2023 год и плановый 2024 и 2025 годов" от  28 декабря 2022 г  №32 
 </t>
  </si>
  <si>
    <r>
      <t>Приложение  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2023 год и плановый 2024 и 2025 годов" от  28 декабря 2022 г  №32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
</t>
    </r>
  </si>
  <si>
    <t xml:space="preserve">Приложение № 2
 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2023 год и плановый 2024 и 2025 годов" от  28 декабря 2022 г  №32     
                                                         </t>
  </si>
  <si>
    <t>Приложение № 3
                                                        к  решению Совета  депутатов     
 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2023 год и плановый 2024 и 2025 годов"от  28 декабря 2022 г  №32</t>
  </si>
  <si>
    <t xml:space="preserve">Приложение 5
                                                      к  решению Совета  депутатов     
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2023 год и плановый 2024 и 2025 годов" от  28 декабря 2022 г  №32
</t>
  </si>
  <si>
    <t xml:space="preserve">Приложение № 6
                                                      к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2023 год и плановый 2024 и 2025 годов" от  28 декабря 2022 г  №32
                                                      </t>
  </si>
  <si>
    <t xml:space="preserve">Приложение № 4
 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2023 год и плановый 2024 и 2025 годов" от  28 декабря 2022 г  №32
</t>
  </si>
  <si>
    <t xml:space="preserve">                                                      Приложение № 11
                                                       к решению Совета  депутатов     
                                                        Копьевского сельсовета  " О бюджете муниципального образования Копьевский сельсовет Орджоникидзевского района Республики Хакасия на 2023 год и плановый 2024 и 2025 годов" от  28 декабря 2022 г  №32                                                                              
</t>
  </si>
  <si>
    <t xml:space="preserve">Приложение  7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2023 год и плановый 2024 и 2025 годов" от  28 декабря 2022 г  №32   
                                                      </t>
  </si>
  <si>
    <t xml:space="preserve">Приложение  8
                                                       к 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2023 год и плановый 2024 и 2025 годов"от  28 декабря 2022 г  №32
                                                      </t>
  </si>
  <si>
    <t xml:space="preserve">Приложение  9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2023 год и плановый 2024 и 2025 годов" от  28 декабря 2022 г  №32
 </t>
  </si>
  <si>
    <t xml:space="preserve">Приложение  10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2023 год и плановый 2024 и 2025 годов" от  28 декабря 2022 г  №32   
 </t>
  </si>
  <si>
    <t xml:space="preserve">Приложение № 13
                                                       к 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2023 год и плановый 2024 и 2025 годов" от  28 декабря 2022 г  №32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</si>
</sst>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_(* #,##0.00_);_(* \(#,##0.00\);_(* &quot;-&quot;??_);_(@_)"/>
  </numFmts>
  <fonts count="6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12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4" fontId="11" fillId="34" borderId="12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9" fontId="4" fillId="35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4" fillId="35" borderId="12" xfId="0" applyNumberFormat="1" applyFont="1" applyFill="1" applyBorder="1" applyAlignment="1">
      <alignment horizontal="left" vertical="top" wrapText="1"/>
    </xf>
    <xf numFmtId="0" fontId="14" fillId="35" borderId="12" xfId="0" applyFont="1" applyFill="1" applyBorder="1" applyAlignment="1">
      <alignment horizontal="left" vertical="top" wrapText="1"/>
    </xf>
    <xf numFmtId="4" fontId="14" fillId="35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2" fillId="33" borderId="14" xfId="0" applyFont="1" applyFill="1" applyBorder="1" applyAlignment="1">
      <alignment horizontal="justify" vertical="top" wrapText="1"/>
    </xf>
    <xf numFmtId="4" fontId="4" fillId="34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49" fontId="14" fillId="35" borderId="12" xfId="0" applyNumberFormat="1" applyFont="1" applyFill="1" applyBorder="1" applyAlignment="1">
      <alignment vertical="top" wrapText="1"/>
    </xf>
    <xf numFmtId="0" fontId="19" fillId="33" borderId="12" xfId="0" applyFont="1" applyFill="1" applyBorder="1" applyAlignment="1">
      <alignment horizontal="justify" vertical="top" wrapText="1"/>
    </xf>
    <xf numFmtId="0" fontId="19" fillId="33" borderId="12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2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1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8" fillId="0" borderId="12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left" vertical="top" wrapText="1"/>
    </xf>
    <xf numFmtId="0" fontId="19" fillId="0" borderId="12" xfId="0" applyFont="1" applyBorder="1" applyAlignment="1">
      <alignment horizontal="left" vertical="center" wrapText="1"/>
    </xf>
    <xf numFmtId="0" fontId="7" fillId="0" borderId="15" xfId="53" applyFont="1" applyFill="1" applyBorder="1" applyAlignment="1">
      <alignment horizontal="justify" vertical="top" wrapText="1"/>
      <protection/>
    </xf>
    <xf numFmtId="49" fontId="8" fillId="0" borderId="15" xfId="53" applyNumberFormat="1" applyFont="1" applyFill="1" applyBorder="1" applyAlignment="1">
      <alignment wrapText="1"/>
      <protection/>
    </xf>
    <xf numFmtId="0" fontId="4" fillId="0" borderId="13" xfId="53" applyFont="1" applyFill="1" applyBorder="1" applyAlignment="1">
      <alignment horizontal="left" vertical="top" wrapText="1"/>
      <protection/>
    </xf>
    <xf numFmtId="49" fontId="3" fillId="0" borderId="12" xfId="0" applyNumberFormat="1" applyFont="1" applyBorder="1" applyAlignment="1">
      <alignment horizontal="center" vertical="top"/>
    </xf>
    <xf numFmtId="49" fontId="3" fillId="36" borderId="12" xfId="0" applyNumberFormat="1" applyFont="1" applyFill="1" applyBorder="1" applyAlignment="1">
      <alignment horizontal="center" vertical="top"/>
    </xf>
    <xf numFmtId="49" fontId="0" fillId="34" borderId="12" xfId="0" applyNumberFormat="1" applyFill="1" applyBorder="1" applyAlignment="1">
      <alignment horizontal="center" vertical="center"/>
    </xf>
    <xf numFmtId="49" fontId="4" fillId="0" borderId="12" xfId="53" applyNumberFormat="1" applyFont="1" applyFill="1" applyBorder="1" applyAlignment="1">
      <alignment horizontal="center" vertical="top" wrapText="1"/>
      <protection/>
    </xf>
    <xf numFmtId="0" fontId="4" fillId="34" borderId="12" xfId="53" applyFont="1" applyFill="1" applyBorder="1" applyAlignment="1">
      <alignment horizontal="center" vertical="top" wrapText="1"/>
      <protection/>
    </xf>
    <xf numFmtId="0" fontId="4" fillId="0" borderId="12" xfId="53" applyFont="1" applyFill="1" applyBorder="1" applyAlignment="1">
      <alignment horizontal="center" vertical="top" wrapText="1"/>
      <protection/>
    </xf>
    <xf numFmtId="49" fontId="2" fillId="34" borderId="12" xfId="53" applyNumberFormat="1" applyFont="1" applyFill="1" applyBorder="1" applyAlignment="1">
      <alignment horizontal="center" vertical="top" wrapText="1"/>
      <protection/>
    </xf>
    <xf numFmtId="49" fontId="4" fillId="34" borderId="12" xfId="53" applyNumberFormat="1" applyFont="1" applyFill="1" applyBorder="1" applyAlignment="1">
      <alignment horizontal="center" vertical="top" wrapText="1"/>
      <protection/>
    </xf>
    <xf numFmtId="0" fontId="7" fillId="0" borderId="12" xfId="53" applyFont="1" applyFill="1" applyBorder="1" applyAlignment="1">
      <alignment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172" fontId="0" fillId="0" borderId="0" xfId="0" applyNumberFormat="1" applyFill="1" applyAlignment="1">
      <alignment horizontal="center"/>
    </xf>
    <xf numFmtId="0" fontId="24" fillId="34" borderId="0" xfId="0" applyFont="1" applyFill="1" applyAlignment="1">
      <alignment vertical="top"/>
    </xf>
    <xf numFmtId="4" fontId="2" fillId="37" borderId="12" xfId="53" applyNumberFormat="1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vertical="top" wrapText="1"/>
      <protection/>
    </xf>
    <xf numFmtId="4" fontId="4" fillId="34" borderId="12" xfId="53" applyNumberFormat="1" applyFont="1" applyFill="1" applyBorder="1" applyAlignment="1">
      <alignment horizontal="center" vertical="top" wrapText="1"/>
      <protection/>
    </xf>
    <xf numFmtId="4" fontId="2" fillId="0" borderId="12" xfId="53" applyNumberFormat="1" applyFont="1" applyFill="1" applyBorder="1" applyAlignment="1">
      <alignment horizontal="center" vertical="top" wrapText="1"/>
      <protection/>
    </xf>
    <xf numFmtId="172" fontId="4" fillId="0" borderId="12" xfId="53" applyNumberFormat="1" applyFont="1" applyFill="1" applyBorder="1" applyAlignment="1">
      <alignment horizontal="center" vertical="top" wrapText="1"/>
      <protection/>
    </xf>
    <xf numFmtId="49" fontId="12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14" fillId="35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0" borderId="13" xfId="53" applyFont="1" applyFill="1" applyBorder="1" applyAlignment="1">
      <alignment horizontal="center" vertical="top" wrapText="1"/>
      <protection/>
    </xf>
    <xf numFmtId="0" fontId="2" fillId="0" borderId="13" xfId="53" applyFont="1" applyFill="1" applyBorder="1" applyAlignment="1">
      <alignment horizontal="center" vertical="top" wrapText="1"/>
      <protection/>
    </xf>
    <xf numFmtId="49" fontId="4" fillId="34" borderId="12" xfId="0" applyNumberFormat="1" applyFont="1" applyFill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wrapText="1"/>
    </xf>
    <xf numFmtId="0" fontId="2" fillId="0" borderId="12" xfId="53" applyFont="1" applyFill="1" applyBorder="1" applyAlignment="1">
      <alignment horizontal="center" vertical="top" wrapText="1"/>
      <protection/>
    </xf>
    <xf numFmtId="4" fontId="21" fillId="0" borderId="0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wrapText="1"/>
    </xf>
    <xf numFmtId="4" fontId="23" fillId="0" borderId="12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vertical="center" wrapText="1"/>
    </xf>
    <xf numFmtId="49" fontId="8" fillId="0" borderId="15" xfId="53" applyNumberFormat="1" applyFont="1" applyFill="1" applyBorder="1" applyAlignment="1">
      <alignment horizontal="left" wrapText="1"/>
      <protection/>
    </xf>
    <xf numFmtId="0" fontId="8" fillId="0" borderId="15" xfId="53" applyFont="1" applyFill="1" applyBorder="1" applyAlignment="1">
      <alignment horizontal="justify" vertical="top" wrapText="1"/>
      <protection/>
    </xf>
    <xf numFmtId="0" fontId="4" fillId="33" borderId="13" xfId="53" applyFont="1" applyFill="1" applyBorder="1" applyAlignment="1">
      <alignment horizontal="center" vertical="top" wrapText="1"/>
      <protection/>
    </xf>
    <xf numFmtId="49" fontId="8" fillId="33" borderId="15" xfId="53" applyNumberFormat="1" applyFont="1" applyFill="1" applyBorder="1" applyAlignment="1">
      <alignment wrapText="1"/>
      <protection/>
    </xf>
    <xf numFmtId="49" fontId="8" fillId="33" borderId="15" xfId="53" applyNumberFormat="1" applyFont="1" applyFill="1" applyBorder="1" applyAlignment="1">
      <alignment horizontal="left" wrapText="1"/>
      <protection/>
    </xf>
    <xf numFmtId="0" fontId="8" fillId="33" borderId="15" xfId="53" applyFont="1" applyFill="1" applyBorder="1" applyAlignment="1">
      <alignment horizontal="justify" vertical="top" wrapText="1"/>
      <protection/>
    </xf>
    <xf numFmtId="0" fontId="2" fillId="33" borderId="13" xfId="53" applyFont="1" applyFill="1" applyBorder="1" applyAlignment="1">
      <alignment horizontal="center" vertical="top" wrapText="1"/>
      <protection/>
    </xf>
    <xf numFmtId="0" fontId="7" fillId="33" borderId="12" xfId="0" applyFont="1" applyFill="1" applyBorder="1" applyAlignment="1">
      <alignment vertical="top" wrapText="1"/>
    </xf>
    <xf numFmtId="0" fontId="7" fillId="33" borderId="15" xfId="53" applyFont="1" applyFill="1" applyBorder="1" applyAlignment="1">
      <alignment horizontal="justify" vertical="top" wrapText="1"/>
      <protection/>
    </xf>
    <xf numFmtId="0" fontId="2" fillId="33" borderId="14" xfId="0" applyNumberFormat="1" applyFont="1" applyFill="1" applyBorder="1" applyAlignment="1">
      <alignment horizontal="justify" vertical="top" wrapText="1"/>
    </xf>
    <xf numFmtId="2" fontId="3" fillId="0" borderId="0" xfId="0" applyNumberFormat="1" applyFont="1" applyAlignment="1">
      <alignment horizontal="left" vertical="top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49" fontId="5" fillId="0" borderId="12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justify" vertical="top" wrapText="1"/>
    </xf>
    <xf numFmtId="0" fontId="25" fillId="0" borderId="14" xfId="0" applyFont="1" applyFill="1" applyBorder="1" applyAlignment="1">
      <alignment horizontal="justify" vertical="top" wrapText="1"/>
    </xf>
    <xf numFmtId="0" fontId="5" fillId="33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Border="1" applyAlignment="1">
      <alignment vertical="top" wrapText="1"/>
    </xf>
    <xf numFmtId="49" fontId="11" fillId="38" borderId="12" xfId="0" applyNumberFormat="1" applyFont="1" applyFill="1" applyBorder="1" applyAlignment="1">
      <alignment vertical="top" wrapText="1"/>
    </xf>
    <xf numFmtId="49" fontId="12" fillId="33" borderId="12" xfId="0" applyNumberFormat="1" applyFont="1" applyFill="1" applyBorder="1" applyAlignment="1">
      <alignment vertical="top" wrapText="1"/>
    </xf>
    <xf numFmtId="49" fontId="12" fillId="39" borderId="12" xfId="0" applyNumberFormat="1" applyFont="1" applyFill="1" applyBorder="1" applyAlignment="1">
      <alignment vertical="top" wrapText="1"/>
    </xf>
    <xf numFmtId="49" fontId="12" fillId="33" borderId="12" xfId="0" applyNumberFormat="1" applyFont="1" applyFill="1" applyBorder="1" applyAlignment="1">
      <alignment horizontal="center" vertical="top" wrapText="1"/>
    </xf>
    <xf numFmtId="49" fontId="11" fillId="39" borderId="12" xfId="0" applyNumberFormat="1" applyFont="1" applyFill="1" applyBorder="1" applyAlignment="1">
      <alignment vertical="top" wrapText="1"/>
    </xf>
    <xf numFmtId="49" fontId="4" fillId="39" borderId="12" xfId="0" applyNumberFormat="1" applyFont="1" applyFill="1" applyBorder="1" applyAlignment="1">
      <alignment horizontal="center" vertical="top" wrapText="1"/>
    </xf>
    <xf numFmtId="49" fontId="4" fillId="39" borderId="12" xfId="0" applyNumberFormat="1" applyFont="1" applyFill="1" applyBorder="1" applyAlignment="1">
      <alignment horizontal="left" vertical="center" wrapText="1"/>
    </xf>
    <xf numFmtId="49" fontId="2" fillId="39" borderId="12" xfId="0" applyNumberFormat="1" applyFont="1" applyFill="1" applyBorder="1" applyAlignment="1">
      <alignment horizontal="center" vertical="top" wrapText="1"/>
    </xf>
    <xf numFmtId="49" fontId="5" fillId="39" borderId="12" xfId="0" applyNumberFormat="1" applyFont="1" applyFill="1" applyBorder="1" applyAlignment="1">
      <alignment horizontal="left" vertical="top" wrapText="1"/>
    </xf>
    <xf numFmtId="4" fontId="4" fillId="39" borderId="12" xfId="0" applyNumberFormat="1" applyFont="1" applyFill="1" applyBorder="1" applyAlignment="1">
      <alignment horizontal="center" vertical="top" wrapText="1"/>
    </xf>
    <xf numFmtId="49" fontId="2" fillId="39" borderId="12" xfId="0" applyNumberFormat="1" applyFont="1" applyFill="1" applyBorder="1" applyAlignment="1">
      <alignment horizontal="left" vertical="center" wrapText="1"/>
    </xf>
    <xf numFmtId="49" fontId="3" fillId="39" borderId="12" xfId="0" applyNumberFormat="1" applyFont="1" applyFill="1" applyBorder="1" applyAlignment="1">
      <alignment horizontal="left" vertical="top" wrapText="1"/>
    </xf>
    <xf numFmtId="4" fontId="2" fillId="39" borderId="12" xfId="0" applyNumberFormat="1" applyFont="1" applyFill="1" applyBorder="1" applyAlignment="1">
      <alignment horizontal="center" vertical="top" wrapText="1"/>
    </xf>
    <xf numFmtId="49" fontId="5" fillId="36" borderId="12" xfId="0" applyNumberFormat="1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/>
    </xf>
    <xf numFmtId="3" fontId="2" fillId="34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12" fillId="0" borderId="12" xfId="0" applyFont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49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4" fontId="2" fillId="0" borderId="20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0" fontId="4" fillId="34" borderId="12" xfId="53" applyFont="1" applyFill="1" applyBorder="1" applyAlignment="1">
      <alignment wrapText="1"/>
      <protection/>
    </xf>
    <xf numFmtId="0" fontId="2" fillId="0" borderId="12" xfId="53" applyFont="1" applyFill="1" applyBorder="1" applyAlignment="1">
      <alignment vertical="top" wrapText="1"/>
      <protection/>
    </xf>
    <xf numFmtId="49" fontId="2" fillId="0" borderId="12" xfId="53" applyNumberFormat="1" applyFont="1" applyFill="1" applyBorder="1" applyAlignment="1">
      <alignment horizontal="center" vertical="top" wrapText="1"/>
      <protection/>
    </xf>
    <xf numFmtId="0" fontId="2" fillId="0" borderId="12" xfId="0" applyFont="1" applyFill="1" applyBorder="1" applyAlignment="1">
      <alignment vertical="top" wrapText="1"/>
    </xf>
    <xf numFmtId="49" fontId="4" fillId="34" borderId="12" xfId="53" applyNumberFormat="1" applyFont="1" applyFill="1" applyBorder="1" applyAlignment="1">
      <alignment wrapText="1"/>
      <protection/>
    </xf>
    <xf numFmtId="0" fontId="2" fillId="0" borderId="12" xfId="53" applyFont="1" applyFill="1" applyBorder="1" applyAlignment="1">
      <alignment horizontal="justify" vertical="top" wrapText="1"/>
      <protection/>
    </xf>
    <xf numFmtId="0" fontId="4" fillId="34" borderId="12" xfId="53" applyFont="1" applyFill="1" applyBorder="1" applyAlignment="1">
      <alignment vertical="top" wrapText="1"/>
      <protection/>
    </xf>
    <xf numFmtId="0" fontId="4" fillId="38" borderId="12" xfId="53" applyFont="1" applyFill="1" applyBorder="1" applyAlignment="1">
      <alignment horizontal="center" vertical="top" wrapText="1"/>
      <protection/>
    </xf>
    <xf numFmtId="49" fontId="2" fillId="38" borderId="12" xfId="53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4" fillId="39" borderId="12" xfId="0" applyNumberFormat="1" applyFont="1" applyFill="1" applyBorder="1" applyAlignment="1">
      <alignment vertical="top" wrapText="1"/>
    </xf>
    <xf numFmtId="49" fontId="14" fillId="39" borderId="12" xfId="0" applyNumberFormat="1" applyFont="1" applyFill="1" applyBorder="1" applyAlignment="1">
      <alignment horizontal="center" vertical="top" wrapText="1"/>
    </xf>
    <xf numFmtId="0" fontId="14" fillId="39" borderId="12" xfId="0" applyFont="1" applyFill="1" applyBorder="1" applyAlignment="1">
      <alignment horizontal="left" vertical="top" wrapText="1"/>
    </xf>
    <xf numFmtId="49" fontId="8" fillId="38" borderId="12" xfId="0" applyNumberFormat="1" applyFont="1" applyFill="1" applyBorder="1" applyAlignment="1">
      <alignment horizontal="left" vertical="top" wrapText="1"/>
    </xf>
    <xf numFmtId="0" fontId="8" fillId="38" borderId="12" xfId="0" applyFont="1" applyFill="1" applyBorder="1" applyAlignment="1">
      <alignment horizontal="left" vertical="top" wrapText="1"/>
    </xf>
    <xf numFmtId="49" fontId="20" fillId="0" borderId="22" xfId="0" applyNumberFormat="1" applyFont="1" applyBorder="1" applyAlignment="1">
      <alignment vertical="top" wrapText="1"/>
    </xf>
    <xf numFmtId="49" fontId="20" fillId="0" borderId="12" xfId="0" applyNumberFormat="1" applyFont="1" applyBorder="1" applyAlignment="1">
      <alignment vertical="top" wrapText="1"/>
    </xf>
    <xf numFmtId="187" fontId="20" fillId="33" borderId="12" xfId="61" applyNumberFormat="1" applyFont="1" applyFill="1" applyBorder="1" applyAlignment="1">
      <alignment vertical="top" wrapText="1"/>
    </xf>
    <xf numFmtId="49" fontId="21" fillId="0" borderId="22" xfId="0" applyNumberFormat="1" applyFont="1" applyBorder="1" applyAlignment="1">
      <alignment vertical="top" wrapText="1"/>
    </xf>
    <xf numFmtId="49" fontId="21" fillId="0" borderId="12" xfId="0" applyNumberFormat="1" applyFont="1" applyBorder="1" applyAlignment="1">
      <alignment vertical="top" wrapText="1"/>
    </xf>
    <xf numFmtId="49" fontId="21" fillId="0" borderId="12" xfId="0" applyNumberFormat="1" applyFont="1" applyBorder="1" applyAlignment="1">
      <alignment horizontal="center" vertical="top" wrapText="1"/>
    </xf>
    <xf numFmtId="187" fontId="21" fillId="33" borderId="12" xfId="61" applyNumberFormat="1" applyFont="1" applyFill="1" applyBorder="1" applyAlignment="1">
      <alignment vertical="top" wrapText="1"/>
    </xf>
    <xf numFmtId="49" fontId="20" fillId="33" borderId="12" xfId="0" applyNumberFormat="1" applyFont="1" applyFill="1" applyBorder="1" applyAlignment="1">
      <alignment vertical="top" wrapText="1"/>
    </xf>
    <xf numFmtId="49" fontId="20" fillId="33" borderId="12" xfId="0" applyNumberFormat="1" applyFont="1" applyFill="1" applyBorder="1" applyAlignment="1">
      <alignment horizontal="center" vertical="top" wrapText="1"/>
    </xf>
    <xf numFmtId="49" fontId="21" fillId="33" borderId="12" xfId="0" applyNumberFormat="1" applyFont="1" applyFill="1" applyBorder="1" applyAlignment="1">
      <alignment vertical="top" wrapText="1"/>
    </xf>
    <xf numFmtId="49" fontId="21" fillId="33" borderId="12" xfId="0" applyNumberFormat="1" applyFont="1" applyFill="1" applyBorder="1" applyAlignment="1">
      <alignment horizontal="center" vertical="top" wrapText="1"/>
    </xf>
    <xf numFmtId="49" fontId="20" fillId="38" borderId="22" xfId="0" applyNumberFormat="1" applyFont="1" applyFill="1" applyBorder="1" applyAlignment="1">
      <alignment vertical="top" wrapText="1"/>
    </xf>
    <xf numFmtId="49" fontId="20" fillId="38" borderId="12" xfId="0" applyNumberFormat="1" applyFont="1" applyFill="1" applyBorder="1" applyAlignment="1">
      <alignment vertical="top" wrapText="1"/>
    </xf>
    <xf numFmtId="49" fontId="20" fillId="38" borderId="12" xfId="0" applyNumberFormat="1" applyFont="1" applyFill="1" applyBorder="1" applyAlignment="1">
      <alignment horizontal="center" vertical="top" wrapText="1"/>
    </xf>
    <xf numFmtId="4" fontId="2" fillId="38" borderId="12" xfId="53" applyNumberFormat="1" applyFont="1" applyFill="1" applyBorder="1" applyAlignment="1">
      <alignment horizontal="center" vertical="top" wrapText="1"/>
      <protection/>
    </xf>
    <xf numFmtId="0" fontId="2" fillId="39" borderId="12" xfId="0" applyFont="1" applyFill="1" applyBorder="1" applyAlignment="1">
      <alignment horizontal="justify" vertical="top" wrapText="1"/>
    </xf>
    <xf numFmtId="0" fontId="7" fillId="33" borderId="22" xfId="53" applyFont="1" applyFill="1" applyBorder="1" applyAlignment="1">
      <alignment horizontal="justify" vertical="top" wrapText="1"/>
      <protection/>
    </xf>
    <xf numFmtId="49" fontId="4" fillId="38" borderId="12" xfId="0" applyNumberFormat="1" applyFont="1" applyFill="1" applyBorder="1" applyAlignment="1">
      <alignment horizontal="left" vertical="top" wrapText="1"/>
    </xf>
    <xf numFmtId="49" fontId="4" fillId="38" borderId="12" xfId="0" applyNumberFormat="1" applyFont="1" applyFill="1" applyBorder="1" applyAlignment="1">
      <alignment horizontal="center" vertical="top" wrapText="1"/>
    </xf>
    <xf numFmtId="49" fontId="2" fillId="38" borderId="12" xfId="0" applyNumberFormat="1" applyFont="1" applyFill="1" applyBorder="1" applyAlignment="1">
      <alignment horizontal="center" vertical="top" wrapText="1"/>
    </xf>
    <xf numFmtId="4" fontId="4" fillId="38" borderId="12" xfId="0" applyNumberFormat="1" applyFont="1" applyFill="1" applyBorder="1" applyAlignment="1">
      <alignment horizontal="center" vertical="top" wrapText="1"/>
    </xf>
    <xf numFmtId="49" fontId="2" fillId="38" borderId="12" xfId="0" applyNumberFormat="1" applyFont="1" applyFill="1" applyBorder="1" applyAlignment="1">
      <alignment horizontal="left" vertical="top" wrapText="1"/>
    </xf>
    <xf numFmtId="49" fontId="2" fillId="38" borderId="12" xfId="0" applyNumberFormat="1" applyFont="1" applyFill="1" applyBorder="1" applyAlignment="1">
      <alignment vertical="top" wrapText="1"/>
    </xf>
    <xf numFmtId="0" fontId="7" fillId="38" borderId="12" xfId="0" applyFont="1" applyFill="1" applyBorder="1" applyAlignment="1">
      <alignment vertical="top" wrapText="1"/>
    </xf>
    <xf numFmtId="4" fontId="2" fillId="38" borderId="12" xfId="0" applyNumberFormat="1" applyFont="1" applyFill="1" applyBorder="1" applyAlignment="1">
      <alignment horizontal="center" vertical="top" wrapText="1"/>
    </xf>
    <xf numFmtId="0" fontId="7" fillId="38" borderId="15" xfId="53" applyFont="1" applyFill="1" applyBorder="1" applyAlignment="1">
      <alignment horizontal="justify" vertical="top" wrapText="1"/>
      <protection/>
    </xf>
    <xf numFmtId="0" fontId="8" fillId="39" borderId="12" xfId="0" applyFont="1" applyFill="1" applyBorder="1" applyAlignment="1">
      <alignment horizontal="left" vertical="top" wrapText="1"/>
    </xf>
    <xf numFmtId="49" fontId="2" fillId="39" borderId="12" xfId="0" applyNumberFormat="1" applyFont="1" applyFill="1" applyBorder="1" applyAlignment="1">
      <alignment vertical="top" wrapText="1"/>
    </xf>
    <xf numFmtId="0" fontId="7" fillId="39" borderId="12" xfId="0" applyFont="1" applyFill="1" applyBorder="1" applyAlignment="1">
      <alignment vertical="top" wrapText="1"/>
    </xf>
    <xf numFmtId="0" fontId="7" fillId="39" borderId="15" xfId="53" applyFont="1" applyFill="1" applyBorder="1" applyAlignment="1">
      <alignment horizontal="justify" vertical="top" wrapText="1"/>
      <protection/>
    </xf>
    <xf numFmtId="0" fontId="3" fillId="33" borderId="12" xfId="0" applyFont="1" applyFill="1" applyBorder="1" applyAlignment="1">
      <alignment vertical="top" wrapText="1"/>
    </xf>
    <xf numFmtId="0" fontId="2" fillId="39" borderId="12" xfId="53" applyFont="1" applyFill="1" applyBorder="1" applyAlignment="1">
      <alignment horizontal="center" vertical="top" wrapText="1"/>
      <protection/>
    </xf>
    <xf numFmtId="0" fontId="4" fillId="38" borderId="12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left" vertical="top" wrapText="1" indent="1"/>
    </xf>
    <xf numFmtId="0" fontId="2" fillId="0" borderId="12" xfId="0" applyFont="1" applyFill="1" applyBorder="1" applyAlignment="1">
      <alignment horizontal="left" vertical="top" wrapText="1"/>
    </xf>
    <xf numFmtId="49" fontId="12" fillId="39" borderId="12" xfId="53" applyNumberFormat="1" applyFont="1" applyFill="1" applyBorder="1" applyAlignment="1">
      <alignment horizontal="center" vertical="top" wrapText="1"/>
      <protection/>
    </xf>
    <xf numFmtId="0" fontId="2" fillId="33" borderId="22" xfId="53" applyFont="1" applyFill="1" applyBorder="1" applyAlignment="1">
      <alignment horizontal="justify" vertical="top" wrapText="1"/>
      <protection/>
    </xf>
    <xf numFmtId="4" fontId="2" fillId="39" borderId="12" xfId="53" applyNumberFormat="1" applyFont="1" applyFill="1" applyBorder="1" applyAlignment="1">
      <alignment horizontal="center" vertical="top" wrapText="1"/>
      <protection/>
    </xf>
    <xf numFmtId="49" fontId="20" fillId="39" borderId="22" xfId="0" applyNumberFormat="1" applyFont="1" applyFill="1" applyBorder="1" applyAlignment="1">
      <alignment vertical="top" wrapText="1"/>
    </xf>
    <xf numFmtId="49" fontId="20" fillId="39" borderId="12" xfId="0" applyNumberFormat="1" applyFont="1" applyFill="1" applyBorder="1" applyAlignment="1">
      <alignment vertical="top" wrapText="1"/>
    </xf>
    <xf numFmtId="49" fontId="20" fillId="39" borderId="12" xfId="0" applyNumberFormat="1" applyFont="1" applyFill="1" applyBorder="1" applyAlignment="1">
      <alignment horizontal="center" vertical="top" wrapText="1"/>
    </xf>
    <xf numFmtId="4" fontId="4" fillId="38" borderId="12" xfId="53" applyNumberFormat="1" applyFont="1" applyFill="1" applyBorder="1" applyAlignment="1">
      <alignment horizontal="center" vertical="top" wrapText="1"/>
      <protection/>
    </xf>
    <xf numFmtId="4" fontId="12" fillId="0" borderId="12" xfId="53" applyNumberFormat="1" applyFont="1" applyFill="1" applyBorder="1" applyAlignment="1">
      <alignment horizontal="center" vertical="top" wrapText="1"/>
      <protection/>
    </xf>
    <xf numFmtId="4" fontId="12" fillId="39" borderId="12" xfId="53" applyNumberFormat="1" applyFont="1" applyFill="1" applyBorder="1" applyAlignment="1">
      <alignment horizontal="center" vertical="top" wrapText="1"/>
      <protection/>
    </xf>
    <xf numFmtId="4" fontId="4" fillId="0" borderId="12" xfId="53" applyNumberFormat="1" applyFont="1" applyFill="1" applyBorder="1" applyAlignment="1">
      <alignment horizontal="center" vertical="top" wrapText="1"/>
      <protection/>
    </xf>
    <xf numFmtId="0" fontId="4" fillId="39" borderId="12" xfId="0" applyFont="1" applyFill="1" applyBorder="1" applyAlignment="1">
      <alignment horizontal="justify" vertical="top" wrapText="1"/>
    </xf>
    <xf numFmtId="0" fontId="4" fillId="39" borderId="12" xfId="0" applyFont="1" applyFill="1" applyBorder="1" applyAlignment="1">
      <alignment vertical="top"/>
    </xf>
    <xf numFmtId="0" fontId="2" fillId="39" borderId="12" xfId="0" applyFont="1" applyFill="1" applyBorder="1" applyAlignment="1">
      <alignment vertical="top" wrapText="1"/>
    </xf>
    <xf numFmtId="0" fontId="4" fillId="39" borderId="12" xfId="0" applyFont="1" applyFill="1" applyBorder="1" applyAlignment="1">
      <alignment vertical="top" wrapText="1"/>
    </xf>
    <xf numFmtId="0" fontId="4" fillId="39" borderId="12" xfId="0" applyFont="1" applyFill="1" applyBorder="1" applyAlignment="1">
      <alignment horizontal="justify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4" fontId="22" fillId="39" borderId="12" xfId="0" applyNumberFormat="1" applyFont="1" applyFill="1" applyBorder="1" applyAlignment="1">
      <alignment horizontal="center" vertical="top" wrapText="1"/>
    </xf>
    <xf numFmtId="4" fontId="4" fillId="35" borderId="12" xfId="0" applyNumberFormat="1" applyFont="1" applyFill="1" applyBorder="1" applyAlignment="1">
      <alignment horizontal="center" vertical="top" wrapText="1"/>
    </xf>
    <xf numFmtId="0" fontId="0" fillId="39" borderId="0" xfId="0" applyFill="1" applyAlignment="1">
      <alignment/>
    </xf>
    <xf numFmtId="49" fontId="2" fillId="0" borderId="23" xfId="53" applyNumberFormat="1" applyFont="1" applyFill="1" applyBorder="1" applyAlignment="1">
      <alignment horizontal="center" vertical="top" wrapText="1"/>
      <protection/>
    </xf>
    <xf numFmtId="4" fontId="2" fillId="40" borderId="12" xfId="53" applyNumberFormat="1" applyFont="1" applyFill="1" applyBorder="1" applyAlignment="1">
      <alignment horizontal="center" vertical="top" wrapText="1"/>
      <protection/>
    </xf>
    <xf numFmtId="0" fontId="4" fillId="38" borderId="12" xfId="53" applyFont="1" applyFill="1" applyBorder="1" applyAlignment="1">
      <alignment vertical="top" wrapText="1"/>
      <protection/>
    </xf>
    <xf numFmtId="49" fontId="4" fillId="38" borderId="12" xfId="53" applyNumberFormat="1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172" fontId="7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172" fontId="7" fillId="0" borderId="24" xfId="0" applyNumberFormat="1" applyFont="1" applyFill="1" applyBorder="1" applyAlignment="1">
      <alignment horizontal="center" vertical="top" wrapText="1"/>
    </xf>
    <xf numFmtId="172" fontId="7" fillId="0" borderId="25" xfId="0" applyNumberFormat="1" applyFont="1" applyFill="1" applyBorder="1" applyAlignment="1">
      <alignment horizontal="center" vertical="top" wrapText="1"/>
    </xf>
    <xf numFmtId="172" fontId="7" fillId="0" borderId="26" xfId="0" applyNumberFormat="1" applyFont="1" applyFill="1" applyBorder="1" applyAlignment="1">
      <alignment horizontal="center" vertical="top" wrapText="1"/>
    </xf>
    <xf numFmtId="172" fontId="7" fillId="0" borderId="2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1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0" fillId="0" borderId="0" xfId="0" applyNumberFormat="1" applyAlignment="1">
      <alignment horizontal="right" wrapText="1"/>
    </xf>
    <xf numFmtId="2" fontId="5" fillId="0" borderId="0" xfId="0" applyNumberFormat="1" applyFont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2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29.28125" style="0" customWidth="1"/>
    <col min="2" max="2" width="64.8515625" style="0" customWidth="1"/>
    <col min="3" max="3" width="20.28125" style="1" customWidth="1"/>
  </cols>
  <sheetData>
    <row r="1" spans="1:5" ht="95.25" customHeight="1">
      <c r="A1" s="304" t="s">
        <v>809</v>
      </c>
      <c r="B1" s="305"/>
      <c r="C1" s="305"/>
      <c r="E1" s="2"/>
    </row>
    <row r="2" spans="1:3" ht="32.25" customHeight="1">
      <c r="A2" s="308" t="s">
        <v>762</v>
      </c>
      <c r="B2" s="308"/>
      <c r="C2" s="308"/>
    </row>
    <row r="3" spans="1:3" ht="15.75">
      <c r="A3" s="207"/>
      <c r="B3" s="207"/>
      <c r="C3" s="208" t="s">
        <v>334</v>
      </c>
    </row>
    <row r="4" spans="1:3" ht="15.75" customHeight="1">
      <c r="A4" s="306" t="s">
        <v>440</v>
      </c>
      <c r="B4" s="306" t="s">
        <v>441</v>
      </c>
      <c r="C4" s="209" t="s">
        <v>442</v>
      </c>
    </row>
    <row r="5" spans="1:3" ht="17.25" customHeight="1">
      <c r="A5" s="306"/>
      <c r="B5" s="306"/>
      <c r="C5" s="209" t="s">
        <v>621</v>
      </c>
    </row>
    <row r="6" spans="1:3" ht="47.25" customHeight="1">
      <c r="A6" s="156" t="s">
        <v>69</v>
      </c>
      <c r="B6" s="156" t="s">
        <v>443</v>
      </c>
      <c r="C6" s="212" t="s">
        <v>439</v>
      </c>
    </row>
    <row r="7" spans="1:3" ht="43.5" customHeight="1">
      <c r="A7" s="156" t="s">
        <v>70</v>
      </c>
      <c r="B7" s="156" t="s">
        <v>444</v>
      </c>
      <c r="C7" s="212" t="s">
        <v>439</v>
      </c>
    </row>
    <row r="8" spans="1:3" ht="49.5" customHeight="1">
      <c r="A8" s="156" t="s">
        <v>71</v>
      </c>
      <c r="B8" s="156" t="s">
        <v>445</v>
      </c>
      <c r="C8" s="212" t="s">
        <v>439</v>
      </c>
    </row>
    <row r="9" spans="1:3" ht="48" customHeight="1">
      <c r="A9" s="49" t="s">
        <v>72</v>
      </c>
      <c r="B9" s="49" t="s">
        <v>446</v>
      </c>
      <c r="C9" s="213" t="s">
        <v>439</v>
      </c>
    </row>
    <row r="10" spans="1:3" ht="60.75" customHeight="1">
      <c r="A10" s="156" t="s">
        <v>73</v>
      </c>
      <c r="B10" s="156" t="s">
        <v>447</v>
      </c>
      <c r="C10" s="212" t="s">
        <v>439</v>
      </c>
    </row>
    <row r="11" spans="1:3" ht="63.75" customHeight="1">
      <c r="A11" s="49" t="s">
        <v>74</v>
      </c>
      <c r="B11" s="49" t="s">
        <v>448</v>
      </c>
      <c r="C11" s="213" t="s">
        <v>439</v>
      </c>
    </row>
    <row r="12" spans="1:3" ht="47.25" customHeight="1">
      <c r="A12" s="156" t="s">
        <v>87</v>
      </c>
      <c r="B12" s="156" t="s">
        <v>449</v>
      </c>
      <c r="C12" s="212">
        <v>0</v>
      </c>
    </row>
    <row r="13" spans="1:3" ht="65.25" customHeight="1">
      <c r="A13" s="156" t="s">
        <v>88</v>
      </c>
      <c r="B13" s="156" t="s">
        <v>450</v>
      </c>
      <c r="C13" s="212">
        <f>SUM(C14)</f>
        <v>0</v>
      </c>
    </row>
    <row r="14" spans="1:3" ht="47.25">
      <c r="A14" s="49" t="s">
        <v>75</v>
      </c>
      <c r="B14" s="49" t="s">
        <v>451</v>
      </c>
      <c r="C14" s="213">
        <v>0</v>
      </c>
    </row>
    <row r="15" spans="1:3" ht="47.25">
      <c r="A15" s="156" t="s">
        <v>76</v>
      </c>
      <c r="B15" s="156" t="s">
        <v>452</v>
      </c>
      <c r="C15" s="213">
        <f>SUM(C16)</f>
        <v>0</v>
      </c>
    </row>
    <row r="16" spans="1:3" ht="64.5" customHeight="1">
      <c r="A16" s="49" t="s">
        <v>81</v>
      </c>
      <c r="B16" s="49" t="s">
        <v>453</v>
      </c>
      <c r="C16" s="213">
        <v>0</v>
      </c>
    </row>
    <row r="17" spans="1:3" ht="33" customHeight="1">
      <c r="A17" s="156" t="s">
        <v>82</v>
      </c>
      <c r="B17" s="156" t="s">
        <v>454</v>
      </c>
      <c r="C17" s="212">
        <f>SUM(C21-(-C22))</f>
        <v>98735</v>
      </c>
    </row>
    <row r="18" spans="1:3" ht="31.5" customHeight="1">
      <c r="A18" s="156" t="s">
        <v>83</v>
      </c>
      <c r="B18" s="156" t="s">
        <v>455</v>
      </c>
      <c r="C18" s="212">
        <f>C19</f>
        <v>-28923567</v>
      </c>
    </row>
    <row r="19" spans="1:3" ht="32.25" customHeight="1">
      <c r="A19" s="49" t="s">
        <v>84</v>
      </c>
      <c r="B19" s="49" t="s">
        <v>456</v>
      </c>
      <c r="C19" s="213">
        <f>C20</f>
        <v>-28923567</v>
      </c>
    </row>
    <row r="20" spans="1:3" ht="33" customHeight="1">
      <c r="A20" s="49" t="s">
        <v>85</v>
      </c>
      <c r="B20" s="49" t="s">
        <v>457</v>
      </c>
      <c r="C20" s="213">
        <f>C21</f>
        <v>-28923567</v>
      </c>
    </row>
    <row r="21" spans="1:3" ht="39" customHeight="1">
      <c r="A21" s="49" t="s">
        <v>86</v>
      </c>
      <c r="B21" s="49" t="s">
        <v>458</v>
      </c>
      <c r="C21" s="215">
        <v>-28923567</v>
      </c>
    </row>
    <row r="22" spans="1:3" ht="33" customHeight="1">
      <c r="A22" s="156" t="s">
        <v>77</v>
      </c>
      <c r="B22" s="156" t="s">
        <v>462</v>
      </c>
      <c r="C22" s="212">
        <f>C23</f>
        <v>29022302</v>
      </c>
    </row>
    <row r="23" spans="1:3" ht="36" customHeight="1">
      <c r="A23" s="49" t="s">
        <v>78</v>
      </c>
      <c r="B23" s="49" t="s">
        <v>463</v>
      </c>
      <c r="C23" s="213">
        <f>C24</f>
        <v>29022302</v>
      </c>
    </row>
    <row r="24" spans="1:3" ht="33.75" customHeight="1">
      <c r="A24" s="49" t="s">
        <v>79</v>
      </c>
      <c r="B24" s="49" t="s">
        <v>464</v>
      </c>
      <c r="C24" s="213">
        <f>C25</f>
        <v>29022302</v>
      </c>
    </row>
    <row r="25" spans="1:3" ht="34.5" customHeight="1">
      <c r="A25" s="49" t="s">
        <v>80</v>
      </c>
      <c r="B25" s="49" t="s">
        <v>465</v>
      </c>
      <c r="C25" s="215">
        <v>29022302</v>
      </c>
    </row>
    <row r="26" spans="1:3" ht="21.75" customHeight="1">
      <c r="A26" s="307" t="s">
        <v>466</v>
      </c>
      <c r="B26" s="307"/>
      <c r="C26" s="212">
        <f>SUM(C21-(-C22))</f>
        <v>98735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0.7" right="0.7" top="0.36" bottom="0.41" header="0.3" footer="0.3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18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5.57421875" style="57" customWidth="1"/>
    <col min="6" max="6" width="17.421875" style="8" customWidth="1"/>
    <col min="7" max="7" width="15.421875" style="95" customWidth="1"/>
    <col min="8" max="8" width="19.57421875" style="2" customWidth="1"/>
  </cols>
  <sheetData>
    <row r="1" spans="1:7" ht="80.25" customHeight="1">
      <c r="A1" s="346" t="s">
        <v>817</v>
      </c>
      <c r="B1" s="346"/>
      <c r="C1" s="346"/>
      <c r="D1" s="346"/>
      <c r="E1" s="346"/>
      <c r="F1" s="346"/>
      <c r="G1" s="346"/>
    </row>
    <row r="2" spans="1:7" ht="45" customHeight="1">
      <c r="A2" s="347" t="s">
        <v>771</v>
      </c>
      <c r="B2" s="347"/>
      <c r="C2" s="347"/>
      <c r="D2" s="347"/>
      <c r="E2" s="347"/>
      <c r="F2" s="347"/>
      <c r="G2" s="89"/>
    </row>
    <row r="3" spans="6:7" ht="15">
      <c r="F3" s="1" t="s">
        <v>333</v>
      </c>
      <c r="G3" s="90"/>
    </row>
    <row r="4" spans="1:7" ht="15">
      <c r="A4" s="164" t="s">
        <v>242</v>
      </c>
      <c r="B4" s="164" t="s">
        <v>244</v>
      </c>
      <c r="C4" s="348" t="s">
        <v>246</v>
      </c>
      <c r="D4" s="348" t="s">
        <v>247</v>
      </c>
      <c r="E4" s="332" t="s">
        <v>248</v>
      </c>
      <c r="F4" s="165" t="s">
        <v>249</v>
      </c>
      <c r="G4" s="165" t="s">
        <v>249</v>
      </c>
    </row>
    <row r="5" spans="1:7" ht="16.5" customHeight="1">
      <c r="A5" s="164" t="s">
        <v>243</v>
      </c>
      <c r="B5" s="164" t="s">
        <v>245</v>
      </c>
      <c r="C5" s="348"/>
      <c r="D5" s="348"/>
      <c r="E5" s="332"/>
      <c r="F5" s="165" t="s">
        <v>250</v>
      </c>
      <c r="G5" s="165" t="s">
        <v>250</v>
      </c>
    </row>
    <row r="6" spans="1:7" ht="15">
      <c r="A6" s="164"/>
      <c r="B6" s="164" t="s">
        <v>243</v>
      </c>
      <c r="C6" s="348"/>
      <c r="D6" s="348"/>
      <c r="E6" s="332"/>
      <c r="F6" s="166" t="s">
        <v>662</v>
      </c>
      <c r="G6" s="166" t="s">
        <v>772</v>
      </c>
    </row>
    <row r="7" spans="1:8" s="19" customFormat="1" ht="21" customHeight="1">
      <c r="A7" s="58" t="s">
        <v>269</v>
      </c>
      <c r="B7" s="58"/>
      <c r="C7" s="137"/>
      <c r="D7" s="137"/>
      <c r="E7" s="59" t="s">
        <v>398</v>
      </c>
      <c r="F7" s="60">
        <f>SUM(F8+F13+F30+F25)</f>
        <v>7216253</v>
      </c>
      <c r="G7" s="60">
        <f>SUM(G8+G13+G30+G25)</f>
        <v>7145065</v>
      </c>
      <c r="H7" s="129"/>
    </row>
    <row r="8" spans="1:8" s="19" customFormat="1" ht="33" customHeight="1">
      <c r="A8" s="13" t="s">
        <v>269</v>
      </c>
      <c r="B8" s="13" t="s">
        <v>271</v>
      </c>
      <c r="C8" s="136"/>
      <c r="D8" s="136"/>
      <c r="E8" s="52" t="s">
        <v>399</v>
      </c>
      <c r="F8" s="25">
        <f aca="true" t="shared" si="0" ref="F8:G11">F9</f>
        <v>834200</v>
      </c>
      <c r="G8" s="25">
        <f t="shared" si="0"/>
        <v>731010</v>
      </c>
      <c r="H8" s="97"/>
    </row>
    <row r="9" spans="1:7" ht="44.25" customHeight="1">
      <c r="A9" s="13" t="s">
        <v>269</v>
      </c>
      <c r="B9" s="13" t="s">
        <v>271</v>
      </c>
      <c r="C9" s="136" t="s">
        <v>303</v>
      </c>
      <c r="D9" s="136"/>
      <c r="E9" s="52" t="s">
        <v>496</v>
      </c>
      <c r="F9" s="25">
        <f t="shared" si="0"/>
        <v>834200</v>
      </c>
      <c r="G9" s="25">
        <f t="shared" si="0"/>
        <v>731010</v>
      </c>
    </row>
    <row r="10" spans="1:7" ht="41.25" customHeight="1">
      <c r="A10" s="13" t="s">
        <v>269</v>
      </c>
      <c r="B10" s="13" t="s">
        <v>271</v>
      </c>
      <c r="C10" s="136" t="s">
        <v>302</v>
      </c>
      <c r="D10" s="136"/>
      <c r="E10" s="52" t="s">
        <v>497</v>
      </c>
      <c r="F10" s="25">
        <f t="shared" si="0"/>
        <v>834200</v>
      </c>
      <c r="G10" s="25">
        <f t="shared" si="0"/>
        <v>731010</v>
      </c>
    </row>
    <row r="11" spans="1:7" ht="19.5" customHeight="1">
      <c r="A11" s="13" t="s">
        <v>269</v>
      </c>
      <c r="B11" s="13" t="s">
        <v>271</v>
      </c>
      <c r="C11" s="136" t="s">
        <v>321</v>
      </c>
      <c r="D11" s="136"/>
      <c r="E11" s="52" t="s">
        <v>498</v>
      </c>
      <c r="F11" s="25">
        <f t="shared" si="0"/>
        <v>834200</v>
      </c>
      <c r="G11" s="25">
        <f t="shared" si="0"/>
        <v>731010</v>
      </c>
    </row>
    <row r="12" spans="1:7" ht="29.25" customHeight="1">
      <c r="A12" s="16" t="s">
        <v>269</v>
      </c>
      <c r="B12" s="16" t="s">
        <v>271</v>
      </c>
      <c r="C12" s="138" t="s">
        <v>321</v>
      </c>
      <c r="D12" s="138" t="s">
        <v>189</v>
      </c>
      <c r="E12" s="112" t="s">
        <v>192</v>
      </c>
      <c r="F12" s="25">
        <v>834200</v>
      </c>
      <c r="G12" s="25">
        <v>731010</v>
      </c>
    </row>
    <row r="13" spans="1:8" s="19" customFormat="1" ht="43.5" customHeight="1">
      <c r="A13" s="13" t="s">
        <v>269</v>
      </c>
      <c r="B13" s="13" t="s">
        <v>273</v>
      </c>
      <c r="C13" s="136"/>
      <c r="D13" s="136"/>
      <c r="E13" s="52" t="s">
        <v>401</v>
      </c>
      <c r="F13" s="25">
        <f>F14</f>
        <v>1381080</v>
      </c>
      <c r="G13" s="25">
        <f>G14</f>
        <v>1391080</v>
      </c>
      <c r="H13" s="97"/>
    </row>
    <row r="14" spans="1:8" s="20" customFormat="1" ht="41.25" customHeight="1">
      <c r="A14" s="13" t="s">
        <v>269</v>
      </c>
      <c r="B14" s="13" t="s">
        <v>273</v>
      </c>
      <c r="C14" s="136" t="s">
        <v>303</v>
      </c>
      <c r="D14" s="136"/>
      <c r="E14" s="52" t="s">
        <v>496</v>
      </c>
      <c r="F14" s="25">
        <f>F15</f>
        <v>1381080</v>
      </c>
      <c r="G14" s="25">
        <f>G15</f>
        <v>1391080</v>
      </c>
      <c r="H14" s="98"/>
    </row>
    <row r="15" spans="1:7" ht="42" customHeight="1">
      <c r="A15" s="13" t="s">
        <v>269</v>
      </c>
      <c r="B15" s="13" t="s">
        <v>273</v>
      </c>
      <c r="C15" s="136" t="s">
        <v>302</v>
      </c>
      <c r="D15" s="136"/>
      <c r="E15" s="52" t="s">
        <v>499</v>
      </c>
      <c r="F15" s="25">
        <f>F16+F23</f>
        <v>1381080</v>
      </c>
      <c r="G15" s="25">
        <f>G16+G23</f>
        <v>1391080</v>
      </c>
    </row>
    <row r="16" spans="1:7" ht="22.5" customHeight="1">
      <c r="A16" s="13" t="s">
        <v>269</v>
      </c>
      <c r="B16" s="13" t="s">
        <v>273</v>
      </c>
      <c r="C16" s="136" t="s">
        <v>322</v>
      </c>
      <c r="D16" s="136"/>
      <c r="E16" s="52" t="s">
        <v>403</v>
      </c>
      <c r="F16" s="25">
        <f>SUM(F17:F20)</f>
        <v>1380080</v>
      </c>
      <c r="G16" s="25">
        <f>SUM(G17:G20)</f>
        <v>1390080</v>
      </c>
    </row>
    <row r="17" spans="1:7" ht="28.5" customHeight="1">
      <c r="A17" s="16" t="s">
        <v>269</v>
      </c>
      <c r="B17" s="16" t="s">
        <v>273</v>
      </c>
      <c r="C17" s="138" t="s">
        <v>322</v>
      </c>
      <c r="D17" s="138" t="s">
        <v>189</v>
      </c>
      <c r="E17" s="112" t="s">
        <v>192</v>
      </c>
      <c r="F17" s="26">
        <v>1090250</v>
      </c>
      <c r="G17" s="26">
        <v>1090250</v>
      </c>
    </row>
    <row r="18" spans="1:8" s="20" customFormat="1" ht="24.75" customHeight="1">
      <c r="A18" s="16" t="s">
        <v>269</v>
      </c>
      <c r="B18" s="16" t="s">
        <v>273</v>
      </c>
      <c r="C18" s="138" t="s">
        <v>322</v>
      </c>
      <c r="D18" s="138" t="s">
        <v>187</v>
      </c>
      <c r="E18" s="112" t="s">
        <v>195</v>
      </c>
      <c r="F18" s="26">
        <v>272830</v>
      </c>
      <c r="G18" s="26">
        <v>282830</v>
      </c>
      <c r="H18" s="98"/>
    </row>
    <row r="19" spans="1:8" ht="22.5" customHeight="1">
      <c r="A19" s="16" t="s">
        <v>269</v>
      </c>
      <c r="B19" s="16" t="s">
        <v>273</v>
      </c>
      <c r="C19" s="138" t="s">
        <v>322</v>
      </c>
      <c r="D19" s="138" t="s">
        <v>190</v>
      </c>
      <c r="E19" s="53" t="s">
        <v>197</v>
      </c>
      <c r="F19" s="26">
        <v>0</v>
      </c>
      <c r="G19" s="26">
        <v>0</v>
      </c>
      <c r="H19" s="99"/>
    </row>
    <row r="20" spans="1:8" ht="33.75" customHeight="1">
      <c r="A20" s="16" t="s">
        <v>269</v>
      </c>
      <c r="B20" s="16" t="s">
        <v>273</v>
      </c>
      <c r="C20" s="138" t="s">
        <v>322</v>
      </c>
      <c r="D20" s="138" t="s">
        <v>191</v>
      </c>
      <c r="E20" s="53" t="s">
        <v>196</v>
      </c>
      <c r="F20" s="26">
        <v>17000</v>
      </c>
      <c r="G20" s="26">
        <v>17000</v>
      </c>
      <c r="H20" s="99"/>
    </row>
    <row r="21" spans="1:8" ht="29.25" customHeight="1" hidden="1">
      <c r="A21" s="16" t="s">
        <v>269</v>
      </c>
      <c r="B21" s="16" t="s">
        <v>273</v>
      </c>
      <c r="C21" s="136" t="s">
        <v>776</v>
      </c>
      <c r="D21" s="138"/>
      <c r="E21" s="52" t="s">
        <v>707</v>
      </c>
      <c r="F21" s="25">
        <f>SUM(F22)</f>
        <v>0</v>
      </c>
      <c r="G21" s="25">
        <f>SUM(G22)</f>
        <v>0</v>
      </c>
      <c r="H21" s="99"/>
    </row>
    <row r="22" spans="1:8" ht="29.25" customHeight="1" hidden="1">
      <c r="A22" s="16" t="s">
        <v>269</v>
      </c>
      <c r="B22" s="16" t="s">
        <v>273</v>
      </c>
      <c r="C22" s="138" t="s">
        <v>776</v>
      </c>
      <c r="D22" s="138" t="s">
        <v>187</v>
      </c>
      <c r="E22" s="176" t="s">
        <v>252</v>
      </c>
      <c r="F22" s="26">
        <v>0</v>
      </c>
      <c r="G22" s="26">
        <v>0</v>
      </c>
      <c r="H22" s="99"/>
    </row>
    <row r="23" spans="1:8" ht="53.25" customHeight="1">
      <c r="A23" s="13" t="s">
        <v>269</v>
      </c>
      <c r="B23" s="13" t="s">
        <v>273</v>
      </c>
      <c r="C23" s="136" t="s">
        <v>582</v>
      </c>
      <c r="D23" s="138"/>
      <c r="E23" s="194" t="s">
        <v>597</v>
      </c>
      <c r="F23" s="25">
        <f>F24</f>
        <v>1000</v>
      </c>
      <c r="G23" s="25">
        <f>G24</f>
        <v>1000</v>
      </c>
      <c r="H23" s="99"/>
    </row>
    <row r="24" spans="1:8" ht="30" customHeight="1">
      <c r="A24" s="13" t="s">
        <v>269</v>
      </c>
      <c r="B24" s="13" t="s">
        <v>273</v>
      </c>
      <c r="C24" s="136" t="s">
        <v>582</v>
      </c>
      <c r="D24" s="138" t="s">
        <v>187</v>
      </c>
      <c r="E24" s="112" t="s">
        <v>195</v>
      </c>
      <c r="F24" s="26">
        <v>1000</v>
      </c>
      <c r="G24" s="26">
        <v>1000</v>
      </c>
      <c r="H24" s="99"/>
    </row>
    <row r="25" spans="1:8" s="20" customFormat="1" ht="25.5" customHeight="1">
      <c r="A25" s="82" t="s">
        <v>269</v>
      </c>
      <c r="B25" s="82" t="s">
        <v>431</v>
      </c>
      <c r="C25" s="83"/>
      <c r="D25" s="83"/>
      <c r="E25" s="81" t="s">
        <v>170</v>
      </c>
      <c r="F25" s="25">
        <f aca="true" t="shared" si="1" ref="F25:G28">F26</f>
        <v>30000</v>
      </c>
      <c r="G25" s="25">
        <f t="shared" si="1"/>
        <v>40000</v>
      </c>
      <c r="H25" s="98"/>
    </row>
    <row r="26" spans="1:8" s="20" customFormat="1" ht="40.5" customHeight="1">
      <c r="A26" s="135" t="s">
        <v>269</v>
      </c>
      <c r="B26" s="135" t="s">
        <v>431</v>
      </c>
      <c r="C26" s="139" t="s">
        <v>303</v>
      </c>
      <c r="D26" s="139"/>
      <c r="E26" s="114" t="s">
        <v>506</v>
      </c>
      <c r="F26" s="25">
        <f t="shared" si="1"/>
        <v>30000</v>
      </c>
      <c r="G26" s="25">
        <f t="shared" si="1"/>
        <v>40000</v>
      </c>
      <c r="H26" s="98"/>
    </row>
    <row r="27" spans="1:8" s="20" customFormat="1" ht="39.75" customHeight="1">
      <c r="A27" s="135" t="s">
        <v>269</v>
      </c>
      <c r="B27" s="135" t="s">
        <v>431</v>
      </c>
      <c r="C27" s="139" t="s">
        <v>302</v>
      </c>
      <c r="D27" s="139"/>
      <c r="E27" s="114" t="s">
        <v>507</v>
      </c>
      <c r="F27" s="25">
        <f t="shared" si="1"/>
        <v>30000</v>
      </c>
      <c r="G27" s="25">
        <f t="shared" si="1"/>
        <v>40000</v>
      </c>
      <c r="H27" s="98"/>
    </row>
    <row r="28" spans="1:8" s="20" customFormat="1" ht="22.5" customHeight="1">
      <c r="A28" s="135" t="s">
        <v>269</v>
      </c>
      <c r="B28" s="135" t="s">
        <v>431</v>
      </c>
      <c r="C28" s="139" t="s">
        <v>172</v>
      </c>
      <c r="D28" s="139"/>
      <c r="E28" s="114" t="s">
        <v>171</v>
      </c>
      <c r="F28" s="25">
        <f t="shared" si="1"/>
        <v>30000</v>
      </c>
      <c r="G28" s="25">
        <f t="shared" si="1"/>
        <v>40000</v>
      </c>
      <c r="H28" s="98"/>
    </row>
    <row r="29" spans="1:8" s="20" customFormat="1" ht="17.25" customHeight="1">
      <c r="A29" s="135" t="s">
        <v>269</v>
      </c>
      <c r="B29" s="135" t="s">
        <v>431</v>
      </c>
      <c r="C29" s="139" t="s">
        <v>172</v>
      </c>
      <c r="D29" s="139" t="s">
        <v>174</v>
      </c>
      <c r="E29" s="114" t="s">
        <v>173</v>
      </c>
      <c r="F29" s="25">
        <v>30000</v>
      </c>
      <c r="G29" s="25">
        <v>40000</v>
      </c>
      <c r="H29" s="98"/>
    </row>
    <row r="30" spans="1:8" s="20" customFormat="1" ht="19.5" customHeight="1">
      <c r="A30" s="44" t="s">
        <v>269</v>
      </c>
      <c r="B30" s="44">
        <v>13</v>
      </c>
      <c r="C30" s="140"/>
      <c r="D30" s="140"/>
      <c r="E30" s="54" t="s">
        <v>253</v>
      </c>
      <c r="F30" s="46">
        <f>F31+F42+F38+F35</f>
        <v>4970973</v>
      </c>
      <c r="G30" s="46">
        <f>G31+G42+G38</f>
        <v>4982975</v>
      </c>
      <c r="H30" s="80"/>
    </row>
    <row r="31" spans="1:8" s="20" customFormat="1" ht="30" customHeight="1">
      <c r="A31" s="13" t="s">
        <v>269</v>
      </c>
      <c r="B31" s="13">
        <v>13</v>
      </c>
      <c r="C31" s="136" t="s">
        <v>306</v>
      </c>
      <c r="D31" s="136"/>
      <c r="E31" s="54" t="s">
        <v>624</v>
      </c>
      <c r="F31" s="25">
        <f aca="true" t="shared" si="2" ref="F31:G36">F32</f>
        <v>0</v>
      </c>
      <c r="G31" s="25">
        <f t="shared" si="2"/>
        <v>0</v>
      </c>
      <c r="H31" s="80"/>
    </row>
    <row r="32" spans="1:8" s="20" customFormat="1" ht="30.75" customHeight="1">
      <c r="A32" s="13" t="s">
        <v>269</v>
      </c>
      <c r="B32" s="13" t="s">
        <v>325</v>
      </c>
      <c r="C32" s="136" t="s">
        <v>307</v>
      </c>
      <c r="D32" s="136"/>
      <c r="E32" s="52" t="s">
        <v>309</v>
      </c>
      <c r="F32" s="25">
        <f t="shared" si="2"/>
        <v>0</v>
      </c>
      <c r="G32" s="25">
        <f t="shared" si="2"/>
        <v>0</v>
      </c>
      <c r="H32" s="80"/>
    </row>
    <row r="33" spans="1:8" s="20" customFormat="1" ht="28.5" customHeight="1">
      <c r="A33" s="13" t="s">
        <v>269</v>
      </c>
      <c r="B33" s="13">
        <v>13</v>
      </c>
      <c r="C33" s="136" t="s">
        <v>500</v>
      </c>
      <c r="D33" s="136"/>
      <c r="E33" s="52" t="s">
        <v>405</v>
      </c>
      <c r="F33" s="25">
        <f t="shared" si="2"/>
        <v>0</v>
      </c>
      <c r="G33" s="25">
        <f t="shared" si="2"/>
        <v>0</v>
      </c>
      <c r="H33" s="80"/>
    </row>
    <row r="34" spans="1:8" s="20" customFormat="1" ht="31.5" customHeight="1">
      <c r="A34" s="16" t="s">
        <v>269</v>
      </c>
      <c r="B34" s="16" t="s">
        <v>425</v>
      </c>
      <c r="C34" s="138" t="s">
        <v>500</v>
      </c>
      <c r="D34" s="138" t="s">
        <v>666</v>
      </c>
      <c r="E34" s="112" t="s">
        <v>667</v>
      </c>
      <c r="F34" s="26">
        <v>0</v>
      </c>
      <c r="G34" s="26">
        <v>0</v>
      </c>
      <c r="H34" s="80"/>
    </row>
    <row r="35" spans="1:8" s="20" customFormat="1" ht="40.5" customHeight="1">
      <c r="A35" s="13" t="s">
        <v>269</v>
      </c>
      <c r="B35" s="13">
        <v>13</v>
      </c>
      <c r="C35" s="136" t="s">
        <v>315</v>
      </c>
      <c r="D35" s="136"/>
      <c r="E35" s="54" t="s">
        <v>681</v>
      </c>
      <c r="F35" s="25">
        <f t="shared" si="2"/>
        <v>0</v>
      </c>
      <c r="G35" s="25">
        <f t="shared" si="2"/>
        <v>0</v>
      </c>
      <c r="H35" s="80"/>
    </row>
    <row r="36" spans="1:8" s="20" customFormat="1" ht="31.5" customHeight="1">
      <c r="A36" s="13" t="s">
        <v>269</v>
      </c>
      <c r="B36" s="13">
        <v>13</v>
      </c>
      <c r="C36" s="136" t="s">
        <v>47</v>
      </c>
      <c r="D36" s="136"/>
      <c r="E36" s="52" t="s">
        <v>393</v>
      </c>
      <c r="F36" s="25">
        <f t="shared" si="2"/>
        <v>0</v>
      </c>
      <c r="G36" s="25">
        <f t="shared" si="2"/>
        <v>0</v>
      </c>
      <c r="H36" s="80"/>
    </row>
    <row r="37" spans="1:8" s="20" customFormat="1" ht="31.5" customHeight="1">
      <c r="A37" s="16" t="s">
        <v>269</v>
      </c>
      <c r="B37" s="16" t="s">
        <v>425</v>
      </c>
      <c r="C37" s="138" t="s">
        <v>47</v>
      </c>
      <c r="D37" s="138" t="s">
        <v>187</v>
      </c>
      <c r="E37" s="112" t="s">
        <v>195</v>
      </c>
      <c r="F37" s="26">
        <v>0</v>
      </c>
      <c r="G37" s="26">
        <v>0</v>
      </c>
      <c r="H37" s="80"/>
    </row>
    <row r="38" spans="1:8" s="20" customFormat="1" ht="31.5" customHeight="1">
      <c r="A38" s="13" t="s">
        <v>269</v>
      </c>
      <c r="B38" s="13" t="s">
        <v>425</v>
      </c>
      <c r="C38" s="136" t="s">
        <v>501</v>
      </c>
      <c r="D38" s="136"/>
      <c r="E38" s="131" t="s">
        <v>625</v>
      </c>
      <c r="F38" s="25">
        <f>F40</f>
        <v>109000</v>
      </c>
      <c r="G38" s="25">
        <f>G40</f>
        <v>109000</v>
      </c>
      <c r="H38" s="80"/>
    </row>
    <row r="39" spans="1:7" ht="18" customHeight="1">
      <c r="A39" s="16" t="s">
        <v>269</v>
      </c>
      <c r="B39" s="16" t="s">
        <v>425</v>
      </c>
      <c r="C39" s="153" t="s">
        <v>57</v>
      </c>
      <c r="D39" s="136"/>
      <c r="E39" s="131" t="s">
        <v>502</v>
      </c>
      <c r="F39" s="25">
        <f>F40</f>
        <v>109000</v>
      </c>
      <c r="G39" s="25">
        <f>G40</f>
        <v>109000</v>
      </c>
    </row>
    <row r="40" spans="1:7" ht="26.25" customHeight="1">
      <c r="A40" s="16" t="s">
        <v>269</v>
      </c>
      <c r="B40" s="16" t="s">
        <v>425</v>
      </c>
      <c r="C40" s="153" t="s">
        <v>58</v>
      </c>
      <c r="D40" s="138"/>
      <c r="E40" s="126" t="s">
        <v>503</v>
      </c>
      <c r="F40" s="26">
        <f>F41</f>
        <v>109000</v>
      </c>
      <c r="G40" s="26">
        <f>G41</f>
        <v>109000</v>
      </c>
    </row>
    <row r="41" spans="1:7" ht="30" customHeight="1">
      <c r="A41" s="16" t="s">
        <v>269</v>
      </c>
      <c r="B41" s="16" t="s">
        <v>425</v>
      </c>
      <c r="C41" s="153" t="s">
        <v>58</v>
      </c>
      <c r="D41" s="138" t="s">
        <v>187</v>
      </c>
      <c r="E41" s="112" t="s">
        <v>195</v>
      </c>
      <c r="F41" s="26">
        <v>109000</v>
      </c>
      <c r="G41" s="26">
        <v>109000</v>
      </c>
    </row>
    <row r="42" spans="1:7" ht="27.75" customHeight="1">
      <c r="A42" s="13" t="s">
        <v>269</v>
      </c>
      <c r="B42" s="13">
        <v>13</v>
      </c>
      <c r="C42" s="136" t="s">
        <v>303</v>
      </c>
      <c r="D42" s="136"/>
      <c r="E42" s="52" t="s">
        <v>504</v>
      </c>
      <c r="F42" s="25">
        <f>F43</f>
        <v>4861973</v>
      </c>
      <c r="G42" s="25">
        <f>G43</f>
        <v>4873975</v>
      </c>
    </row>
    <row r="43" spans="1:7" ht="27.75" customHeight="1">
      <c r="A43" s="13" t="s">
        <v>269</v>
      </c>
      <c r="B43" s="13">
        <v>13</v>
      </c>
      <c r="C43" s="136" t="s">
        <v>302</v>
      </c>
      <c r="D43" s="136"/>
      <c r="E43" s="52" t="s">
        <v>505</v>
      </c>
      <c r="F43" s="25">
        <f>F47+F44</f>
        <v>4861973</v>
      </c>
      <c r="G43" s="25">
        <f>G47+G44</f>
        <v>4873975</v>
      </c>
    </row>
    <row r="44" spans="1:7" ht="40.5" customHeight="1">
      <c r="A44" s="13" t="s">
        <v>269</v>
      </c>
      <c r="B44" s="13">
        <v>13</v>
      </c>
      <c r="C44" s="136" t="s">
        <v>324</v>
      </c>
      <c r="D44" s="136"/>
      <c r="E44" s="52" t="s">
        <v>436</v>
      </c>
      <c r="F44" s="25">
        <f>SUM(F45:F46)</f>
        <v>4861973</v>
      </c>
      <c r="G44" s="25">
        <f>SUM(G45:G46)</f>
        <v>4873975</v>
      </c>
    </row>
    <row r="45" spans="1:7" ht="32.25" customHeight="1">
      <c r="A45" s="16" t="s">
        <v>269</v>
      </c>
      <c r="B45" s="16" t="s">
        <v>425</v>
      </c>
      <c r="C45" s="138" t="s">
        <v>324</v>
      </c>
      <c r="D45" s="138" t="s">
        <v>189</v>
      </c>
      <c r="E45" s="112" t="s">
        <v>192</v>
      </c>
      <c r="F45" s="26">
        <v>4651818</v>
      </c>
      <c r="G45" s="26">
        <v>4651818</v>
      </c>
    </row>
    <row r="46" spans="1:7" ht="32.25" customHeight="1">
      <c r="A46" s="16" t="s">
        <v>269</v>
      </c>
      <c r="B46" s="16" t="s">
        <v>425</v>
      </c>
      <c r="C46" s="138" t="s">
        <v>324</v>
      </c>
      <c r="D46" s="138" t="s">
        <v>187</v>
      </c>
      <c r="E46" s="112" t="s">
        <v>195</v>
      </c>
      <c r="F46" s="26">
        <v>210155</v>
      </c>
      <c r="G46" s="26">
        <v>222157</v>
      </c>
    </row>
    <row r="47" spans="1:7" ht="1.5" customHeight="1" hidden="1">
      <c r="A47" s="13" t="s">
        <v>269</v>
      </c>
      <c r="B47" s="13">
        <v>13</v>
      </c>
      <c r="C47" s="136" t="s">
        <v>323</v>
      </c>
      <c r="D47" s="136"/>
      <c r="E47" s="52" t="s">
        <v>287</v>
      </c>
      <c r="F47" s="25">
        <f>SUM(F48:F48)</f>
        <v>0</v>
      </c>
      <c r="G47" s="25">
        <f>SUM(G48:G48)</f>
        <v>0</v>
      </c>
    </row>
    <row r="48" spans="1:7" ht="39" customHeight="1" hidden="1">
      <c r="A48" s="16" t="s">
        <v>269</v>
      </c>
      <c r="B48" s="16" t="s">
        <v>425</v>
      </c>
      <c r="C48" s="138" t="s">
        <v>323</v>
      </c>
      <c r="D48" s="138" t="s">
        <v>187</v>
      </c>
      <c r="E48" s="112" t="s">
        <v>195</v>
      </c>
      <c r="F48" s="26">
        <v>0</v>
      </c>
      <c r="G48" s="26">
        <v>0</v>
      </c>
    </row>
    <row r="49" spans="1:7" ht="20.25" customHeight="1">
      <c r="A49" s="58" t="s">
        <v>271</v>
      </c>
      <c r="B49" s="58"/>
      <c r="C49" s="137"/>
      <c r="D49" s="137"/>
      <c r="E49" s="59" t="s">
        <v>254</v>
      </c>
      <c r="F49" s="60">
        <f aca="true" t="shared" si="3" ref="F49:G52">F50</f>
        <v>162400</v>
      </c>
      <c r="G49" s="60">
        <f t="shared" si="3"/>
        <v>162400</v>
      </c>
    </row>
    <row r="50" spans="1:7" ht="21.75" customHeight="1">
      <c r="A50" s="13" t="s">
        <v>271</v>
      </c>
      <c r="B50" s="13" t="s">
        <v>272</v>
      </c>
      <c r="C50" s="136"/>
      <c r="D50" s="136"/>
      <c r="E50" s="52" t="s">
        <v>406</v>
      </c>
      <c r="F50" s="25">
        <f t="shared" si="3"/>
        <v>162400</v>
      </c>
      <c r="G50" s="25">
        <f t="shared" si="3"/>
        <v>162400</v>
      </c>
    </row>
    <row r="51" spans="1:8" s="20" customFormat="1" ht="29.25" customHeight="1">
      <c r="A51" s="13" t="s">
        <v>271</v>
      </c>
      <c r="B51" s="13" t="s">
        <v>272</v>
      </c>
      <c r="C51" s="136" t="s">
        <v>303</v>
      </c>
      <c r="D51" s="136"/>
      <c r="E51" s="52" t="s">
        <v>496</v>
      </c>
      <c r="F51" s="25">
        <f t="shared" si="3"/>
        <v>162400</v>
      </c>
      <c r="G51" s="25">
        <f t="shared" si="3"/>
        <v>162400</v>
      </c>
      <c r="H51" s="98"/>
    </row>
    <row r="52" spans="1:7" ht="25.5" customHeight="1">
      <c r="A52" s="13" t="s">
        <v>271</v>
      </c>
      <c r="B52" s="13" t="s">
        <v>272</v>
      </c>
      <c r="C52" s="136" t="s">
        <v>302</v>
      </c>
      <c r="D52" s="136"/>
      <c r="E52" s="52" t="s">
        <v>505</v>
      </c>
      <c r="F52" s="25">
        <f t="shared" si="3"/>
        <v>162400</v>
      </c>
      <c r="G52" s="25">
        <f t="shared" si="3"/>
        <v>162400</v>
      </c>
    </row>
    <row r="53" spans="1:7" ht="31.5" customHeight="1">
      <c r="A53" s="13" t="s">
        <v>271</v>
      </c>
      <c r="B53" s="13" t="s">
        <v>272</v>
      </c>
      <c r="C53" s="136" t="s">
        <v>305</v>
      </c>
      <c r="D53" s="136"/>
      <c r="E53" s="52" t="s">
        <v>407</v>
      </c>
      <c r="F53" s="25">
        <f>SUM(F54:F55)</f>
        <v>162400</v>
      </c>
      <c r="G53" s="25">
        <f>SUM(G54:G55)</f>
        <v>162400</v>
      </c>
    </row>
    <row r="54" spans="1:8" ht="24.75" customHeight="1">
      <c r="A54" s="16" t="s">
        <v>271</v>
      </c>
      <c r="B54" s="16" t="s">
        <v>272</v>
      </c>
      <c r="C54" s="138" t="s">
        <v>305</v>
      </c>
      <c r="D54" s="138" t="s">
        <v>189</v>
      </c>
      <c r="E54" s="112" t="s">
        <v>192</v>
      </c>
      <c r="F54" s="26">
        <v>162400</v>
      </c>
      <c r="G54" s="26">
        <v>162400</v>
      </c>
      <c r="H54" s="80"/>
    </row>
    <row r="55" spans="1:7" ht="27" customHeight="1" hidden="1">
      <c r="A55" s="16" t="s">
        <v>271</v>
      </c>
      <c r="B55" s="16" t="s">
        <v>272</v>
      </c>
      <c r="C55" s="138" t="s">
        <v>305</v>
      </c>
      <c r="D55" s="138" t="s">
        <v>187</v>
      </c>
      <c r="E55" s="112" t="s">
        <v>195</v>
      </c>
      <c r="F55" s="47">
        <v>0</v>
      </c>
      <c r="G55" s="47">
        <v>0</v>
      </c>
    </row>
    <row r="56" spans="1:7" ht="33.75" customHeight="1">
      <c r="A56" s="58" t="s">
        <v>272</v>
      </c>
      <c r="B56" s="58"/>
      <c r="C56" s="137"/>
      <c r="D56" s="137"/>
      <c r="E56" s="59" t="s">
        <v>408</v>
      </c>
      <c r="F56" s="60">
        <f>F57+F67+F92</f>
        <v>243434.34000000003</v>
      </c>
      <c r="G56" s="60">
        <f>G57+G67+G92</f>
        <v>243435.34000000003</v>
      </c>
    </row>
    <row r="57" spans="1:7" ht="0.75" customHeight="1">
      <c r="A57" s="13" t="s">
        <v>272</v>
      </c>
      <c r="B57" s="13" t="s">
        <v>277</v>
      </c>
      <c r="C57" s="136"/>
      <c r="D57" s="136"/>
      <c r="E57" s="52" t="s">
        <v>669</v>
      </c>
      <c r="F57" s="25">
        <f>F58+F63</f>
        <v>0</v>
      </c>
      <c r="G57" s="25">
        <f>G58+G63</f>
        <v>0</v>
      </c>
    </row>
    <row r="58" spans="1:7" ht="0.75" customHeight="1" hidden="1">
      <c r="A58" s="13" t="s">
        <v>272</v>
      </c>
      <c r="B58" s="13" t="s">
        <v>277</v>
      </c>
      <c r="C58" s="141" t="s">
        <v>511</v>
      </c>
      <c r="D58" s="136"/>
      <c r="E58" s="52" t="s">
        <v>512</v>
      </c>
      <c r="F58" s="25">
        <f aca="true" t="shared" si="4" ref="F58:G61">F59</f>
        <v>0</v>
      </c>
      <c r="G58" s="25">
        <f t="shared" si="4"/>
        <v>0</v>
      </c>
    </row>
    <row r="59" spans="1:7" ht="29.25" customHeight="1" hidden="1">
      <c r="A59" s="13" t="s">
        <v>272</v>
      </c>
      <c r="B59" s="13" t="s">
        <v>277</v>
      </c>
      <c r="C59" s="141" t="s">
        <v>514</v>
      </c>
      <c r="D59" s="136"/>
      <c r="E59" s="168" t="s">
        <v>513</v>
      </c>
      <c r="F59" s="25">
        <f t="shared" si="4"/>
        <v>0</v>
      </c>
      <c r="G59" s="25">
        <f t="shared" si="4"/>
        <v>0</v>
      </c>
    </row>
    <row r="60" spans="1:7" ht="29.25" customHeight="1" hidden="1">
      <c r="A60" s="13" t="s">
        <v>272</v>
      </c>
      <c r="B60" s="13" t="s">
        <v>277</v>
      </c>
      <c r="C60" s="141" t="s">
        <v>515</v>
      </c>
      <c r="D60" s="136"/>
      <c r="E60" s="52" t="s">
        <v>516</v>
      </c>
      <c r="F60" s="25">
        <f t="shared" si="4"/>
        <v>0</v>
      </c>
      <c r="G60" s="25">
        <f t="shared" si="4"/>
        <v>0</v>
      </c>
    </row>
    <row r="61" spans="1:8" s="20" customFormat="1" ht="30" customHeight="1" hidden="1">
      <c r="A61" s="16" t="s">
        <v>272</v>
      </c>
      <c r="B61" s="16" t="s">
        <v>277</v>
      </c>
      <c r="C61" s="142" t="s">
        <v>515</v>
      </c>
      <c r="D61" s="138" t="s">
        <v>186</v>
      </c>
      <c r="E61" s="112" t="s">
        <v>184</v>
      </c>
      <c r="F61" s="25">
        <f t="shared" si="4"/>
        <v>0</v>
      </c>
      <c r="G61" s="25">
        <f t="shared" si="4"/>
        <v>0</v>
      </c>
      <c r="H61" s="98"/>
    </row>
    <row r="62" spans="1:7" ht="20.25" customHeight="1" hidden="1">
      <c r="A62" s="16" t="s">
        <v>272</v>
      </c>
      <c r="B62" s="16" t="s">
        <v>277</v>
      </c>
      <c r="C62" s="142" t="s">
        <v>515</v>
      </c>
      <c r="D62" s="138" t="s">
        <v>187</v>
      </c>
      <c r="E62" s="115" t="s">
        <v>252</v>
      </c>
      <c r="F62" s="25">
        <v>0</v>
      </c>
      <c r="G62" s="25">
        <v>0</v>
      </c>
    </row>
    <row r="63" spans="1:7" ht="30.75" customHeight="1" hidden="1">
      <c r="A63" s="13" t="s">
        <v>272</v>
      </c>
      <c r="B63" s="13" t="s">
        <v>277</v>
      </c>
      <c r="C63" s="136" t="s">
        <v>303</v>
      </c>
      <c r="D63" s="136"/>
      <c r="E63" s="52" t="s">
        <v>496</v>
      </c>
      <c r="F63" s="25">
        <f aca="true" t="shared" si="5" ref="F63:G65">F64</f>
        <v>0</v>
      </c>
      <c r="G63" s="25">
        <f t="shared" si="5"/>
        <v>0</v>
      </c>
    </row>
    <row r="64" spans="1:7" ht="39" customHeight="1" hidden="1">
      <c r="A64" s="13" t="s">
        <v>272</v>
      </c>
      <c r="B64" s="13" t="s">
        <v>277</v>
      </c>
      <c r="C64" s="136" t="s">
        <v>302</v>
      </c>
      <c r="D64" s="136"/>
      <c r="E64" s="52" t="s">
        <v>505</v>
      </c>
      <c r="F64" s="25">
        <f t="shared" si="5"/>
        <v>0</v>
      </c>
      <c r="G64" s="25">
        <f t="shared" si="5"/>
        <v>0</v>
      </c>
    </row>
    <row r="65" spans="1:7" ht="27.75" customHeight="1" hidden="1">
      <c r="A65" s="13" t="s">
        <v>272</v>
      </c>
      <c r="B65" s="13" t="s">
        <v>277</v>
      </c>
      <c r="C65" s="136" t="s">
        <v>311</v>
      </c>
      <c r="D65" s="136"/>
      <c r="E65" s="52" t="s">
        <v>410</v>
      </c>
      <c r="F65" s="25">
        <f t="shared" si="5"/>
        <v>0</v>
      </c>
      <c r="G65" s="25">
        <f t="shared" si="5"/>
        <v>0</v>
      </c>
    </row>
    <row r="66" spans="1:7" ht="28.5" customHeight="1" hidden="1">
      <c r="A66" s="16" t="s">
        <v>272</v>
      </c>
      <c r="B66" s="16" t="s">
        <v>277</v>
      </c>
      <c r="C66" s="138" t="s">
        <v>311</v>
      </c>
      <c r="D66" s="138" t="s">
        <v>187</v>
      </c>
      <c r="E66" s="112" t="s">
        <v>195</v>
      </c>
      <c r="F66" s="25">
        <v>0</v>
      </c>
      <c r="G66" s="25">
        <v>0</v>
      </c>
    </row>
    <row r="67" spans="1:7" ht="26.25" customHeight="1">
      <c r="A67" s="13" t="s">
        <v>272</v>
      </c>
      <c r="B67" s="13">
        <v>10</v>
      </c>
      <c r="C67" s="136"/>
      <c r="D67" s="136"/>
      <c r="E67" s="52" t="s">
        <v>682</v>
      </c>
      <c r="F67" s="25">
        <f>F81+F68</f>
        <v>243434.34000000003</v>
      </c>
      <c r="G67" s="25">
        <f>G81+G68</f>
        <v>243435.34000000003</v>
      </c>
    </row>
    <row r="68" spans="1:7" ht="36.75" customHeight="1">
      <c r="A68" s="13" t="s">
        <v>272</v>
      </c>
      <c r="B68" s="13" t="s">
        <v>426</v>
      </c>
      <c r="C68" s="141" t="s">
        <v>638</v>
      </c>
      <c r="D68" s="136"/>
      <c r="E68" s="171" t="s">
        <v>627</v>
      </c>
      <c r="F68" s="25">
        <f>F74</f>
        <v>0</v>
      </c>
      <c r="G68" s="25">
        <f>G75</f>
        <v>0</v>
      </c>
    </row>
    <row r="69" spans="1:7" ht="15" customHeight="1" hidden="1">
      <c r="A69" s="13" t="s">
        <v>272</v>
      </c>
      <c r="B69" s="13" t="s">
        <v>426</v>
      </c>
      <c r="C69" s="141" t="s">
        <v>476</v>
      </c>
      <c r="D69" s="136"/>
      <c r="E69" s="168" t="s">
        <v>255</v>
      </c>
      <c r="F69" s="25">
        <f aca="true" t="shared" si="6" ref="F69:G71">F70</f>
        <v>0</v>
      </c>
      <c r="G69" s="25">
        <f t="shared" si="6"/>
        <v>0</v>
      </c>
    </row>
    <row r="70" spans="1:7" ht="29.25" customHeight="1" hidden="1">
      <c r="A70" s="13" t="s">
        <v>272</v>
      </c>
      <c r="B70" s="13" t="s">
        <v>426</v>
      </c>
      <c r="C70" s="141" t="s">
        <v>510</v>
      </c>
      <c r="D70" s="136"/>
      <c r="E70" s="169" t="s">
        <v>509</v>
      </c>
      <c r="F70" s="25">
        <f t="shared" si="6"/>
        <v>0</v>
      </c>
      <c r="G70" s="25">
        <f t="shared" si="6"/>
        <v>0</v>
      </c>
    </row>
    <row r="71" spans="1:7" ht="26.25" customHeight="1" hidden="1">
      <c r="A71" s="16" t="s">
        <v>272</v>
      </c>
      <c r="B71" s="16" t="s">
        <v>426</v>
      </c>
      <c r="C71" s="142" t="s">
        <v>510</v>
      </c>
      <c r="D71" s="138" t="s">
        <v>186</v>
      </c>
      <c r="E71" s="112" t="s">
        <v>184</v>
      </c>
      <c r="F71" s="26">
        <f t="shared" si="6"/>
        <v>0</v>
      </c>
      <c r="G71" s="26">
        <f t="shared" si="6"/>
        <v>0</v>
      </c>
    </row>
    <row r="72" spans="1:7" ht="27" customHeight="1" hidden="1">
      <c r="A72" s="16" t="s">
        <v>272</v>
      </c>
      <c r="B72" s="16" t="s">
        <v>426</v>
      </c>
      <c r="C72" s="142" t="s">
        <v>510</v>
      </c>
      <c r="D72" s="138" t="s">
        <v>187</v>
      </c>
      <c r="E72" s="115" t="s">
        <v>252</v>
      </c>
      <c r="F72" s="26">
        <v>0</v>
      </c>
      <c r="G72" s="26">
        <v>0</v>
      </c>
    </row>
    <row r="73" spans="1:7" ht="30.75" customHeight="1" hidden="1">
      <c r="A73" s="44" t="s">
        <v>272</v>
      </c>
      <c r="B73" s="44" t="s">
        <v>426</v>
      </c>
      <c r="C73" s="170" t="s">
        <v>479</v>
      </c>
      <c r="D73" s="140"/>
      <c r="E73" s="171" t="s">
        <v>517</v>
      </c>
      <c r="F73" s="46">
        <v>0</v>
      </c>
      <c r="G73" s="46">
        <f aca="true" t="shared" si="7" ref="F73:G77">G74</f>
        <v>0</v>
      </c>
    </row>
    <row r="74" spans="1:7" ht="27" customHeight="1">
      <c r="A74" s="44" t="s">
        <v>272</v>
      </c>
      <c r="B74" s="44" t="s">
        <v>426</v>
      </c>
      <c r="C74" s="170" t="s">
        <v>480</v>
      </c>
      <c r="D74" s="140"/>
      <c r="E74" s="172" t="s">
        <v>255</v>
      </c>
      <c r="F74" s="46">
        <f>F75+F77+F79</f>
        <v>0</v>
      </c>
      <c r="G74" s="46">
        <f t="shared" si="7"/>
        <v>0</v>
      </c>
    </row>
    <row r="75" spans="1:7" ht="33" customHeight="1">
      <c r="A75" s="44" t="s">
        <v>272</v>
      </c>
      <c r="B75" s="44" t="s">
        <v>426</v>
      </c>
      <c r="C75" s="170" t="s">
        <v>518</v>
      </c>
      <c r="D75" s="140"/>
      <c r="E75" s="173" t="s">
        <v>509</v>
      </c>
      <c r="F75" s="25">
        <f t="shared" si="7"/>
        <v>0</v>
      </c>
      <c r="G75" s="25">
        <f t="shared" si="7"/>
        <v>0</v>
      </c>
    </row>
    <row r="76" spans="1:7" ht="26.25" customHeight="1">
      <c r="A76" s="41" t="s">
        <v>272</v>
      </c>
      <c r="B76" s="41" t="s">
        <v>426</v>
      </c>
      <c r="C76" s="174" t="s">
        <v>518</v>
      </c>
      <c r="D76" s="138" t="s">
        <v>187</v>
      </c>
      <c r="E76" s="176" t="s">
        <v>252</v>
      </c>
      <c r="F76" s="47">
        <v>0</v>
      </c>
      <c r="G76" s="47">
        <v>0</v>
      </c>
    </row>
    <row r="77" spans="1:7" ht="26.25" customHeight="1">
      <c r="A77" s="44" t="s">
        <v>272</v>
      </c>
      <c r="B77" s="44" t="s">
        <v>426</v>
      </c>
      <c r="C77" s="123" t="s">
        <v>701</v>
      </c>
      <c r="D77" s="138"/>
      <c r="E77" s="169" t="s">
        <v>702</v>
      </c>
      <c r="F77" s="25">
        <f t="shared" si="7"/>
        <v>0</v>
      </c>
      <c r="G77" s="25">
        <f t="shared" si="7"/>
        <v>0</v>
      </c>
    </row>
    <row r="78" spans="1:7" ht="26.25" customHeight="1">
      <c r="A78" s="41" t="s">
        <v>272</v>
      </c>
      <c r="B78" s="41" t="s">
        <v>426</v>
      </c>
      <c r="C78" s="153" t="s">
        <v>701</v>
      </c>
      <c r="D78" s="138" t="s">
        <v>187</v>
      </c>
      <c r="E78" s="176" t="s">
        <v>252</v>
      </c>
      <c r="F78" s="47">
        <v>0</v>
      </c>
      <c r="G78" s="47">
        <v>0</v>
      </c>
    </row>
    <row r="79" spans="1:7" ht="26.25" customHeight="1">
      <c r="A79" s="44" t="s">
        <v>272</v>
      </c>
      <c r="B79" s="44" t="s">
        <v>426</v>
      </c>
      <c r="C79" s="123" t="s">
        <v>703</v>
      </c>
      <c r="D79" s="138"/>
      <c r="E79" s="169" t="s">
        <v>704</v>
      </c>
      <c r="F79" s="25">
        <f>F80</f>
        <v>0</v>
      </c>
      <c r="G79" s="25">
        <f>G80</f>
        <v>0</v>
      </c>
    </row>
    <row r="80" spans="1:7" ht="26.25" customHeight="1">
      <c r="A80" s="41" t="s">
        <v>272</v>
      </c>
      <c r="B80" s="41" t="s">
        <v>426</v>
      </c>
      <c r="C80" s="153" t="s">
        <v>703</v>
      </c>
      <c r="D80" s="138" t="s">
        <v>187</v>
      </c>
      <c r="E80" s="176" t="s">
        <v>252</v>
      </c>
      <c r="F80" s="47">
        <v>0</v>
      </c>
      <c r="G80" s="47">
        <v>0</v>
      </c>
    </row>
    <row r="81" spans="1:7" ht="28.5" customHeight="1">
      <c r="A81" s="13" t="s">
        <v>272</v>
      </c>
      <c r="B81" s="13" t="s">
        <v>426</v>
      </c>
      <c r="C81" s="136" t="s">
        <v>303</v>
      </c>
      <c r="D81" s="136"/>
      <c r="E81" s="52" t="s">
        <v>519</v>
      </c>
      <c r="F81" s="25">
        <f>F86+F84+F82</f>
        <v>243434.34000000003</v>
      </c>
      <c r="G81" s="25">
        <f>G86+G84+G82</f>
        <v>243435.34000000003</v>
      </c>
    </row>
    <row r="82" spans="1:7" ht="37.5" customHeight="1">
      <c r="A82" s="44" t="s">
        <v>272</v>
      </c>
      <c r="B82" s="44" t="s">
        <v>426</v>
      </c>
      <c r="C82" s="123" t="s">
        <v>747</v>
      </c>
      <c r="D82" s="138"/>
      <c r="E82" s="169" t="s">
        <v>702</v>
      </c>
      <c r="F82" s="46">
        <f>F83</f>
        <v>188888.89</v>
      </c>
      <c r="G82" s="25">
        <f aca="true" t="shared" si="8" ref="F82:G84">G83</f>
        <v>188889.89</v>
      </c>
    </row>
    <row r="83" spans="1:7" ht="37.5" customHeight="1">
      <c r="A83" s="41" t="s">
        <v>272</v>
      </c>
      <c r="B83" s="41" t="s">
        <v>426</v>
      </c>
      <c r="C83" s="153" t="s">
        <v>747</v>
      </c>
      <c r="D83" s="138" t="s">
        <v>187</v>
      </c>
      <c r="E83" s="176" t="s">
        <v>252</v>
      </c>
      <c r="F83" s="47">
        <v>188888.89</v>
      </c>
      <c r="G83" s="47">
        <v>188889.89</v>
      </c>
    </row>
    <row r="84" spans="1:7" ht="37.5" customHeight="1">
      <c r="A84" s="44" t="s">
        <v>272</v>
      </c>
      <c r="B84" s="44" t="s">
        <v>426</v>
      </c>
      <c r="C84" s="123" t="s">
        <v>748</v>
      </c>
      <c r="D84" s="138"/>
      <c r="E84" s="169" t="s">
        <v>704</v>
      </c>
      <c r="F84" s="25">
        <f t="shared" si="8"/>
        <v>54545.45</v>
      </c>
      <c r="G84" s="25">
        <f t="shared" si="8"/>
        <v>54545.45</v>
      </c>
    </row>
    <row r="85" spans="1:7" ht="37.5" customHeight="1">
      <c r="A85" s="41" t="s">
        <v>272</v>
      </c>
      <c r="B85" s="41" t="s">
        <v>426</v>
      </c>
      <c r="C85" s="153" t="s">
        <v>748</v>
      </c>
      <c r="D85" s="138" t="s">
        <v>187</v>
      </c>
      <c r="E85" s="176" t="s">
        <v>252</v>
      </c>
      <c r="F85" s="26">
        <v>54545.45</v>
      </c>
      <c r="G85" s="26">
        <v>54545.45</v>
      </c>
    </row>
    <row r="86" spans="1:7" ht="37.5" customHeight="1">
      <c r="A86" s="13" t="s">
        <v>272</v>
      </c>
      <c r="B86" s="13" t="s">
        <v>426</v>
      </c>
      <c r="C86" s="136" t="s">
        <v>302</v>
      </c>
      <c r="D86" s="136"/>
      <c r="E86" s="52" t="s">
        <v>505</v>
      </c>
      <c r="F86" s="25">
        <f>SUM(F87)</f>
        <v>0</v>
      </c>
      <c r="G86" s="25">
        <f>SUM(G87)</f>
        <v>0</v>
      </c>
    </row>
    <row r="87" spans="1:7" ht="31.5" customHeight="1">
      <c r="A87" s="13" t="s">
        <v>272</v>
      </c>
      <c r="B87" s="13">
        <v>10</v>
      </c>
      <c r="C87" s="136" t="s">
        <v>312</v>
      </c>
      <c r="D87" s="136"/>
      <c r="E87" s="52" t="s">
        <v>411</v>
      </c>
      <c r="F87" s="25">
        <f>SUM(F88)</f>
        <v>0</v>
      </c>
      <c r="G87" s="25">
        <f>SUM(G88:G88)</f>
        <v>0</v>
      </c>
    </row>
    <row r="88" spans="1:7" ht="27.75" customHeight="1">
      <c r="A88" s="16" t="s">
        <v>272</v>
      </c>
      <c r="B88" s="16" t="s">
        <v>426</v>
      </c>
      <c r="C88" s="138" t="s">
        <v>312</v>
      </c>
      <c r="D88" s="138" t="s">
        <v>187</v>
      </c>
      <c r="E88" s="112" t="s">
        <v>195</v>
      </c>
      <c r="F88" s="26">
        <v>0</v>
      </c>
      <c r="G88" s="26">
        <v>0</v>
      </c>
    </row>
    <row r="89" spans="1:7" ht="3" customHeight="1" hidden="1">
      <c r="A89" s="13" t="s">
        <v>272</v>
      </c>
      <c r="B89" s="13" t="s">
        <v>426</v>
      </c>
      <c r="C89" s="136" t="s">
        <v>605</v>
      </c>
      <c r="D89" s="136"/>
      <c r="E89" s="52" t="s">
        <v>606</v>
      </c>
      <c r="F89" s="25">
        <f>SUM(F91)</f>
        <v>0</v>
      </c>
      <c r="G89" s="25">
        <f>SUM(G91)</f>
        <v>0</v>
      </c>
    </row>
    <row r="90" spans="1:7" ht="30" customHeight="1" hidden="1">
      <c r="A90" s="16" t="s">
        <v>272</v>
      </c>
      <c r="B90" s="16" t="s">
        <v>426</v>
      </c>
      <c r="C90" s="138" t="s">
        <v>181</v>
      </c>
      <c r="D90" s="138" t="s">
        <v>187</v>
      </c>
      <c r="E90" s="112" t="s">
        <v>195</v>
      </c>
      <c r="F90" s="25">
        <f>F91</f>
        <v>0</v>
      </c>
      <c r="G90" s="25">
        <f>G91</f>
        <v>0</v>
      </c>
    </row>
    <row r="91" spans="1:7" ht="29.25" customHeight="1" hidden="1">
      <c r="A91" s="16" t="s">
        <v>272</v>
      </c>
      <c r="B91" s="16" t="s">
        <v>426</v>
      </c>
      <c r="C91" s="138" t="s">
        <v>605</v>
      </c>
      <c r="D91" s="138" t="s">
        <v>424</v>
      </c>
      <c r="E91" s="53" t="s">
        <v>404</v>
      </c>
      <c r="F91" s="26">
        <v>0</v>
      </c>
      <c r="G91" s="26">
        <v>0</v>
      </c>
    </row>
    <row r="92" spans="1:7" ht="29.25" customHeight="1">
      <c r="A92" s="13" t="s">
        <v>272</v>
      </c>
      <c r="B92" s="13" t="s">
        <v>164</v>
      </c>
      <c r="C92" s="136"/>
      <c r="D92" s="136"/>
      <c r="E92" s="12" t="s">
        <v>169</v>
      </c>
      <c r="F92" s="25">
        <f aca="true" t="shared" si="9" ref="F92:G94">F93</f>
        <v>0</v>
      </c>
      <c r="G92" s="25">
        <f t="shared" si="9"/>
        <v>0</v>
      </c>
    </row>
    <row r="93" spans="1:7" ht="50.25" customHeight="1">
      <c r="A93" s="13" t="s">
        <v>272</v>
      </c>
      <c r="B93" s="13" t="s">
        <v>164</v>
      </c>
      <c r="C93" s="136" t="s">
        <v>201</v>
      </c>
      <c r="D93" s="136"/>
      <c r="E93" s="54" t="s">
        <v>628</v>
      </c>
      <c r="F93" s="25">
        <f t="shared" si="9"/>
        <v>0</v>
      </c>
      <c r="G93" s="25">
        <f t="shared" si="9"/>
        <v>0</v>
      </c>
    </row>
    <row r="94" spans="1:7" ht="19.5" customHeight="1">
      <c r="A94" s="13" t="s">
        <v>272</v>
      </c>
      <c r="B94" s="13" t="s">
        <v>164</v>
      </c>
      <c r="C94" s="136" t="s">
        <v>200</v>
      </c>
      <c r="D94" s="136"/>
      <c r="E94" s="52" t="s">
        <v>521</v>
      </c>
      <c r="F94" s="25">
        <f t="shared" si="9"/>
        <v>0</v>
      </c>
      <c r="G94" s="25">
        <f t="shared" si="9"/>
        <v>0</v>
      </c>
    </row>
    <row r="95" spans="1:7" ht="30" customHeight="1">
      <c r="A95" s="13" t="s">
        <v>272</v>
      </c>
      <c r="B95" s="13" t="s">
        <v>164</v>
      </c>
      <c r="C95" s="136" t="s">
        <v>200</v>
      </c>
      <c r="D95" s="136"/>
      <c r="E95" s="52" t="s">
        <v>522</v>
      </c>
      <c r="F95" s="25">
        <f>F97</f>
        <v>0</v>
      </c>
      <c r="G95" s="25">
        <f>G97</f>
        <v>0</v>
      </c>
    </row>
    <row r="96" spans="1:7" ht="30" customHeight="1">
      <c r="A96" s="16" t="s">
        <v>272</v>
      </c>
      <c r="B96" s="16" t="s">
        <v>164</v>
      </c>
      <c r="C96" s="138" t="s">
        <v>554</v>
      </c>
      <c r="D96" s="138" t="s">
        <v>187</v>
      </c>
      <c r="E96" s="112" t="s">
        <v>195</v>
      </c>
      <c r="F96" s="26">
        <f>F97</f>
        <v>0</v>
      </c>
      <c r="G96" s="26">
        <f>G97</f>
        <v>0</v>
      </c>
    </row>
    <row r="97" spans="1:7" ht="30" customHeight="1">
      <c r="A97" s="16" t="s">
        <v>272</v>
      </c>
      <c r="B97" s="16" t="s">
        <v>164</v>
      </c>
      <c r="C97" s="138" t="s">
        <v>554</v>
      </c>
      <c r="D97" s="138" t="s">
        <v>424</v>
      </c>
      <c r="E97" s="53" t="s">
        <v>404</v>
      </c>
      <c r="F97" s="26">
        <v>0</v>
      </c>
      <c r="G97" s="26">
        <v>0</v>
      </c>
    </row>
    <row r="98" spans="1:7" ht="19.5" customHeight="1">
      <c r="A98" s="58" t="s">
        <v>273</v>
      </c>
      <c r="B98" s="58"/>
      <c r="C98" s="137"/>
      <c r="D98" s="137"/>
      <c r="E98" s="59" t="s">
        <v>256</v>
      </c>
      <c r="F98" s="60">
        <f>F106+F112</f>
        <v>437232.32</v>
      </c>
      <c r="G98" s="60">
        <f>G106+G112</f>
        <v>422800</v>
      </c>
    </row>
    <row r="99" spans="1:7" ht="20.25" customHeight="1" hidden="1">
      <c r="A99" s="107" t="s">
        <v>273</v>
      </c>
      <c r="B99" s="107" t="s">
        <v>277</v>
      </c>
      <c r="C99" s="136"/>
      <c r="D99" s="148"/>
      <c r="E99" s="52" t="s">
        <v>336</v>
      </c>
      <c r="F99" s="25">
        <f>F110</f>
        <v>399600</v>
      </c>
      <c r="G99" s="25">
        <f>G110</f>
        <v>422800</v>
      </c>
    </row>
    <row r="100" spans="1:7" ht="0.75" customHeight="1" hidden="1">
      <c r="A100" s="108" t="s">
        <v>273</v>
      </c>
      <c r="B100" s="108" t="s">
        <v>277</v>
      </c>
      <c r="C100" s="143" t="s">
        <v>316</v>
      </c>
      <c r="D100" s="149"/>
      <c r="E100" s="56" t="s">
        <v>391</v>
      </c>
      <c r="F100" s="73">
        <f aca="true" t="shared" si="10" ref="F100:G103">SUM(F101)</f>
        <v>0</v>
      </c>
      <c r="G100" s="73">
        <f t="shared" si="10"/>
        <v>0</v>
      </c>
    </row>
    <row r="101" spans="1:7" ht="33.75" customHeight="1" hidden="1">
      <c r="A101" s="108" t="s">
        <v>273</v>
      </c>
      <c r="B101" s="108" t="s">
        <v>277</v>
      </c>
      <c r="C101" s="143" t="s">
        <v>317</v>
      </c>
      <c r="D101" s="149"/>
      <c r="E101" s="56" t="s">
        <v>392</v>
      </c>
      <c r="F101" s="73">
        <f t="shared" si="10"/>
        <v>0</v>
      </c>
      <c r="G101" s="73">
        <f t="shared" si="10"/>
        <v>0</v>
      </c>
    </row>
    <row r="102" spans="1:7" ht="36" customHeight="1" hidden="1">
      <c r="A102" s="108" t="s">
        <v>273</v>
      </c>
      <c r="B102" s="108" t="s">
        <v>277</v>
      </c>
      <c r="C102" s="143" t="s">
        <v>395</v>
      </c>
      <c r="D102" s="149"/>
      <c r="E102" s="56" t="s">
        <v>393</v>
      </c>
      <c r="F102" s="73">
        <f t="shared" si="10"/>
        <v>0</v>
      </c>
      <c r="G102" s="73">
        <f t="shared" si="10"/>
        <v>0</v>
      </c>
    </row>
    <row r="103" spans="1:7" ht="27" customHeight="1" hidden="1">
      <c r="A103" s="108" t="s">
        <v>273</v>
      </c>
      <c r="B103" s="108" t="s">
        <v>277</v>
      </c>
      <c r="C103" s="143" t="s">
        <v>396</v>
      </c>
      <c r="D103" s="149"/>
      <c r="E103" s="56" t="s">
        <v>394</v>
      </c>
      <c r="F103" s="73">
        <f t="shared" si="10"/>
        <v>0</v>
      </c>
      <c r="G103" s="73">
        <f t="shared" si="10"/>
        <v>0</v>
      </c>
    </row>
    <row r="104" spans="1:7" ht="29.25" customHeight="1" hidden="1">
      <c r="A104" s="109" t="s">
        <v>273</v>
      </c>
      <c r="B104" s="109" t="s">
        <v>277</v>
      </c>
      <c r="C104" s="144" t="s">
        <v>396</v>
      </c>
      <c r="D104" s="150" t="s">
        <v>424</v>
      </c>
      <c r="E104" s="76" t="s">
        <v>404</v>
      </c>
      <c r="F104" s="105"/>
      <c r="G104" s="105"/>
    </row>
    <row r="105" spans="1:7" ht="40.5" customHeight="1" hidden="1">
      <c r="A105" s="107" t="s">
        <v>273</v>
      </c>
      <c r="B105" s="107" t="s">
        <v>277</v>
      </c>
      <c r="C105" s="136" t="s">
        <v>303</v>
      </c>
      <c r="D105" s="148"/>
      <c r="E105" s="52" t="s">
        <v>400</v>
      </c>
      <c r="F105" s="25">
        <f>F109</f>
        <v>399600</v>
      </c>
      <c r="G105" s="25">
        <f>G109</f>
        <v>422800</v>
      </c>
    </row>
    <row r="106" spans="1:7" ht="17.25" customHeight="1">
      <c r="A106" s="107" t="s">
        <v>273</v>
      </c>
      <c r="B106" s="107" t="s">
        <v>277</v>
      </c>
      <c r="C106" s="136"/>
      <c r="D106" s="148"/>
      <c r="E106" s="52" t="s">
        <v>336</v>
      </c>
      <c r="F106" s="25">
        <f>F107+F109</f>
        <v>399600</v>
      </c>
      <c r="G106" s="25">
        <f>G107+G109</f>
        <v>422800</v>
      </c>
    </row>
    <row r="107" spans="1:7" ht="28.5" customHeight="1">
      <c r="A107" s="107" t="s">
        <v>273</v>
      </c>
      <c r="B107" s="107" t="s">
        <v>277</v>
      </c>
      <c r="C107" s="138" t="s">
        <v>672</v>
      </c>
      <c r="D107" s="148"/>
      <c r="E107" s="52" t="s">
        <v>585</v>
      </c>
      <c r="F107" s="25">
        <f>F108</f>
        <v>0</v>
      </c>
      <c r="G107" s="25">
        <f>G108</f>
        <v>0</v>
      </c>
    </row>
    <row r="108" spans="1:7" ht="26.25" customHeight="1">
      <c r="A108" s="110" t="s">
        <v>273</v>
      </c>
      <c r="B108" s="110" t="s">
        <v>277</v>
      </c>
      <c r="C108" s="138" t="s">
        <v>673</v>
      </c>
      <c r="D108" s="151" t="s">
        <v>187</v>
      </c>
      <c r="E108" s="112" t="s">
        <v>195</v>
      </c>
      <c r="F108" s="26">
        <v>0</v>
      </c>
      <c r="G108" s="25">
        <v>0</v>
      </c>
    </row>
    <row r="109" spans="1:7" ht="42.75" customHeight="1">
      <c r="A109" s="107" t="s">
        <v>273</v>
      </c>
      <c r="B109" s="107" t="s">
        <v>277</v>
      </c>
      <c r="C109" s="136" t="s">
        <v>302</v>
      </c>
      <c r="D109" s="148"/>
      <c r="E109" s="52" t="s">
        <v>505</v>
      </c>
      <c r="F109" s="25">
        <f>F110</f>
        <v>399600</v>
      </c>
      <c r="G109" s="25">
        <f>G110</f>
        <v>422800</v>
      </c>
    </row>
    <row r="110" spans="1:7" ht="27.75" customHeight="1">
      <c r="A110" s="107" t="s">
        <v>273</v>
      </c>
      <c r="B110" s="107" t="s">
        <v>277</v>
      </c>
      <c r="C110" s="136" t="s">
        <v>471</v>
      </c>
      <c r="D110" s="148"/>
      <c r="E110" s="55" t="s">
        <v>523</v>
      </c>
      <c r="F110" s="25">
        <f>F111</f>
        <v>399600</v>
      </c>
      <c r="G110" s="25">
        <f>G111</f>
        <v>422800</v>
      </c>
    </row>
    <row r="111" spans="1:7" ht="27.75" customHeight="1">
      <c r="A111" s="110" t="s">
        <v>273</v>
      </c>
      <c r="B111" s="110" t="s">
        <v>277</v>
      </c>
      <c r="C111" s="138" t="s">
        <v>471</v>
      </c>
      <c r="D111" s="151" t="s">
        <v>187</v>
      </c>
      <c r="E111" s="112" t="s">
        <v>195</v>
      </c>
      <c r="F111" s="26">
        <v>399600</v>
      </c>
      <c r="G111" s="26">
        <v>422800</v>
      </c>
    </row>
    <row r="112" spans="1:7" ht="26.25" customHeight="1">
      <c r="A112" s="23" t="s">
        <v>273</v>
      </c>
      <c r="B112" s="23" t="s">
        <v>426</v>
      </c>
      <c r="C112" s="136"/>
      <c r="D112" s="136"/>
      <c r="E112" s="52" t="s">
        <v>780</v>
      </c>
      <c r="F112" s="25">
        <f>F113</f>
        <v>37632.32</v>
      </c>
      <c r="G112" s="25">
        <f>G117</f>
        <v>0</v>
      </c>
    </row>
    <row r="113" spans="1:7" ht="0.75" customHeight="1">
      <c r="A113" s="23" t="s">
        <v>273</v>
      </c>
      <c r="B113" s="23" t="s">
        <v>426</v>
      </c>
      <c r="C113" s="136" t="s">
        <v>781</v>
      </c>
      <c r="D113" s="136"/>
      <c r="E113" s="102" t="s">
        <v>707</v>
      </c>
      <c r="F113" s="25">
        <f>F114</f>
        <v>37632.32</v>
      </c>
      <c r="G113" s="25">
        <f aca="true" t="shared" si="11" ref="F113:G115">G114</f>
        <v>0</v>
      </c>
    </row>
    <row r="114" spans="1:7" ht="29.25" customHeight="1" hidden="1">
      <c r="A114" s="23" t="s">
        <v>273</v>
      </c>
      <c r="B114" s="23" t="s">
        <v>426</v>
      </c>
      <c r="C114" s="136" t="s">
        <v>781</v>
      </c>
      <c r="D114" s="151" t="s">
        <v>187</v>
      </c>
      <c r="E114" s="112" t="s">
        <v>195</v>
      </c>
      <c r="F114" s="26">
        <v>37632.32</v>
      </c>
      <c r="G114" s="25">
        <f t="shared" si="11"/>
        <v>0</v>
      </c>
    </row>
    <row r="115" spans="1:7" ht="30.75" customHeight="1" hidden="1">
      <c r="A115" s="23" t="s">
        <v>273</v>
      </c>
      <c r="B115" s="23" t="s">
        <v>427</v>
      </c>
      <c r="C115" s="136" t="s">
        <v>524</v>
      </c>
      <c r="D115" s="136"/>
      <c r="E115" s="52" t="s">
        <v>288</v>
      </c>
      <c r="F115" s="25">
        <f t="shared" si="11"/>
        <v>0</v>
      </c>
      <c r="G115" s="25">
        <f t="shared" si="11"/>
        <v>0</v>
      </c>
    </row>
    <row r="116" spans="1:7" ht="22.5" customHeight="1" hidden="1">
      <c r="A116" s="18" t="s">
        <v>273</v>
      </c>
      <c r="B116" s="18" t="s">
        <v>427</v>
      </c>
      <c r="C116" s="138" t="s">
        <v>524</v>
      </c>
      <c r="D116" s="138" t="s">
        <v>187</v>
      </c>
      <c r="E116" s="112" t="s">
        <v>195</v>
      </c>
      <c r="F116" s="26">
        <v>0</v>
      </c>
      <c r="G116" s="26">
        <v>0</v>
      </c>
    </row>
    <row r="117" spans="1:7" ht="30" customHeight="1">
      <c r="A117" s="23" t="s">
        <v>273</v>
      </c>
      <c r="B117" s="23" t="s">
        <v>426</v>
      </c>
      <c r="C117" s="136" t="s">
        <v>781</v>
      </c>
      <c r="D117" s="136"/>
      <c r="E117" s="102" t="s">
        <v>707</v>
      </c>
      <c r="F117" s="25">
        <f>F118</f>
        <v>37632.32</v>
      </c>
      <c r="G117" s="25">
        <f>G118</f>
        <v>0</v>
      </c>
    </row>
    <row r="118" spans="1:7" ht="24" customHeight="1">
      <c r="A118" s="23" t="s">
        <v>273</v>
      </c>
      <c r="B118" s="23" t="s">
        <v>426</v>
      </c>
      <c r="C118" s="136" t="s">
        <v>781</v>
      </c>
      <c r="D118" s="151" t="s">
        <v>187</v>
      </c>
      <c r="E118" s="112" t="s">
        <v>195</v>
      </c>
      <c r="F118" s="26">
        <v>37632.32</v>
      </c>
      <c r="G118" s="26">
        <f>G119</f>
        <v>0</v>
      </c>
    </row>
    <row r="119" spans="1:7" ht="28.5" customHeight="1" hidden="1">
      <c r="A119" s="18"/>
      <c r="B119" s="18"/>
      <c r="C119" s="18"/>
      <c r="D119" s="18"/>
      <c r="E119" s="115"/>
      <c r="F119" s="26"/>
      <c r="G119" s="26"/>
    </row>
    <row r="120" spans="1:7" ht="25.5" customHeight="1">
      <c r="A120" s="77" t="s">
        <v>274</v>
      </c>
      <c r="B120" s="77"/>
      <c r="C120" s="137"/>
      <c r="D120" s="137"/>
      <c r="E120" s="59" t="s">
        <v>412</v>
      </c>
      <c r="F120" s="60">
        <f>F121+F133+F143</f>
        <v>375188.18</v>
      </c>
      <c r="G120" s="60">
        <f>G121+G133+G143</f>
        <v>334898.66000000003</v>
      </c>
    </row>
    <row r="121" spans="1:7" ht="25.5" customHeight="1">
      <c r="A121" s="239" t="s">
        <v>274</v>
      </c>
      <c r="B121" s="239" t="s">
        <v>271</v>
      </c>
      <c r="C121" s="240"/>
      <c r="D121" s="240"/>
      <c r="E121" s="241" t="s">
        <v>591</v>
      </c>
      <c r="F121" s="25">
        <f>F122+F124+F127</f>
        <v>70000</v>
      </c>
      <c r="G121" s="25">
        <f>G122+G124+G127</f>
        <v>67564.66</v>
      </c>
    </row>
    <row r="122" spans="1:7" ht="28.5" customHeight="1">
      <c r="A122" s="13" t="s">
        <v>274</v>
      </c>
      <c r="B122" s="13" t="s">
        <v>271</v>
      </c>
      <c r="C122" s="136" t="s">
        <v>588</v>
      </c>
      <c r="D122" s="136"/>
      <c r="E122" s="52" t="s">
        <v>674</v>
      </c>
      <c r="F122" s="25">
        <f>F123</f>
        <v>40000</v>
      </c>
      <c r="G122" s="25">
        <f>G123</f>
        <v>40000</v>
      </c>
    </row>
    <row r="123" spans="1:7" ht="28.5" customHeight="1">
      <c r="A123" s="16" t="s">
        <v>274</v>
      </c>
      <c r="B123" s="16" t="s">
        <v>271</v>
      </c>
      <c r="C123" s="138" t="s">
        <v>599</v>
      </c>
      <c r="D123" s="138" t="s">
        <v>187</v>
      </c>
      <c r="E123" s="115" t="s">
        <v>252</v>
      </c>
      <c r="F123" s="26">
        <v>40000</v>
      </c>
      <c r="G123" s="297">
        <v>40000</v>
      </c>
    </row>
    <row r="124" spans="1:7" ht="0.75" customHeight="1">
      <c r="A124" s="13" t="s">
        <v>274</v>
      </c>
      <c r="B124" s="13" t="s">
        <v>271</v>
      </c>
      <c r="C124" s="136" t="s">
        <v>634</v>
      </c>
      <c r="D124" s="138"/>
      <c r="E124" s="52" t="s">
        <v>635</v>
      </c>
      <c r="F124" s="25">
        <f>F125</f>
        <v>0</v>
      </c>
      <c r="G124" s="25">
        <f>G125</f>
        <v>0</v>
      </c>
    </row>
    <row r="125" spans="1:7" ht="27" customHeight="1" hidden="1">
      <c r="A125" s="16" t="s">
        <v>274</v>
      </c>
      <c r="B125" s="16" t="s">
        <v>271</v>
      </c>
      <c r="C125" s="138" t="s">
        <v>636</v>
      </c>
      <c r="D125" s="18" t="s">
        <v>186</v>
      </c>
      <c r="E125" s="112" t="s">
        <v>184</v>
      </c>
      <c r="F125" s="26">
        <f>F126</f>
        <v>0</v>
      </c>
      <c r="G125" s="25">
        <f>G126</f>
        <v>0</v>
      </c>
    </row>
    <row r="126" spans="1:7" ht="34.5" customHeight="1" hidden="1">
      <c r="A126" s="16" t="s">
        <v>274</v>
      </c>
      <c r="B126" s="16" t="s">
        <v>271</v>
      </c>
      <c r="C126" s="138" t="s">
        <v>636</v>
      </c>
      <c r="D126" s="18" t="s">
        <v>187</v>
      </c>
      <c r="E126" s="115" t="s">
        <v>252</v>
      </c>
      <c r="F126" s="26">
        <v>0</v>
      </c>
      <c r="G126" s="25">
        <v>0</v>
      </c>
    </row>
    <row r="127" spans="1:7" ht="20.25" customHeight="1">
      <c r="A127" s="23" t="s">
        <v>274</v>
      </c>
      <c r="B127" s="23" t="s">
        <v>271</v>
      </c>
      <c r="C127" s="136" t="s">
        <v>526</v>
      </c>
      <c r="D127" s="136"/>
      <c r="E127" s="52" t="s">
        <v>259</v>
      </c>
      <c r="F127" s="25">
        <f>F128</f>
        <v>30000</v>
      </c>
      <c r="G127" s="25">
        <f>G128</f>
        <v>27564.66</v>
      </c>
    </row>
    <row r="128" spans="1:7" ht="30" customHeight="1">
      <c r="A128" s="24" t="s">
        <v>274</v>
      </c>
      <c r="B128" s="24" t="s">
        <v>271</v>
      </c>
      <c r="C128" s="145" t="s">
        <v>327</v>
      </c>
      <c r="D128" s="138" t="s">
        <v>186</v>
      </c>
      <c r="E128" s="112" t="s">
        <v>184</v>
      </c>
      <c r="F128" s="26">
        <f>F129</f>
        <v>30000</v>
      </c>
      <c r="G128" s="26">
        <f>G129</f>
        <v>27564.66</v>
      </c>
    </row>
    <row r="129" spans="1:7" ht="27.75" customHeight="1">
      <c r="A129" s="24" t="s">
        <v>274</v>
      </c>
      <c r="B129" s="24" t="s">
        <v>271</v>
      </c>
      <c r="C129" s="145" t="s">
        <v>327</v>
      </c>
      <c r="D129" s="138" t="s">
        <v>187</v>
      </c>
      <c r="E129" s="112" t="s">
        <v>185</v>
      </c>
      <c r="F129" s="26">
        <v>30000</v>
      </c>
      <c r="G129" s="26">
        <v>27564.66</v>
      </c>
    </row>
    <row r="130" spans="1:7" ht="21.75" customHeight="1" hidden="1">
      <c r="A130" s="13" t="s">
        <v>274</v>
      </c>
      <c r="B130" s="13" t="s">
        <v>271</v>
      </c>
      <c r="C130" s="136" t="s">
        <v>337</v>
      </c>
      <c r="D130" s="136"/>
      <c r="E130" s="52" t="s">
        <v>338</v>
      </c>
      <c r="F130" s="25">
        <f>SUM(F132)</f>
        <v>0</v>
      </c>
      <c r="G130" s="25">
        <f>SUM(G132)</f>
        <v>0</v>
      </c>
    </row>
    <row r="131" spans="1:7" ht="15" customHeight="1" hidden="1">
      <c r="A131" s="138" t="s">
        <v>274</v>
      </c>
      <c r="B131" s="16" t="s">
        <v>271</v>
      </c>
      <c r="C131" s="138" t="s">
        <v>337</v>
      </c>
      <c r="D131" s="138" t="s">
        <v>187</v>
      </c>
      <c r="E131" s="112" t="s">
        <v>195</v>
      </c>
      <c r="F131" s="26">
        <f>F132</f>
        <v>0</v>
      </c>
      <c r="G131" s="26">
        <f>G132</f>
        <v>0</v>
      </c>
    </row>
    <row r="132" spans="1:7" ht="29.25" customHeight="1" hidden="1">
      <c r="A132" s="138" t="s">
        <v>274</v>
      </c>
      <c r="B132" s="16" t="s">
        <v>271</v>
      </c>
      <c r="C132" s="138" t="s">
        <v>337</v>
      </c>
      <c r="D132" s="138" t="s">
        <v>178</v>
      </c>
      <c r="E132" s="53" t="s">
        <v>179</v>
      </c>
      <c r="F132" s="26">
        <v>0</v>
      </c>
      <c r="G132" s="26">
        <v>0</v>
      </c>
    </row>
    <row r="133" spans="1:7" ht="21.75" customHeight="1">
      <c r="A133" s="138" t="s">
        <v>274</v>
      </c>
      <c r="B133" s="13" t="s">
        <v>272</v>
      </c>
      <c r="C133" s="136"/>
      <c r="D133" s="136"/>
      <c r="E133" s="52" t="s">
        <v>416</v>
      </c>
      <c r="F133" s="25">
        <f aca="true" t="shared" si="12" ref="F133:G135">F134</f>
        <v>298188.18</v>
      </c>
      <c r="G133" s="25">
        <f t="shared" si="12"/>
        <v>260334</v>
      </c>
    </row>
    <row r="134" spans="1:7" ht="46.5" customHeight="1">
      <c r="A134" s="138" t="s">
        <v>274</v>
      </c>
      <c r="B134" s="13" t="s">
        <v>272</v>
      </c>
      <c r="C134" s="136" t="s">
        <v>303</v>
      </c>
      <c r="D134" s="136"/>
      <c r="E134" s="52" t="s">
        <v>496</v>
      </c>
      <c r="F134" s="25">
        <f t="shared" si="12"/>
        <v>298188.18</v>
      </c>
      <c r="G134" s="25">
        <f t="shared" si="12"/>
        <v>260334</v>
      </c>
    </row>
    <row r="135" spans="1:7" ht="21.75" customHeight="1">
      <c r="A135" s="138" t="s">
        <v>274</v>
      </c>
      <c r="B135" s="13" t="s">
        <v>272</v>
      </c>
      <c r="C135" s="136" t="s">
        <v>320</v>
      </c>
      <c r="D135" s="136"/>
      <c r="E135" s="52" t="s">
        <v>258</v>
      </c>
      <c r="F135" s="25">
        <f t="shared" si="12"/>
        <v>298188.18</v>
      </c>
      <c r="G135" s="25">
        <f t="shared" si="12"/>
        <v>260334</v>
      </c>
    </row>
    <row r="136" spans="1:7" ht="20.25" customHeight="1">
      <c r="A136" s="138" t="s">
        <v>274</v>
      </c>
      <c r="B136" s="13" t="s">
        <v>272</v>
      </c>
      <c r="C136" s="136" t="s">
        <v>332</v>
      </c>
      <c r="D136" s="136"/>
      <c r="E136" s="52" t="s">
        <v>416</v>
      </c>
      <c r="F136" s="25">
        <f>F137+F139+F141</f>
        <v>298188.18</v>
      </c>
      <c r="G136" s="25">
        <f>G137+G139+G141</f>
        <v>260334</v>
      </c>
    </row>
    <row r="137" spans="1:7" ht="15.75">
      <c r="A137" s="138" t="s">
        <v>274</v>
      </c>
      <c r="B137" s="13" t="s">
        <v>272</v>
      </c>
      <c r="C137" s="136" t="s">
        <v>331</v>
      </c>
      <c r="D137" s="136"/>
      <c r="E137" s="52" t="s">
        <v>417</v>
      </c>
      <c r="F137" s="25">
        <f>F138</f>
        <v>117274</v>
      </c>
      <c r="G137" s="25">
        <f>G138</f>
        <v>117274</v>
      </c>
    </row>
    <row r="138" spans="1:7" ht="25.5">
      <c r="A138" s="138" t="s">
        <v>274</v>
      </c>
      <c r="B138" s="41" t="s">
        <v>272</v>
      </c>
      <c r="C138" s="146" t="s">
        <v>331</v>
      </c>
      <c r="D138" s="146" t="s">
        <v>187</v>
      </c>
      <c r="E138" s="112" t="s">
        <v>195</v>
      </c>
      <c r="F138" s="26">
        <v>117274</v>
      </c>
      <c r="G138" s="26">
        <v>117274</v>
      </c>
    </row>
    <row r="139" spans="1:7" ht="41.25" customHeight="1" hidden="1">
      <c r="A139" s="138" t="s">
        <v>274</v>
      </c>
      <c r="B139" s="13" t="s">
        <v>272</v>
      </c>
      <c r="C139" s="136" t="s">
        <v>330</v>
      </c>
      <c r="D139" s="136"/>
      <c r="E139" s="52" t="s">
        <v>260</v>
      </c>
      <c r="F139" s="25">
        <f>F140</f>
        <v>0</v>
      </c>
      <c r="G139" s="25">
        <f>G140</f>
        <v>0</v>
      </c>
    </row>
    <row r="140" spans="1:7" ht="27.75" customHeight="1" hidden="1">
      <c r="A140" s="138" t="s">
        <v>274</v>
      </c>
      <c r="B140" s="16" t="s">
        <v>272</v>
      </c>
      <c r="C140" s="138" t="s">
        <v>330</v>
      </c>
      <c r="D140" s="138" t="s">
        <v>187</v>
      </c>
      <c r="E140" s="112" t="s">
        <v>195</v>
      </c>
      <c r="F140" s="26">
        <v>0</v>
      </c>
      <c r="G140" s="26">
        <v>0</v>
      </c>
    </row>
    <row r="141" spans="1:7" ht="27" customHeight="1">
      <c r="A141" s="138" t="s">
        <v>274</v>
      </c>
      <c r="B141" s="13" t="s">
        <v>272</v>
      </c>
      <c r="C141" s="136" t="s">
        <v>329</v>
      </c>
      <c r="D141" s="136"/>
      <c r="E141" s="52" t="s">
        <v>261</v>
      </c>
      <c r="F141" s="25">
        <f>SUM(F142:F142)</f>
        <v>180914.18</v>
      </c>
      <c r="G141" s="25">
        <v>143060</v>
      </c>
    </row>
    <row r="142" spans="1:7" ht="32.25" customHeight="1">
      <c r="A142" s="138" t="s">
        <v>274</v>
      </c>
      <c r="B142" s="16" t="s">
        <v>272</v>
      </c>
      <c r="C142" s="138" t="s">
        <v>329</v>
      </c>
      <c r="D142" s="138" t="s">
        <v>187</v>
      </c>
      <c r="E142" s="112" t="s">
        <v>195</v>
      </c>
      <c r="F142" s="26">
        <v>180914.18</v>
      </c>
      <c r="G142" s="26">
        <v>143060</v>
      </c>
    </row>
    <row r="143" spans="1:7" ht="18" customHeight="1">
      <c r="A143" s="13" t="s">
        <v>274</v>
      </c>
      <c r="B143" s="13" t="s">
        <v>274</v>
      </c>
      <c r="C143" s="136" t="s">
        <v>675</v>
      </c>
      <c r="D143" s="136"/>
      <c r="E143" s="111" t="s">
        <v>676</v>
      </c>
      <c r="F143" s="25">
        <f>SUM(F144+F146)</f>
        <v>7000</v>
      </c>
      <c r="G143" s="25">
        <f>SUM(G144+G146)</f>
        <v>7000</v>
      </c>
    </row>
    <row r="144" spans="1:7" ht="28.5" customHeight="1">
      <c r="A144" s="13" t="s">
        <v>274</v>
      </c>
      <c r="B144" s="13" t="s">
        <v>274</v>
      </c>
      <c r="C144" s="136" t="s">
        <v>524</v>
      </c>
      <c r="D144" s="136"/>
      <c r="E144" s="111" t="s">
        <v>677</v>
      </c>
      <c r="F144" s="25">
        <f>SUM(F145)</f>
        <v>7000</v>
      </c>
      <c r="G144" s="25">
        <f>SUM(G145)</f>
        <v>7000</v>
      </c>
    </row>
    <row r="145" spans="1:7" ht="27.75" customHeight="1">
      <c r="A145" s="16" t="s">
        <v>274</v>
      </c>
      <c r="B145" s="16" t="s">
        <v>274</v>
      </c>
      <c r="C145" s="138" t="s">
        <v>524</v>
      </c>
      <c r="D145" s="138" t="s">
        <v>187</v>
      </c>
      <c r="E145" s="112" t="s">
        <v>195</v>
      </c>
      <c r="F145" s="26">
        <v>7000</v>
      </c>
      <c r="G145" s="26">
        <v>7000</v>
      </c>
    </row>
    <row r="146" spans="1:7" ht="28.5" customHeight="1" hidden="1">
      <c r="A146" s="13" t="s">
        <v>274</v>
      </c>
      <c r="B146" s="13" t="s">
        <v>274</v>
      </c>
      <c r="C146" s="136" t="s">
        <v>705</v>
      </c>
      <c r="D146" s="136"/>
      <c r="E146" s="111" t="s">
        <v>677</v>
      </c>
      <c r="F146" s="25">
        <f>SUM(F147)</f>
        <v>0</v>
      </c>
      <c r="G146" s="25">
        <f>SUM(G147)</f>
        <v>0</v>
      </c>
    </row>
    <row r="147" spans="1:7" ht="32.25" customHeight="1" hidden="1">
      <c r="A147" s="16" t="s">
        <v>274</v>
      </c>
      <c r="B147" s="16" t="s">
        <v>274</v>
      </c>
      <c r="C147" s="138" t="s">
        <v>705</v>
      </c>
      <c r="D147" s="138" t="s">
        <v>187</v>
      </c>
      <c r="E147" s="112" t="s">
        <v>195</v>
      </c>
      <c r="F147" s="26">
        <v>0</v>
      </c>
      <c r="G147" s="26">
        <v>0</v>
      </c>
    </row>
    <row r="148" spans="1:7" ht="24.75" customHeight="1">
      <c r="A148" s="138" t="s">
        <v>275</v>
      </c>
      <c r="B148" s="58"/>
      <c r="C148" s="137"/>
      <c r="D148" s="137"/>
      <c r="E148" s="59" t="s">
        <v>262</v>
      </c>
      <c r="F148" s="60">
        <f aca="true" t="shared" si="13" ref="F148:G152">F149</f>
        <v>1000</v>
      </c>
      <c r="G148" s="60">
        <f t="shared" si="13"/>
        <v>1000</v>
      </c>
    </row>
    <row r="149" spans="1:7" ht="24" customHeight="1">
      <c r="A149" s="138" t="s">
        <v>275</v>
      </c>
      <c r="B149" s="13" t="s">
        <v>274</v>
      </c>
      <c r="C149" s="136"/>
      <c r="D149" s="136"/>
      <c r="E149" s="52" t="s">
        <v>527</v>
      </c>
      <c r="F149" s="25">
        <f t="shared" si="13"/>
        <v>1000</v>
      </c>
      <c r="G149" s="25">
        <f t="shared" si="13"/>
        <v>1000</v>
      </c>
    </row>
    <row r="150" spans="1:7" ht="42.75" customHeight="1">
      <c r="A150" s="138" t="s">
        <v>275</v>
      </c>
      <c r="B150" s="13" t="s">
        <v>274</v>
      </c>
      <c r="C150" s="136" t="s">
        <v>481</v>
      </c>
      <c r="D150" s="136"/>
      <c r="E150" s="102" t="s">
        <v>803</v>
      </c>
      <c r="F150" s="25">
        <f t="shared" si="13"/>
        <v>1000</v>
      </c>
      <c r="G150" s="25">
        <f t="shared" si="13"/>
        <v>1000</v>
      </c>
    </row>
    <row r="151" spans="1:7" ht="18.75" customHeight="1">
      <c r="A151" s="138" t="s">
        <v>275</v>
      </c>
      <c r="B151" s="13" t="s">
        <v>274</v>
      </c>
      <c r="C151" s="136" t="s">
        <v>482</v>
      </c>
      <c r="D151" s="136"/>
      <c r="E151" s="102" t="s">
        <v>528</v>
      </c>
      <c r="F151" s="25">
        <f t="shared" si="13"/>
        <v>1000</v>
      </c>
      <c r="G151" s="25">
        <f t="shared" si="13"/>
        <v>1000</v>
      </c>
    </row>
    <row r="152" spans="1:7" ht="24.75" customHeight="1">
      <c r="A152" s="138" t="s">
        <v>275</v>
      </c>
      <c r="B152" s="13" t="s">
        <v>274</v>
      </c>
      <c r="C152" s="136" t="s">
        <v>530</v>
      </c>
      <c r="D152" s="136"/>
      <c r="E152" s="52" t="s">
        <v>529</v>
      </c>
      <c r="F152" s="25">
        <f t="shared" si="13"/>
        <v>1000</v>
      </c>
      <c r="G152" s="25">
        <f t="shared" si="13"/>
        <v>1000</v>
      </c>
    </row>
    <row r="153" spans="1:7" ht="30.75" customHeight="1">
      <c r="A153" s="138" t="s">
        <v>275</v>
      </c>
      <c r="B153" s="16" t="s">
        <v>274</v>
      </c>
      <c r="C153" s="138" t="s">
        <v>530</v>
      </c>
      <c r="D153" s="138" t="s">
        <v>187</v>
      </c>
      <c r="E153" s="112" t="s">
        <v>195</v>
      </c>
      <c r="F153" s="26">
        <v>1000</v>
      </c>
      <c r="G153" s="26">
        <v>1000</v>
      </c>
    </row>
    <row r="154" spans="1:7" ht="16.5">
      <c r="A154" s="58" t="s">
        <v>276</v>
      </c>
      <c r="B154" s="58"/>
      <c r="C154" s="137"/>
      <c r="D154" s="137"/>
      <c r="E154" s="59" t="s">
        <v>263</v>
      </c>
      <c r="F154" s="60">
        <f>F155+F167</f>
        <v>3902498.16</v>
      </c>
      <c r="G154" s="60">
        <f>G155+G167</f>
        <v>4062761</v>
      </c>
    </row>
    <row r="155" spans="1:9" ht="19.5" customHeight="1">
      <c r="A155" s="13" t="s">
        <v>276</v>
      </c>
      <c r="B155" s="13" t="s">
        <v>269</v>
      </c>
      <c r="C155" s="136"/>
      <c r="D155" s="136"/>
      <c r="E155" s="52" t="s">
        <v>264</v>
      </c>
      <c r="F155" s="25">
        <f>F159+F156</f>
        <v>2076268.16</v>
      </c>
      <c r="G155" s="25">
        <f>G159+G156</f>
        <v>2232731</v>
      </c>
      <c r="H155" s="80"/>
      <c r="I155" s="36"/>
    </row>
    <row r="156" spans="1:9" ht="29.25" customHeight="1">
      <c r="A156" s="13" t="s">
        <v>276</v>
      </c>
      <c r="B156" s="13" t="s">
        <v>269</v>
      </c>
      <c r="C156" s="136" t="s">
        <v>478</v>
      </c>
      <c r="D156" s="136"/>
      <c r="E156" s="54" t="s">
        <v>782</v>
      </c>
      <c r="F156" s="25">
        <f>F157</f>
        <v>200</v>
      </c>
      <c r="G156" s="25">
        <f>G157</f>
        <v>200</v>
      </c>
      <c r="H156" s="80"/>
      <c r="I156" s="36"/>
    </row>
    <row r="157" spans="1:9" ht="31.5" customHeight="1">
      <c r="A157" s="13" t="s">
        <v>276</v>
      </c>
      <c r="B157" s="13" t="s">
        <v>269</v>
      </c>
      <c r="C157" s="136" t="s">
        <v>535</v>
      </c>
      <c r="D157" s="136"/>
      <c r="E157" s="111" t="s">
        <v>707</v>
      </c>
      <c r="F157" s="199">
        <f>F158</f>
        <v>200</v>
      </c>
      <c r="G157" s="199">
        <f>G158</f>
        <v>200</v>
      </c>
      <c r="H157" s="80"/>
      <c r="I157" s="36"/>
    </row>
    <row r="158" spans="1:9" ht="30" customHeight="1">
      <c r="A158" s="16" t="s">
        <v>276</v>
      </c>
      <c r="B158" s="16" t="s">
        <v>269</v>
      </c>
      <c r="C158" s="138" t="s">
        <v>535</v>
      </c>
      <c r="D158" s="138" t="s">
        <v>187</v>
      </c>
      <c r="E158" s="112" t="s">
        <v>195</v>
      </c>
      <c r="F158" s="25">
        <v>200</v>
      </c>
      <c r="G158" s="25">
        <v>200</v>
      </c>
      <c r="H158" s="80"/>
      <c r="I158" s="36"/>
    </row>
    <row r="159" spans="1:7" ht="37.5" customHeight="1">
      <c r="A159" s="13" t="s">
        <v>276</v>
      </c>
      <c r="B159" s="13" t="s">
        <v>269</v>
      </c>
      <c r="C159" s="136" t="s">
        <v>303</v>
      </c>
      <c r="D159" s="136"/>
      <c r="E159" s="52" t="s">
        <v>519</v>
      </c>
      <c r="F159" s="25">
        <f aca="true" t="shared" si="14" ref="F159:G165">F160</f>
        <v>2076068.16</v>
      </c>
      <c r="G159" s="25">
        <f t="shared" si="14"/>
        <v>2232531</v>
      </c>
    </row>
    <row r="160" spans="1:7" ht="38.25">
      <c r="A160" s="13" t="s">
        <v>276</v>
      </c>
      <c r="B160" s="13" t="s">
        <v>269</v>
      </c>
      <c r="C160" s="136" t="s">
        <v>302</v>
      </c>
      <c r="D160" s="136"/>
      <c r="E160" s="52" t="s">
        <v>505</v>
      </c>
      <c r="F160" s="25">
        <f>F161+F164</f>
        <v>2076068.16</v>
      </c>
      <c r="G160" s="25">
        <f t="shared" si="14"/>
        <v>2232531</v>
      </c>
    </row>
    <row r="161" spans="1:7" ht="25.5">
      <c r="A161" s="13" t="s">
        <v>276</v>
      </c>
      <c r="B161" s="13" t="s">
        <v>269</v>
      </c>
      <c r="C161" s="136" t="s">
        <v>304</v>
      </c>
      <c r="D161" s="136"/>
      <c r="E161" s="52" t="s">
        <v>418</v>
      </c>
      <c r="F161" s="25">
        <f t="shared" si="14"/>
        <v>2076068.16</v>
      </c>
      <c r="G161" s="25">
        <f t="shared" si="14"/>
        <v>2232531</v>
      </c>
    </row>
    <row r="162" spans="1:7" ht="18.75" customHeight="1">
      <c r="A162" s="16" t="s">
        <v>276</v>
      </c>
      <c r="B162" s="16" t="s">
        <v>269</v>
      </c>
      <c r="C162" s="138" t="s">
        <v>304</v>
      </c>
      <c r="D162" s="138" t="s">
        <v>531</v>
      </c>
      <c r="E162" s="53" t="s">
        <v>532</v>
      </c>
      <c r="F162" s="26">
        <f t="shared" si="14"/>
        <v>2076068.16</v>
      </c>
      <c r="G162" s="26">
        <f t="shared" si="14"/>
        <v>2232531</v>
      </c>
    </row>
    <row r="163" spans="1:7" ht="30" customHeight="1">
      <c r="A163" s="16" t="s">
        <v>276</v>
      </c>
      <c r="B163" s="16" t="s">
        <v>269</v>
      </c>
      <c r="C163" s="138" t="s">
        <v>304</v>
      </c>
      <c r="D163" s="138" t="s">
        <v>533</v>
      </c>
      <c r="E163" s="53" t="s">
        <v>534</v>
      </c>
      <c r="F163" s="26">
        <v>2076068.16</v>
      </c>
      <c r="G163" s="26">
        <v>2232531</v>
      </c>
    </row>
    <row r="164" spans="1:7" ht="30" customHeight="1">
      <c r="A164" s="13" t="s">
        <v>276</v>
      </c>
      <c r="B164" s="13" t="s">
        <v>269</v>
      </c>
      <c r="C164" s="136" t="s">
        <v>746</v>
      </c>
      <c r="D164" s="136"/>
      <c r="E164" s="52" t="s">
        <v>745</v>
      </c>
      <c r="F164" s="25">
        <f t="shared" si="14"/>
        <v>0</v>
      </c>
      <c r="G164" s="25">
        <f t="shared" si="14"/>
        <v>0</v>
      </c>
    </row>
    <row r="165" spans="1:7" ht="30" customHeight="1">
      <c r="A165" s="16" t="s">
        <v>276</v>
      </c>
      <c r="B165" s="16" t="s">
        <v>269</v>
      </c>
      <c r="C165" s="138" t="s">
        <v>746</v>
      </c>
      <c r="D165" s="138" t="s">
        <v>531</v>
      </c>
      <c r="E165" s="53" t="s">
        <v>532</v>
      </c>
      <c r="F165" s="26">
        <f t="shared" si="14"/>
        <v>0</v>
      </c>
      <c r="G165" s="26">
        <f t="shared" si="14"/>
        <v>0</v>
      </c>
    </row>
    <row r="166" spans="1:7" ht="30" customHeight="1">
      <c r="A166" s="16" t="s">
        <v>276</v>
      </c>
      <c r="B166" s="16" t="s">
        <v>269</v>
      </c>
      <c r="C166" s="138" t="s">
        <v>746</v>
      </c>
      <c r="D166" s="138" t="s">
        <v>533</v>
      </c>
      <c r="E166" s="53" t="s">
        <v>534</v>
      </c>
      <c r="F166" s="26">
        <v>0</v>
      </c>
      <c r="G166" s="26">
        <v>0</v>
      </c>
    </row>
    <row r="167" spans="1:7" ht="24" customHeight="1">
      <c r="A167" s="13" t="s">
        <v>276</v>
      </c>
      <c r="B167" s="13" t="s">
        <v>273</v>
      </c>
      <c r="C167" s="136"/>
      <c r="D167" s="136"/>
      <c r="E167" s="52" t="s">
        <v>265</v>
      </c>
      <c r="F167" s="25">
        <f>F176+F168+F172</f>
        <v>1826230</v>
      </c>
      <c r="G167" s="25">
        <f>G176+G168+G172</f>
        <v>1830030</v>
      </c>
    </row>
    <row r="168" spans="1:7" ht="30" customHeight="1">
      <c r="A168" s="13" t="s">
        <v>276</v>
      </c>
      <c r="B168" s="13" t="s">
        <v>273</v>
      </c>
      <c r="C168" s="136" t="s">
        <v>306</v>
      </c>
      <c r="D168" s="136"/>
      <c r="E168" s="54" t="s">
        <v>624</v>
      </c>
      <c r="F168" s="25">
        <f aca="true" t="shared" si="15" ref="F168:G170">F169</f>
        <v>0</v>
      </c>
      <c r="G168" s="25">
        <f t="shared" si="15"/>
        <v>0</v>
      </c>
    </row>
    <row r="169" spans="1:7" ht="29.25" customHeight="1" hidden="1">
      <c r="A169" s="13" t="s">
        <v>276</v>
      </c>
      <c r="B169" s="13" t="s">
        <v>273</v>
      </c>
      <c r="C169" s="136" t="s">
        <v>307</v>
      </c>
      <c r="D169" s="136"/>
      <c r="E169" s="52" t="s">
        <v>309</v>
      </c>
      <c r="F169" s="25">
        <f t="shared" si="15"/>
        <v>0</v>
      </c>
      <c r="G169" s="25">
        <f t="shared" si="15"/>
        <v>0</v>
      </c>
    </row>
    <row r="170" spans="1:7" ht="18.75" customHeight="1" hidden="1">
      <c r="A170" s="13" t="s">
        <v>276</v>
      </c>
      <c r="B170" s="13" t="s">
        <v>273</v>
      </c>
      <c r="C170" s="136" t="s">
        <v>500</v>
      </c>
      <c r="D170" s="136"/>
      <c r="E170" s="52" t="s">
        <v>405</v>
      </c>
      <c r="F170" s="25">
        <f t="shared" si="15"/>
        <v>0</v>
      </c>
      <c r="G170" s="25">
        <f t="shared" si="15"/>
        <v>0</v>
      </c>
    </row>
    <row r="171" spans="1:7" ht="27" customHeight="1">
      <c r="A171" s="16" t="s">
        <v>276</v>
      </c>
      <c r="B171" s="16" t="s">
        <v>273</v>
      </c>
      <c r="C171" s="138" t="s">
        <v>500</v>
      </c>
      <c r="D171" s="138" t="s">
        <v>187</v>
      </c>
      <c r="E171" s="112" t="s">
        <v>195</v>
      </c>
      <c r="F171" s="26">
        <v>0</v>
      </c>
      <c r="G171" s="26">
        <v>0</v>
      </c>
    </row>
    <row r="172" spans="1:7" ht="1.5" customHeight="1">
      <c r="A172" s="13" t="s">
        <v>276</v>
      </c>
      <c r="B172" s="13" t="s">
        <v>273</v>
      </c>
      <c r="C172" s="136" t="s">
        <v>478</v>
      </c>
      <c r="D172" s="136"/>
      <c r="E172" s="54" t="s">
        <v>629</v>
      </c>
      <c r="F172" s="25">
        <f aca="true" t="shared" si="16" ref="F172:G174">F173</f>
        <v>0</v>
      </c>
      <c r="G172" s="25">
        <f t="shared" si="16"/>
        <v>0</v>
      </c>
    </row>
    <row r="173" spans="1:7" ht="19.5" customHeight="1" hidden="1">
      <c r="A173" s="13" t="s">
        <v>276</v>
      </c>
      <c r="B173" s="13" t="s">
        <v>273</v>
      </c>
      <c r="C173" s="136" t="s">
        <v>202</v>
      </c>
      <c r="D173" s="136"/>
      <c r="E173" s="52" t="s">
        <v>630</v>
      </c>
      <c r="F173" s="25">
        <f t="shared" si="16"/>
        <v>0</v>
      </c>
      <c r="G173" s="25">
        <f t="shared" si="16"/>
        <v>0</v>
      </c>
    </row>
    <row r="174" spans="1:7" ht="19.5" customHeight="1" hidden="1">
      <c r="A174" s="13" t="s">
        <v>276</v>
      </c>
      <c r="B174" s="13" t="s">
        <v>273</v>
      </c>
      <c r="C174" s="136" t="s">
        <v>535</v>
      </c>
      <c r="D174" s="136"/>
      <c r="E174" s="52" t="s">
        <v>537</v>
      </c>
      <c r="F174" s="25">
        <f t="shared" si="16"/>
        <v>0</v>
      </c>
      <c r="G174" s="25">
        <f t="shared" si="16"/>
        <v>0</v>
      </c>
    </row>
    <row r="175" spans="1:7" ht="30" customHeight="1" hidden="1">
      <c r="A175" s="16" t="s">
        <v>276</v>
      </c>
      <c r="B175" s="16" t="s">
        <v>273</v>
      </c>
      <c r="C175" s="138" t="s">
        <v>535</v>
      </c>
      <c r="D175" s="138" t="s">
        <v>187</v>
      </c>
      <c r="E175" s="112" t="s">
        <v>195</v>
      </c>
      <c r="F175" s="26">
        <v>0</v>
      </c>
      <c r="G175" s="26">
        <v>0</v>
      </c>
    </row>
    <row r="176" spans="1:7" ht="37.5" customHeight="1">
      <c r="A176" s="13" t="s">
        <v>276</v>
      </c>
      <c r="B176" s="13" t="s">
        <v>273</v>
      </c>
      <c r="C176" s="136" t="s">
        <v>303</v>
      </c>
      <c r="D176" s="136"/>
      <c r="E176" s="52" t="s">
        <v>519</v>
      </c>
      <c r="F176" s="25">
        <f>F177</f>
        <v>1826230</v>
      </c>
      <c r="G176" s="25">
        <f>G177</f>
        <v>1830030</v>
      </c>
    </row>
    <row r="177" spans="1:7" ht="44.25" customHeight="1">
      <c r="A177" s="13" t="s">
        <v>276</v>
      </c>
      <c r="B177" s="13" t="s">
        <v>273</v>
      </c>
      <c r="C177" s="136" t="s">
        <v>302</v>
      </c>
      <c r="D177" s="136"/>
      <c r="E177" s="52" t="s">
        <v>505</v>
      </c>
      <c r="F177" s="25">
        <f>F178</f>
        <v>1826230</v>
      </c>
      <c r="G177" s="25">
        <f>G178</f>
        <v>1830030</v>
      </c>
    </row>
    <row r="178" spans="1:7" ht="56.25" customHeight="1">
      <c r="A178" s="13" t="s">
        <v>276</v>
      </c>
      <c r="B178" s="13" t="s">
        <v>273</v>
      </c>
      <c r="C178" s="136" t="s">
        <v>300</v>
      </c>
      <c r="D178" s="136"/>
      <c r="E178" s="52" t="s">
        <v>299</v>
      </c>
      <c r="F178" s="25">
        <f>SUM(F179:F180)</f>
        <v>1826230</v>
      </c>
      <c r="G178" s="25">
        <f>SUM(G179:G180)</f>
        <v>1830030</v>
      </c>
    </row>
    <row r="179" spans="1:7" ht="30" customHeight="1">
      <c r="A179" s="16" t="s">
        <v>276</v>
      </c>
      <c r="B179" s="16" t="s">
        <v>273</v>
      </c>
      <c r="C179" s="138" t="s">
        <v>300</v>
      </c>
      <c r="D179" s="138" t="s">
        <v>189</v>
      </c>
      <c r="E179" s="112" t="s">
        <v>192</v>
      </c>
      <c r="F179" s="26">
        <v>1806230</v>
      </c>
      <c r="G179" s="26">
        <v>1808309</v>
      </c>
    </row>
    <row r="180" spans="1:7" ht="33.75" customHeight="1">
      <c r="A180" s="18" t="s">
        <v>276</v>
      </c>
      <c r="B180" s="18" t="s">
        <v>273</v>
      </c>
      <c r="C180" s="138" t="s">
        <v>300</v>
      </c>
      <c r="D180" s="138" t="s">
        <v>187</v>
      </c>
      <c r="E180" s="112" t="s">
        <v>195</v>
      </c>
      <c r="F180" s="26">
        <v>20000</v>
      </c>
      <c r="G180" s="26">
        <v>21721</v>
      </c>
    </row>
    <row r="181" spans="1:7" ht="33.75" customHeight="1">
      <c r="A181" s="58">
        <v>10</v>
      </c>
      <c r="B181" s="58"/>
      <c r="C181" s="137"/>
      <c r="D181" s="137"/>
      <c r="E181" s="59" t="s">
        <v>420</v>
      </c>
      <c r="F181" s="60">
        <f>F182+F188+F194</f>
        <v>70000</v>
      </c>
      <c r="G181" s="60">
        <f>G182+G188+G194</f>
        <v>70000</v>
      </c>
    </row>
    <row r="182" spans="1:7" ht="18" customHeight="1">
      <c r="A182" s="13">
        <v>10</v>
      </c>
      <c r="B182" s="13" t="s">
        <v>269</v>
      </c>
      <c r="C182" s="136"/>
      <c r="D182" s="136"/>
      <c r="E182" s="52" t="s">
        <v>266</v>
      </c>
      <c r="F182" s="25">
        <f aca="true" t="shared" si="17" ref="F182:G186">F183</f>
        <v>0</v>
      </c>
      <c r="G182" s="25">
        <f t="shared" si="17"/>
        <v>0</v>
      </c>
    </row>
    <row r="183" spans="1:7" ht="30" customHeight="1">
      <c r="A183" s="13">
        <v>10</v>
      </c>
      <c r="B183" s="13" t="s">
        <v>269</v>
      </c>
      <c r="C183" s="136" t="s">
        <v>294</v>
      </c>
      <c r="D183" s="136"/>
      <c r="E183" s="102" t="s">
        <v>631</v>
      </c>
      <c r="F183" s="25">
        <f t="shared" si="17"/>
        <v>0</v>
      </c>
      <c r="G183" s="25">
        <f t="shared" si="17"/>
        <v>0</v>
      </c>
    </row>
    <row r="184" spans="1:7" ht="29.25" customHeight="1">
      <c r="A184" s="13" t="s">
        <v>426</v>
      </c>
      <c r="B184" s="13" t="s">
        <v>269</v>
      </c>
      <c r="C184" s="136" t="s">
        <v>297</v>
      </c>
      <c r="D184" s="136"/>
      <c r="E184" s="102" t="s">
        <v>298</v>
      </c>
      <c r="F184" s="46">
        <f t="shared" si="17"/>
        <v>0</v>
      </c>
      <c r="G184" s="46">
        <f t="shared" si="17"/>
        <v>0</v>
      </c>
    </row>
    <row r="185" spans="1:7" ht="28.5" customHeight="1">
      <c r="A185" s="13" t="s">
        <v>426</v>
      </c>
      <c r="B185" s="13" t="s">
        <v>269</v>
      </c>
      <c r="C185" s="136" t="s">
        <v>539</v>
      </c>
      <c r="D185" s="136"/>
      <c r="E185" s="52" t="s">
        <v>267</v>
      </c>
      <c r="F185" s="25">
        <f t="shared" si="17"/>
        <v>0</v>
      </c>
      <c r="G185" s="25">
        <f t="shared" si="17"/>
        <v>0</v>
      </c>
    </row>
    <row r="186" spans="1:7" ht="33.75" customHeight="1">
      <c r="A186" s="13">
        <v>10</v>
      </c>
      <c r="B186" s="13" t="s">
        <v>269</v>
      </c>
      <c r="C186" s="136" t="s">
        <v>541</v>
      </c>
      <c r="D186" s="136"/>
      <c r="E186" s="52" t="s">
        <v>540</v>
      </c>
      <c r="F186" s="25">
        <f t="shared" si="17"/>
        <v>0</v>
      </c>
      <c r="G186" s="25">
        <f t="shared" si="17"/>
        <v>0</v>
      </c>
    </row>
    <row r="187" spans="1:7" ht="18" customHeight="1">
      <c r="A187" s="16" t="s">
        <v>426</v>
      </c>
      <c r="B187" s="16" t="s">
        <v>269</v>
      </c>
      <c r="C187" s="138" t="s">
        <v>541</v>
      </c>
      <c r="D187" s="138" t="s">
        <v>193</v>
      </c>
      <c r="E187" s="53" t="s">
        <v>268</v>
      </c>
      <c r="F187" s="26">
        <v>0</v>
      </c>
      <c r="G187" s="26">
        <v>0</v>
      </c>
    </row>
    <row r="188" spans="1:7" ht="20.25" customHeight="1">
      <c r="A188" s="13">
        <v>10</v>
      </c>
      <c r="B188" s="13" t="s">
        <v>272</v>
      </c>
      <c r="C188" s="136"/>
      <c r="D188" s="136"/>
      <c r="E188" s="52" t="s">
        <v>437</v>
      </c>
      <c r="F188" s="25">
        <f aca="true" t="shared" si="18" ref="F188:G192">F189</f>
        <v>0</v>
      </c>
      <c r="G188" s="25">
        <f t="shared" si="18"/>
        <v>0</v>
      </c>
    </row>
    <row r="189" spans="1:7" ht="37.5" customHeight="1">
      <c r="A189" s="13">
        <v>10</v>
      </c>
      <c r="B189" s="13" t="s">
        <v>272</v>
      </c>
      <c r="C189" s="136" t="s">
        <v>294</v>
      </c>
      <c r="D189" s="136"/>
      <c r="E189" s="102" t="s">
        <v>632</v>
      </c>
      <c r="F189" s="25">
        <f t="shared" si="18"/>
        <v>0</v>
      </c>
      <c r="G189" s="25">
        <f t="shared" si="18"/>
        <v>0</v>
      </c>
    </row>
    <row r="190" spans="1:7" ht="30.75" customHeight="1">
      <c r="A190" s="13" t="s">
        <v>426</v>
      </c>
      <c r="B190" s="13" t="s">
        <v>272</v>
      </c>
      <c r="C190" s="136" t="s">
        <v>297</v>
      </c>
      <c r="D190" s="136"/>
      <c r="E190" s="102" t="s">
        <v>298</v>
      </c>
      <c r="F190" s="46">
        <f t="shared" si="18"/>
        <v>0</v>
      </c>
      <c r="G190" s="46">
        <f t="shared" si="18"/>
        <v>0</v>
      </c>
    </row>
    <row r="191" spans="1:7" ht="24.75" customHeight="1">
      <c r="A191" s="13" t="s">
        <v>426</v>
      </c>
      <c r="B191" s="13" t="s">
        <v>272</v>
      </c>
      <c r="C191" s="136" t="s">
        <v>539</v>
      </c>
      <c r="D191" s="136"/>
      <c r="E191" s="52" t="s">
        <v>267</v>
      </c>
      <c r="F191" s="25">
        <f t="shared" si="18"/>
        <v>0</v>
      </c>
      <c r="G191" s="25">
        <f t="shared" si="18"/>
        <v>0</v>
      </c>
    </row>
    <row r="192" spans="1:7" ht="27" customHeight="1">
      <c r="A192" s="13">
        <v>10</v>
      </c>
      <c r="B192" s="13" t="s">
        <v>272</v>
      </c>
      <c r="C192" s="136" t="s">
        <v>543</v>
      </c>
      <c r="D192" s="136"/>
      <c r="E192" s="52" t="s">
        <v>542</v>
      </c>
      <c r="F192" s="25">
        <f t="shared" si="18"/>
        <v>0</v>
      </c>
      <c r="G192" s="25">
        <f t="shared" si="18"/>
        <v>0</v>
      </c>
    </row>
    <row r="193" spans="1:7" ht="20.25" customHeight="1">
      <c r="A193" s="16" t="s">
        <v>426</v>
      </c>
      <c r="B193" s="16" t="s">
        <v>272</v>
      </c>
      <c r="C193" s="138" t="s">
        <v>543</v>
      </c>
      <c r="D193" s="138" t="s">
        <v>193</v>
      </c>
      <c r="E193" s="188" t="s">
        <v>268</v>
      </c>
      <c r="F193" s="26">
        <v>0</v>
      </c>
      <c r="G193" s="26">
        <v>0</v>
      </c>
    </row>
    <row r="194" spans="1:7" ht="1.5" customHeight="1">
      <c r="A194" s="13" t="s">
        <v>426</v>
      </c>
      <c r="B194" s="13" t="s">
        <v>272</v>
      </c>
      <c r="C194" s="136" t="s">
        <v>303</v>
      </c>
      <c r="D194" s="136"/>
      <c r="E194" s="111" t="s">
        <v>496</v>
      </c>
      <c r="F194" s="25">
        <f aca="true" t="shared" si="19" ref="F194:G197">F195</f>
        <v>70000</v>
      </c>
      <c r="G194" s="25">
        <f t="shared" si="19"/>
        <v>70000</v>
      </c>
    </row>
    <row r="195" spans="1:8" ht="39.75" customHeight="1" hidden="1">
      <c r="A195" s="13" t="s">
        <v>426</v>
      </c>
      <c r="B195" s="13" t="s">
        <v>272</v>
      </c>
      <c r="C195" s="136" t="s">
        <v>302</v>
      </c>
      <c r="D195" s="136"/>
      <c r="E195" s="111" t="s">
        <v>544</v>
      </c>
      <c r="F195" s="25">
        <f t="shared" si="19"/>
        <v>70000</v>
      </c>
      <c r="G195" s="25">
        <f t="shared" si="19"/>
        <v>70000</v>
      </c>
      <c r="H195" s="80"/>
    </row>
    <row r="196" spans="1:8" s="20" customFormat="1" ht="29.25" customHeight="1">
      <c r="A196" s="13" t="s">
        <v>426</v>
      </c>
      <c r="B196" s="13" t="s">
        <v>272</v>
      </c>
      <c r="C196" s="136" t="s">
        <v>188</v>
      </c>
      <c r="D196" s="136"/>
      <c r="E196" s="113" t="s">
        <v>552</v>
      </c>
      <c r="F196" s="25">
        <f t="shared" si="19"/>
        <v>70000</v>
      </c>
      <c r="G196" s="25">
        <f t="shared" si="19"/>
        <v>70000</v>
      </c>
      <c r="H196" s="98"/>
    </row>
    <row r="197" spans="1:8" s="20" customFormat="1" ht="17.25" customHeight="1">
      <c r="A197" s="16" t="s">
        <v>426</v>
      </c>
      <c r="B197" s="16" t="s">
        <v>272</v>
      </c>
      <c r="C197" s="138" t="s">
        <v>188</v>
      </c>
      <c r="D197" s="138" t="s">
        <v>531</v>
      </c>
      <c r="E197" s="53" t="s">
        <v>532</v>
      </c>
      <c r="F197" s="26">
        <f t="shared" si="19"/>
        <v>70000</v>
      </c>
      <c r="G197" s="26">
        <f t="shared" si="19"/>
        <v>70000</v>
      </c>
      <c r="H197" s="98"/>
    </row>
    <row r="198" spans="1:8" ht="40.5" customHeight="1">
      <c r="A198" s="16" t="s">
        <v>426</v>
      </c>
      <c r="B198" s="16" t="s">
        <v>272</v>
      </c>
      <c r="C198" s="138" t="s">
        <v>188</v>
      </c>
      <c r="D198" s="138" t="s">
        <v>533</v>
      </c>
      <c r="E198" s="53" t="s">
        <v>534</v>
      </c>
      <c r="F198" s="26">
        <v>70000</v>
      </c>
      <c r="G198" s="26">
        <v>70000</v>
      </c>
      <c r="H198" s="100"/>
    </row>
    <row r="199" spans="1:7" ht="0.75" customHeight="1">
      <c r="A199" s="58">
        <v>11</v>
      </c>
      <c r="B199" s="58"/>
      <c r="C199" s="137"/>
      <c r="D199" s="137"/>
      <c r="E199" s="59" t="s">
        <v>279</v>
      </c>
      <c r="F199" s="60" t="e">
        <f>#REF!</f>
        <v>#REF!</v>
      </c>
      <c r="G199" s="60" t="e">
        <f>#REF!</f>
        <v>#REF!</v>
      </c>
    </row>
    <row r="200" spans="1:7" ht="33" customHeight="1">
      <c r="A200" s="58">
        <v>11</v>
      </c>
      <c r="B200" s="58"/>
      <c r="C200" s="137"/>
      <c r="D200" s="137"/>
      <c r="E200" s="59" t="s">
        <v>279</v>
      </c>
      <c r="F200" s="60">
        <f aca="true" t="shared" si="20" ref="F200:G204">F201</f>
        <v>0</v>
      </c>
      <c r="G200" s="60">
        <f t="shared" si="20"/>
        <v>0</v>
      </c>
    </row>
    <row r="201" spans="1:7" ht="19.5" customHeight="1">
      <c r="A201" s="13">
        <v>11</v>
      </c>
      <c r="B201" s="13" t="s">
        <v>269</v>
      </c>
      <c r="C201" s="136"/>
      <c r="D201" s="136"/>
      <c r="E201" s="52" t="s">
        <v>423</v>
      </c>
      <c r="F201" s="25">
        <f t="shared" si="20"/>
        <v>0</v>
      </c>
      <c r="G201" s="25">
        <f t="shared" si="20"/>
        <v>0</v>
      </c>
    </row>
    <row r="202" spans="1:7" ht="27.75" customHeight="1">
      <c r="A202" s="13">
        <v>11</v>
      </c>
      <c r="B202" s="13" t="s">
        <v>269</v>
      </c>
      <c r="C202" s="136" t="s">
        <v>291</v>
      </c>
      <c r="D202" s="136"/>
      <c r="E202" s="52" t="s">
        <v>633</v>
      </c>
      <c r="F202" s="25">
        <f t="shared" si="20"/>
        <v>0</v>
      </c>
      <c r="G202" s="25">
        <f t="shared" si="20"/>
        <v>0</v>
      </c>
    </row>
    <row r="203" spans="1:7" ht="27" customHeight="1">
      <c r="A203" s="13" t="s">
        <v>431</v>
      </c>
      <c r="B203" s="13" t="s">
        <v>269</v>
      </c>
      <c r="C203" s="136" t="s">
        <v>292</v>
      </c>
      <c r="D203" s="136"/>
      <c r="E203" s="52" t="s">
        <v>293</v>
      </c>
      <c r="F203" s="46">
        <f t="shared" si="20"/>
        <v>0</v>
      </c>
      <c r="G203" s="46">
        <f t="shared" si="20"/>
        <v>0</v>
      </c>
    </row>
    <row r="204" spans="1:7" ht="15" customHeight="1">
      <c r="A204" s="13">
        <v>11</v>
      </c>
      <c r="B204" s="13" t="s">
        <v>269</v>
      </c>
      <c r="C204" s="136" t="s">
        <v>545</v>
      </c>
      <c r="D204" s="136"/>
      <c r="E204" s="52" t="s">
        <v>280</v>
      </c>
      <c r="F204" s="25">
        <f t="shared" si="20"/>
        <v>0</v>
      </c>
      <c r="G204" s="25">
        <f t="shared" si="20"/>
        <v>0</v>
      </c>
    </row>
    <row r="205" spans="1:7" ht="29.25" customHeight="1">
      <c r="A205" s="16" t="s">
        <v>431</v>
      </c>
      <c r="B205" s="16" t="s">
        <v>269</v>
      </c>
      <c r="C205" s="138" t="s">
        <v>545</v>
      </c>
      <c r="D205" s="138" t="s">
        <v>187</v>
      </c>
      <c r="E205" s="112" t="s">
        <v>195</v>
      </c>
      <c r="F205" s="26">
        <v>0</v>
      </c>
      <c r="G205" s="25">
        <v>0</v>
      </c>
    </row>
    <row r="206" spans="1:7" ht="0.75" customHeight="1">
      <c r="A206" s="58" t="s">
        <v>425</v>
      </c>
      <c r="B206" s="58"/>
      <c r="C206" s="137"/>
      <c r="D206" s="137"/>
      <c r="E206" s="59" t="s">
        <v>546</v>
      </c>
      <c r="F206" s="60">
        <f aca="true" t="shared" si="21" ref="F206:G210">F207</f>
        <v>0</v>
      </c>
      <c r="G206" s="60">
        <f t="shared" si="21"/>
        <v>0</v>
      </c>
    </row>
    <row r="207" spans="1:7" ht="24" customHeight="1" hidden="1">
      <c r="A207" s="13" t="s">
        <v>425</v>
      </c>
      <c r="B207" s="13" t="s">
        <v>269</v>
      </c>
      <c r="C207" s="136"/>
      <c r="D207" s="136"/>
      <c r="E207" s="52" t="s">
        <v>547</v>
      </c>
      <c r="F207" s="25">
        <f t="shared" si="21"/>
        <v>0</v>
      </c>
      <c r="G207" s="25">
        <f t="shared" si="21"/>
        <v>0</v>
      </c>
    </row>
    <row r="208" spans="1:7" ht="18" customHeight="1" hidden="1">
      <c r="A208" s="13" t="s">
        <v>425</v>
      </c>
      <c r="B208" s="13" t="s">
        <v>269</v>
      </c>
      <c r="C208" s="136" t="s">
        <v>303</v>
      </c>
      <c r="D208" s="138"/>
      <c r="E208" s="111" t="s">
        <v>548</v>
      </c>
      <c r="F208" s="25">
        <f t="shared" si="21"/>
        <v>0</v>
      </c>
      <c r="G208" s="25">
        <f t="shared" si="21"/>
        <v>0</v>
      </c>
    </row>
    <row r="209" spans="1:7" ht="12.75" customHeight="1" hidden="1">
      <c r="A209" s="13" t="s">
        <v>425</v>
      </c>
      <c r="B209" s="13" t="s">
        <v>269</v>
      </c>
      <c r="C209" s="136" t="s">
        <v>302</v>
      </c>
      <c r="D209" s="136"/>
      <c r="E209" s="111" t="s">
        <v>544</v>
      </c>
      <c r="F209" s="25">
        <f t="shared" si="21"/>
        <v>0</v>
      </c>
      <c r="G209" s="25">
        <f t="shared" si="21"/>
        <v>0</v>
      </c>
    </row>
    <row r="210" spans="1:7" ht="15" customHeight="1" hidden="1">
      <c r="A210" s="16" t="s">
        <v>425</v>
      </c>
      <c r="B210" s="16" t="s">
        <v>269</v>
      </c>
      <c r="C210" s="138" t="s">
        <v>551</v>
      </c>
      <c r="D210" s="138"/>
      <c r="E210" s="112" t="s">
        <v>549</v>
      </c>
      <c r="F210" s="25">
        <f t="shared" si="21"/>
        <v>0</v>
      </c>
      <c r="G210" s="25">
        <f t="shared" si="21"/>
        <v>0</v>
      </c>
    </row>
    <row r="211" spans="1:7" ht="15" customHeight="1" hidden="1">
      <c r="A211" s="16" t="s">
        <v>425</v>
      </c>
      <c r="B211" s="16" t="s">
        <v>269</v>
      </c>
      <c r="C211" s="138" t="s">
        <v>551</v>
      </c>
      <c r="D211" s="138" t="s">
        <v>38</v>
      </c>
      <c r="E211" s="112" t="s">
        <v>550</v>
      </c>
      <c r="F211" s="26">
        <v>0</v>
      </c>
      <c r="G211" s="26">
        <v>0</v>
      </c>
    </row>
    <row r="212" spans="1:8" ht="17.25" customHeight="1">
      <c r="A212" s="42"/>
      <c r="B212" s="42"/>
      <c r="C212" s="147"/>
      <c r="D212" s="147"/>
      <c r="E212" s="56" t="s">
        <v>438</v>
      </c>
      <c r="F212" s="43">
        <f>F7+F49+F56+F98+F120+F148+F154+F181+F200+F206</f>
        <v>12408006</v>
      </c>
      <c r="G212" s="43">
        <f>G7+G49+G56+G98+G120+G148+G154+G181+G200+G206</f>
        <v>12442360</v>
      </c>
      <c r="H212" s="80"/>
    </row>
    <row r="213" ht="18.75" customHeight="1">
      <c r="G213" s="154"/>
    </row>
    <row r="214" ht="33.75" customHeight="1"/>
    <row r="215" ht="33.75" customHeight="1"/>
    <row r="216" ht="21.75" customHeight="1"/>
    <row r="217" ht="33" customHeight="1"/>
    <row r="218" ht="15">
      <c r="H218" s="101"/>
    </row>
  </sheetData>
  <sheetProtection/>
  <mergeCells count="5">
    <mergeCell ref="A1:G1"/>
    <mergeCell ref="A2:F2"/>
    <mergeCell ref="C4:C6"/>
    <mergeCell ref="D4:D6"/>
    <mergeCell ref="E4:E6"/>
  </mergeCells>
  <printOptions/>
  <pageMargins left="0.46" right="0.34" top="0.38" bottom="0.39" header="0.5" footer="0.3"/>
  <pageSetup fitToHeight="0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54"/>
  <sheetViews>
    <sheetView view="pageBreakPreview" zoomScaleSheetLayoutView="100" workbookViewId="0" topLeftCell="A1">
      <selection activeCell="A1" sqref="A1:G1"/>
    </sheetView>
  </sheetViews>
  <sheetFormatPr defaultColWidth="9.140625" defaultRowHeight="15"/>
  <cols>
    <col min="1" max="1" width="55.28125" style="106" customWidth="1"/>
    <col min="2" max="2" width="8.7109375" style="14" customWidth="1"/>
    <col min="3" max="3" width="5.8515625" style="14" customWidth="1"/>
    <col min="4" max="4" width="5.57421875" style="14" customWidth="1"/>
    <col min="5" max="5" width="16.7109375" style="14" customWidth="1"/>
    <col min="6" max="6" width="8.421875" style="14" customWidth="1"/>
    <col min="7" max="7" width="19.7109375" style="15" customWidth="1"/>
  </cols>
  <sheetData>
    <row r="1" spans="1:7" ht="63" customHeight="1">
      <c r="A1" s="344" t="s">
        <v>818</v>
      </c>
      <c r="B1" s="350"/>
      <c r="C1" s="350"/>
      <c r="D1" s="350"/>
      <c r="E1" s="350"/>
      <c r="F1" s="350"/>
      <c r="G1" s="350"/>
    </row>
    <row r="2" spans="1:7" ht="32.25" customHeight="1">
      <c r="A2" s="349" t="s">
        <v>777</v>
      </c>
      <c r="B2" s="350"/>
      <c r="C2" s="350"/>
      <c r="D2" s="350"/>
      <c r="E2" s="350"/>
      <c r="F2" s="350"/>
      <c r="G2" s="350"/>
    </row>
    <row r="3" spans="1:7" ht="15">
      <c r="A3" s="236"/>
      <c r="B3" s="237"/>
      <c r="C3" s="237"/>
      <c r="D3" s="237"/>
      <c r="E3" s="237"/>
      <c r="F3" s="237"/>
      <c r="G3" s="238" t="s">
        <v>333</v>
      </c>
    </row>
    <row r="4" spans="1:8" ht="15">
      <c r="A4" s="351" t="s">
        <v>281</v>
      </c>
      <c r="B4" s="159" t="s">
        <v>282</v>
      </c>
      <c r="C4" s="159"/>
      <c r="D4" s="159"/>
      <c r="E4" s="159"/>
      <c r="F4" s="159"/>
      <c r="G4" s="167" t="s">
        <v>249</v>
      </c>
      <c r="H4" s="9"/>
    </row>
    <row r="5" spans="1:8" ht="30" customHeight="1">
      <c r="A5" s="352"/>
      <c r="B5" s="159" t="s">
        <v>495</v>
      </c>
      <c r="C5" s="159" t="s">
        <v>284</v>
      </c>
      <c r="D5" s="159" t="s">
        <v>285</v>
      </c>
      <c r="E5" s="159" t="s">
        <v>286</v>
      </c>
      <c r="F5" s="159" t="s">
        <v>247</v>
      </c>
      <c r="G5" s="167" t="s">
        <v>640</v>
      </c>
      <c r="H5" s="9"/>
    </row>
    <row r="6" spans="1:8" ht="21.75" customHeight="1">
      <c r="A6" s="59" t="s">
        <v>398</v>
      </c>
      <c r="B6" s="48" t="s">
        <v>10</v>
      </c>
      <c r="C6" s="58" t="s">
        <v>269</v>
      </c>
      <c r="D6" s="58"/>
      <c r="E6" s="58"/>
      <c r="F6" s="58"/>
      <c r="G6" s="60">
        <f>SUM(G7+G12+G30+G25+G42+G22)</f>
        <v>5856309</v>
      </c>
      <c r="H6" s="10"/>
    </row>
    <row r="7" spans="1:7" ht="38.25">
      <c r="A7" s="52" t="s">
        <v>399</v>
      </c>
      <c r="B7" s="181" t="s">
        <v>10</v>
      </c>
      <c r="C7" s="13" t="s">
        <v>269</v>
      </c>
      <c r="D7" s="13" t="s">
        <v>271</v>
      </c>
      <c r="E7" s="13"/>
      <c r="F7" s="13"/>
      <c r="G7" s="25">
        <f>G8</f>
        <v>417096</v>
      </c>
    </row>
    <row r="8" spans="1:7" ht="51">
      <c r="A8" s="52" t="s">
        <v>496</v>
      </c>
      <c r="B8" s="181" t="s">
        <v>10</v>
      </c>
      <c r="C8" s="13" t="s">
        <v>269</v>
      </c>
      <c r="D8" s="13" t="s">
        <v>271</v>
      </c>
      <c r="E8" s="13" t="s">
        <v>303</v>
      </c>
      <c r="F8" s="13"/>
      <c r="G8" s="25">
        <f>G9</f>
        <v>417096</v>
      </c>
    </row>
    <row r="9" spans="1:7" ht="51">
      <c r="A9" s="52" t="s">
        <v>35</v>
      </c>
      <c r="B9" s="181" t="s">
        <v>10</v>
      </c>
      <c r="C9" s="13" t="s">
        <v>269</v>
      </c>
      <c r="D9" s="13" t="s">
        <v>271</v>
      </c>
      <c r="E9" s="13" t="s">
        <v>302</v>
      </c>
      <c r="F9" s="13"/>
      <c r="G9" s="25">
        <f>G10</f>
        <v>417096</v>
      </c>
    </row>
    <row r="10" spans="1:7" ht="31.5">
      <c r="A10" s="52" t="s">
        <v>498</v>
      </c>
      <c r="B10" s="181" t="s">
        <v>10</v>
      </c>
      <c r="C10" s="13" t="s">
        <v>269</v>
      </c>
      <c r="D10" s="13" t="s">
        <v>271</v>
      </c>
      <c r="E10" s="23" t="s">
        <v>321</v>
      </c>
      <c r="F10" s="13"/>
      <c r="G10" s="25">
        <f>G11</f>
        <v>417096</v>
      </c>
    </row>
    <row r="11" spans="1:7" ht="31.5">
      <c r="A11" s="112" t="s">
        <v>192</v>
      </c>
      <c r="B11" s="118" t="s">
        <v>10</v>
      </c>
      <c r="C11" s="16" t="s">
        <v>269</v>
      </c>
      <c r="D11" s="16" t="s">
        <v>271</v>
      </c>
      <c r="E11" s="18" t="s">
        <v>321</v>
      </c>
      <c r="F11" s="16" t="s">
        <v>189</v>
      </c>
      <c r="G11" s="26">
        <v>417096</v>
      </c>
    </row>
    <row r="12" spans="1:7" ht="51">
      <c r="A12" s="52" t="s">
        <v>401</v>
      </c>
      <c r="B12" s="118" t="s">
        <v>10</v>
      </c>
      <c r="C12" s="13" t="s">
        <v>269</v>
      </c>
      <c r="D12" s="13" t="s">
        <v>273</v>
      </c>
      <c r="E12" s="13"/>
      <c r="F12" s="13"/>
      <c r="G12" s="25">
        <f>G13</f>
        <v>984122</v>
      </c>
    </row>
    <row r="13" spans="1:7" ht="51">
      <c r="A13" s="52" t="s">
        <v>496</v>
      </c>
      <c r="B13" s="118" t="s">
        <v>10</v>
      </c>
      <c r="C13" s="13" t="s">
        <v>269</v>
      </c>
      <c r="D13" s="13" t="s">
        <v>273</v>
      </c>
      <c r="E13" s="13" t="s">
        <v>303</v>
      </c>
      <c r="F13" s="13"/>
      <c r="G13" s="25">
        <f>G14</f>
        <v>984122</v>
      </c>
    </row>
    <row r="14" spans="1:7" ht="38.25">
      <c r="A14" s="52" t="s">
        <v>505</v>
      </c>
      <c r="B14" s="118" t="s">
        <v>10</v>
      </c>
      <c r="C14" s="13" t="s">
        <v>269</v>
      </c>
      <c r="D14" s="13" t="s">
        <v>273</v>
      </c>
      <c r="E14" s="13" t="s">
        <v>302</v>
      </c>
      <c r="F14" s="13"/>
      <c r="G14" s="25">
        <f>G15+G20</f>
        <v>984122</v>
      </c>
    </row>
    <row r="15" spans="1:7" ht="31.5">
      <c r="A15" s="52" t="s">
        <v>403</v>
      </c>
      <c r="B15" s="118" t="s">
        <v>10</v>
      </c>
      <c r="C15" s="13" t="s">
        <v>269</v>
      </c>
      <c r="D15" s="13" t="s">
        <v>273</v>
      </c>
      <c r="E15" s="13" t="s">
        <v>322</v>
      </c>
      <c r="F15" s="13"/>
      <c r="G15" s="25">
        <f>G16+G17+G18+G19</f>
        <v>983122</v>
      </c>
    </row>
    <row r="16" spans="1:7" ht="31.5">
      <c r="A16" s="112" t="s">
        <v>192</v>
      </c>
      <c r="B16" s="118" t="s">
        <v>10</v>
      </c>
      <c r="C16" s="16" t="s">
        <v>269</v>
      </c>
      <c r="D16" s="16" t="s">
        <v>273</v>
      </c>
      <c r="E16" s="16" t="s">
        <v>322</v>
      </c>
      <c r="F16" s="16" t="s">
        <v>189</v>
      </c>
      <c r="G16" s="26">
        <v>545122</v>
      </c>
    </row>
    <row r="17" spans="1:7" ht="31.5">
      <c r="A17" s="112" t="s">
        <v>195</v>
      </c>
      <c r="B17" s="118" t="s">
        <v>10</v>
      </c>
      <c r="C17" s="16" t="s">
        <v>269</v>
      </c>
      <c r="D17" s="16" t="s">
        <v>273</v>
      </c>
      <c r="E17" s="16" t="s">
        <v>322</v>
      </c>
      <c r="F17" s="16" t="s">
        <v>187</v>
      </c>
      <c r="G17" s="26">
        <v>422000</v>
      </c>
    </row>
    <row r="18" spans="1:7" ht="31.5">
      <c r="A18" s="53" t="s">
        <v>204</v>
      </c>
      <c r="B18" s="118" t="s">
        <v>10</v>
      </c>
      <c r="C18" s="16" t="s">
        <v>269</v>
      </c>
      <c r="D18" s="16" t="s">
        <v>273</v>
      </c>
      <c r="E18" s="16" t="s">
        <v>322</v>
      </c>
      <c r="F18" s="16" t="s">
        <v>190</v>
      </c>
      <c r="G18" s="26">
        <v>0</v>
      </c>
    </row>
    <row r="19" spans="1:7" ht="15" customHeight="1">
      <c r="A19" s="53" t="s">
        <v>196</v>
      </c>
      <c r="B19" s="118" t="s">
        <v>10</v>
      </c>
      <c r="C19" s="16" t="s">
        <v>269</v>
      </c>
      <c r="D19" s="16" t="s">
        <v>273</v>
      </c>
      <c r="E19" s="16" t="s">
        <v>322</v>
      </c>
      <c r="F19" s="16" t="s">
        <v>191</v>
      </c>
      <c r="G19" s="26">
        <v>16000</v>
      </c>
    </row>
    <row r="20" spans="1:7" ht="52.5" customHeight="1">
      <c r="A20" s="194" t="s">
        <v>597</v>
      </c>
      <c r="B20" s="181" t="s">
        <v>10</v>
      </c>
      <c r="C20" s="13" t="s">
        <v>269</v>
      </c>
      <c r="D20" s="13" t="s">
        <v>273</v>
      </c>
      <c r="E20" s="136" t="s">
        <v>582</v>
      </c>
      <c r="F20" s="13" t="s">
        <v>424</v>
      </c>
      <c r="G20" s="25">
        <f>G21</f>
        <v>1000</v>
      </c>
    </row>
    <row r="21" spans="1:7" ht="28.5" customHeight="1">
      <c r="A21" s="112" t="s">
        <v>195</v>
      </c>
      <c r="B21" s="118" t="s">
        <v>10</v>
      </c>
      <c r="C21" s="16" t="s">
        <v>269</v>
      </c>
      <c r="D21" s="16" t="s">
        <v>273</v>
      </c>
      <c r="E21" s="138" t="s">
        <v>582</v>
      </c>
      <c r="F21" s="16" t="s">
        <v>187</v>
      </c>
      <c r="G21" s="26">
        <v>1000</v>
      </c>
    </row>
    <row r="22" spans="1:7" ht="0.75" customHeight="1">
      <c r="A22" s="12" t="s">
        <v>598</v>
      </c>
      <c r="B22" s="181" t="s">
        <v>10</v>
      </c>
      <c r="C22" s="13" t="s">
        <v>269</v>
      </c>
      <c r="D22" s="13" t="s">
        <v>275</v>
      </c>
      <c r="E22" s="195" t="s">
        <v>180</v>
      </c>
      <c r="F22" s="13"/>
      <c r="G22" s="25">
        <f>G24</f>
        <v>0</v>
      </c>
    </row>
    <row r="23" spans="1:7" ht="29.25" customHeight="1" hidden="1">
      <c r="A23" s="52" t="s">
        <v>707</v>
      </c>
      <c r="B23" s="181" t="s">
        <v>10</v>
      </c>
      <c r="C23" s="13" t="s">
        <v>269</v>
      </c>
      <c r="D23" s="13" t="s">
        <v>273</v>
      </c>
      <c r="E23" s="136" t="s">
        <v>776</v>
      </c>
      <c r="F23" s="13"/>
      <c r="G23" s="25">
        <f>G24</f>
        <v>0</v>
      </c>
    </row>
    <row r="24" spans="1:7" ht="33" customHeight="1" hidden="1">
      <c r="A24" s="176" t="s">
        <v>252</v>
      </c>
      <c r="B24" s="118" t="s">
        <v>10</v>
      </c>
      <c r="C24" s="16" t="s">
        <v>269</v>
      </c>
      <c r="D24" s="16" t="s">
        <v>273</v>
      </c>
      <c r="E24" s="138" t="s">
        <v>776</v>
      </c>
      <c r="F24" s="16" t="s">
        <v>187</v>
      </c>
      <c r="G24" s="26">
        <v>0</v>
      </c>
    </row>
    <row r="25" spans="1:7" ht="20.25" customHeight="1">
      <c r="A25" s="81" t="s">
        <v>170</v>
      </c>
      <c r="B25" s="118" t="s">
        <v>10</v>
      </c>
      <c r="C25" s="82" t="s">
        <v>269</v>
      </c>
      <c r="D25" s="82" t="s">
        <v>431</v>
      </c>
      <c r="E25" s="83"/>
      <c r="F25" s="83"/>
      <c r="G25" s="25">
        <f>G26</f>
        <v>100000</v>
      </c>
    </row>
    <row r="26" spans="1:7" ht="38.25">
      <c r="A26" s="114" t="s">
        <v>506</v>
      </c>
      <c r="B26" s="118" t="s">
        <v>10</v>
      </c>
      <c r="C26" s="135" t="s">
        <v>269</v>
      </c>
      <c r="D26" s="135" t="s">
        <v>431</v>
      </c>
      <c r="E26" s="135" t="s">
        <v>303</v>
      </c>
      <c r="F26" s="135"/>
      <c r="G26" s="25">
        <f>G27</f>
        <v>100000</v>
      </c>
    </row>
    <row r="27" spans="1:7" ht="38.25">
      <c r="A27" s="114" t="s">
        <v>507</v>
      </c>
      <c r="B27" s="118" t="s">
        <v>10</v>
      </c>
      <c r="C27" s="135" t="s">
        <v>269</v>
      </c>
      <c r="D27" s="135" t="s">
        <v>431</v>
      </c>
      <c r="E27" s="135" t="s">
        <v>302</v>
      </c>
      <c r="F27" s="135"/>
      <c r="G27" s="25">
        <f>G28</f>
        <v>100000</v>
      </c>
    </row>
    <row r="28" spans="1:7" ht="31.5">
      <c r="A28" s="114" t="s">
        <v>171</v>
      </c>
      <c r="B28" s="118" t="s">
        <v>10</v>
      </c>
      <c r="C28" s="135" t="s">
        <v>269</v>
      </c>
      <c r="D28" s="135" t="s">
        <v>431</v>
      </c>
      <c r="E28" s="135" t="s">
        <v>172</v>
      </c>
      <c r="F28" s="135"/>
      <c r="G28" s="25">
        <f>G29</f>
        <v>100000</v>
      </c>
    </row>
    <row r="29" spans="1:7" ht="31.5">
      <c r="A29" s="114" t="s">
        <v>173</v>
      </c>
      <c r="B29" s="118" t="s">
        <v>10</v>
      </c>
      <c r="C29" s="135" t="s">
        <v>269</v>
      </c>
      <c r="D29" s="135" t="s">
        <v>431</v>
      </c>
      <c r="E29" s="135" t="s">
        <v>172</v>
      </c>
      <c r="F29" s="135" t="s">
        <v>174</v>
      </c>
      <c r="G29" s="26">
        <v>100000</v>
      </c>
    </row>
    <row r="30" spans="1:7" ht="15.75">
      <c r="A30" s="54" t="s">
        <v>253</v>
      </c>
      <c r="B30" s="118" t="s">
        <v>10</v>
      </c>
      <c r="C30" s="44" t="s">
        <v>269</v>
      </c>
      <c r="D30" s="44">
        <v>13</v>
      </c>
      <c r="E30" s="45"/>
      <c r="F30" s="45"/>
      <c r="G30" s="46">
        <f>G31+G38+G36</f>
        <v>544900</v>
      </c>
    </row>
    <row r="31" spans="1:7" ht="38.25">
      <c r="A31" s="54" t="s">
        <v>624</v>
      </c>
      <c r="B31" s="118" t="s">
        <v>10</v>
      </c>
      <c r="C31" s="13" t="s">
        <v>269</v>
      </c>
      <c r="D31" s="13">
        <v>13</v>
      </c>
      <c r="E31" s="136" t="s">
        <v>306</v>
      </c>
      <c r="F31" s="136"/>
      <c r="G31" s="25">
        <f>G32</f>
        <v>10000</v>
      </c>
    </row>
    <row r="32" spans="1:7" ht="31.5">
      <c r="A32" s="52" t="s">
        <v>309</v>
      </c>
      <c r="B32" s="118" t="s">
        <v>10</v>
      </c>
      <c r="C32" s="13" t="s">
        <v>269</v>
      </c>
      <c r="D32" s="13" t="s">
        <v>325</v>
      </c>
      <c r="E32" s="136" t="s">
        <v>307</v>
      </c>
      <c r="F32" s="136"/>
      <c r="G32" s="25">
        <f>G33</f>
        <v>10000</v>
      </c>
    </row>
    <row r="33" spans="1:7" ht="38.25">
      <c r="A33" s="52" t="s">
        <v>405</v>
      </c>
      <c r="B33" s="118" t="s">
        <v>10</v>
      </c>
      <c r="C33" s="13" t="s">
        <v>269</v>
      </c>
      <c r="D33" s="13">
        <v>13</v>
      </c>
      <c r="E33" s="136" t="s">
        <v>500</v>
      </c>
      <c r="F33" s="136"/>
      <c r="G33" s="25">
        <f>G34</f>
        <v>10000</v>
      </c>
    </row>
    <row r="34" spans="1:7" ht="31.5">
      <c r="A34" s="112" t="s">
        <v>667</v>
      </c>
      <c r="B34" s="118" t="s">
        <v>10</v>
      </c>
      <c r="C34" s="16" t="s">
        <v>269</v>
      </c>
      <c r="D34" s="16" t="s">
        <v>425</v>
      </c>
      <c r="E34" s="138" t="s">
        <v>500</v>
      </c>
      <c r="F34" s="138" t="s">
        <v>666</v>
      </c>
      <c r="G34" s="26">
        <v>10000</v>
      </c>
    </row>
    <row r="35" spans="1:7" ht="38.25">
      <c r="A35" s="54" t="s">
        <v>687</v>
      </c>
      <c r="B35" s="118" t="s">
        <v>10</v>
      </c>
      <c r="C35" s="13" t="s">
        <v>269</v>
      </c>
      <c r="D35" s="13">
        <v>13</v>
      </c>
      <c r="E35" s="136" t="s">
        <v>315</v>
      </c>
      <c r="F35" s="138"/>
      <c r="G35" s="25">
        <f>G36</f>
        <v>423900</v>
      </c>
    </row>
    <row r="36" spans="1:7" ht="31.5">
      <c r="A36" s="52" t="s">
        <v>393</v>
      </c>
      <c r="B36" s="118" t="s">
        <v>10</v>
      </c>
      <c r="C36" s="16" t="s">
        <v>269</v>
      </c>
      <c r="D36" s="16" t="s">
        <v>425</v>
      </c>
      <c r="E36" s="136" t="s">
        <v>47</v>
      </c>
      <c r="F36" s="138"/>
      <c r="G36" s="25">
        <f>G37</f>
        <v>423900</v>
      </c>
    </row>
    <row r="37" spans="1:7" ht="31.5">
      <c r="A37" s="112" t="s">
        <v>195</v>
      </c>
      <c r="B37" s="118" t="s">
        <v>10</v>
      </c>
      <c r="C37" s="16" t="s">
        <v>269</v>
      </c>
      <c r="D37" s="16" t="s">
        <v>425</v>
      </c>
      <c r="E37" s="138" t="s">
        <v>47</v>
      </c>
      <c r="F37" s="138" t="s">
        <v>187</v>
      </c>
      <c r="G37" s="26">
        <v>423900</v>
      </c>
    </row>
    <row r="38" spans="1:7" ht="38.25">
      <c r="A38" s="131" t="s">
        <v>625</v>
      </c>
      <c r="B38" s="118" t="s">
        <v>10</v>
      </c>
      <c r="C38" s="13" t="s">
        <v>269</v>
      </c>
      <c r="D38" s="13" t="s">
        <v>425</v>
      </c>
      <c r="E38" s="136" t="s">
        <v>501</v>
      </c>
      <c r="F38" s="136"/>
      <c r="G38" s="25">
        <f>G39</f>
        <v>111000</v>
      </c>
    </row>
    <row r="39" spans="1:7" ht="31.5">
      <c r="A39" s="131" t="s">
        <v>502</v>
      </c>
      <c r="B39" s="118" t="s">
        <v>10</v>
      </c>
      <c r="C39" s="16" t="s">
        <v>269</v>
      </c>
      <c r="D39" s="16" t="s">
        <v>425</v>
      </c>
      <c r="E39" s="153" t="s">
        <v>57</v>
      </c>
      <c r="F39" s="136"/>
      <c r="G39" s="26">
        <f>G40</f>
        <v>111000</v>
      </c>
    </row>
    <row r="40" spans="1:7" ht="31.5">
      <c r="A40" s="126" t="s">
        <v>503</v>
      </c>
      <c r="B40" s="118" t="s">
        <v>10</v>
      </c>
      <c r="C40" s="16" t="s">
        <v>269</v>
      </c>
      <c r="D40" s="16" t="s">
        <v>425</v>
      </c>
      <c r="E40" s="153" t="s">
        <v>58</v>
      </c>
      <c r="F40" s="138"/>
      <c r="G40" s="26">
        <f>G41</f>
        <v>111000</v>
      </c>
    </row>
    <row r="41" spans="1:7" ht="31.5">
      <c r="A41" s="112" t="s">
        <v>195</v>
      </c>
      <c r="B41" s="118" t="s">
        <v>10</v>
      </c>
      <c r="C41" s="16" t="s">
        <v>269</v>
      </c>
      <c r="D41" s="16" t="s">
        <v>425</v>
      </c>
      <c r="E41" s="153" t="s">
        <v>58</v>
      </c>
      <c r="F41" s="138" t="s">
        <v>187</v>
      </c>
      <c r="G41" s="26">
        <v>111000</v>
      </c>
    </row>
    <row r="42" spans="1:7" ht="38.25">
      <c r="A42" s="52" t="s">
        <v>505</v>
      </c>
      <c r="B42" s="118" t="s">
        <v>10</v>
      </c>
      <c r="C42" s="13" t="s">
        <v>269</v>
      </c>
      <c r="D42" s="13">
        <v>13</v>
      </c>
      <c r="E42" s="13" t="s">
        <v>302</v>
      </c>
      <c r="F42" s="13"/>
      <c r="G42" s="25">
        <f>G46+G43</f>
        <v>3810191</v>
      </c>
    </row>
    <row r="43" spans="1:7" ht="31.5">
      <c r="A43" s="52" t="s">
        <v>436</v>
      </c>
      <c r="B43" s="118" t="s">
        <v>10</v>
      </c>
      <c r="C43" s="13" t="s">
        <v>269</v>
      </c>
      <c r="D43" s="13">
        <v>13</v>
      </c>
      <c r="E43" s="13" t="s">
        <v>324</v>
      </c>
      <c r="F43" s="13"/>
      <c r="G43" s="25">
        <f>G44+G45</f>
        <v>3810191</v>
      </c>
    </row>
    <row r="44" spans="1:7" ht="31.5">
      <c r="A44" s="112" t="s">
        <v>192</v>
      </c>
      <c r="B44" s="118" t="s">
        <v>10</v>
      </c>
      <c r="C44" s="16" t="s">
        <v>269</v>
      </c>
      <c r="D44" s="16" t="s">
        <v>425</v>
      </c>
      <c r="E44" s="16" t="s">
        <v>324</v>
      </c>
      <c r="F44" s="16" t="s">
        <v>189</v>
      </c>
      <c r="G44" s="26">
        <v>2791091</v>
      </c>
    </row>
    <row r="45" spans="1:7" ht="31.5">
      <c r="A45" s="112" t="s">
        <v>195</v>
      </c>
      <c r="B45" s="118" t="s">
        <v>10</v>
      </c>
      <c r="C45" s="16" t="s">
        <v>269</v>
      </c>
      <c r="D45" s="16" t="s">
        <v>425</v>
      </c>
      <c r="E45" s="16" t="s">
        <v>324</v>
      </c>
      <c r="F45" s="16" t="s">
        <v>187</v>
      </c>
      <c r="G45" s="26">
        <v>1019100</v>
      </c>
    </row>
    <row r="46" spans="1:7" ht="0.75" customHeight="1">
      <c r="A46" s="52" t="s">
        <v>287</v>
      </c>
      <c r="B46" s="118" t="s">
        <v>10</v>
      </c>
      <c r="C46" s="13" t="s">
        <v>269</v>
      </c>
      <c r="D46" s="13">
        <v>13</v>
      </c>
      <c r="E46" s="13" t="s">
        <v>323</v>
      </c>
      <c r="F46" s="13"/>
      <c r="G46" s="25">
        <f>G47+G48</f>
        <v>0</v>
      </c>
    </row>
    <row r="47" spans="1:7" ht="25.5" hidden="1">
      <c r="A47" s="112" t="s">
        <v>195</v>
      </c>
      <c r="B47" s="118" t="s">
        <v>10</v>
      </c>
      <c r="C47" s="16" t="s">
        <v>269</v>
      </c>
      <c r="D47" s="16" t="s">
        <v>425</v>
      </c>
      <c r="E47" s="16" t="s">
        <v>323</v>
      </c>
      <c r="F47" s="16" t="s">
        <v>187</v>
      </c>
      <c r="G47" s="25">
        <v>0</v>
      </c>
    </row>
    <row r="48" spans="1:7" ht="15.75" hidden="1">
      <c r="A48" s="53" t="s">
        <v>196</v>
      </c>
      <c r="B48" s="118" t="s">
        <v>10</v>
      </c>
      <c r="C48" s="16" t="s">
        <v>269</v>
      </c>
      <c r="D48" s="16" t="s">
        <v>425</v>
      </c>
      <c r="E48" s="16" t="s">
        <v>323</v>
      </c>
      <c r="F48" s="16" t="s">
        <v>191</v>
      </c>
      <c r="G48" s="26">
        <v>0</v>
      </c>
    </row>
    <row r="49" spans="1:7" ht="16.5" hidden="1">
      <c r="A49" s="59" t="s">
        <v>254</v>
      </c>
      <c r="B49" s="119" t="s">
        <v>10</v>
      </c>
      <c r="C49" s="58" t="s">
        <v>271</v>
      </c>
      <c r="D49" s="58"/>
      <c r="E49" s="58"/>
      <c r="F49" s="58"/>
      <c r="G49" s="60">
        <f>G50</f>
        <v>162400</v>
      </c>
    </row>
    <row r="50" spans="1:7" ht="15.75" hidden="1">
      <c r="A50" s="52" t="s">
        <v>406</v>
      </c>
      <c r="B50" s="118" t="s">
        <v>10</v>
      </c>
      <c r="C50" s="13" t="s">
        <v>271</v>
      </c>
      <c r="D50" s="13" t="s">
        <v>272</v>
      </c>
      <c r="E50" s="13"/>
      <c r="F50" s="13"/>
      <c r="G50" s="25">
        <f>G51</f>
        <v>162400</v>
      </c>
    </row>
    <row r="51" spans="1:7" ht="38.25" hidden="1">
      <c r="A51" s="52" t="s">
        <v>496</v>
      </c>
      <c r="B51" s="118" t="s">
        <v>10</v>
      </c>
      <c r="C51" s="13" t="s">
        <v>271</v>
      </c>
      <c r="D51" s="13" t="s">
        <v>272</v>
      </c>
      <c r="E51" s="13" t="s">
        <v>303</v>
      </c>
      <c r="F51" s="13"/>
      <c r="G51" s="25">
        <f>G52</f>
        <v>162400</v>
      </c>
    </row>
    <row r="52" spans="1:7" ht="38.25" hidden="1">
      <c r="A52" s="52" t="s">
        <v>36</v>
      </c>
      <c r="B52" s="118" t="s">
        <v>10</v>
      </c>
      <c r="C52" s="13" t="s">
        <v>271</v>
      </c>
      <c r="D52" s="13" t="s">
        <v>272</v>
      </c>
      <c r="E52" s="13" t="s">
        <v>302</v>
      </c>
      <c r="F52" s="13"/>
      <c r="G52" s="25">
        <f>G53</f>
        <v>162400</v>
      </c>
    </row>
    <row r="53" spans="1:7" ht="24.75" customHeight="1">
      <c r="A53" s="52" t="s">
        <v>407</v>
      </c>
      <c r="B53" s="118" t="s">
        <v>10</v>
      </c>
      <c r="C53" s="13" t="s">
        <v>271</v>
      </c>
      <c r="D53" s="13" t="s">
        <v>272</v>
      </c>
      <c r="E53" s="13" t="s">
        <v>305</v>
      </c>
      <c r="F53" s="13"/>
      <c r="G53" s="25">
        <f>G54+G55</f>
        <v>162400</v>
      </c>
    </row>
    <row r="54" spans="1:9" ht="28.5" customHeight="1">
      <c r="A54" s="112" t="s">
        <v>192</v>
      </c>
      <c r="B54" s="118" t="s">
        <v>10</v>
      </c>
      <c r="C54" s="16" t="s">
        <v>271</v>
      </c>
      <c r="D54" s="16" t="s">
        <v>272</v>
      </c>
      <c r="E54" s="16" t="s">
        <v>305</v>
      </c>
      <c r="F54" s="16" t="s">
        <v>189</v>
      </c>
      <c r="G54" s="26">
        <v>162400</v>
      </c>
      <c r="I54">
        <v>0</v>
      </c>
    </row>
    <row r="55" spans="1:7" ht="0.75" customHeight="1">
      <c r="A55" s="112" t="s">
        <v>195</v>
      </c>
      <c r="B55" s="118" t="s">
        <v>10</v>
      </c>
      <c r="C55" s="16" t="s">
        <v>271</v>
      </c>
      <c r="D55" s="16" t="s">
        <v>272</v>
      </c>
      <c r="E55" s="16" t="s">
        <v>305</v>
      </c>
      <c r="F55" s="16" t="s">
        <v>187</v>
      </c>
      <c r="G55" s="26">
        <v>0</v>
      </c>
    </row>
    <row r="56" spans="1:7" ht="33">
      <c r="A56" s="59" t="s">
        <v>408</v>
      </c>
      <c r="B56" s="119" t="s">
        <v>10</v>
      </c>
      <c r="C56" s="58" t="s">
        <v>272</v>
      </c>
      <c r="D56" s="58"/>
      <c r="E56" s="58"/>
      <c r="F56" s="58"/>
      <c r="G56" s="60">
        <f>G57+G66+G86</f>
        <v>1044000</v>
      </c>
    </row>
    <row r="57" spans="1:7" ht="15" customHeight="1" hidden="1">
      <c r="A57" s="52" t="s">
        <v>683</v>
      </c>
      <c r="B57" s="118" t="s">
        <v>10</v>
      </c>
      <c r="C57" s="13" t="s">
        <v>272</v>
      </c>
      <c r="D57" s="13" t="s">
        <v>277</v>
      </c>
      <c r="E57" s="13"/>
      <c r="F57" s="13"/>
      <c r="G57" s="25">
        <f>G62+G58</f>
        <v>0</v>
      </c>
    </row>
    <row r="58" spans="1:7" ht="38.25" hidden="1">
      <c r="A58" s="52" t="s">
        <v>626</v>
      </c>
      <c r="B58" s="118" t="s">
        <v>10</v>
      </c>
      <c r="C58" s="13" t="s">
        <v>272</v>
      </c>
      <c r="D58" s="13" t="s">
        <v>277</v>
      </c>
      <c r="E58" s="141" t="s">
        <v>511</v>
      </c>
      <c r="F58" s="13"/>
      <c r="G58" s="25">
        <f>G59</f>
        <v>0</v>
      </c>
    </row>
    <row r="59" spans="1:7" ht="26.25" hidden="1">
      <c r="A59" s="168" t="s">
        <v>513</v>
      </c>
      <c r="B59" s="118" t="s">
        <v>10</v>
      </c>
      <c r="C59" s="13" t="s">
        <v>272</v>
      </c>
      <c r="D59" s="13" t="s">
        <v>277</v>
      </c>
      <c r="E59" s="141" t="s">
        <v>514</v>
      </c>
      <c r="F59" s="13"/>
      <c r="G59" s="25">
        <f>G60</f>
        <v>0</v>
      </c>
    </row>
    <row r="60" spans="1:7" ht="31.5" customHeight="1" hidden="1">
      <c r="A60" s="52" t="s">
        <v>516</v>
      </c>
      <c r="B60" s="118" t="s">
        <v>10</v>
      </c>
      <c r="C60" s="13" t="s">
        <v>272</v>
      </c>
      <c r="D60" s="13" t="s">
        <v>277</v>
      </c>
      <c r="E60" s="141" t="s">
        <v>515</v>
      </c>
      <c r="F60" s="13"/>
      <c r="G60" s="25">
        <f>G61</f>
        <v>0</v>
      </c>
    </row>
    <row r="61" spans="1:7" ht="33.75" customHeight="1" hidden="1">
      <c r="A61" s="115" t="s">
        <v>252</v>
      </c>
      <c r="B61" s="118" t="s">
        <v>10</v>
      </c>
      <c r="C61" s="16" t="s">
        <v>272</v>
      </c>
      <c r="D61" s="16" t="s">
        <v>277</v>
      </c>
      <c r="E61" s="142" t="s">
        <v>515</v>
      </c>
      <c r="F61" s="16" t="s">
        <v>187</v>
      </c>
      <c r="G61" s="26">
        <v>0</v>
      </c>
    </row>
    <row r="62" spans="1:7" ht="38.25" hidden="1">
      <c r="A62" s="52" t="s">
        <v>496</v>
      </c>
      <c r="B62" s="118" t="s">
        <v>10</v>
      </c>
      <c r="C62" s="13" t="s">
        <v>272</v>
      </c>
      <c r="D62" s="13" t="s">
        <v>277</v>
      </c>
      <c r="E62" s="13" t="s">
        <v>303</v>
      </c>
      <c r="F62" s="13"/>
      <c r="G62" s="25">
        <f>G63</f>
        <v>0</v>
      </c>
    </row>
    <row r="63" spans="1:7" ht="38.25" hidden="1">
      <c r="A63" s="52" t="s">
        <v>505</v>
      </c>
      <c r="B63" s="118" t="s">
        <v>10</v>
      </c>
      <c r="C63" s="13" t="s">
        <v>272</v>
      </c>
      <c r="D63" s="13" t="s">
        <v>277</v>
      </c>
      <c r="E63" s="13" t="s">
        <v>302</v>
      </c>
      <c r="F63" s="13"/>
      <c r="G63" s="25">
        <f>G64</f>
        <v>0</v>
      </c>
    </row>
    <row r="64" spans="1:7" ht="38.25" hidden="1">
      <c r="A64" s="52" t="s">
        <v>410</v>
      </c>
      <c r="B64" s="118" t="s">
        <v>10</v>
      </c>
      <c r="C64" s="13" t="s">
        <v>272</v>
      </c>
      <c r="D64" s="13" t="s">
        <v>277</v>
      </c>
      <c r="E64" s="13" t="s">
        <v>311</v>
      </c>
      <c r="F64" s="13"/>
      <c r="G64" s="25">
        <f>G65</f>
        <v>0</v>
      </c>
    </row>
    <row r="65" spans="1:7" ht="25.5" hidden="1">
      <c r="A65" s="112" t="s">
        <v>195</v>
      </c>
      <c r="B65" s="118" t="s">
        <v>10</v>
      </c>
      <c r="C65" s="16" t="s">
        <v>272</v>
      </c>
      <c r="D65" s="16" t="s">
        <v>277</v>
      </c>
      <c r="E65" s="16" t="s">
        <v>311</v>
      </c>
      <c r="F65" s="16" t="s">
        <v>187</v>
      </c>
      <c r="G65" s="26">
        <v>0</v>
      </c>
    </row>
    <row r="66" spans="1:7" ht="29.25" customHeight="1">
      <c r="A66" s="52" t="s">
        <v>682</v>
      </c>
      <c r="B66" s="118" t="s">
        <v>10</v>
      </c>
      <c r="C66" s="13" t="s">
        <v>272</v>
      </c>
      <c r="D66" s="13">
        <v>10</v>
      </c>
      <c r="E66" s="13"/>
      <c r="F66" s="13"/>
      <c r="G66" s="25">
        <f>G74+G67+G70+G84</f>
        <v>1043000</v>
      </c>
    </row>
    <row r="67" spans="1:7" ht="0.75" customHeight="1" hidden="1">
      <c r="A67" s="116" t="s">
        <v>508</v>
      </c>
      <c r="B67" s="118" t="s">
        <v>10</v>
      </c>
      <c r="C67" s="13" t="s">
        <v>272</v>
      </c>
      <c r="D67" s="13" t="s">
        <v>426</v>
      </c>
      <c r="E67" s="117" t="s">
        <v>477</v>
      </c>
      <c r="F67" s="13"/>
      <c r="G67" s="25">
        <f>G68</f>
        <v>0</v>
      </c>
    </row>
    <row r="68" spans="1:7" ht="25.5" hidden="1">
      <c r="A68" s="169" t="s">
        <v>509</v>
      </c>
      <c r="B68" s="118" t="s">
        <v>10</v>
      </c>
      <c r="C68" s="13" t="s">
        <v>272</v>
      </c>
      <c r="D68" s="13" t="s">
        <v>426</v>
      </c>
      <c r="E68" s="141" t="s">
        <v>510</v>
      </c>
      <c r="F68" s="16"/>
      <c r="G68" s="26">
        <f>G69</f>
        <v>0</v>
      </c>
    </row>
    <row r="69" spans="1:7" ht="17.25" customHeight="1" hidden="1">
      <c r="A69" s="115" t="s">
        <v>252</v>
      </c>
      <c r="B69" s="118" t="s">
        <v>10</v>
      </c>
      <c r="C69" s="16" t="s">
        <v>272</v>
      </c>
      <c r="D69" s="16" t="s">
        <v>426</v>
      </c>
      <c r="E69" s="142" t="s">
        <v>510</v>
      </c>
      <c r="F69" s="16" t="s">
        <v>187</v>
      </c>
      <c r="G69" s="26">
        <v>0</v>
      </c>
    </row>
    <row r="70" spans="1:7" ht="38.25">
      <c r="A70" s="171" t="s">
        <v>627</v>
      </c>
      <c r="B70" s="118" t="s">
        <v>10</v>
      </c>
      <c r="C70" s="44" t="s">
        <v>272</v>
      </c>
      <c r="D70" s="44" t="s">
        <v>426</v>
      </c>
      <c r="E70" s="170" t="s">
        <v>479</v>
      </c>
      <c r="F70" s="16"/>
      <c r="G70" s="25">
        <f>G71+G78+G81</f>
        <v>410000</v>
      </c>
    </row>
    <row r="71" spans="1:7" ht="31.5">
      <c r="A71" s="173" t="s">
        <v>509</v>
      </c>
      <c r="B71" s="181" t="s">
        <v>10</v>
      </c>
      <c r="C71" s="44" t="s">
        <v>272</v>
      </c>
      <c r="D71" s="44" t="s">
        <v>426</v>
      </c>
      <c r="E71" s="170" t="s">
        <v>518</v>
      </c>
      <c r="F71" s="16"/>
      <c r="G71" s="26">
        <f>G72+G73</f>
        <v>36260</v>
      </c>
    </row>
    <row r="72" spans="1:7" ht="31.5">
      <c r="A72" s="115" t="s">
        <v>252</v>
      </c>
      <c r="B72" s="118" t="s">
        <v>10</v>
      </c>
      <c r="C72" s="16" t="s">
        <v>272</v>
      </c>
      <c r="D72" s="16" t="s">
        <v>426</v>
      </c>
      <c r="E72" s="174" t="s">
        <v>518</v>
      </c>
      <c r="F72" s="16" t="s">
        <v>187</v>
      </c>
      <c r="G72" s="26">
        <v>36260</v>
      </c>
    </row>
    <row r="73" spans="1:7" ht="18" customHeight="1">
      <c r="A73" s="260" t="s">
        <v>667</v>
      </c>
      <c r="B73" s="118" t="s">
        <v>10</v>
      </c>
      <c r="C73" s="16" t="s">
        <v>272</v>
      </c>
      <c r="D73" s="16" t="s">
        <v>426</v>
      </c>
      <c r="E73" s="174" t="s">
        <v>518</v>
      </c>
      <c r="F73" s="16" t="s">
        <v>666</v>
      </c>
      <c r="G73" s="26">
        <v>0</v>
      </c>
    </row>
    <row r="74" spans="1:7" ht="27.75" customHeight="1" hidden="1">
      <c r="A74" s="52" t="s">
        <v>496</v>
      </c>
      <c r="B74" s="118" t="s">
        <v>10</v>
      </c>
      <c r="C74" s="13" t="s">
        <v>272</v>
      </c>
      <c r="D74" s="13" t="s">
        <v>426</v>
      </c>
      <c r="E74" s="13" t="s">
        <v>303</v>
      </c>
      <c r="F74" s="13"/>
      <c r="G74" s="25">
        <v>0</v>
      </c>
    </row>
    <row r="75" spans="1:7" ht="27.75" customHeight="1" hidden="1">
      <c r="A75" s="52" t="s">
        <v>505</v>
      </c>
      <c r="B75" s="118" t="s">
        <v>10</v>
      </c>
      <c r="C75" s="13" t="s">
        <v>272</v>
      </c>
      <c r="D75" s="13" t="s">
        <v>426</v>
      </c>
      <c r="E75" s="13" t="s">
        <v>302</v>
      </c>
      <c r="F75" s="13"/>
      <c r="G75" s="25">
        <v>0</v>
      </c>
    </row>
    <row r="76" spans="1:7" ht="29.25" customHeight="1" hidden="1">
      <c r="A76" s="52" t="s">
        <v>411</v>
      </c>
      <c r="B76" s="118" t="s">
        <v>10</v>
      </c>
      <c r="C76" s="13" t="s">
        <v>272</v>
      </c>
      <c r="D76" s="13">
        <v>10</v>
      </c>
      <c r="E76" s="13" t="s">
        <v>312</v>
      </c>
      <c r="F76" s="13"/>
      <c r="G76" s="25">
        <v>0</v>
      </c>
    </row>
    <row r="77" spans="1:7" ht="13.5" customHeight="1" hidden="1">
      <c r="A77" s="112" t="s">
        <v>195</v>
      </c>
      <c r="B77" s="118" t="s">
        <v>10</v>
      </c>
      <c r="C77" s="16" t="s">
        <v>272</v>
      </c>
      <c r="D77" s="16" t="s">
        <v>426</v>
      </c>
      <c r="E77" s="16" t="s">
        <v>312</v>
      </c>
      <c r="F77" s="16" t="s">
        <v>187</v>
      </c>
      <c r="G77" s="26">
        <v>0</v>
      </c>
    </row>
    <row r="78" spans="1:7" ht="31.5" customHeight="1">
      <c r="A78" s="169" t="s">
        <v>702</v>
      </c>
      <c r="B78" s="118" t="s">
        <v>10</v>
      </c>
      <c r="C78" s="13" t="s">
        <v>272</v>
      </c>
      <c r="D78" s="13" t="s">
        <v>426</v>
      </c>
      <c r="E78" s="13" t="s">
        <v>708</v>
      </c>
      <c r="F78" s="16"/>
      <c r="G78" s="26">
        <f>G79+G80</f>
        <v>283840</v>
      </c>
    </row>
    <row r="79" spans="1:7" ht="31.5">
      <c r="A79" s="176" t="s">
        <v>252</v>
      </c>
      <c r="B79" s="118" t="s">
        <v>10</v>
      </c>
      <c r="C79" s="16" t="s">
        <v>272</v>
      </c>
      <c r="D79" s="16" t="s">
        <v>426</v>
      </c>
      <c r="E79" s="16" t="s">
        <v>708</v>
      </c>
      <c r="F79" s="16" t="s">
        <v>187</v>
      </c>
      <c r="G79" s="26">
        <v>283840</v>
      </c>
    </row>
    <row r="80" spans="1:7" ht="0.75" customHeight="1">
      <c r="A80" s="260" t="s">
        <v>667</v>
      </c>
      <c r="B80" s="118" t="s">
        <v>10</v>
      </c>
      <c r="C80" s="16" t="s">
        <v>272</v>
      </c>
      <c r="D80" s="16" t="s">
        <v>426</v>
      </c>
      <c r="E80" s="13" t="s">
        <v>708</v>
      </c>
      <c r="F80" s="16" t="s">
        <v>666</v>
      </c>
      <c r="G80" s="26">
        <v>0</v>
      </c>
    </row>
    <row r="81" spans="1:7" ht="31.5">
      <c r="A81" s="52" t="s">
        <v>606</v>
      </c>
      <c r="B81" s="118" t="s">
        <v>10</v>
      </c>
      <c r="C81" s="13" t="s">
        <v>272</v>
      </c>
      <c r="D81" s="13" t="s">
        <v>426</v>
      </c>
      <c r="E81" s="16" t="s">
        <v>709</v>
      </c>
      <c r="F81" s="13"/>
      <c r="G81" s="25">
        <f>SUM(G82)</f>
        <v>89900</v>
      </c>
    </row>
    <row r="82" spans="1:7" ht="31.5">
      <c r="A82" s="112" t="s">
        <v>195</v>
      </c>
      <c r="B82" s="118" t="s">
        <v>10</v>
      </c>
      <c r="C82" s="16" t="s">
        <v>272</v>
      </c>
      <c r="D82" s="16" t="s">
        <v>426</v>
      </c>
      <c r="E82" s="16" t="s">
        <v>709</v>
      </c>
      <c r="F82" s="16" t="s">
        <v>187</v>
      </c>
      <c r="G82" s="26">
        <v>89900</v>
      </c>
    </row>
    <row r="83" spans="1:7" ht="39" customHeight="1">
      <c r="A83" s="296" t="s">
        <v>506</v>
      </c>
      <c r="B83" s="181" t="s">
        <v>10</v>
      </c>
      <c r="C83" s="13" t="s">
        <v>272</v>
      </c>
      <c r="D83" s="13" t="s">
        <v>426</v>
      </c>
      <c r="E83" s="13" t="s">
        <v>787</v>
      </c>
      <c r="F83" s="13"/>
      <c r="G83" s="25">
        <f>SUM(G84)</f>
        <v>633000</v>
      </c>
    </row>
    <row r="84" spans="1:7" ht="15.75" customHeight="1">
      <c r="A84" s="52" t="s">
        <v>788</v>
      </c>
      <c r="B84" s="181" t="s">
        <v>10</v>
      </c>
      <c r="C84" s="13" t="s">
        <v>272</v>
      </c>
      <c r="D84" s="13" t="s">
        <v>426</v>
      </c>
      <c r="E84" s="13" t="s">
        <v>787</v>
      </c>
      <c r="F84" s="13"/>
      <c r="G84" s="25">
        <f>SUM(G85)</f>
        <v>633000</v>
      </c>
    </row>
    <row r="85" spans="1:7" ht="29.25" customHeight="1">
      <c r="A85" s="112" t="s">
        <v>195</v>
      </c>
      <c r="B85" s="118" t="s">
        <v>10</v>
      </c>
      <c r="C85" s="16" t="s">
        <v>272</v>
      </c>
      <c r="D85" s="16" t="s">
        <v>426</v>
      </c>
      <c r="E85" s="16" t="s">
        <v>787</v>
      </c>
      <c r="F85" s="16" t="s">
        <v>187</v>
      </c>
      <c r="G85" s="26">
        <v>633000</v>
      </c>
    </row>
    <row r="86" spans="1:7" ht="42.75">
      <c r="A86" s="12" t="s">
        <v>169</v>
      </c>
      <c r="B86" s="118" t="s">
        <v>10</v>
      </c>
      <c r="C86" s="13" t="s">
        <v>272</v>
      </c>
      <c r="D86" s="13" t="s">
        <v>164</v>
      </c>
      <c r="E86" s="13"/>
      <c r="F86" s="13"/>
      <c r="G86" s="25">
        <f>G87</f>
        <v>1000</v>
      </c>
    </row>
    <row r="87" spans="1:7" ht="63.75">
      <c r="A87" s="54" t="s">
        <v>628</v>
      </c>
      <c r="B87" s="118" t="s">
        <v>10</v>
      </c>
      <c r="C87" s="13" t="s">
        <v>272</v>
      </c>
      <c r="D87" s="13" t="s">
        <v>164</v>
      </c>
      <c r="E87" s="136" t="s">
        <v>201</v>
      </c>
      <c r="F87" s="13"/>
      <c r="G87" s="25">
        <f>G88</f>
        <v>1000</v>
      </c>
    </row>
    <row r="88" spans="1:7" ht="31.5">
      <c r="A88" s="52" t="s">
        <v>521</v>
      </c>
      <c r="B88" s="118" t="s">
        <v>10</v>
      </c>
      <c r="C88" s="13" t="s">
        <v>272</v>
      </c>
      <c r="D88" s="13" t="s">
        <v>164</v>
      </c>
      <c r="E88" s="136" t="s">
        <v>200</v>
      </c>
      <c r="F88" s="13"/>
      <c r="G88" s="25">
        <f>G89</f>
        <v>1000</v>
      </c>
    </row>
    <row r="89" spans="1:7" ht="31.5">
      <c r="A89" s="52" t="s">
        <v>522</v>
      </c>
      <c r="B89" s="118" t="s">
        <v>10</v>
      </c>
      <c r="C89" s="13" t="s">
        <v>272</v>
      </c>
      <c r="D89" s="13" t="s">
        <v>164</v>
      </c>
      <c r="E89" s="136" t="s">
        <v>554</v>
      </c>
      <c r="F89" s="13"/>
      <c r="G89" s="25">
        <f>G90</f>
        <v>1000</v>
      </c>
    </row>
    <row r="90" spans="1:7" ht="31.5">
      <c r="A90" s="112" t="s">
        <v>195</v>
      </c>
      <c r="B90" s="118" t="s">
        <v>10</v>
      </c>
      <c r="C90" s="16" t="s">
        <v>272</v>
      </c>
      <c r="D90" s="16" t="s">
        <v>164</v>
      </c>
      <c r="E90" s="138" t="s">
        <v>554</v>
      </c>
      <c r="F90" s="16" t="s">
        <v>187</v>
      </c>
      <c r="G90" s="26">
        <v>1000</v>
      </c>
    </row>
    <row r="91" spans="1:7" ht="16.5">
      <c r="A91" s="59" t="s">
        <v>256</v>
      </c>
      <c r="B91" s="119" t="s">
        <v>10</v>
      </c>
      <c r="C91" s="58" t="s">
        <v>273</v>
      </c>
      <c r="D91" s="58"/>
      <c r="E91" s="58"/>
      <c r="F91" s="58"/>
      <c r="G91" s="60">
        <f>G92+G108+G103</f>
        <v>504832.32</v>
      </c>
    </row>
    <row r="92" spans="1:7" ht="14.25" customHeight="1">
      <c r="A92" s="52" t="s">
        <v>336</v>
      </c>
      <c r="B92" s="118" t="s">
        <v>10</v>
      </c>
      <c r="C92" s="107" t="s">
        <v>273</v>
      </c>
      <c r="D92" s="107" t="s">
        <v>277</v>
      </c>
      <c r="E92" s="13"/>
      <c r="F92" s="50"/>
      <c r="G92" s="25">
        <f>G99+G96</f>
        <v>462200</v>
      </c>
    </row>
    <row r="93" spans="1:7" ht="51" hidden="1">
      <c r="A93" s="56" t="s">
        <v>391</v>
      </c>
      <c r="B93" s="118" t="s">
        <v>10</v>
      </c>
      <c r="C93" s="108" t="s">
        <v>273</v>
      </c>
      <c r="D93" s="108" t="s">
        <v>277</v>
      </c>
      <c r="E93" s="103" t="s">
        <v>316</v>
      </c>
      <c r="F93" s="74"/>
      <c r="G93" s="73">
        <f>SUM(G94)</f>
        <v>90900</v>
      </c>
    </row>
    <row r="94" spans="1:7" ht="25.5" hidden="1">
      <c r="A94" s="56" t="s">
        <v>392</v>
      </c>
      <c r="B94" s="118" t="s">
        <v>10</v>
      </c>
      <c r="C94" s="108" t="s">
        <v>273</v>
      </c>
      <c r="D94" s="108" t="s">
        <v>277</v>
      </c>
      <c r="E94" s="103" t="s">
        <v>317</v>
      </c>
      <c r="F94" s="74"/>
      <c r="G94" s="73">
        <f>SUM(G95)</f>
        <v>90900</v>
      </c>
    </row>
    <row r="95" spans="1:7" ht="25.5" hidden="1">
      <c r="A95" s="56" t="s">
        <v>393</v>
      </c>
      <c r="B95" s="118" t="s">
        <v>10</v>
      </c>
      <c r="C95" s="108" t="s">
        <v>273</v>
      </c>
      <c r="D95" s="108" t="s">
        <v>277</v>
      </c>
      <c r="E95" s="103" t="s">
        <v>395</v>
      </c>
      <c r="F95" s="74"/>
      <c r="G95" s="73">
        <f>SUM(G96)</f>
        <v>90900</v>
      </c>
    </row>
    <row r="96" spans="1:7" ht="25.5" customHeight="1">
      <c r="A96" s="52" t="s">
        <v>585</v>
      </c>
      <c r="B96" s="118" t="s">
        <v>10</v>
      </c>
      <c r="C96" s="196" t="s">
        <v>273</v>
      </c>
      <c r="D96" s="196" t="s">
        <v>277</v>
      </c>
      <c r="E96" s="138" t="s">
        <v>672</v>
      </c>
      <c r="F96" s="198"/>
      <c r="G96" s="199">
        <f>SUM(G97)</f>
        <v>90900</v>
      </c>
    </row>
    <row r="97" spans="1:7" ht="32.25" customHeight="1">
      <c r="A97" s="112" t="s">
        <v>195</v>
      </c>
      <c r="B97" s="118" t="s">
        <v>10</v>
      </c>
      <c r="C97" s="200" t="s">
        <v>273</v>
      </c>
      <c r="D97" s="200" t="s">
        <v>277</v>
      </c>
      <c r="E97" s="138" t="s">
        <v>673</v>
      </c>
      <c r="F97" s="201" t="s">
        <v>424</v>
      </c>
      <c r="G97" s="202">
        <v>90900</v>
      </c>
    </row>
    <row r="98" spans="1:7" ht="51">
      <c r="A98" s="52" t="s">
        <v>496</v>
      </c>
      <c r="B98" s="118" t="s">
        <v>10</v>
      </c>
      <c r="C98" s="107" t="s">
        <v>273</v>
      </c>
      <c r="D98" s="107" t="s">
        <v>277</v>
      </c>
      <c r="E98" s="13" t="s">
        <v>303</v>
      </c>
      <c r="F98" s="50"/>
      <c r="G98" s="25">
        <f>G99</f>
        <v>371300</v>
      </c>
    </row>
    <row r="99" spans="1:7" ht="38.25">
      <c r="A99" s="52" t="s">
        <v>505</v>
      </c>
      <c r="B99" s="118" t="s">
        <v>10</v>
      </c>
      <c r="C99" s="107" t="s">
        <v>273</v>
      </c>
      <c r="D99" s="107" t="s">
        <v>277</v>
      </c>
      <c r="E99" s="13" t="s">
        <v>302</v>
      </c>
      <c r="F99" s="50"/>
      <c r="G99" s="25">
        <f>G100</f>
        <v>371300</v>
      </c>
    </row>
    <row r="100" spans="1:7" ht="38.25">
      <c r="A100" s="55" t="s">
        <v>470</v>
      </c>
      <c r="B100" s="118" t="s">
        <v>10</v>
      </c>
      <c r="C100" s="107" t="s">
        <v>273</v>
      </c>
      <c r="D100" s="107" t="s">
        <v>277</v>
      </c>
      <c r="E100" s="13" t="s">
        <v>471</v>
      </c>
      <c r="F100" s="50"/>
      <c r="G100" s="25">
        <f>G101</f>
        <v>371300</v>
      </c>
    </row>
    <row r="101" spans="1:7" ht="31.5">
      <c r="A101" s="112" t="s">
        <v>195</v>
      </c>
      <c r="B101" s="118" t="s">
        <v>10</v>
      </c>
      <c r="C101" s="110" t="s">
        <v>273</v>
      </c>
      <c r="D101" s="110" t="s">
        <v>277</v>
      </c>
      <c r="E101" s="16" t="s">
        <v>471</v>
      </c>
      <c r="F101" s="51" t="s">
        <v>187</v>
      </c>
      <c r="G101" s="26">
        <v>371300</v>
      </c>
    </row>
    <row r="102" spans="1:7" ht="15.75">
      <c r="A102" s="52" t="s">
        <v>780</v>
      </c>
      <c r="B102" s="181" t="s">
        <v>10</v>
      </c>
      <c r="C102" s="107" t="s">
        <v>273</v>
      </c>
      <c r="D102" s="107" t="s">
        <v>426</v>
      </c>
      <c r="E102" s="136"/>
      <c r="F102" s="50"/>
      <c r="G102" s="25">
        <f>G103</f>
        <v>37632.32</v>
      </c>
    </row>
    <row r="103" spans="1:7" ht="38.25">
      <c r="A103" s="102" t="s">
        <v>707</v>
      </c>
      <c r="B103" s="181" t="s">
        <v>10</v>
      </c>
      <c r="C103" s="107" t="s">
        <v>273</v>
      </c>
      <c r="D103" s="107" t="s">
        <v>426</v>
      </c>
      <c r="E103" s="136" t="s">
        <v>781</v>
      </c>
      <c r="F103" s="50"/>
      <c r="G103" s="25">
        <f>G104</f>
        <v>37632.32</v>
      </c>
    </row>
    <row r="104" spans="1:7" ht="25.5">
      <c r="A104" s="112" t="s">
        <v>195</v>
      </c>
      <c r="B104" s="118" t="s">
        <v>10</v>
      </c>
      <c r="C104" s="110" t="s">
        <v>273</v>
      </c>
      <c r="D104" s="110" t="s">
        <v>426</v>
      </c>
      <c r="E104" s="138" t="s">
        <v>781</v>
      </c>
      <c r="F104" s="51" t="s">
        <v>187</v>
      </c>
      <c r="G104" s="26">
        <v>37632.32</v>
      </c>
    </row>
    <row r="105" spans="1:7" ht="1.5" customHeight="1">
      <c r="A105" s="52" t="s">
        <v>257</v>
      </c>
      <c r="B105" s="181" t="s">
        <v>10</v>
      </c>
      <c r="C105" s="23" t="s">
        <v>273</v>
      </c>
      <c r="D105" s="23" t="s">
        <v>427</v>
      </c>
      <c r="E105" s="23"/>
      <c r="F105" s="23"/>
      <c r="G105" s="25">
        <f>G108+G106</f>
        <v>5000</v>
      </c>
    </row>
    <row r="106" spans="1:7" ht="2.25" customHeight="1" hidden="1">
      <c r="A106" s="102" t="s">
        <v>637</v>
      </c>
      <c r="B106" s="181" t="s">
        <v>10</v>
      </c>
      <c r="C106" s="23" t="s">
        <v>273</v>
      </c>
      <c r="D106" s="23" t="s">
        <v>427</v>
      </c>
      <c r="E106" s="136" t="s">
        <v>310</v>
      </c>
      <c r="F106" s="23"/>
      <c r="G106" s="26">
        <f>G107</f>
        <v>0</v>
      </c>
    </row>
    <row r="107" spans="1:7" ht="19.5" customHeight="1" hidden="1">
      <c r="A107" s="112" t="s">
        <v>195</v>
      </c>
      <c r="B107" s="118" t="s">
        <v>10</v>
      </c>
      <c r="C107" s="18" t="s">
        <v>273</v>
      </c>
      <c r="D107" s="18" t="s">
        <v>427</v>
      </c>
      <c r="E107" s="138" t="s">
        <v>524</v>
      </c>
      <c r="F107" s="18" t="s">
        <v>187</v>
      </c>
      <c r="G107" s="26">
        <v>0</v>
      </c>
    </row>
    <row r="108" spans="1:7" ht="27" customHeight="1">
      <c r="A108" s="52" t="s">
        <v>37</v>
      </c>
      <c r="B108" s="118" t="s">
        <v>10</v>
      </c>
      <c r="C108" s="23" t="s">
        <v>273</v>
      </c>
      <c r="D108" s="23" t="s">
        <v>427</v>
      </c>
      <c r="E108" s="23" t="s">
        <v>484</v>
      </c>
      <c r="F108" s="23"/>
      <c r="G108" s="25">
        <f>G109</f>
        <v>5000</v>
      </c>
    </row>
    <row r="109" spans="1:7" ht="18" customHeight="1">
      <c r="A109" s="115" t="s">
        <v>257</v>
      </c>
      <c r="B109" s="118" t="s">
        <v>10</v>
      </c>
      <c r="C109" s="18" t="s">
        <v>273</v>
      </c>
      <c r="D109" s="18" t="s">
        <v>427</v>
      </c>
      <c r="E109" s="18" t="s">
        <v>484</v>
      </c>
      <c r="F109" s="18"/>
      <c r="G109" s="26">
        <f>G110</f>
        <v>5000</v>
      </c>
    </row>
    <row r="110" spans="1:7" ht="30" customHeight="1">
      <c r="A110" s="115" t="s">
        <v>252</v>
      </c>
      <c r="B110" s="118" t="s">
        <v>10</v>
      </c>
      <c r="C110" s="18" t="s">
        <v>273</v>
      </c>
      <c r="D110" s="18" t="s">
        <v>427</v>
      </c>
      <c r="E110" s="18" t="s">
        <v>484</v>
      </c>
      <c r="F110" s="18" t="s">
        <v>187</v>
      </c>
      <c r="G110" s="26">
        <f>G111</f>
        <v>5000</v>
      </c>
    </row>
    <row r="111" spans="1:7" ht="30.75" customHeight="1">
      <c r="A111" s="112" t="s">
        <v>404</v>
      </c>
      <c r="B111" s="118" t="s">
        <v>10</v>
      </c>
      <c r="C111" s="18" t="s">
        <v>273</v>
      </c>
      <c r="D111" s="18" t="s">
        <v>427</v>
      </c>
      <c r="E111" s="18" t="s">
        <v>484</v>
      </c>
      <c r="F111" s="18" t="s">
        <v>424</v>
      </c>
      <c r="G111" s="26">
        <v>5000</v>
      </c>
    </row>
    <row r="112" spans="1:7" ht="16.5">
      <c r="A112" s="59" t="s">
        <v>412</v>
      </c>
      <c r="B112" s="203" t="s">
        <v>10</v>
      </c>
      <c r="C112" s="77" t="s">
        <v>274</v>
      </c>
      <c r="D112" s="77"/>
      <c r="E112" s="77"/>
      <c r="F112" s="77"/>
      <c r="G112" s="60">
        <f>G124+G151+G168</f>
        <v>924615.68</v>
      </c>
    </row>
    <row r="113" spans="1:7" ht="15.75" hidden="1">
      <c r="A113" s="52" t="s">
        <v>377</v>
      </c>
      <c r="B113" s="181" t="s">
        <v>105</v>
      </c>
      <c r="C113" s="23" t="s">
        <v>274</v>
      </c>
      <c r="D113" s="13" t="s">
        <v>269</v>
      </c>
      <c r="E113" s="13" t="s">
        <v>379</v>
      </c>
      <c r="F113" s="13"/>
      <c r="G113" s="46">
        <f>G114</f>
        <v>0</v>
      </c>
    </row>
    <row r="114" spans="1:7" ht="15.75" hidden="1">
      <c r="A114" s="52" t="s">
        <v>258</v>
      </c>
      <c r="B114" s="181" t="s">
        <v>105</v>
      </c>
      <c r="C114" s="23" t="s">
        <v>274</v>
      </c>
      <c r="D114" s="13" t="s">
        <v>269</v>
      </c>
      <c r="E114" s="13" t="s">
        <v>379</v>
      </c>
      <c r="F114" s="13"/>
      <c r="G114" s="46">
        <f>G115</f>
        <v>0</v>
      </c>
    </row>
    <row r="115" spans="1:7" ht="25.5" hidden="1">
      <c r="A115" s="102" t="s">
        <v>378</v>
      </c>
      <c r="B115" s="181" t="s">
        <v>105</v>
      </c>
      <c r="C115" s="23" t="s">
        <v>274</v>
      </c>
      <c r="D115" s="13" t="s">
        <v>269</v>
      </c>
      <c r="E115" s="13" t="s">
        <v>379</v>
      </c>
      <c r="F115" s="13"/>
      <c r="G115" s="46">
        <f>G116</f>
        <v>0</v>
      </c>
    </row>
    <row r="116" spans="1:7" ht="25.5" hidden="1">
      <c r="A116" s="53" t="s">
        <v>365</v>
      </c>
      <c r="B116" s="181" t="s">
        <v>105</v>
      </c>
      <c r="C116" s="18" t="s">
        <v>274</v>
      </c>
      <c r="D116" s="16" t="s">
        <v>269</v>
      </c>
      <c r="E116" s="16" t="s">
        <v>379</v>
      </c>
      <c r="F116" s="16" t="s">
        <v>361</v>
      </c>
      <c r="G116" s="47">
        <v>0</v>
      </c>
    </row>
    <row r="117" spans="1:7" ht="0.75" customHeight="1">
      <c r="A117" s="53" t="s">
        <v>173</v>
      </c>
      <c r="B117" s="181" t="s">
        <v>105</v>
      </c>
      <c r="C117" s="16" t="s">
        <v>274</v>
      </c>
      <c r="D117" s="16" t="s">
        <v>269</v>
      </c>
      <c r="E117" s="16" t="s">
        <v>326</v>
      </c>
      <c r="F117" s="16" t="s">
        <v>174</v>
      </c>
      <c r="G117" s="26">
        <f>G118</f>
        <v>0</v>
      </c>
    </row>
    <row r="118" spans="1:7" ht="37.5" customHeight="1" hidden="1">
      <c r="A118" s="79" t="s">
        <v>168</v>
      </c>
      <c r="B118" s="181" t="s">
        <v>105</v>
      </c>
      <c r="C118" s="16" t="s">
        <v>274</v>
      </c>
      <c r="D118" s="16" t="s">
        <v>269</v>
      </c>
      <c r="E118" s="16" t="s">
        <v>326</v>
      </c>
      <c r="F118" s="16" t="s">
        <v>167</v>
      </c>
      <c r="G118" s="26">
        <v>0</v>
      </c>
    </row>
    <row r="119" spans="1:7" ht="15.75" hidden="1">
      <c r="A119" s="52" t="s">
        <v>258</v>
      </c>
      <c r="B119" s="181" t="s">
        <v>105</v>
      </c>
      <c r="C119" s="13" t="s">
        <v>274</v>
      </c>
      <c r="D119" s="13" t="s">
        <v>269</v>
      </c>
      <c r="E119" s="13" t="s">
        <v>363</v>
      </c>
      <c r="F119" s="13"/>
      <c r="G119" s="25">
        <f>G120+G122</f>
        <v>0</v>
      </c>
    </row>
    <row r="120" spans="1:7" ht="51" hidden="1">
      <c r="A120" s="52" t="s">
        <v>356</v>
      </c>
      <c r="B120" s="181" t="s">
        <v>105</v>
      </c>
      <c r="C120" s="13" t="s">
        <v>274</v>
      </c>
      <c r="D120" s="13" t="s">
        <v>269</v>
      </c>
      <c r="E120" s="13" t="s">
        <v>362</v>
      </c>
      <c r="F120" s="13"/>
      <c r="G120" s="25">
        <f>G121</f>
        <v>0</v>
      </c>
    </row>
    <row r="121" spans="1:7" ht="25.5" hidden="1">
      <c r="A121" s="53" t="s">
        <v>365</v>
      </c>
      <c r="B121" s="181" t="s">
        <v>105</v>
      </c>
      <c r="C121" s="16" t="s">
        <v>274</v>
      </c>
      <c r="D121" s="16" t="s">
        <v>269</v>
      </c>
      <c r="E121" s="16" t="s">
        <v>362</v>
      </c>
      <c r="F121" s="16" t="s">
        <v>361</v>
      </c>
      <c r="G121" s="26">
        <v>0</v>
      </c>
    </row>
    <row r="122" spans="1:7" ht="38.25" hidden="1">
      <c r="A122" s="52" t="s">
        <v>357</v>
      </c>
      <c r="B122" s="181" t="s">
        <v>105</v>
      </c>
      <c r="C122" s="13" t="s">
        <v>274</v>
      </c>
      <c r="D122" s="13" t="s">
        <v>269</v>
      </c>
      <c r="E122" s="13" t="s">
        <v>364</v>
      </c>
      <c r="F122" s="13"/>
      <c r="G122" s="25">
        <f>G123</f>
        <v>0</v>
      </c>
    </row>
    <row r="123" spans="1:7" ht="25.5" hidden="1">
      <c r="A123" s="53" t="s">
        <v>365</v>
      </c>
      <c r="B123" s="181" t="s">
        <v>105</v>
      </c>
      <c r="C123" s="16" t="s">
        <v>274</v>
      </c>
      <c r="D123" s="16" t="s">
        <v>269</v>
      </c>
      <c r="E123" s="16" t="s">
        <v>364</v>
      </c>
      <c r="F123" s="16" t="s">
        <v>361</v>
      </c>
      <c r="G123" s="26">
        <v>0</v>
      </c>
    </row>
    <row r="124" spans="1:7" ht="15.75">
      <c r="A124" s="52" t="s">
        <v>413</v>
      </c>
      <c r="B124" s="181" t="s">
        <v>10</v>
      </c>
      <c r="C124" s="13" t="s">
        <v>274</v>
      </c>
      <c r="D124" s="13" t="s">
        <v>271</v>
      </c>
      <c r="E124" s="13"/>
      <c r="F124" s="13"/>
      <c r="G124" s="25">
        <f>G127+G125+G148</f>
        <v>104000</v>
      </c>
    </row>
    <row r="125" spans="1:7" ht="38.25">
      <c r="A125" s="52" t="s">
        <v>674</v>
      </c>
      <c r="B125" s="181" t="s">
        <v>10</v>
      </c>
      <c r="C125" s="13" t="s">
        <v>274</v>
      </c>
      <c r="D125" s="13" t="s">
        <v>271</v>
      </c>
      <c r="E125" s="136" t="s">
        <v>588</v>
      </c>
      <c r="F125" s="13"/>
      <c r="G125" s="25">
        <f>G126</f>
        <v>104000</v>
      </c>
    </row>
    <row r="126" spans="1:7" ht="31.5">
      <c r="A126" s="112" t="s">
        <v>185</v>
      </c>
      <c r="B126" s="118" t="s">
        <v>10</v>
      </c>
      <c r="C126" s="16" t="s">
        <v>274</v>
      </c>
      <c r="D126" s="16" t="s">
        <v>271</v>
      </c>
      <c r="E126" s="138" t="s">
        <v>599</v>
      </c>
      <c r="F126" s="16" t="s">
        <v>187</v>
      </c>
      <c r="G126" s="26">
        <v>104000</v>
      </c>
    </row>
    <row r="127" spans="1:7" ht="0.75" customHeight="1">
      <c r="A127" s="52" t="s">
        <v>635</v>
      </c>
      <c r="B127" s="118" t="s">
        <v>10</v>
      </c>
      <c r="C127" s="23" t="s">
        <v>274</v>
      </c>
      <c r="D127" s="23" t="s">
        <v>271</v>
      </c>
      <c r="E127" s="136" t="s">
        <v>634</v>
      </c>
      <c r="F127" s="16"/>
      <c r="G127" s="25">
        <f>G128</f>
        <v>0</v>
      </c>
    </row>
    <row r="128" spans="1:7" ht="25.5" hidden="1">
      <c r="A128" s="115" t="s">
        <v>252</v>
      </c>
      <c r="B128" s="118" t="s">
        <v>10</v>
      </c>
      <c r="C128" s="18" t="s">
        <v>274</v>
      </c>
      <c r="D128" s="18" t="s">
        <v>271</v>
      </c>
      <c r="E128" s="138" t="s">
        <v>636</v>
      </c>
      <c r="F128" s="16" t="s">
        <v>187</v>
      </c>
      <c r="G128" s="26">
        <v>0</v>
      </c>
    </row>
    <row r="129" spans="1:7" ht="0.75" customHeight="1">
      <c r="A129" s="52" t="s">
        <v>496</v>
      </c>
      <c r="B129" s="118" t="s">
        <v>10</v>
      </c>
      <c r="C129" s="23" t="s">
        <v>274</v>
      </c>
      <c r="D129" s="23" t="s">
        <v>271</v>
      </c>
      <c r="E129" s="136" t="s">
        <v>303</v>
      </c>
      <c r="F129" s="84"/>
      <c r="G129" s="25">
        <f>G130</f>
        <v>0</v>
      </c>
    </row>
    <row r="130" spans="1:7" ht="14.25" customHeight="1" hidden="1">
      <c r="A130" s="52" t="s">
        <v>259</v>
      </c>
      <c r="B130" s="118" t="s">
        <v>10</v>
      </c>
      <c r="C130" s="23" t="s">
        <v>274</v>
      </c>
      <c r="D130" s="23" t="s">
        <v>271</v>
      </c>
      <c r="E130" s="136" t="s">
        <v>320</v>
      </c>
      <c r="F130" s="13"/>
      <c r="G130" s="25">
        <f>G148</f>
        <v>0</v>
      </c>
    </row>
    <row r="131" spans="1:7" ht="15.75" hidden="1">
      <c r="A131" s="52" t="s">
        <v>413</v>
      </c>
      <c r="B131" s="118" t="s">
        <v>10</v>
      </c>
      <c r="C131" s="23" t="s">
        <v>274</v>
      </c>
      <c r="D131" s="23" t="s">
        <v>271</v>
      </c>
      <c r="E131" s="13" t="s">
        <v>319</v>
      </c>
      <c r="F131" s="13"/>
      <c r="G131" s="25">
        <f>G132+G135+G138</f>
        <v>0</v>
      </c>
    </row>
    <row r="132" spans="1:7" ht="38.25" hidden="1">
      <c r="A132" s="52" t="s">
        <v>414</v>
      </c>
      <c r="B132" s="118" t="s">
        <v>10</v>
      </c>
      <c r="C132" s="23" t="s">
        <v>274</v>
      </c>
      <c r="D132" s="23" t="s">
        <v>271</v>
      </c>
      <c r="E132" s="13" t="s">
        <v>318</v>
      </c>
      <c r="F132" s="13"/>
      <c r="G132" s="25">
        <f>G134</f>
        <v>0</v>
      </c>
    </row>
    <row r="133" spans="1:7" ht="15.75" hidden="1">
      <c r="A133" s="53" t="s">
        <v>173</v>
      </c>
      <c r="B133" s="118" t="s">
        <v>10</v>
      </c>
      <c r="C133" s="18" t="s">
        <v>274</v>
      </c>
      <c r="D133" s="18" t="s">
        <v>271</v>
      </c>
      <c r="E133" s="16" t="s">
        <v>318</v>
      </c>
      <c r="F133" s="16" t="s">
        <v>174</v>
      </c>
      <c r="G133" s="26">
        <f>G134</f>
        <v>0</v>
      </c>
    </row>
    <row r="134" spans="1:7" ht="51" hidden="1">
      <c r="A134" s="78" t="s">
        <v>165</v>
      </c>
      <c r="B134" s="118" t="s">
        <v>10</v>
      </c>
      <c r="C134" s="18" t="s">
        <v>274</v>
      </c>
      <c r="D134" s="18" t="s">
        <v>271</v>
      </c>
      <c r="E134" s="16" t="s">
        <v>318</v>
      </c>
      <c r="F134" s="16" t="s">
        <v>166</v>
      </c>
      <c r="G134" s="26">
        <v>0</v>
      </c>
    </row>
    <row r="135" spans="1:7" ht="38.25" hidden="1">
      <c r="A135" s="52" t="s">
        <v>415</v>
      </c>
      <c r="B135" s="118" t="s">
        <v>10</v>
      </c>
      <c r="C135" s="23" t="s">
        <v>274</v>
      </c>
      <c r="D135" s="13" t="s">
        <v>271</v>
      </c>
      <c r="E135" s="13" t="s">
        <v>328</v>
      </c>
      <c r="F135" s="13"/>
      <c r="G135" s="25">
        <f>G137</f>
        <v>0</v>
      </c>
    </row>
    <row r="136" spans="1:7" ht="17.25" customHeight="1" hidden="1">
      <c r="A136" s="53" t="s">
        <v>173</v>
      </c>
      <c r="B136" s="118" t="s">
        <v>10</v>
      </c>
      <c r="C136" s="18" t="s">
        <v>274</v>
      </c>
      <c r="D136" s="16" t="s">
        <v>271</v>
      </c>
      <c r="E136" s="16" t="s">
        <v>328</v>
      </c>
      <c r="F136" s="16" t="s">
        <v>428</v>
      </c>
      <c r="G136" s="26">
        <f>G137</f>
        <v>0</v>
      </c>
    </row>
    <row r="137" spans="1:7" ht="34.5" customHeight="1" hidden="1">
      <c r="A137" s="78" t="s">
        <v>165</v>
      </c>
      <c r="B137" s="118" t="s">
        <v>10</v>
      </c>
      <c r="C137" s="18" t="s">
        <v>274</v>
      </c>
      <c r="D137" s="16" t="s">
        <v>271</v>
      </c>
      <c r="E137" s="16" t="s">
        <v>328</v>
      </c>
      <c r="F137" s="16" t="s">
        <v>166</v>
      </c>
      <c r="G137" s="26">
        <v>0</v>
      </c>
    </row>
    <row r="138" spans="1:7" ht="23.25" customHeight="1" hidden="1">
      <c r="A138" s="52" t="s">
        <v>259</v>
      </c>
      <c r="B138" s="118" t="s">
        <v>10</v>
      </c>
      <c r="C138" s="13" t="s">
        <v>274</v>
      </c>
      <c r="D138" s="13" t="s">
        <v>271</v>
      </c>
      <c r="E138" s="23" t="s">
        <v>327</v>
      </c>
      <c r="F138" s="13"/>
      <c r="G138" s="25">
        <f>G143+G141+G140+G144</f>
        <v>0</v>
      </c>
    </row>
    <row r="139" spans="1:7" ht="23.25" customHeight="1" hidden="1">
      <c r="A139" s="112" t="s">
        <v>195</v>
      </c>
      <c r="B139" s="118" t="s">
        <v>10</v>
      </c>
      <c r="C139" s="16" t="s">
        <v>274</v>
      </c>
      <c r="D139" s="16" t="s">
        <v>271</v>
      </c>
      <c r="E139" s="18" t="s">
        <v>327</v>
      </c>
      <c r="F139" s="16" t="s">
        <v>187</v>
      </c>
      <c r="G139" s="26">
        <f>G140+G141</f>
        <v>0</v>
      </c>
    </row>
    <row r="140" spans="1:7" ht="29.25" customHeight="1" hidden="1">
      <c r="A140" s="53" t="s">
        <v>179</v>
      </c>
      <c r="B140" s="118" t="s">
        <v>10</v>
      </c>
      <c r="C140" s="16" t="s">
        <v>274</v>
      </c>
      <c r="D140" s="16" t="s">
        <v>271</v>
      </c>
      <c r="E140" s="18" t="s">
        <v>327</v>
      </c>
      <c r="F140" s="16" t="s">
        <v>178</v>
      </c>
      <c r="G140" s="26"/>
    </row>
    <row r="141" spans="1:7" ht="15" customHeight="1" hidden="1">
      <c r="A141" s="53" t="s">
        <v>404</v>
      </c>
      <c r="B141" s="118" t="s">
        <v>10</v>
      </c>
      <c r="C141" s="16" t="s">
        <v>274</v>
      </c>
      <c r="D141" s="16" t="s">
        <v>271</v>
      </c>
      <c r="E141" s="18" t="s">
        <v>327</v>
      </c>
      <c r="F141" s="16" t="s">
        <v>424</v>
      </c>
      <c r="G141" s="26">
        <v>0</v>
      </c>
    </row>
    <row r="142" spans="1:7" ht="17.25" customHeight="1" hidden="1">
      <c r="A142" s="53" t="s">
        <v>173</v>
      </c>
      <c r="B142" s="118" t="s">
        <v>10</v>
      </c>
      <c r="C142" s="16" t="s">
        <v>274</v>
      </c>
      <c r="D142" s="16" t="s">
        <v>271</v>
      </c>
      <c r="E142" s="18" t="s">
        <v>327</v>
      </c>
      <c r="F142" s="16" t="s">
        <v>174</v>
      </c>
      <c r="G142" s="26">
        <f>G143+G144</f>
        <v>0</v>
      </c>
    </row>
    <row r="143" spans="1:7" ht="21" customHeight="1" hidden="1">
      <c r="A143" s="79" t="s">
        <v>168</v>
      </c>
      <c r="B143" s="118" t="s">
        <v>10</v>
      </c>
      <c r="C143" s="16" t="s">
        <v>274</v>
      </c>
      <c r="D143" s="16" t="s">
        <v>271</v>
      </c>
      <c r="E143" s="18" t="s">
        <v>327</v>
      </c>
      <c r="F143" s="16" t="s">
        <v>167</v>
      </c>
      <c r="G143" s="26">
        <v>0</v>
      </c>
    </row>
    <row r="144" spans="1:7" ht="21.75" customHeight="1" hidden="1">
      <c r="A144" s="53" t="s">
        <v>467</v>
      </c>
      <c r="B144" s="118" t="s">
        <v>10</v>
      </c>
      <c r="C144" s="16" t="s">
        <v>274</v>
      </c>
      <c r="D144" s="16" t="s">
        <v>271</v>
      </c>
      <c r="E144" s="18" t="s">
        <v>327</v>
      </c>
      <c r="F144" s="16" t="s">
        <v>380</v>
      </c>
      <c r="G144" s="26">
        <v>0</v>
      </c>
    </row>
    <row r="145" spans="1:7" ht="17.25" customHeight="1" hidden="1">
      <c r="A145" s="52" t="s">
        <v>338</v>
      </c>
      <c r="B145" s="118" t="s">
        <v>10</v>
      </c>
      <c r="C145" s="13" t="s">
        <v>274</v>
      </c>
      <c r="D145" s="13" t="s">
        <v>271</v>
      </c>
      <c r="E145" s="23" t="s">
        <v>337</v>
      </c>
      <c r="F145" s="13"/>
      <c r="G145" s="25">
        <f>SUM(G147)</f>
        <v>0</v>
      </c>
    </row>
    <row r="146" spans="1:7" ht="18" customHeight="1" hidden="1">
      <c r="A146" s="112" t="s">
        <v>195</v>
      </c>
      <c r="B146" s="118" t="s">
        <v>10</v>
      </c>
      <c r="C146" s="16" t="s">
        <v>274</v>
      </c>
      <c r="D146" s="16" t="s">
        <v>271</v>
      </c>
      <c r="E146" s="18" t="s">
        <v>337</v>
      </c>
      <c r="F146" s="16" t="s">
        <v>187</v>
      </c>
      <c r="G146" s="26">
        <f>G147</f>
        <v>0</v>
      </c>
    </row>
    <row r="147" spans="1:7" ht="17.25" customHeight="1" hidden="1">
      <c r="A147" s="53" t="s">
        <v>179</v>
      </c>
      <c r="B147" s="118" t="s">
        <v>10</v>
      </c>
      <c r="C147" s="16" t="s">
        <v>274</v>
      </c>
      <c r="D147" s="16" t="s">
        <v>271</v>
      </c>
      <c r="E147" s="18" t="s">
        <v>337</v>
      </c>
      <c r="F147" s="16" t="s">
        <v>178</v>
      </c>
      <c r="G147" s="26">
        <v>0</v>
      </c>
    </row>
    <row r="148" spans="1:7" ht="15.75" hidden="1">
      <c r="A148" s="52" t="s">
        <v>259</v>
      </c>
      <c r="B148" s="118" t="s">
        <v>10</v>
      </c>
      <c r="C148" s="23" t="s">
        <v>274</v>
      </c>
      <c r="D148" s="23" t="s">
        <v>271</v>
      </c>
      <c r="E148" s="136" t="s">
        <v>526</v>
      </c>
      <c r="F148" s="16"/>
      <c r="G148" s="25">
        <f>G149+G150</f>
        <v>0</v>
      </c>
    </row>
    <row r="149" spans="1:7" ht="25.5" hidden="1">
      <c r="A149" s="112" t="s">
        <v>185</v>
      </c>
      <c r="B149" s="118" t="s">
        <v>10</v>
      </c>
      <c r="C149" s="24" t="s">
        <v>274</v>
      </c>
      <c r="D149" s="24" t="s">
        <v>271</v>
      </c>
      <c r="E149" s="145" t="s">
        <v>327</v>
      </c>
      <c r="F149" s="16" t="s">
        <v>187</v>
      </c>
      <c r="G149" s="26">
        <v>0</v>
      </c>
    </row>
    <row r="150" spans="1:7" ht="31.5" customHeight="1" hidden="1">
      <c r="A150" s="53" t="s">
        <v>467</v>
      </c>
      <c r="B150" s="118" t="s">
        <v>10</v>
      </c>
      <c r="C150" s="24" t="s">
        <v>274</v>
      </c>
      <c r="D150" s="24" t="s">
        <v>271</v>
      </c>
      <c r="E150" s="145" t="s">
        <v>327</v>
      </c>
      <c r="F150" s="16" t="s">
        <v>190</v>
      </c>
      <c r="G150" s="26">
        <v>0</v>
      </c>
    </row>
    <row r="151" spans="1:7" ht="15.75">
      <c r="A151" s="52" t="s">
        <v>416</v>
      </c>
      <c r="B151" s="181" t="s">
        <v>10</v>
      </c>
      <c r="C151" s="13" t="s">
        <v>274</v>
      </c>
      <c r="D151" s="13" t="s">
        <v>272</v>
      </c>
      <c r="E151" s="13"/>
      <c r="F151" s="13"/>
      <c r="G151" s="25">
        <f>G159+G152</f>
        <v>810115.68</v>
      </c>
    </row>
    <row r="152" spans="1:7" ht="63.75">
      <c r="A152" s="52" t="s">
        <v>798</v>
      </c>
      <c r="B152" s="181" t="s">
        <v>10</v>
      </c>
      <c r="C152" s="13" t="s">
        <v>274</v>
      </c>
      <c r="D152" s="13" t="s">
        <v>272</v>
      </c>
      <c r="E152" s="13" t="s">
        <v>797</v>
      </c>
      <c r="F152" s="13"/>
      <c r="G152" s="25">
        <f>G156+G153</f>
        <v>102000</v>
      </c>
    </row>
    <row r="153" spans="1:7" ht="38.25">
      <c r="A153" s="53" t="s">
        <v>800</v>
      </c>
      <c r="B153" s="118" t="s">
        <v>10</v>
      </c>
      <c r="C153" s="16" t="s">
        <v>274</v>
      </c>
      <c r="D153" s="16" t="s">
        <v>272</v>
      </c>
      <c r="E153" s="13" t="s">
        <v>799</v>
      </c>
      <c r="F153" s="13"/>
      <c r="G153" s="25">
        <f>G154</f>
        <v>101000</v>
      </c>
    </row>
    <row r="154" spans="1:7" ht="31.5">
      <c r="A154" s="53" t="s">
        <v>195</v>
      </c>
      <c r="B154" s="118" t="s">
        <v>10</v>
      </c>
      <c r="C154" s="16" t="s">
        <v>274</v>
      </c>
      <c r="D154" s="16" t="s">
        <v>272</v>
      </c>
      <c r="E154" s="13" t="s">
        <v>799</v>
      </c>
      <c r="F154" s="13"/>
      <c r="G154" s="25">
        <v>101000</v>
      </c>
    </row>
    <row r="155" spans="1:7" ht="32.25" customHeight="1">
      <c r="A155" s="53" t="s">
        <v>802</v>
      </c>
      <c r="B155" s="118" t="s">
        <v>10</v>
      </c>
      <c r="C155" s="16" t="s">
        <v>274</v>
      </c>
      <c r="D155" s="16" t="s">
        <v>272</v>
      </c>
      <c r="E155" s="13" t="s">
        <v>801</v>
      </c>
      <c r="F155" s="13"/>
      <c r="G155" s="25">
        <f>G156</f>
        <v>1000</v>
      </c>
    </row>
    <row r="156" spans="1:7" ht="31.5">
      <c r="A156" s="53" t="s">
        <v>195</v>
      </c>
      <c r="B156" s="118" t="s">
        <v>10</v>
      </c>
      <c r="C156" s="16" t="s">
        <v>274</v>
      </c>
      <c r="D156" s="16" t="s">
        <v>272</v>
      </c>
      <c r="E156" s="13" t="s">
        <v>801</v>
      </c>
      <c r="F156" s="13"/>
      <c r="G156" s="25">
        <v>1000</v>
      </c>
    </row>
    <row r="157" spans="1:7" ht="4.5" customHeight="1" hidden="1">
      <c r="A157" s="52"/>
      <c r="B157" s="118"/>
      <c r="C157" s="13"/>
      <c r="D157" s="13"/>
      <c r="E157" s="13"/>
      <c r="F157" s="13"/>
      <c r="G157" s="25"/>
    </row>
    <row r="158" spans="1:7" ht="15.75" hidden="1">
      <c r="A158" s="52"/>
      <c r="B158" s="118"/>
      <c r="C158" s="13"/>
      <c r="D158" s="13"/>
      <c r="E158" s="13"/>
      <c r="F158" s="13"/>
      <c r="G158" s="25"/>
    </row>
    <row r="159" spans="1:7" ht="51">
      <c r="A159" s="52" t="s">
        <v>496</v>
      </c>
      <c r="B159" s="118" t="s">
        <v>10</v>
      </c>
      <c r="C159" s="13" t="s">
        <v>274</v>
      </c>
      <c r="D159" s="13" t="s">
        <v>272</v>
      </c>
      <c r="E159" s="13" t="s">
        <v>303</v>
      </c>
      <c r="F159" s="13"/>
      <c r="G159" s="25">
        <f>G160</f>
        <v>708115.68</v>
      </c>
    </row>
    <row r="160" spans="1:7" ht="31.5">
      <c r="A160" s="52" t="s">
        <v>259</v>
      </c>
      <c r="B160" s="118" t="s">
        <v>10</v>
      </c>
      <c r="C160" s="13" t="s">
        <v>274</v>
      </c>
      <c r="D160" s="13" t="s">
        <v>272</v>
      </c>
      <c r="E160" s="13" t="s">
        <v>320</v>
      </c>
      <c r="F160" s="13"/>
      <c r="G160" s="25">
        <f>G161</f>
        <v>708115.68</v>
      </c>
    </row>
    <row r="161" spans="1:7" ht="31.5">
      <c r="A161" s="52" t="s">
        <v>416</v>
      </c>
      <c r="B161" s="118" t="s">
        <v>10</v>
      </c>
      <c r="C161" s="13" t="s">
        <v>274</v>
      </c>
      <c r="D161" s="13" t="s">
        <v>272</v>
      </c>
      <c r="E161" s="13" t="s">
        <v>332</v>
      </c>
      <c r="F161" s="13"/>
      <c r="G161" s="25">
        <f>G162+G164+G166</f>
        <v>708115.68</v>
      </c>
    </row>
    <row r="162" spans="1:7" ht="31.5">
      <c r="A162" s="52" t="s">
        <v>417</v>
      </c>
      <c r="B162" s="118" t="s">
        <v>10</v>
      </c>
      <c r="C162" s="13" t="s">
        <v>274</v>
      </c>
      <c r="D162" s="13" t="s">
        <v>272</v>
      </c>
      <c r="E162" s="13" t="s">
        <v>331</v>
      </c>
      <c r="F162" s="13"/>
      <c r="G162" s="25">
        <f>G163</f>
        <v>154000</v>
      </c>
    </row>
    <row r="163" spans="1:7" ht="24.75" customHeight="1">
      <c r="A163" s="112" t="s">
        <v>195</v>
      </c>
      <c r="B163" s="118" t="s">
        <v>10</v>
      </c>
      <c r="C163" s="41" t="s">
        <v>274</v>
      </c>
      <c r="D163" s="41" t="s">
        <v>272</v>
      </c>
      <c r="E163" s="41" t="s">
        <v>331</v>
      </c>
      <c r="F163" s="41" t="s">
        <v>187</v>
      </c>
      <c r="G163" s="26">
        <v>154000</v>
      </c>
    </row>
    <row r="164" spans="1:7" ht="15.75" hidden="1">
      <c r="A164" s="52" t="s">
        <v>260</v>
      </c>
      <c r="B164" s="118" t="s">
        <v>10</v>
      </c>
      <c r="C164" s="13" t="s">
        <v>274</v>
      </c>
      <c r="D164" s="13" t="s">
        <v>272</v>
      </c>
      <c r="E164" s="13" t="s">
        <v>330</v>
      </c>
      <c r="F164" s="13"/>
      <c r="G164" s="25">
        <f>G165</f>
        <v>0</v>
      </c>
    </row>
    <row r="165" spans="1:7" ht="25.5" hidden="1">
      <c r="A165" s="112" t="s">
        <v>195</v>
      </c>
      <c r="B165" s="118" t="s">
        <v>10</v>
      </c>
      <c r="C165" s="16" t="s">
        <v>274</v>
      </c>
      <c r="D165" s="16" t="s">
        <v>272</v>
      </c>
      <c r="E165" s="16" t="s">
        <v>330</v>
      </c>
      <c r="F165" s="16" t="s">
        <v>187</v>
      </c>
      <c r="G165" s="26">
        <v>0</v>
      </c>
    </row>
    <row r="166" spans="1:7" ht="25.5">
      <c r="A166" s="52" t="s">
        <v>261</v>
      </c>
      <c r="B166" s="118" t="s">
        <v>10</v>
      </c>
      <c r="C166" s="13" t="s">
        <v>274</v>
      </c>
      <c r="D166" s="13" t="s">
        <v>272</v>
      </c>
      <c r="E166" s="13" t="s">
        <v>329</v>
      </c>
      <c r="F166" s="13"/>
      <c r="G166" s="25">
        <f>G167</f>
        <v>554115.68</v>
      </c>
    </row>
    <row r="167" spans="1:7" ht="25.5">
      <c r="A167" s="112" t="s">
        <v>195</v>
      </c>
      <c r="B167" s="118" t="s">
        <v>10</v>
      </c>
      <c r="C167" s="16" t="s">
        <v>274</v>
      </c>
      <c r="D167" s="16" t="s">
        <v>272</v>
      </c>
      <c r="E167" s="16" t="s">
        <v>329</v>
      </c>
      <c r="F167" s="16" t="s">
        <v>187</v>
      </c>
      <c r="G167" s="26">
        <v>554115.68</v>
      </c>
    </row>
    <row r="168" spans="1:7" ht="21" customHeight="1">
      <c r="A168" s="111" t="s">
        <v>676</v>
      </c>
      <c r="B168" s="181" t="s">
        <v>10</v>
      </c>
      <c r="C168" s="13" t="s">
        <v>274</v>
      </c>
      <c r="D168" s="13" t="s">
        <v>274</v>
      </c>
      <c r="E168" s="16"/>
      <c r="F168" s="16"/>
      <c r="G168" s="25">
        <f>G169+G171</f>
        <v>10500</v>
      </c>
    </row>
    <row r="169" spans="1:7" ht="24.75" customHeight="1">
      <c r="A169" s="112" t="s">
        <v>677</v>
      </c>
      <c r="B169" s="118" t="s">
        <v>10</v>
      </c>
      <c r="C169" s="16" t="s">
        <v>274</v>
      </c>
      <c r="D169" s="16" t="s">
        <v>274</v>
      </c>
      <c r="E169" s="16" t="s">
        <v>524</v>
      </c>
      <c r="F169" s="16"/>
      <c r="G169" s="26">
        <f>G170</f>
        <v>10500</v>
      </c>
    </row>
    <row r="170" spans="1:7" ht="30" customHeight="1">
      <c r="A170" s="112" t="s">
        <v>195</v>
      </c>
      <c r="B170" s="118" t="s">
        <v>10</v>
      </c>
      <c r="C170" s="16" t="s">
        <v>274</v>
      </c>
      <c r="D170" s="16" t="s">
        <v>274</v>
      </c>
      <c r="E170" s="16" t="s">
        <v>524</v>
      </c>
      <c r="F170" s="16" t="s">
        <v>187</v>
      </c>
      <c r="G170" s="26">
        <v>10500</v>
      </c>
    </row>
    <row r="171" spans="1:7" ht="0.75" customHeight="1">
      <c r="A171" s="111" t="s">
        <v>677</v>
      </c>
      <c r="B171" s="181" t="s">
        <v>10</v>
      </c>
      <c r="C171" s="13" t="s">
        <v>274</v>
      </c>
      <c r="D171" s="13" t="s">
        <v>274</v>
      </c>
      <c r="E171" s="13" t="s">
        <v>705</v>
      </c>
      <c r="F171" s="13"/>
      <c r="G171" s="25">
        <f>G172</f>
        <v>0</v>
      </c>
    </row>
    <row r="172" spans="1:7" ht="30" customHeight="1" hidden="1">
      <c r="A172" s="112" t="s">
        <v>195</v>
      </c>
      <c r="B172" s="118" t="s">
        <v>10</v>
      </c>
      <c r="C172" s="16" t="s">
        <v>274</v>
      </c>
      <c r="D172" s="16" t="s">
        <v>274</v>
      </c>
      <c r="E172" s="16" t="s">
        <v>705</v>
      </c>
      <c r="F172" s="16" t="s">
        <v>187</v>
      </c>
      <c r="G172" s="26">
        <v>0</v>
      </c>
    </row>
    <row r="173" spans="1:7" ht="1.5" customHeight="1" hidden="1">
      <c r="A173" s="111" t="s">
        <v>679</v>
      </c>
      <c r="B173" s="118"/>
      <c r="C173" s="13" t="s">
        <v>678</v>
      </c>
      <c r="D173" s="13"/>
      <c r="E173" s="136"/>
      <c r="F173" s="136"/>
      <c r="G173" s="25">
        <f>G174</f>
        <v>0</v>
      </c>
    </row>
    <row r="174" spans="1:7" ht="19.5" customHeight="1" hidden="1">
      <c r="A174" s="111" t="s">
        <v>680</v>
      </c>
      <c r="B174" s="118"/>
      <c r="C174" s="16" t="s">
        <v>678</v>
      </c>
      <c r="D174" s="16" t="s">
        <v>274</v>
      </c>
      <c r="E174" s="136" t="s">
        <v>675</v>
      </c>
      <c r="F174" s="138"/>
      <c r="G174" s="25">
        <f>G175</f>
        <v>0</v>
      </c>
    </row>
    <row r="175" spans="1:7" ht="41.25" customHeight="1" hidden="1">
      <c r="A175" s="270" t="s">
        <v>635</v>
      </c>
      <c r="B175" s="118"/>
      <c r="C175" s="13" t="s">
        <v>678</v>
      </c>
      <c r="D175" s="13" t="s">
        <v>274</v>
      </c>
      <c r="E175" s="195" t="s">
        <v>634</v>
      </c>
      <c r="F175" s="197"/>
      <c r="G175" s="25">
        <f>G177</f>
        <v>0</v>
      </c>
    </row>
    <row r="176" spans="1:7" ht="30" customHeight="1" hidden="1">
      <c r="A176" s="272" t="s">
        <v>184</v>
      </c>
      <c r="B176" s="118"/>
      <c r="C176" s="16" t="s">
        <v>678</v>
      </c>
      <c r="D176" s="16" t="s">
        <v>274</v>
      </c>
      <c r="E176" s="197" t="s">
        <v>636</v>
      </c>
      <c r="F176" s="271" t="s">
        <v>186</v>
      </c>
      <c r="G176" s="26"/>
    </row>
    <row r="177" spans="1:7" ht="30" customHeight="1" hidden="1">
      <c r="A177" s="273" t="s">
        <v>252</v>
      </c>
      <c r="B177" s="118"/>
      <c r="C177" s="16" t="s">
        <v>678</v>
      </c>
      <c r="D177" s="16" t="s">
        <v>274</v>
      </c>
      <c r="E177" s="197" t="s">
        <v>636</v>
      </c>
      <c r="F177" s="271" t="s">
        <v>187</v>
      </c>
      <c r="G177" s="26">
        <v>0</v>
      </c>
    </row>
    <row r="178" spans="1:7" ht="21.75" customHeight="1">
      <c r="A178" s="59" t="s">
        <v>262</v>
      </c>
      <c r="B178" s="119" t="s">
        <v>10</v>
      </c>
      <c r="C178" s="58" t="s">
        <v>275</v>
      </c>
      <c r="D178" s="58"/>
      <c r="E178" s="58"/>
      <c r="F178" s="58"/>
      <c r="G178" s="60">
        <f>G179</f>
        <v>3000</v>
      </c>
    </row>
    <row r="179" spans="1:7" ht="27.75" customHeight="1">
      <c r="A179" s="52" t="s">
        <v>527</v>
      </c>
      <c r="B179" s="118" t="s">
        <v>10</v>
      </c>
      <c r="C179" s="13" t="s">
        <v>275</v>
      </c>
      <c r="D179" s="13" t="s">
        <v>274</v>
      </c>
      <c r="E179" s="136"/>
      <c r="F179" s="136"/>
      <c r="G179" s="25">
        <f>G180</f>
        <v>3000</v>
      </c>
    </row>
    <row r="180" spans="1:7" ht="42.75" customHeight="1">
      <c r="A180" s="102" t="s">
        <v>804</v>
      </c>
      <c r="B180" s="118" t="s">
        <v>10</v>
      </c>
      <c r="C180" s="13" t="s">
        <v>275</v>
      </c>
      <c r="D180" s="13" t="s">
        <v>274</v>
      </c>
      <c r="E180" s="136" t="s">
        <v>481</v>
      </c>
      <c r="F180" s="136"/>
      <c r="G180" s="25">
        <f>G181</f>
        <v>3000</v>
      </c>
    </row>
    <row r="181" spans="1:7" ht="18.75" customHeight="1">
      <c r="A181" s="102" t="s">
        <v>528</v>
      </c>
      <c r="B181" s="118" t="s">
        <v>10</v>
      </c>
      <c r="C181" s="13" t="s">
        <v>275</v>
      </c>
      <c r="D181" s="13" t="s">
        <v>274</v>
      </c>
      <c r="E181" s="136" t="s">
        <v>482</v>
      </c>
      <c r="F181" s="136"/>
      <c r="G181" s="25">
        <f>G182</f>
        <v>3000</v>
      </c>
    </row>
    <row r="182" spans="1:7" ht="22.5" customHeight="1">
      <c r="A182" s="52" t="s">
        <v>529</v>
      </c>
      <c r="B182" s="118" t="s">
        <v>10</v>
      </c>
      <c r="C182" s="13" t="s">
        <v>275</v>
      </c>
      <c r="D182" s="13" t="s">
        <v>274</v>
      </c>
      <c r="E182" s="136" t="s">
        <v>530</v>
      </c>
      <c r="F182" s="136"/>
      <c r="G182" s="25">
        <f>G183</f>
        <v>3000</v>
      </c>
    </row>
    <row r="183" spans="1:7" ht="30.75" customHeight="1">
      <c r="A183" s="112" t="s">
        <v>195</v>
      </c>
      <c r="B183" s="118" t="s">
        <v>10</v>
      </c>
      <c r="C183" s="16" t="s">
        <v>275</v>
      </c>
      <c r="D183" s="16" t="s">
        <v>274</v>
      </c>
      <c r="E183" s="138" t="s">
        <v>530</v>
      </c>
      <c r="F183" s="138" t="s">
        <v>187</v>
      </c>
      <c r="G183" s="26">
        <v>3000</v>
      </c>
    </row>
    <row r="184" spans="1:7" ht="16.5">
      <c r="A184" s="59" t="s">
        <v>263</v>
      </c>
      <c r="B184" s="203" t="s">
        <v>10</v>
      </c>
      <c r="C184" s="58" t="s">
        <v>276</v>
      </c>
      <c r="D184" s="58"/>
      <c r="E184" s="58"/>
      <c r="F184" s="58"/>
      <c r="G184" s="60">
        <f>G185+G204</f>
        <v>20017794</v>
      </c>
    </row>
    <row r="185" spans="1:7" ht="15.75">
      <c r="A185" s="52" t="s">
        <v>264</v>
      </c>
      <c r="B185" s="181" t="s">
        <v>10</v>
      </c>
      <c r="C185" s="13" t="s">
        <v>276</v>
      </c>
      <c r="D185" s="13" t="s">
        <v>269</v>
      </c>
      <c r="E185" s="13"/>
      <c r="F185" s="13"/>
      <c r="G185" s="25">
        <f>G199+G186</f>
        <v>18769963</v>
      </c>
    </row>
    <row r="186" spans="1:7" ht="24" customHeight="1">
      <c r="A186" s="54" t="s">
        <v>629</v>
      </c>
      <c r="B186" s="181" t="s">
        <v>10</v>
      </c>
      <c r="C186" s="13" t="s">
        <v>276</v>
      </c>
      <c r="D186" s="13" t="s">
        <v>269</v>
      </c>
      <c r="E186" s="136" t="s">
        <v>478</v>
      </c>
      <c r="F186" s="136"/>
      <c r="G186" s="25">
        <f>G190+G193+G196</f>
        <v>16536210.999999998</v>
      </c>
    </row>
    <row r="187" spans="1:7" ht="24.75" customHeight="1" hidden="1">
      <c r="A187" s="52" t="s">
        <v>630</v>
      </c>
      <c r="B187" s="181" t="s">
        <v>10</v>
      </c>
      <c r="C187" s="13" t="s">
        <v>276</v>
      </c>
      <c r="D187" s="13" t="s">
        <v>269</v>
      </c>
      <c r="E187" s="136" t="s">
        <v>202</v>
      </c>
      <c r="F187" s="136"/>
      <c r="G187" s="199">
        <f>G188</f>
        <v>0</v>
      </c>
    </row>
    <row r="188" spans="1:7" ht="24.75" customHeight="1" hidden="1">
      <c r="A188" s="52" t="s">
        <v>537</v>
      </c>
      <c r="B188" s="181" t="s">
        <v>10</v>
      </c>
      <c r="C188" s="13" t="s">
        <v>276</v>
      </c>
      <c r="D188" s="13" t="s">
        <v>269</v>
      </c>
      <c r="E188" s="136" t="s">
        <v>535</v>
      </c>
      <c r="F188" s="136"/>
      <c r="G188" s="199">
        <v>0</v>
      </c>
    </row>
    <row r="189" spans="1:7" ht="24.75" customHeight="1" hidden="1">
      <c r="A189" s="52" t="s">
        <v>691</v>
      </c>
      <c r="B189" s="181" t="s">
        <v>10</v>
      </c>
      <c r="C189" s="13" t="s">
        <v>276</v>
      </c>
      <c r="D189" s="13" t="s">
        <v>269</v>
      </c>
      <c r="E189" s="136" t="s">
        <v>535</v>
      </c>
      <c r="F189" s="136"/>
      <c r="G189" s="199">
        <v>0</v>
      </c>
    </row>
    <row r="190" spans="1:7" ht="27" customHeight="1">
      <c r="A190" s="112" t="s">
        <v>195</v>
      </c>
      <c r="B190" s="118" t="s">
        <v>10</v>
      </c>
      <c r="C190" s="16" t="s">
        <v>276</v>
      </c>
      <c r="D190" s="16" t="s">
        <v>269</v>
      </c>
      <c r="E190" s="138" t="s">
        <v>535</v>
      </c>
      <c r="F190" s="138" t="s">
        <v>187</v>
      </c>
      <c r="G190" s="26">
        <v>164280.69</v>
      </c>
    </row>
    <row r="191" spans="1:7" ht="24.75" customHeight="1" hidden="1">
      <c r="A191" s="111" t="s">
        <v>707</v>
      </c>
      <c r="B191" s="181" t="s">
        <v>10</v>
      </c>
      <c r="C191" s="13" t="s">
        <v>276</v>
      </c>
      <c r="D191" s="13" t="s">
        <v>269</v>
      </c>
      <c r="E191" s="136" t="s">
        <v>706</v>
      </c>
      <c r="F191" s="136"/>
      <c r="G191" s="25">
        <f>G192</f>
        <v>0</v>
      </c>
    </row>
    <row r="192" spans="1:7" ht="24.75" customHeight="1" hidden="1">
      <c r="A192" s="112" t="s">
        <v>195</v>
      </c>
      <c r="B192" s="118" t="s">
        <v>10</v>
      </c>
      <c r="C192" s="16" t="s">
        <v>276</v>
      </c>
      <c r="D192" s="16" t="s">
        <v>269</v>
      </c>
      <c r="E192" s="138" t="s">
        <v>706</v>
      </c>
      <c r="F192" s="138" t="s">
        <v>187</v>
      </c>
      <c r="G192" s="26">
        <v>0</v>
      </c>
    </row>
    <row r="193" spans="1:7" ht="24.75" customHeight="1">
      <c r="A193" s="111" t="s">
        <v>784</v>
      </c>
      <c r="B193" s="181" t="s">
        <v>10</v>
      </c>
      <c r="C193" s="13" t="s">
        <v>276</v>
      </c>
      <c r="D193" s="13" t="s">
        <v>269</v>
      </c>
      <c r="E193" s="136" t="s">
        <v>783</v>
      </c>
      <c r="F193" s="138"/>
      <c r="G193" s="25">
        <f>G195</f>
        <v>16093153.54</v>
      </c>
    </row>
    <row r="194" spans="1:7" ht="24.75" customHeight="1" hidden="1">
      <c r="A194" s="112" t="s">
        <v>184</v>
      </c>
      <c r="B194" s="118" t="s">
        <v>10</v>
      </c>
      <c r="C194" s="16" t="s">
        <v>276</v>
      </c>
      <c r="D194" s="16" t="s">
        <v>269</v>
      </c>
      <c r="E194" s="138" t="s">
        <v>706</v>
      </c>
      <c r="F194" s="138"/>
      <c r="G194" s="26"/>
    </row>
    <row r="195" spans="1:7" ht="24.75" customHeight="1">
      <c r="A195" s="112" t="s">
        <v>195</v>
      </c>
      <c r="B195" s="118" t="s">
        <v>10</v>
      </c>
      <c r="C195" s="16" t="s">
        <v>276</v>
      </c>
      <c r="D195" s="16" t="s">
        <v>269</v>
      </c>
      <c r="E195" s="138" t="s">
        <v>783</v>
      </c>
      <c r="F195" s="138" t="s">
        <v>187</v>
      </c>
      <c r="G195" s="26">
        <v>16093153.54</v>
      </c>
    </row>
    <row r="196" spans="1:7" ht="18" customHeight="1">
      <c r="A196" s="111" t="s">
        <v>786</v>
      </c>
      <c r="B196" s="181" t="s">
        <v>10</v>
      </c>
      <c r="C196" s="13" t="s">
        <v>276</v>
      </c>
      <c r="D196" s="13" t="s">
        <v>269</v>
      </c>
      <c r="E196" s="136" t="s">
        <v>785</v>
      </c>
      <c r="F196" s="138"/>
      <c r="G196" s="25">
        <f>G198</f>
        <v>278776.77</v>
      </c>
    </row>
    <row r="197" spans="1:7" ht="0.75" customHeight="1">
      <c r="A197" s="112" t="s">
        <v>184</v>
      </c>
      <c r="B197" s="118" t="s">
        <v>10</v>
      </c>
      <c r="C197" s="16" t="s">
        <v>276</v>
      </c>
      <c r="D197" s="16" t="s">
        <v>269</v>
      </c>
      <c r="E197" s="138" t="s">
        <v>706</v>
      </c>
      <c r="F197" s="138"/>
      <c r="G197" s="26"/>
    </row>
    <row r="198" spans="1:7" ht="24.75" customHeight="1">
      <c r="A198" s="112" t="s">
        <v>195</v>
      </c>
      <c r="B198" s="118"/>
      <c r="C198" s="16"/>
      <c r="D198" s="16"/>
      <c r="E198" s="138" t="s">
        <v>785</v>
      </c>
      <c r="F198" s="138" t="s">
        <v>187</v>
      </c>
      <c r="G198" s="26">
        <v>278776.77</v>
      </c>
    </row>
    <row r="199" spans="1:7" ht="38.25">
      <c r="A199" s="52" t="s">
        <v>496</v>
      </c>
      <c r="B199" s="118" t="s">
        <v>10</v>
      </c>
      <c r="C199" s="13" t="s">
        <v>276</v>
      </c>
      <c r="D199" s="13" t="s">
        <v>269</v>
      </c>
      <c r="E199" s="13" t="s">
        <v>303</v>
      </c>
      <c r="F199" s="13"/>
      <c r="G199" s="25">
        <f>G200</f>
        <v>2233752</v>
      </c>
    </row>
    <row r="200" spans="1:7" ht="38.25">
      <c r="A200" s="52" t="s">
        <v>505</v>
      </c>
      <c r="B200" s="118" t="s">
        <v>10</v>
      </c>
      <c r="C200" s="13" t="s">
        <v>276</v>
      </c>
      <c r="D200" s="13" t="s">
        <v>269</v>
      </c>
      <c r="E200" s="13" t="s">
        <v>302</v>
      </c>
      <c r="F200" s="13"/>
      <c r="G200" s="25">
        <f>G201</f>
        <v>2233752</v>
      </c>
    </row>
    <row r="201" spans="1:7" ht="25.5">
      <c r="A201" s="52" t="s">
        <v>418</v>
      </c>
      <c r="B201" s="118" t="s">
        <v>10</v>
      </c>
      <c r="C201" s="13" t="s">
        <v>276</v>
      </c>
      <c r="D201" s="13" t="s">
        <v>269</v>
      </c>
      <c r="E201" s="13" t="s">
        <v>304</v>
      </c>
      <c r="F201" s="13"/>
      <c r="G201" s="25">
        <f>G203</f>
        <v>2233752</v>
      </c>
    </row>
    <row r="202" spans="1:7" ht="15.75">
      <c r="A202" s="53" t="s">
        <v>532</v>
      </c>
      <c r="B202" s="118" t="s">
        <v>10</v>
      </c>
      <c r="C202" s="16" t="s">
        <v>276</v>
      </c>
      <c r="D202" s="16" t="s">
        <v>269</v>
      </c>
      <c r="E202" s="138" t="s">
        <v>304</v>
      </c>
      <c r="F202" s="138" t="s">
        <v>531</v>
      </c>
      <c r="G202" s="25">
        <f>G203</f>
        <v>2233752</v>
      </c>
    </row>
    <row r="203" spans="1:7" ht="38.25">
      <c r="A203" s="53" t="s">
        <v>534</v>
      </c>
      <c r="B203" s="118" t="s">
        <v>10</v>
      </c>
      <c r="C203" s="16" t="s">
        <v>276</v>
      </c>
      <c r="D203" s="16" t="s">
        <v>269</v>
      </c>
      <c r="E203" s="138" t="s">
        <v>304</v>
      </c>
      <c r="F203" s="138" t="s">
        <v>533</v>
      </c>
      <c r="G203" s="26">
        <v>2233752</v>
      </c>
    </row>
    <row r="204" spans="1:7" ht="15.75">
      <c r="A204" s="52" t="s">
        <v>265</v>
      </c>
      <c r="B204" s="118" t="s">
        <v>10</v>
      </c>
      <c r="C204" s="13" t="s">
        <v>276</v>
      </c>
      <c r="D204" s="13" t="s">
        <v>273</v>
      </c>
      <c r="E204" s="13"/>
      <c r="F204" s="13"/>
      <c r="G204" s="25">
        <f>G205+G209+G213</f>
        <v>1247831</v>
      </c>
    </row>
    <row r="205" spans="1:7" ht="38.25">
      <c r="A205" s="54" t="s">
        <v>624</v>
      </c>
      <c r="B205" s="118" t="s">
        <v>10</v>
      </c>
      <c r="C205" s="13" t="s">
        <v>276</v>
      </c>
      <c r="D205" s="13" t="s">
        <v>273</v>
      </c>
      <c r="E205" s="136" t="s">
        <v>306</v>
      </c>
      <c r="F205" s="136"/>
      <c r="G205" s="25">
        <f>G206</f>
        <v>73000</v>
      </c>
    </row>
    <row r="206" spans="1:7" ht="25.5">
      <c r="A206" s="52" t="s">
        <v>309</v>
      </c>
      <c r="B206" s="118" t="s">
        <v>10</v>
      </c>
      <c r="C206" s="13" t="s">
        <v>276</v>
      </c>
      <c r="D206" s="13" t="s">
        <v>273</v>
      </c>
      <c r="E206" s="136" t="s">
        <v>307</v>
      </c>
      <c r="F206" s="136"/>
      <c r="G206" s="25">
        <f>G207</f>
        <v>73000</v>
      </c>
    </row>
    <row r="207" spans="1:7" ht="25.5">
      <c r="A207" s="52" t="s">
        <v>405</v>
      </c>
      <c r="B207" s="118" t="s">
        <v>10</v>
      </c>
      <c r="C207" s="13" t="s">
        <v>276</v>
      </c>
      <c r="D207" s="13" t="s">
        <v>273</v>
      </c>
      <c r="E207" s="136" t="s">
        <v>500</v>
      </c>
      <c r="F207" s="136"/>
      <c r="G207" s="25">
        <f>G208</f>
        <v>73000</v>
      </c>
    </row>
    <row r="208" spans="1:7" ht="25.5">
      <c r="A208" s="112" t="s">
        <v>195</v>
      </c>
      <c r="B208" s="118" t="s">
        <v>10</v>
      </c>
      <c r="C208" s="16" t="s">
        <v>276</v>
      </c>
      <c r="D208" s="16" t="s">
        <v>273</v>
      </c>
      <c r="E208" s="138" t="s">
        <v>500</v>
      </c>
      <c r="F208" s="138" t="s">
        <v>187</v>
      </c>
      <c r="G208" s="26">
        <v>73000</v>
      </c>
    </row>
    <row r="209" spans="1:7" ht="0.75" customHeight="1">
      <c r="A209" s="54" t="s">
        <v>620</v>
      </c>
      <c r="B209" s="118" t="s">
        <v>10</v>
      </c>
      <c r="C209" s="13" t="s">
        <v>276</v>
      </c>
      <c r="D209" s="13" t="s">
        <v>273</v>
      </c>
      <c r="E209" s="136" t="s">
        <v>478</v>
      </c>
      <c r="F209" s="136"/>
      <c r="G209" s="25">
        <f>G210</f>
        <v>0</v>
      </c>
    </row>
    <row r="210" spans="1:7" ht="15.75" hidden="1">
      <c r="A210" s="52" t="s">
        <v>536</v>
      </c>
      <c r="B210" s="118" t="s">
        <v>10</v>
      </c>
      <c r="C210" s="13" t="s">
        <v>276</v>
      </c>
      <c r="D210" s="13" t="s">
        <v>273</v>
      </c>
      <c r="E210" s="136" t="s">
        <v>202</v>
      </c>
      <c r="F210" s="136"/>
      <c r="G210" s="25">
        <f>G211</f>
        <v>0</v>
      </c>
    </row>
    <row r="211" spans="1:7" ht="15.75" hidden="1">
      <c r="A211" s="52" t="s">
        <v>537</v>
      </c>
      <c r="B211" s="118" t="s">
        <v>10</v>
      </c>
      <c r="C211" s="13" t="s">
        <v>276</v>
      </c>
      <c r="D211" s="13" t="s">
        <v>273</v>
      </c>
      <c r="E211" s="136" t="s">
        <v>535</v>
      </c>
      <c r="F211" s="136"/>
      <c r="G211" s="25">
        <f>G212</f>
        <v>0</v>
      </c>
    </row>
    <row r="212" spans="1:7" ht="25.5" hidden="1">
      <c r="A212" s="112" t="s">
        <v>195</v>
      </c>
      <c r="B212" s="118" t="s">
        <v>10</v>
      </c>
      <c r="C212" s="16" t="s">
        <v>276</v>
      </c>
      <c r="D212" s="16" t="s">
        <v>273</v>
      </c>
      <c r="E212" s="138" t="s">
        <v>535</v>
      </c>
      <c r="F212" s="138" t="s">
        <v>187</v>
      </c>
      <c r="G212" s="26">
        <v>0</v>
      </c>
    </row>
    <row r="213" spans="1:7" ht="38.25">
      <c r="A213" s="52" t="s">
        <v>496</v>
      </c>
      <c r="B213" s="118" t="s">
        <v>10</v>
      </c>
      <c r="C213" s="13" t="s">
        <v>276</v>
      </c>
      <c r="D213" s="13" t="s">
        <v>273</v>
      </c>
      <c r="E213" s="13" t="s">
        <v>303</v>
      </c>
      <c r="F213" s="13"/>
      <c r="G213" s="25">
        <f>G214</f>
        <v>1174831</v>
      </c>
    </row>
    <row r="214" spans="1:7" ht="38.25">
      <c r="A214" s="52" t="s">
        <v>505</v>
      </c>
      <c r="B214" s="118" t="s">
        <v>10</v>
      </c>
      <c r="C214" s="13" t="s">
        <v>276</v>
      </c>
      <c r="D214" s="13" t="s">
        <v>273</v>
      </c>
      <c r="E214" s="13" t="s">
        <v>302</v>
      </c>
      <c r="F214" s="13"/>
      <c r="G214" s="25">
        <f>G215</f>
        <v>1174831</v>
      </c>
    </row>
    <row r="215" spans="1:7" ht="63.75">
      <c r="A215" s="52" t="s">
        <v>299</v>
      </c>
      <c r="B215" s="118" t="s">
        <v>10</v>
      </c>
      <c r="C215" s="13" t="s">
        <v>276</v>
      </c>
      <c r="D215" s="13" t="s">
        <v>273</v>
      </c>
      <c r="E215" s="13" t="s">
        <v>300</v>
      </c>
      <c r="F215" s="13"/>
      <c r="G215" s="25">
        <f>G216+G217</f>
        <v>1174831</v>
      </c>
    </row>
    <row r="216" spans="1:7" ht="25.5">
      <c r="A216" s="112" t="s">
        <v>192</v>
      </c>
      <c r="B216" s="118" t="s">
        <v>10</v>
      </c>
      <c r="C216" s="16" t="s">
        <v>276</v>
      </c>
      <c r="D216" s="16" t="s">
        <v>273</v>
      </c>
      <c r="E216" s="16" t="s">
        <v>300</v>
      </c>
      <c r="F216" s="16" t="s">
        <v>189</v>
      </c>
      <c r="G216" s="26">
        <v>1164831</v>
      </c>
    </row>
    <row r="217" spans="1:7" ht="25.5">
      <c r="A217" s="112" t="s">
        <v>195</v>
      </c>
      <c r="B217" s="118" t="s">
        <v>10</v>
      </c>
      <c r="C217" s="18" t="s">
        <v>276</v>
      </c>
      <c r="D217" s="18" t="s">
        <v>273</v>
      </c>
      <c r="E217" s="16" t="s">
        <v>300</v>
      </c>
      <c r="F217" s="16" t="s">
        <v>187</v>
      </c>
      <c r="G217" s="26">
        <v>10000</v>
      </c>
    </row>
    <row r="218" spans="1:7" ht="38.25" hidden="1">
      <c r="A218" s="102" t="s">
        <v>203</v>
      </c>
      <c r="B218" s="118" t="s">
        <v>10</v>
      </c>
      <c r="C218" s="13">
        <v>10</v>
      </c>
      <c r="D218" s="13" t="s">
        <v>272</v>
      </c>
      <c r="E218" s="13" t="s">
        <v>294</v>
      </c>
      <c r="F218" s="13"/>
      <c r="G218" s="25">
        <f>G219</f>
        <v>0</v>
      </c>
    </row>
    <row r="219" spans="1:7" ht="15" customHeight="1" hidden="1">
      <c r="A219" s="102" t="s">
        <v>298</v>
      </c>
      <c r="B219" s="118" t="s">
        <v>10</v>
      </c>
      <c r="C219" s="13" t="s">
        <v>426</v>
      </c>
      <c r="D219" s="13" t="s">
        <v>272</v>
      </c>
      <c r="E219" s="13" t="s">
        <v>297</v>
      </c>
      <c r="F219" s="13"/>
      <c r="G219" s="46">
        <f>G220</f>
        <v>0</v>
      </c>
    </row>
    <row r="220" spans="1:7" ht="25.5" hidden="1">
      <c r="A220" s="52" t="s">
        <v>267</v>
      </c>
      <c r="B220" s="118" t="s">
        <v>10</v>
      </c>
      <c r="C220" s="13" t="s">
        <v>426</v>
      </c>
      <c r="D220" s="13" t="s">
        <v>272</v>
      </c>
      <c r="E220" s="13" t="s">
        <v>296</v>
      </c>
      <c r="F220" s="13"/>
      <c r="G220" s="25">
        <f>G221</f>
        <v>0</v>
      </c>
    </row>
    <row r="221" spans="1:7" ht="25.5" hidden="1">
      <c r="A221" s="52" t="s">
        <v>421</v>
      </c>
      <c r="B221" s="118" t="s">
        <v>10</v>
      </c>
      <c r="C221" s="13">
        <v>10</v>
      </c>
      <c r="D221" s="13" t="s">
        <v>272</v>
      </c>
      <c r="E221" s="13" t="s">
        <v>295</v>
      </c>
      <c r="F221" s="13"/>
      <c r="G221" s="25">
        <f>G223</f>
        <v>0</v>
      </c>
    </row>
    <row r="222" spans="1:7" ht="15.75" hidden="1">
      <c r="A222" s="53" t="s">
        <v>198</v>
      </c>
      <c r="B222" s="118" t="s">
        <v>10</v>
      </c>
      <c r="C222" s="16" t="s">
        <v>426</v>
      </c>
      <c r="D222" s="16" t="s">
        <v>272</v>
      </c>
      <c r="E222" s="16" t="s">
        <v>295</v>
      </c>
      <c r="F222" s="16" t="s">
        <v>193</v>
      </c>
      <c r="G222" s="25">
        <f>G223</f>
        <v>0</v>
      </c>
    </row>
    <row r="223" spans="1:7" ht="25.5" hidden="1">
      <c r="A223" s="53" t="s">
        <v>422</v>
      </c>
      <c r="B223" s="118" t="s">
        <v>10</v>
      </c>
      <c r="C223" s="16" t="s">
        <v>426</v>
      </c>
      <c r="D223" s="16" t="s">
        <v>272</v>
      </c>
      <c r="E223" s="16" t="s">
        <v>295</v>
      </c>
      <c r="F223" s="16" t="s">
        <v>430</v>
      </c>
      <c r="G223" s="26">
        <v>0</v>
      </c>
    </row>
    <row r="224" spans="1:7" ht="16.5">
      <c r="A224" s="59" t="s">
        <v>420</v>
      </c>
      <c r="B224" s="119" t="s">
        <v>10</v>
      </c>
      <c r="C224" s="58">
        <v>10</v>
      </c>
      <c r="D224" s="58"/>
      <c r="E224" s="137"/>
      <c r="F224" s="137"/>
      <c r="G224" s="60">
        <f>G225+G231</f>
        <v>409351</v>
      </c>
    </row>
    <row r="225" spans="1:7" ht="15.75">
      <c r="A225" s="52" t="s">
        <v>266</v>
      </c>
      <c r="B225" s="118" t="s">
        <v>10</v>
      </c>
      <c r="C225" s="13">
        <v>10</v>
      </c>
      <c r="D225" s="13" t="s">
        <v>269</v>
      </c>
      <c r="E225" s="136"/>
      <c r="F225" s="136"/>
      <c r="G225" s="25">
        <f>G226</f>
        <v>389351</v>
      </c>
    </row>
    <row r="226" spans="1:7" ht="38.25">
      <c r="A226" s="102" t="s">
        <v>538</v>
      </c>
      <c r="B226" s="118" t="s">
        <v>10</v>
      </c>
      <c r="C226" s="13">
        <v>10</v>
      </c>
      <c r="D226" s="13" t="s">
        <v>269</v>
      </c>
      <c r="E226" s="136" t="s">
        <v>294</v>
      </c>
      <c r="F226" s="136"/>
      <c r="G226" s="25">
        <f>G227</f>
        <v>389351</v>
      </c>
    </row>
    <row r="227" spans="1:7" ht="25.5">
      <c r="A227" s="102" t="s">
        <v>298</v>
      </c>
      <c r="B227" s="118" t="s">
        <v>10</v>
      </c>
      <c r="C227" s="13" t="s">
        <v>426</v>
      </c>
      <c r="D227" s="13" t="s">
        <v>269</v>
      </c>
      <c r="E227" s="136" t="s">
        <v>297</v>
      </c>
      <c r="F227" s="136"/>
      <c r="G227" s="46">
        <f>G228</f>
        <v>389351</v>
      </c>
    </row>
    <row r="228" spans="1:7" ht="25.5">
      <c r="A228" s="52" t="s">
        <v>267</v>
      </c>
      <c r="B228" s="118" t="s">
        <v>10</v>
      </c>
      <c r="C228" s="13" t="s">
        <v>426</v>
      </c>
      <c r="D228" s="13" t="s">
        <v>269</v>
      </c>
      <c r="E228" s="136" t="s">
        <v>539</v>
      </c>
      <c r="F228" s="136"/>
      <c r="G228" s="25">
        <f>G229</f>
        <v>389351</v>
      </c>
    </row>
    <row r="229" spans="1:7" ht="25.5">
      <c r="A229" s="52" t="s">
        <v>540</v>
      </c>
      <c r="B229" s="118" t="s">
        <v>10</v>
      </c>
      <c r="C229" s="13">
        <v>10</v>
      </c>
      <c r="D229" s="13" t="s">
        <v>269</v>
      </c>
      <c r="E229" s="136" t="s">
        <v>541</v>
      </c>
      <c r="F229" s="136"/>
      <c r="G229" s="25">
        <f>G230</f>
        <v>389351</v>
      </c>
    </row>
    <row r="230" spans="1:7" ht="15.75">
      <c r="A230" s="53" t="s">
        <v>268</v>
      </c>
      <c r="B230" s="118" t="s">
        <v>10</v>
      </c>
      <c r="C230" s="16" t="s">
        <v>426</v>
      </c>
      <c r="D230" s="16" t="s">
        <v>269</v>
      </c>
      <c r="E230" s="138" t="s">
        <v>541</v>
      </c>
      <c r="F230" s="138" t="s">
        <v>193</v>
      </c>
      <c r="G230" s="26">
        <v>389351</v>
      </c>
    </row>
    <row r="231" spans="1:7" ht="15.75">
      <c r="A231" s="52" t="s">
        <v>437</v>
      </c>
      <c r="B231" s="118" t="s">
        <v>10</v>
      </c>
      <c r="C231" s="13">
        <v>10</v>
      </c>
      <c r="D231" s="13" t="s">
        <v>272</v>
      </c>
      <c r="E231" s="136"/>
      <c r="F231" s="136"/>
      <c r="G231" s="25">
        <f>G232</f>
        <v>20000</v>
      </c>
    </row>
    <row r="232" spans="1:7" ht="38.25">
      <c r="A232" s="102" t="s">
        <v>639</v>
      </c>
      <c r="B232" s="118" t="s">
        <v>10</v>
      </c>
      <c r="C232" s="13">
        <v>10</v>
      </c>
      <c r="D232" s="13" t="s">
        <v>272</v>
      </c>
      <c r="E232" s="136" t="s">
        <v>294</v>
      </c>
      <c r="F232" s="136"/>
      <c r="G232" s="25">
        <f>G233</f>
        <v>20000</v>
      </c>
    </row>
    <row r="233" spans="1:7" ht="25.5">
      <c r="A233" s="102" t="s">
        <v>298</v>
      </c>
      <c r="B233" s="118" t="s">
        <v>10</v>
      </c>
      <c r="C233" s="13" t="s">
        <v>426</v>
      </c>
      <c r="D233" s="13" t="s">
        <v>272</v>
      </c>
      <c r="E233" s="136" t="s">
        <v>297</v>
      </c>
      <c r="F233" s="136"/>
      <c r="G233" s="46">
        <f>G234</f>
        <v>20000</v>
      </c>
    </row>
    <row r="234" spans="1:7" ht="25.5">
      <c r="A234" s="52" t="s">
        <v>267</v>
      </c>
      <c r="B234" s="118" t="s">
        <v>10</v>
      </c>
      <c r="C234" s="13" t="s">
        <v>426</v>
      </c>
      <c r="D234" s="13" t="s">
        <v>272</v>
      </c>
      <c r="E234" s="136" t="s">
        <v>539</v>
      </c>
      <c r="F234" s="136"/>
      <c r="G234" s="25">
        <f>G235</f>
        <v>20000</v>
      </c>
    </row>
    <row r="235" spans="1:7" ht="25.5">
      <c r="A235" s="52" t="s">
        <v>542</v>
      </c>
      <c r="B235" s="118" t="s">
        <v>10</v>
      </c>
      <c r="C235" s="13">
        <v>10</v>
      </c>
      <c r="D235" s="13" t="s">
        <v>272</v>
      </c>
      <c r="E235" s="136" t="s">
        <v>543</v>
      </c>
      <c r="F235" s="136"/>
      <c r="G235" s="25">
        <f>G236</f>
        <v>20000</v>
      </c>
    </row>
    <row r="236" spans="1:7" ht="15.75">
      <c r="A236" s="53" t="s">
        <v>268</v>
      </c>
      <c r="B236" s="118" t="s">
        <v>10</v>
      </c>
      <c r="C236" s="16" t="s">
        <v>426</v>
      </c>
      <c r="D236" s="16" t="s">
        <v>272</v>
      </c>
      <c r="E236" s="138" t="s">
        <v>543</v>
      </c>
      <c r="F236" s="138" t="s">
        <v>193</v>
      </c>
      <c r="G236" s="26">
        <v>20000</v>
      </c>
    </row>
    <row r="237" spans="1:7" ht="38.25">
      <c r="A237" s="111" t="s">
        <v>496</v>
      </c>
      <c r="B237" s="118" t="s">
        <v>10</v>
      </c>
      <c r="C237" s="13" t="s">
        <v>426</v>
      </c>
      <c r="D237" s="13" t="s">
        <v>272</v>
      </c>
      <c r="E237" s="13" t="s">
        <v>303</v>
      </c>
      <c r="F237" s="13"/>
      <c r="G237" s="25">
        <f>G238</f>
        <v>70000</v>
      </c>
    </row>
    <row r="238" spans="1:7" ht="38.25">
      <c r="A238" s="111" t="s">
        <v>505</v>
      </c>
      <c r="B238" s="118" t="s">
        <v>10</v>
      </c>
      <c r="C238" s="13" t="s">
        <v>426</v>
      </c>
      <c r="D238" s="13" t="s">
        <v>272</v>
      </c>
      <c r="E238" s="13" t="s">
        <v>302</v>
      </c>
      <c r="F238" s="13"/>
      <c r="G238" s="25">
        <f>G239</f>
        <v>70000</v>
      </c>
    </row>
    <row r="239" spans="1:7" ht="51">
      <c r="A239" s="113" t="s">
        <v>553</v>
      </c>
      <c r="B239" s="118" t="s">
        <v>10</v>
      </c>
      <c r="C239" s="13" t="s">
        <v>426</v>
      </c>
      <c r="D239" s="13" t="s">
        <v>272</v>
      </c>
      <c r="E239" s="13" t="s">
        <v>188</v>
      </c>
      <c r="F239" s="13"/>
      <c r="G239" s="25">
        <f>G241</f>
        <v>70000</v>
      </c>
    </row>
    <row r="240" spans="1:7" ht="15.75">
      <c r="A240" s="53" t="s">
        <v>532</v>
      </c>
      <c r="B240" s="118" t="s">
        <v>10</v>
      </c>
      <c r="C240" s="16" t="s">
        <v>426</v>
      </c>
      <c r="D240" s="16" t="s">
        <v>272</v>
      </c>
      <c r="E240" s="16" t="s">
        <v>188</v>
      </c>
      <c r="F240" s="138" t="s">
        <v>531</v>
      </c>
      <c r="G240" s="25">
        <f>G241</f>
        <v>70000</v>
      </c>
    </row>
    <row r="241" spans="1:7" ht="38.25">
      <c r="A241" s="53" t="s">
        <v>534</v>
      </c>
      <c r="B241" s="118" t="s">
        <v>10</v>
      </c>
      <c r="C241" s="16" t="s">
        <v>426</v>
      </c>
      <c r="D241" s="16" t="s">
        <v>272</v>
      </c>
      <c r="E241" s="16" t="s">
        <v>188</v>
      </c>
      <c r="F241" s="138" t="s">
        <v>533</v>
      </c>
      <c r="G241" s="26">
        <v>70000</v>
      </c>
    </row>
    <row r="242" spans="1:7" ht="16.5">
      <c r="A242" s="59" t="s">
        <v>279</v>
      </c>
      <c r="B242" s="119" t="s">
        <v>10</v>
      </c>
      <c r="C242" s="58">
        <v>11</v>
      </c>
      <c r="D242" s="58"/>
      <c r="E242" s="58"/>
      <c r="F242" s="58"/>
      <c r="G242" s="60">
        <f>G243</f>
        <v>30000</v>
      </c>
    </row>
    <row r="243" spans="1:7" ht="15.75">
      <c r="A243" s="52" t="s">
        <v>423</v>
      </c>
      <c r="B243" s="118" t="s">
        <v>10</v>
      </c>
      <c r="C243" s="13">
        <v>11</v>
      </c>
      <c r="D243" s="13" t="s">
        <v>269</v>
      </c>
      <c r="E243" s="13"/>
      <c r="F243" s="13"/>
      <c r="G243" s="25">
        <f>G244</f>
        <v>30000</v>
      </c>
    </row>
    <row r="244" spans="1:7" ht="25.5">
      <c r="A244" s="52" t="s">
        <v>633</v>
      </c>
      <c r="B244" s="118" t="s">
        <v>10</v>
      </c>
      <c r="C244" s="13">
        <v>11</v>
      </c>
      <c r="D244" s="13" t="s">
        <v>269</v>
      </c>
      <c r="E244" s="13" t="s">
        <v>291</v>
      </c>
      <c r="F244" s="13"/>
      <c r="G244" s="25">
        <f>G245</f>
        <v>30000</v>
      </c>
    </row>
    <row r="245" spans="1:7" ht="25.5">
      <c r="A245" s="52" t="s">
        <v>293</v>
      </c>
      <c r="B245" s="118" t="s">
        <v>10</v>
      </c>
      <c r="C245" s="13" t="s">
        <v>431</v>
      </c>
      <c r="D245" s="13" t="s">
        <v>269</v>
      </c>
      <c r="E245" s="13" t="s">
        <v>292</v>
      </c>
      <c r="F245" s="13"/>
      <c r="G245" s="46">
        <f>G246</f>
        <v>30000</v>
      </c>
    </row>
    <row r="246" spans="1:7" ht="15.75">
      <c r="A246" s="52" t="s">
        <v>280</v>
      </c>
      <c r="B246" s="118" t="s">
        <v>10</v>
      </c>
      <c r="C246" s="13">
        <v>11</v>
      </c>
      <c r="D246" s="13" t="s">
        <v>269</v>
      </c>
      <c r="E246" s="13" t="s">
        <v>290</v>
      </c>
      <c r="F246" s="13"/>
      <c r="G246" s="25">
        <f>G247</f>
        <v>30000</v>
      </c>
    </row>
    <row r="247" spans="1:7" ht="25.5">
      <c r="A247" s="112" t="s">
        <v>195</v>
      </c>
      <c r="B247" s="118" t="s">
        <v>10</v>
      </c>
      <c r="C247" s="16" t="s">
        <v>431</v>
      </c>
      <c r="D247" s="16" t="s">
        <v>269</v>
      </c>
      <c r="E247" s="16" t="s">
        <v>290</v>
      </c>
      <c r="F247" s="16" t="s">
        <v>187</v>
      </c>
      <c r="G247" s="26">
        <v>30000</v>
      </c>
    </row>
    <row r="248" spans="1:7" ht="3" customHeight="1">
      <c r="A248" s="59" t="s">
        <v>546</v>
      </c>
      <c r="B248" s="119" t="s">
        <v>10</v>
      </c>
      <c r="C248" s="58" t="s">
        <v>425</v>
      </c>
      <c r="D248" s="58"/>
      <c r="E248" s="137"/>
      <c r="F248" s="58"/>
      <c r="G248" s="60">
        <f>G249</f>
        <v>0</v>
      </c>
    </row>
    <row r="249" spans="1:7" ht="25.5" hidden="1">
      <c r="A249" s="52" t="s">
        <v>547</v>
      </c>
      <c r="B249" s="118" t="s">
        <v>10</v>
      </c>
      <c r="C249" s="13" t="s">
        <v>425</v>
      </c>
      <c r="D249" s="13" t="s">
        <v>269</v>
      </c>
      <c r="E249" s="136"/>
      <c r="F249" s="16"/>
      <c r="G249" s="25">
        <f>G250</f>
        <v>0</v>
      </c>
    </row>
    <row r="250" spans="1:7" ht="38.25" hidden="1">
      <c r="A250" s="111" t="s">
        <v>548</v>
      </c>
      <c r="B250" s="118" t="s">
        <v>10</v>
      </c>
      <c r="C250" s="13" t="s">
        <v>425</v>
      </c>
      <c r="D250" s="13" t="s">
        <v>269</v>
      </c>
      <c r="E250" s="136" t="s">
        <v>303</v>
      </c>
      <c r="F250" s="16"/>
      <c r="G250" s="25">
        <f>G251</f>
        <v>0</v>
      </c>
    </row>
    <row r="251" spans="1:7" ht="38.25" hidden="1">
      <c r="A251" s="111" t="s">
        <v>544</v>
      </c>
      <c r="B251" s="118" t="s">
        <v>10</v>
      </c>
      <c r="C251" s="13" t="s">
        <v>425</v>
      </c>
      <c r="D251" s="13" t="s">
        <v>269</v>
      </c>
      <c r="E251" s="136" t="s">
        <v>302</v>
      </c>
      <c r="F251" s="16"/>
      <c r="G251" s="25">
        <f>G252</f>
        <v>0</v>
      </c>
    </row>
    <row r="252" spans="1:7" ht="15.75" hidden="1">
      <c r="A252" s="112" t="s">
        <v>549</v>
      </c>
      <c r="B252" s="118" t="s">
        <v>10</v>
      </c>
      <c r="C252" s="16" t="s">
        <v>425</v>
      </c>
      <c r="D252" s="16" t="s">
        <v>269</v>
      </c>
      <c r="E252" s="138" t="s">
        <v>551</v>
      </c>
      <c r="F252" s="16"/>
      <c r="G252" s="25">
        <f>G253</f>
        <v>0</v>
      </c>
    </row>
    <row r="253" spans="1:7" ht="15.75" hidden="1">
      <c r="A253" s="112" t="s">
        <v>550</v>
      </c>
      <c r="B253" s="118" t="s">
        <v>10</v>
      </c>
      <c r="C253" s="16" t="s">
        <v>425</v>
      </c>
      <c r="D253" s="16" t="s">
        <v>269</v>
      </c>
      <c r="E253" s="138" t="s">
        <v>551</v>
      </c>
      <c r="F253" s="16" t="s">
        <v>38</v>
      </c>
      <c r="G253" s="26">
        <v>0</v>
      </c>
    </row>
    <row r="254" spans="1:7" ht="15.75">
      <c r="A254" s="56" t="s">
        <v>438</v>
      </c>
      <c r="B254" s="120"/>
      <c r="C254" s="42"/>
      <c r="D254" s="42"/>
      <c r="E254" s="42"/>
      <c r="F254" s="42"/>
      <c r="G254" s="43">
        <f>G6+G49+G56+G91+G112+G178+G184+G242+G224+G248+G237+G174</f>
        <v>29022302</v>
      </c>
    </row>
  </sheetData>
  <sheetProtection/>
  <mergeCells count="3">
    <mergeCell ref="A2:G2"/>
    <mergeCell ref="A1:G1"/>
    <mergeCell ref="A4:A5"/>
  </mergeCells>
  <printOptions/>
  <pageMargins left="0.38" right="0.36" top="0.36" bottom="0.37" header="0.36" footer="0.3"/>
  <pageSetup fitToHeight="0" fitToWidth="1" horizontalDpi="600" verticalDpi="600" orientation="portrait" paperSize="9" scale="7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22"/>
  <sheetViews>
    <sheetView view="pageBreakPreview" zoomScale="89" zoomScaleSheetLayoutView="89" workbookViewId="0" topLeftCell="A1">
      <selection activeCell="A1" sqref="A1:H1"/>
    </sheetView>
  </sheetViews>
  <sheetFormatPr defaultColWidth="9.140625" defaultRowHeight="15"/>
  <cols>
    <col min="1" max="1" width="55.28125" style="106" customWidth="1"/>
    <col min="2" max="2" width="8.7109375" style="14" customWidth="1"/>
    <col min="3" max="3" width="5.8515625" style="14" customWidth="1"/>
    <col min="4" max="4" width="5.57421875" style="14" customWidth="1"/>
    <col min="5" max="5" width="16.7109375" style="14" customWidth="1"/>
    <col min="6" max="6" width="6.00390625" style="14" customWidth="1"/>
    <col min="7" max="7" width="16.00390625" style="14" customWidth="1"/>
    <col min="8" max="8" width="16.00390625" style="15" customWidth="1"/>
  </cols>
  <sheetData>
    <row r="1" spans="1:8" ht="63.75" customHeight="1">
      <c r="A1" s="329" t="s">
        <v>819</v>
      </c>
      <c r="B1" s="353"/>
      <c r="C1" s="353"/>
      <c r="D1" s="353"/>
      <c r="E1" s="353"/>
      <c r="F1" s="353"/>
      <c r="G1" s="353"/>
      <c r="H1" s="353"/>
    </row>
    <row r="2" spans="1:8" ht="50.25" customHeight="1">
      <c r="A2" s="354" t="s">
        <v>778</v>
      </c>
      <c r="B2" s="355"/>
      <c r="C2" s="355"/>
      <c r="D2" s="355"/>
      <c r="E2" s="355"/>
      <c r="F2" s="355"/>
      <c r="G2" s="355"/>
      <c r="H2" s="355"/>
    </row>
    <row r="3" spans="1:9" ht="26.25" customHeight="1">
      <c r="A3" s="351" t="s">
        <v>281</v>
      </c>
      <c r="B3" s="159" t="s">
        <v>282</v>
      </c>
      <c r="C3" s="159"/>
      <c r="D3" s="159"/>
      <c r="E3" s="159"/>
      <c r="F3" s="159"/>
      <c r="G3" s="167" t="s">
        <v>249</v>
      </c>
      <c r="H3" s="167" t="s">
        <v>249</v>
      </c>
      <c r="I3" s="10"/>
    </row>
    <row r="4" spans="1:9" ht="34.5" customHeight="1">
      <c r="A4" s="352"/>
      <c r="B4" s="159" t="s">
        <v>283</v>
      </c>
      <c r="C4" s="159" t="s">
        <v>284</v>
      </c>
      <c r="D4" s="159" t="s">
        <v>285</v>
      </c>
      <c r="E4" s="159" t="s">
        <v>286</v>
      </c>
      <c r="F4" s="159" t="s">
        <v>247</v>
      </c>
      <c r="G4" s="167" t="s">
        <v>663</v>
      </c>
      <c r="H4" s="167" t="s">
        <v>773</v>
      </c>
      <c r="I4" s="10"/>
    </row>
    <row r="5" spans="1:9" ht="23.25" customHeight="1">
      <c r="A5" s="59" t="s">
        <v>398</v>
      </c>
      <c r="B5" s="48" t="s">
        <v>10</v>
      </c>
      <c r="C5" s="58" t="s">
        <v>269</v>
      </c>
      <c r="D5" s="58"/>
      <c r="E5" s="58"/>
      <c r="F5" s="58"/>
      <c r="G5" s="60">
        <f>SUM(G6+G11+G26+G21)</f>
        <v>7216253</v>
      </c>
      <c r="H5" s="60">
        <f>SUM(H6+H11+H26+H21)</f>
        <v>7145065</v>
      </c>
      <c r="I5" s="10"/>
    </row>
    <row r="6" spans="1:9" ht="37.5" customHeight="1">
      <c r="A6" s="52" t="s">
        <v>399</v>
      </c>
      <c r="B6" s="118" t="s">
        <v>10</v>
      </c>
      <c r="C6" s="13" t="s">
        <v>269</v>
      </c>
      <c r="D6" s="13" t="s">
        <v>271</v>
      </c>
      <c r="E6" s="13"/>
      <c r="F6" s="13"/>
      <c r="G6" s="25">
        <f aca="true" t="shared" si="0" ref="G6:H9">G7</f>
        <v>834200</v>
      </c>
      <c r="H6" s="25">
        <f t="shared" si="0"/>
        <v>731010</v>
      </c>
      <c r="I6" s="10"/>
    </row>
    <row r="7" spans="1:8" ht="38.25">
      <c r="A7" s="52" t="s">
        <v>496</v>
      </c>
      <c r="B7" s="118" t="s">
        <v>10</v>
      </c>
      <c r="C7" s="13" t="s">
        <v>269</v>
      </c>
      <c r="D7" s="13" t="s">
        <v>271</v>
      </c>
      <c r="E7" s="13" t="s">
        <v>303</v>
      </c>
      <c r="F7" s="13"/>
      <c r="G7" s="25">
        <f t="shared" si="0"/>
        <v>834200</v>
      </c>
      <c r="H7" s="25">
        <f t="shared" si="0"/>
        <v>731010</v>
      </c>
    </row>
    <row r="8" spans="1:8" ht="38.25">
      <c r="A8" s="52" t="s">
        <v>35</v>
      </c>
      <c r="B8" s="118" t="s">
        <v>10</v>
      </c>
      <c r="C8" s="13" t="s">
        <v>269</v>
      </c>
      <c r="D8" s="13" t="s">
        <v>271</v>
      </c>
      <c r="E8" s="13" t="s">
        <v>302</v>
      </c>
      <c r="F8" s="13"/>
      <c r="G8" s="25">
        <f t="shared" si="0"/>
        <v>834200</v>
      </c>
      <c r="H8" s="25">
        <f t="shared" si="0"/>
        <v>731010</v>
      </c>
    </row>
    <row r="9" spans="1:8" ht="15.75">
      <c r="A9" s="52" t="s">
        <v>498</v>
      </c>
      <c r="B9" s="118" t="s">
        <v>10</v>
      </c>
      <c r="C9" s="13" t="s">
        <v>269</v>
      </c>
      <c r="D9" s="13" t="s">
        <v>271</v>
      </c>
      <c r="E9" s="23" t="s">
        <v>321</v>
      </c>
      <c r="F9" s="13"/>
      <c r="G9" s="25">
        <f t="shared" si="0"/>
        <v>834200</v>
      </c>
      <c r="H9" s="25">
        <f t="shared" si="0"/>
        <v>731010</v>
      </c>
    </row>
    <row r="10" spans="1:8" ht="25.5">
      <c r="A10" s="112" t="s">
        <v>192</v>
      </c>
      <c r="B10" s="118" t="s">
        <v>10</v>
      </c>
      <c r="C10" s="16" t="s">
        <v>269</v>
      </c>
      <c r="D10" s="16" t="s">
        <v>271</v>
      </c>
      <c r="E10" s="18" t="s">
        <v>321</v>
      </c>
      <c r="F10" s="16" t="s">
        <v>189</v>
      </c>
      <c r="G10" s="26">
        <v>834200</v>
      </c>
      <c r="H10" s="26">
        <v>731010</v>
      </c>
    </row>
    <row r="11" spans="1:8" ht="38.25">
      <c r="A11" s="52" t="s">
        <v>401</v>
      </c>
      <c r="B11" s="118" t="s">
        <v>10</v>
      </c>
      <c r="C11" s="13" t="s">
        <v>269</v>
      </c>
      <c r="D11" s="13" t="s">
        <v>273</v>
      </c>
      <c r="E11" s="13"/>
      <c r="F11" s="13"/>
      <c r="G11" s="25">
        <f>G12</f>
        <v>1381080</v>
      </c>
      <c r="H11" s="25">
        <f>H12</f>
        <v>1391080</v>
      </c>
    </row>
    <row r="12" spans="1:8" ht="38.25">
      <c r="A12" s="52" t="s">
        <v>496</v>
      </c>
      <c r="B12" s="118" t="s">
        <v>10</v>
      </c>
      <c r="C12" s="13" t="s">
        <v>269</v>
      </c>
      <c r="D12" s="13" t="s">
        <v>273</v>
      </c>
      <c r="E12" s="13" t="s">
        <v>303</v>
      </c>
      <c r="F12" s="13"/>
      <c r="G12" s="25">
        <f>G13</f>
        <v>1381080</v>
      </c>
      <c r="H12" s="25">
        <f>H13</f>
        <v>1391080</v>
      </c>
    </row>
    <row r="13" spans="1:8" ht="38.25">
      <c r="A13" s="52" t="s">
        <v>505</v>
      </c>
      <c r="B13" s="118" t="s">
        <v>10</v>
      </c>
      <c r="C13" s="13" t="s">
        <v>269</v>
      </c>
      <c r="D13" s="13" t="s">
        <v>273</v>
      </c>
      <c r="E13" s="13" t="s">
        <v>302</v>
      </c>
      <c r="F13" s="13"/>
      <c r="G13" s="25">
        <f>G14+G19</f>
        <v>1381080</v>
      </c>
      <c r="H13" s="25">
        <f>H14+H19</f>
        <v>1391080</v>
      </c>
    </row>
    <row r="14" spans="1:8" ht="15.75">
      <c r="A14" s="52" t="s">
        <v>403</v>
      </c>
      <c r="B14" s="118" t="s">
        <v>10</v>
      </c>
      <c r="C14" s="13" t="s">
        <v>269</v>
      </c>
      <c r="D14" s="13" t="s">
        <v>273</v>
      </c>
      <c r="E14" s="13" t="s">
        <v>322</v>
      </c>
      <c r="F14" s="13"/>
      <c r="G14" s="25">
        <f>G15+G16+G17+G18</f>
        <v>1380080</v>
      </c>
      <c r="H14" s="25">
        <f>H15+H16+H17+H18</f>
        <v>1390080</v>
      </c>
    </row>
    <row r="15" spans="1:8" ht="25.5">
      <c r="A15" s="112" t="s">
        <v>192</v>
      </c>
      <c r="B15" s="118" t="s">
        <v>10</v>
      </c>
      <c r="C15" s="16" t="s">
        <v>269</v>
      </c>
      <c r="D15" s="16" t="s">
        <v>273</v>
      </c>
      <c r="E15" s="16" t="s">
        <v>322</v>
      </c>
      <c r="F15" s="16" t="s">
        <v>189</v>
      </c>
      <c r="G15" s="26">
        <v>1090250</v>
      </c>
      <c r="H15" s="26">
        <v>1090250</v>
      </c>
    </row>
    <row r="16" spans="1:8" ht="25.5">
      <c r="A16" s="112" t="s">
        <v>195</v>
      </c>
      <c r="B16" s="118" t="s">
        <v>10</v>
      </c>
      <c r="C16" s="16" t="s">
        <v>269</v>
      </c>
      <c r="D16" s="16" t="s">
        <v>273</v>
      </c>
      <c r="E16" s="16" t="s">
        <v>322</v>
      </c>
      <c r="F16" s="16" t="s">
        <v>187</v>
      </c>
      <c r="G16" s="26">
        <v>272830</v>
      </c>
      <c r="H16" s="26">
        <v>282830</v>
      </c>
    </row>
    <row r="17" spans="1:8" ht="15.75">
      <c r="A17" s="53" t="s">
        <v>204</v>
      </c>
      <c r="B17" s="118" t="s">
        <v>10</v>
      </c>
      <c r="C17" s="16" t="s">
        <v>269</v>
      </c>
      <c r="D17" s="16" t="s">
        <v>273</v>
      </c>
      <c r="E17" s="16" t="s">
        <v>322</v>
      </c>
      <c r="F17" s="16" t="s">
        <v>190</v>
      </c>
      <c r="G17" s="26">
        <v>0</v>
      </c>
      <c r="H17" s="26">
        <v>0</v>
      </c>
    </row>
    <row r="18" spans="1:8" ht="21" customHeight="1">
      <c r="A18" s="53" t="s">
        <v>196</v>
      </c>
      <c r="B18" s="118" t="s">
        <v>10</v>
      </c>
      <c r="C18" s="16" t="s">
        <v>269</v>
      </c>
      <c r="D18" s="16" t="s">
        <v>273</v>
      </c>
      <c r="E18" s="16" t="s">
        <v>322</v>
      </c>
      <c r="F18" s="16" t="s">
        <v>191</v>
      </c>
      <c r="G18" s="26">
        <v>17000</v>
      </c>
      <c r="H18" s="26">
        <v>17000</v>
      </c>
    </row>
    <row r="19" spans="1:8" ht="52.5" customHeight="1">
      <c r="A19" s="194" t="s">
        <v>597</v>
      </c>
      <c r="B19" s="181" t="s">
        <v>10</v>
      </c>
      <c r="C19" s="13" t="s">
        <v>269</v>
      </c>
      <c r="D19" s="13" t="s">
        <v>273</v>
      </c>
      <c r="E19" s="136" t="s">
        <v>582</v>
      </c>
      <c r="F19" s="13"/>
      <c r="G19" s="25">
        <f>G20</f>
        <v>1000</v>
      </c>
      <c r="H19" s="25">
        <f>H20</f>
        <v>1000</v>
      </c>
    </row>
    <row r="20" spans="1:8" ht="25.5">
      <c r="A20" s="112" t="s">
        <v>195</v>
      </c>
      <c r="B20" s="118" t="s">
        <v>10</v>
      </c>
      <c r="C20" s="16" t="s">
        <v>269</v>
      </c>
      <c r="D20" s="16" t="s">
        <v>273</v>
      </c>
      <c r="E20" s="138" t="s">
        <v>582</v>
      </c>
      <c r="F20" s="16" t="s">
        <v>187</v>
      </c>
      <c r="G20" s="26">
        <v>1000</v>
      </c>
      <c r="H20" s="26">
        <v>1000</v>
      </c>
    </row>
    <row r="21" spans="1:8" ht="15.75">
      <c r="A21" s="81" t="s">
        <v>170</v>
      </c>
      <c r="B21" s="118" t="s">
        <v>10</v>
      </c>
      <c r="C21" s="82" t="s">
        <v>269</v>
      </c>
      <c r="D21" s="82" t="s">
        <v>431</v>
      </c>
      <c r="E21" s="83"/>
      <c r="F21" s="83"/>
      <c r="G21" s="25">
        <f aca="true" t="shared" si="1" ref="G21:H23">G22</f>
        <v>30000</v>
      </c>
      <c r="H21" s="25">
        <f t="shared" si="1"/>
        <v>40000</v>
      </c>
    </row>
    <row r="22" spans="1:8" ht="38.25">
      <c r="A22" s="114" t="s">
        <v>506</v>
      </c>
      <c r="B22" s="118" t="s">
        <v>10</v>
      </c>
      <c r="C22" s="135" t="s">
        <v>269</v>
      </c>
      <c r="D22" s="135" t="s">
        <v>431</v>
      </c>
      <c r="E22" s="135" t="s">
        <v>303</v>
      </c>
      <c r="F22" s="135"/>
      <c r="G22" s="25">
        <f t="shared" si="1"/>
        <v>30000</v>
      </c>
      <c r="H22" s="25">
        <f t="shared" si="1"/>
        <v>40000</v>
      </c>
    </row>
    <row r="23" spans="1:8" ht="38.25">
      <c r="A23" s="114" t="s">
        <v>507</v>
      </c>
      <c r="B23" s="118" t="s">
        <v>10</v>
      </c>
      <c r="C23" s="135" t="s">
        <v>269</v>
      </c>
      <c r="D23" s="135" t="s">
        <v>431</v>
      </c>
      <c r="E23" s="135" t="s">
        <v>302</v>
      </c>
      <c r="F23" s="135"/>
      <c r="G23" s="25">
        <f t="shared" si="1"/>
        <v>30000</v>
      </c>
      <c r="H23" s="25">
        <f t="shared" si="1"/>
        <v>40000</v>
      </c>
    </row>
    <row r="24" spans="1:8" ht="24.75" customHeight="1">
      <c r="A24" s="114" t="s">
        <v>171</v>
      </c>
      <c r="B24" s="118" t="s">
        <v>10</v>
      </c>
      <c r="C24" s="135" t="s">
        <v>269</v>
      </c>
      <c r="D24" s="135" t="s">
        <v>431</v>
      </c>
      <c r="E24" s="135" t="s">
        <v>172</v>
      </c>
      <c r="F24" s="135"/>
      <c r="G24" s="25">
        <f>G25</f>
        <v>30000</v>
      </c>
      <c r="H24" s="25">
        <v>40000</v>
      </c>
    </row>
    <row r="25" spans="1:8" ht="15.75" customHeight="1">
      <c r="A25" s="114" t="s">
        <v>173</v>
      </c>
      <c r="B25" s="118" t="s">
        <v>10</v>
      </c>
      <c r="C25" s="135" t="s">
        <v>269</v>
      </c>
      <c r="D25" s="135" t="s">
        <v>431</v>
      </c>
      <c r="E25" s="135" t="s">
        <v>172</v>
      </c>
      <c r="F25" s="135" t="s">
        <v>174</v>
      </c>
      <c r="G25" s="26">
        <v>30000</v>
      </c>
      <c r="H25" s="26">
        <v>30000</v>
      </c>
    </row>
    <row r="26" spans="1:8" ht="21.75" customHeight="1">
      <c r="A26" s="54" t="s">
        <v>253</v>
      </c>
      <c r="B26" s="118" t="s">
        <v>10</v>
      </c>
      <c r="C26" s="44" t="s">
        <v>269</v>
      </c>
      <c r="D26" s="44">
        <v>13</v>
      </c>
      <c r="E26" s="45"/>
      <c r="F26" s="45"/>
      <c r="G26" s="46">
        <f>G27+G35+G39+G31</f>
        <v>4970973</v>
      </c>
      <c r="H26" s="46">
        <f>H27+H35+H39</f>
        <v>4982975</v>
      </c>
    </row>
    <row r="27" spans="1:8" ht="42.75" customHeight="1">
      <c r="A27" s="54" t="s">
        <v>624</v>
      </c>
      <c r="B27" s="118" t="s">
        <v>10</v>
      </c>
      <c r="C27" s="13" t="s">
        <v>269</v>
      </c>
      <c r="D27" s="13">
        <v>13</v>
      </c>
      <c r="E27" s="136" t="s">
        <v>306</v>
      </c>
      <c r="F27" s="136"/>
      <c r="G27" s="25">
        <f aca="true" t="shared" si="2" ref="G27:H32">G28</f>
        <v>0</v>
      </c>
      <c r="H27" s="25">
        <f t="shared" si="2"/>
        <v>0</v>
      </c>
    </row>
    <row r="28" spans="1:8" ht="27.75" customHeight="1">
      <c r="A28" s="52" t="s">
        <v>309</v>
      </c>
      <c r="B28" s="118" t="s">
        <v>10</v>
      </c>
      <c r="C28" s="13" t="s">
        <v>269</v>
      </c>
      <c r="D28" s="13" t="s">
        <v>325</v>
      </c>
      <c r="E28" s="136" t="s">
        <v>307</v>
      </c>
      <c r="F28" s="136"/>
      <c r="G28" s="25">
        <f t="shared" si="2"/>
        <v>0</v>
      </c>
      <c r="H28" s="25">
        <f t="shared" si="2"/>
        <v>0</v>
      </c>
    </row>
    <row r="29" spans="1:8" ht="33" customHeight="1">
      <c r="A29" s="52" t="s">
        <v>405</v>
      </c>
      <c r="B29" s="118" t="s">
        <v>10</v>
      </c>
      <c r="C29" s="13" t="s">
        <v>269</v>
      </c>
      <c r="D29" s="13">
        <v>13</v>
      </c>
      <c r="E29" s="136" t="s">
        <v>500</v>
      </c>
      <c r="F29" s="136"/>
      <c r="G29" s="25">
        <f t="shared" si="2"/>
        <v>0</v>
      </c>
      <c r="H29" s="25">
        <f t="shared" si="2"/>
        <v>0</v>
      </c>
    </row>
    <row r="30" spans="1:8" ht="21" customHeight="1">
      <c r="A30" s="112" t="s">
        <v>667</v>
      </c>
      <c r="B30" s="118" t="s">
        <v>10</v>
      </c>
      <c r="C30" s="16" t="s">
        <v>269</v>
      </c>
      <c r="D30" s="16" t="s">
        <v>425</v>
      </c>
      <c r="E30" s="138" t="s">
        <v>500</v>
      </c>
      <c r="F30" s="138" t="s">
        <v>666</v>
      </c>
      <c r="G30" s="26">
        <v>0</v>
      </c>
      <c r="H30" s="26">
        <v>0</v>
      </c>
    </row>
    <row r="31" spans="1:8" ht="39.75" customHeight="1">
      <c r="A31" s="54" t="s">
        <v>687</v>
      </c>
      <c r="B31" s="118" t="s">
        <v>10</v>
      </c>
      <c r="C31" s="16" t="s">
        <v>269</v>
      </c>
      <c r="D31" s="16" t="s">
        <v>425</v>
      </c>
      <c r="E31" s="136" t="s">
        <v>315</v>
      </c>
      <c r="F31" s="136"/>
      <c r="G31" s="25">
        <f t="shared" si="2"/>
        <v>0</v>
      </c>
      <c r="H31" s="25">
        <f t="shared" si="2"/>
        <v>0</v>
      </c>
    </row>
    <row r="32" spans="1:8" ht="30.75" customHeight="1">
      <c r="A32" s="52" t="s">
        <v>393</v>
      </c>
      <c r="B32" s="181" t="s">
        <v>10</v>
      </c>
      <c r="C32" s="13" t="s">
        <v>269</v>
      </c>
      <c r="D32" s="13" t="s">
        <v>425</v>
      </c>
      <c r="E32" s="136" t="s">
        <v>47</v>
      </c>
      <c r="F32" s="136"/>
      <c r="G32" s="25">
        <f t="shared" si="2"/>
        <v>0</v>
      </c>
      <c r="H32" s="26"/>
    </row>
    <row r="33" spans="1:8" ht="25.5" customHeight="1">
      <c r="A33" s="112" t="s">
        <v>195</v>
      </c>
      <c r="B33" s="118" t="s">
        <v>10</v>
      </c>
      <c r="C33" s="16" t="s">
        <v>269</v>
      </c>
      <c r="D33" s="16" t="s">
        <v>425</v>
      </c>
      <c r="E33" s="138" t="s">
        <v>47</v>
      </c>
      <c r="F33" s="138" t="s">
        <v>187</v>
      </c>
      <c r="G33" s="26">
        <v>0</v>
      </c>
      <c r="H33" s="26"/>
    </row>
    <row r="34" spans="1:8" ht="21" customHeight="1" hidden="1">
      <c r="A34" s="112"/>
      <c r="B34" s="118"/>
      <c r="C34" s="16"/>
      <c r="D34" s="16"/>
      <c r="E34" s="138"/>
      <c r="F34" s="138"/>
      <c r="G34" s="26"/>
      <c r="H34" s="26"/>
    </row>
    <row r="35" spans="1:8" ht="35.25" customHeight="1">
      <c r="A35" s="131" t="s">
        <v>789</v>
      </c>
      <c r="B35" s="118" t="s">
        <v>10</v>
      </c>
      <c r="C35" s="13" t="s">
        <v>269</v>
      </c>
      <c r="D35" s="13" t="s">
        <v>425</v>
      </c>
      <c r="E35" s="136" t="s">
        <v>501</v>
      </c>
      <c r="F35" s="136"/>
      <c r="G35" s="25">
        <f aca="true" t="shared" si="3" ref="G35:H37">G36</f>
        <v>109000</v>
      </c>
      <c r="H35" s="25">
        <f t="shared" si="3"/>
        <v>109000</v>
      </c>
    </row>
    <row r="36" spans="1:8" ht="22.5" customHeight="1">
      <c r="A36" s="131" t="s">
        <v>502</v>
      </c>
      <c r="B36" s="118" t="s">
        <v>10</v>
      </c>
      <c r="C36" s="16" t="s">
        <v>269</v>
      </c>
      <c r="D36" s="16" t="s">
        <v>425</v>
      </c>
      <c r="E36" s="153" t="s">
        <v>57</v>
      </c>
      <c r="F36" s="136"/>
      <c r="G36" s="26">
        <f t="shared" si="3"/>
        <v>109000</v>
      </c>
      <c r="H36" s="26">
        <f t="shared" si="3"/>
        <v>109000</v>
      </c>
    </row>
    <row r="37" spans="1:8" ht="30" customHeight="1">
      <c r="A37" s="126" t="s">
        <v>503</v>
      </c>
      <c r="B37" s="118" t="s">
        <v>10</v>
      </c>
      <c r="C37" s="16" t="s">
        <v>269</v>
      </c>
      <c r="D37" s="16" t="s">
        <v>425</v>
      </c>
      <c r="E37" s="153" t="s">
        <v>58</v>
      </c>
      <c r="F37" s="138"/>
      <c r="G37" s="25">
        <f t="shared" si="3"/>
        <v>109000</v>
      </c>
      <c r="H37" s="25">
        <f t="shared" si="3"/>
        <v>109000</v>
      </c>
    </row>
    <row r="38" spans="1:8" ht="28.5" customHeight="1">
      <c r="A38" s="112" t="s">
        <v>195</v>
      </c>
      <c r="B38" s="118" t="s">
        <v>10</v>
      </c>
      <c r="C38" s="16" t="s">
        <v>269</v>
      </c>
      <c r="D38" s="16" t="s">
        <v>425</v>
      </c>
      <c r="E38" s="153" t="s">
        <v>58</v>
      </c>
      <c r="F38" s="138" t="s">
        <v>187</v>
      </c>
      <c r="G38" s="26">
        <v>109000</v>
      </c>
      <c r="H38" s="26">
        <v>109000</v>
      </c>
    </row>
    <row r="39" spans="1:8" ht="38.25">
      <c r="A39" s="52" t="s">
        <v>505</v>
      </c>
      <c r="B39" s="118" t="s">
        <v>10</v>
      </c>
      <c r="C39" s="13" t="s">
        <v>269</v>
      </c>
      <c r="D39" s="13">
        <v>13</v>
      </c>
      <c r="E39" s="13" t="s">
        <v>302</v>
      </c>
      <c r="F39" s="13"/>
      <c r="G39" s="25">
        <f>G43+G40</f>
        <v>4861973</v>
      </c>
      <c r="H39" s="25">
        <f>H43+H40</f>
        <v>4873975</v>
      </c>
    </row>
    <row r="40" spans="1:8" ht="25.5">
      <c r="A40" s="52" t="s">
        <v>436</v>
      </c>
      <c r="B40" s="118" t="s">
        <v>10</v>
      </c>
      <c r="C40" s="13" t="s">
        <v>269</v>
      </c>
      <c r="D40" s="13">
        <v>13</v>
      </c>
      <c r="E40" s="13" t="s">
        <v>324</v>
      </c>
      <c r="F40" s="13"/>
      <c r="G40" s="25">
        <f>G41+G42</f>
        <v>4861973</v>
      </c>
      <c r="H40" s="25">
        <f>H41+H42</f>
        <v>4873975</v>
      </c>
    </row>
    <row r="41" spans="1:8" ht="25.5">
      <c r="A41" s="112" t="s">
        <v>192</v>
      </c>
      <c r="B41" s="118" t="s">
        <v>10</v>
      </c>
      <c r="C41" s="16" t="s">
        <v>270</v>
      </c>
      <c r="D41" s="16">
        <v>12</v>
      </c>
      <c r="E41" s="16" t="s">
        <v>324</v>
      </c>
      <c r="F41" s="16" t="s">
        <v>189</v>
      </c>
      <c r="G41" s="26">
        <v>4651818</v>
      </c>
      <c r="H41" s="26">
        <v>4651818</v>
      </c>
    </row>
    <row r="42" spans="1:8" ht="25.5">
      <c r="A42" s="112" t="s">
        <v>195</v>
      </c>
      <c r="B42" s="118" t="s">
        <v>10</v>
      </c>
      <c r="C42" s="16" t="s">
        <v>269</v>
      </c>
      <c r="D42" s="16" t="s">
        <v>425</v>
      </c>
      <c r="E42" s="16" t="s">
        <v>324</v>
      </c>
      <c r="F42" s="16" t="s">
        <v>187</v>
      </c>
      <c r="G42" s="26">
        <v>210155</v>
      </c>
      <c r="H42" s="26">
        <v>222157</v>
      </c>
    </row>
    <row r="43" spans="1:8" ht="1.5" customHeight="1">
      <c r="A43" s="52" t="s">
        <v>287</v>
      </c>
      <c r="B43" s="118" t="s">
        <v>10</v>
      </c>
      <c r="C43" s="13" t="s">
        <v>269</v>
      </c>
      <c r="D43" s="13">
        <v>13</v>
      </c>
      <c r="E43" s="13" t="s">
        <v>323</v>
      </c>
      <c r="F43" s="13"/>
      <c r="G43" s="25">
        <f>G44+G45</f>
        <v>0</v>
      </c>
      <c r="H43" s="25">
        <f>H44+H45</f>
        <v>0</v>
      </c>
    </row>
    <row r="44" spans="1:8" ht="23.25" customHeight="1" hidden="1">
      <c r="A44" s="112" t="s">
        <v>195</v>
      </c>
      <c r="B44" s="118" t="s">
        <v>10</v>
      </c>
      <c r="C44" s="16" t="s">
        <v>269</v>
      </c>
      <c r="D44" s="16" t="s">
        <v>425</v>
      </c>
      <c r="E44" s="16" t="s">
        <v>323</v>
      </c>
      <c r="F44" s="16" t="s">
        <v>187</v>
      </c>
      <c r="G44" s="25">
        <v>0</v>
      </c>
      <c r="H44" s="25">
        <v>0</v>
      </c>
    </row>
    <row r="45" spans="1:8" ht="15.75" hidden="1">
      <c r="A45" s="53" t="s">
        <v>196</v>
      </c>
      <c r="B45" s="118" t="s">
        <v>10</v>
      </c>
      <c r="C45" s="16" t="s">
        <v>269</v>
      </c>
      <c r="D45" s="16" t="s">
        <v>425</v>
      </c>
      <c r="E45" s="16" t="s">
        <v>323</v>
      </c>
      <c r="F45" s="16" t="s">
        <v>191</v>
      </c>
      <c r="G45" s="26">
        <v>0</v>
      </c>
      <c r="H45" s="26">
        <v>0</v>
      </c>
    </row>
    <row r="46" spans="1:8" ht="16.5">
      <c r="A46" s="59" t="s">
        <v>254</v>
      </c>
      <c r="B46" s="119" t="s">
        <v>10</v>
      </c>
      <c r="C46" s="58" t="s">
        <v>271</v>
      </c>
      <c r="D46" s="58"/>
      <c r="E46" s="58"/>
      <c r="F46" s="58"/>
      <c r="G46" s="60">
        <f aca="true" t="shared" si="4" ref="G46:H49">G47</f>
        <v>162400</v>
      </c>
      <c r="H46" s="60">
        <f t="shared" si="4"/>
        <v>162400</v>
      </c>
    </row>
    <row r="47" spans="1:8" ht="15.75">
      <c r="A47" s="52" t="s">
        <v>406</v>
      </c>
      <c r="B47" s="118" t="s">
        <v>10</v>
      </c>
      <c r="C47" s="13" t="s">
        <v>271</v>
      </c>
      <c r="D47" s="13" t="s">
        <v>272</v>
      </c>
      <c r="E47" s="13"/>
      <c r="F47" s="13"/>
      <c r="G47" s="25">
        <f t="shared" si="4"/>
        <v>162400</v>
      </c>
      <c r="H47" s="25">
        <f t="shared" si="4"/>
        <v>162400</v>
      </c>
    </row>
    <row r="48" spans="1:8" ht="38.25">
      <c r="A48" s="52" t="s">
        <v>496</v>
      </c>
      <c r="B48" s="118" t="s">
        <v>10</v>
      </c>
      <c r="C48" s="13" t="s">
        <v>271</v>
      </c>
      <c r="D48" s="13" t="s">
        <v>272</v>
      </c>
      <c r="E48" s="13" t="s">
        <v>303</v>
      </c>
      <c r="F48" s="13"/>
      <c r="G48" s="25">
        <f t="shared" si="4"/>
        <v>162400</v>
      </c>
      <c r="H48" s="25">
        <f t="shared" si="4"/>
        <v>162400</v>
      </c>
    </row>
    <row r="49" spans="1:8" ht="38.25">
      <c r="A49" s="52" t="s">
        <v>36</v>
      </c>
      <c r="B49" s="118" t="s">
        <v>10</v>
      </c>
      <c r="C49" s="13" t="s">
        <v>271</v>
      </c>
      <c r="D49" s="13" t="s">
        <v>272</v>
      </c>
      <c r="E49" s="13" t="s">
        <v>302</v>
      </c>
      <c r="F49" s="13"/>
      <c r="G49" s="25">
        <f t="shared" si="4"/>
        <v>162400</v>
      </c>
      <c r="H49" s="25">
        <f t="shared" si="4"/>
        <v>162400</v>
      </c>
    </row>
    <row r="50" spans="1:8" ht="25.5">
      <c r="A50" s="52" t="s">
        <v>407</v>
      </c>
      <c r="B50" s="181" t="s">
        <v>10</v>
      </c>
      <c r="C50" s="13" t="s">
        <v>271</v>
      </c>
      <c r="D50" s="13" t="s">
        <v>272</v>
      </c>
      <c r="E50" s="13" t="s">
        <v>305</v>
      </c>
      <c r="F50" s="13"/>
      <c r="G50" s="25">
        <f>G51+G52</f>
        <v>162400</v>
      </c>
      <c r="H50" s="25">
        <f>H51+H52</f>
        <v>162400</v>
      </c>
    </row>
    <row r="51" spans="1:8" ht="25.5">
      <c r="A51" s="112" t="s">
        <v>192</v>
      </c>
      <c r="B51" s="118" t="s">
        <v>10</v>
      </c>
      <c r="C51" s="16" t="s">
        <v>271</v>
      </c>
      <c r="D51" s="16" t="s">
        <v>272</v>
      </c>
      <c r="E51" s="16" t="s">
        <v>305</v>
      </c>
      <c r="F51" s="16" t="s">
        <v>189</v>
      </c>
      <c r="G51" s="26">
        <v>162400</v>
      </c>
      <c r="H51" s="26">
        <v>162400</v>
      </c>
    </row>
    <row r="52" spans="1:8" ht="25.5" hidden="1">
      <c r="A52" s="112" t="s">
        <v>195</v>
      </c>
      <c r="B52" s="118" t="s">
        <v>10</v>
      </c>
      <c r="C52" s="16" t="s">
        <v>271</v>
      </c>
      <c r="D52" s="16" t="s">
        <v>272</v>
      </c>
      <c r="E52" s="16" t="s">
        <v>305</v>
      </c>
      <c r="F52" s="16" t="s">
        <v>187</v>
      </c>
      <c r="G52" s="26">
        <v>0</v>
      </c>
      <c r="H52" s="26">
        <v>0</v>
      </c>
    </row>
    <row r="53" spans="1:8" ht="33">
      <c r="A53" s="59" t="s">
        <v>408</v>
      </c>
      <c r="B53" s="119" t="s">
        <v>10</v>
      </c>
      <c r="C53" s="58" t="s">
        <v>272</v>
      </c>
      <c r="D53" s="58"/>
      <c r="E53" s="58"/>
      <c r="F53" s="58"/>
      <c r="G53" s="60">
        <f>G54+G63+G86</f>
        <v>243434.34000000003</v>
      </c>
      <c r="H53" s="60">
        <f>H54+H63+H86</f>
        <v>243435.34000000003</v>
      </c>
    </row>
    <row r="54" spans="1:8" ht="0.75" customHeight="1">
      <c r="A54" s="52" t="s">
        <v>688</v>
      </c>
      <c r="B54" s="118" t="s">
        <v>10</v>
      </c>
      <c r="C54" s="13" t="s">
        <v>272</v>
      </c>
      <c r="D54" s="13" t="s">
        <v>277</v>
      </c>
      <c r="E54" s="13"/>
      <c r="F54" s="13"/>
      <c r="G54" s="25">
        <f>G59+G55</f>
        <v>0</v>
      </c>
      <c r="H54" s="25">
        <f>H59+H55</f>
        <v>0</v>
      </c>
    </row>
    <row r="55" spans="1:8" ht="36" customHeight="1" hidden="1">
      <c r="A55" s="52" t="s">
        <v>626</v>
      </c>
      <c r="B55" s="118" t="s">
        <v>10</v>
      </c>
      <c r="C55" s="13" t="s">
        <v>272</v>
      </c>
      <c r="D55" s="13" t="s">
        <v>277</v>
      </c>
      <c r="E55" s="141" t="s">
        <v>511</v>
      </c>
      <c r="F55" s="13"/>
      <c r="G55" s="25">
        <f aca="true" t="shared" si="5" ref="G55:H57">G56</f>
        <v>0</v>
      </c>
      <c r="H55" s="25">
        <f t="shared" si="5"/>
        <v>0</v>
      </c>
    </row>
    <row r="56" spans="1:8" ht="27.75" customHeight="1" hidden="1">
      <c r="A56" s="168" t="s">
        <v>513</v>
      </c>
      <c r="B56" s="118" t="s">
        <v>10</v>
      </c>
      <c r="C56" s="13" t="s">
        <v>272</v>
      </c>
      <c r="D56" s="13" t="s">
        <v>277</v>
      </c>
      <c r="E56" s="141" t="s">
        <v>514</v>
      </c>
      <c r="F56" s="13"/>
      <c r="G56" s="25">
        <f t="shared" si="5"/>
        <v>0</v>
      </c>
      <c r="H56" s="25">
        <f t="shared" si="5"/>
        <v>0</v>
      </c>
    </row>
    <row r="57" spans="1:8" ht="32.25" customHeight="1" hidden="1">
      <c r="A57" s="52" t="s">
        <v>516</v>
      </c>
      <c r="B57" s="118" t="s">
        <v>10</v>
      </c>
      <c r="C57" s="13" t="s">
        <v>272</v>
      </c>
      <c r="D57" s="13" t="s">
        <v>277</v>
      </c>
      <c r="E57" s="141" t="s">
        <v>515</v>
      </c>
      <c r="F57" s="13"/>
      <c r="G57" s="25">
        <f t="shared" si="5"/>
        <v>0</v>
      </c>
      <c r="H57" s="25">
        <f t="shared" si="5"/>
        <v>0</v>
      </c>
    </row>
    <row r="58" spans="1:8" ht="38.25" customHeight="1" hidden="1">
      <c r="A58" s="115" t="s">
        <v>252</v>
      </c>
      <c r="B58" s="118" t="s">
        <v>10</v>
      </c>
      <c r="C58" s="16" t="s">
        <v>272</v>
      </c>
      <c r="D58" s="16" t="s">
        <v>277</v>
      </c>
      <c r="E58" s="142" t="s">
        <v>515</v>
      </c>
      <c r="F58" s="16" t="s">
        <v>187</v>
      </c>
      <c r="G58" s="26">
        <v>0</v>
      </c>
      <c r="H58" s="26">
        <v>0</v>
      </c>
    </row>
    <row r="59" spans="1:8" ht="38.25" hidden="1">
      <c r="A59" s="52" t="s">
        <v>496</v>
      </c>
      <c r="B59" s="118" t="s">
        <v>10</v>
      </c>
      <c r="C59" s="13" t="s">
        <v>272</v>
      </c>
      <c r="D59" s="13" t="s">
        <v>277</v>
      </c>
      <c r="E59" s="13" t="s">
        <v>303</v>
      </c>
      <c r="F59" s="13"/>
      <c r="G59" s="25">
        <f aca="true" t="shared" si="6" ref="G59:H61">G60</f>
        <v>0</v>
      </c>
      <c r="H59" s="25">
        <f t="shared" si="6"/>
        <v>0</v>
      </c>
    </row>
    <row r="60" spans="1:8" ht="38.25" hidden="1">
      <c r="A60" s="52" t="s">
        <v>505</v>
      </c>
      <c r="B60" s="118" t="s">
        <v>10</v>
      </c>
      <c r="C60" s="13" t="s">
        <v>272</v>
      </c>
      <c r="D60" s="13" t="s">
        <v>277</v>
      </c>
      <c r="E60" s="13" t="s">
        <v>302</v>
      </c>
      <c r="F60" s="13"/>
      <c r="G60" s="25">
        <f t="shared" si="6"/>
        <v>0</v>
      </c>
      <c r="H60" s="25">
        <f t="shared" si="6"/>
        <v>0</v>
      </c>
    </row>
    <row r="61" spans="1:8" ht="38.25" hidden="1">
      <c r="A61" s="52" t="s">
        <v>410</v>
      </c>
      <c r="B61" s="118" t="s">
        <v>10</v>
      </c>
      <c r="C61" s="13" t="s">
        <v>272</v>
      </c>
      <c r="D61" s="13" t="s">
        <v>277</v>
      </c>
      <c r="E61" s="13" t="s">
        <v>311</v>
      </c>
      <c r="F61" s="13"/>
      <c r="G61" s="25">
        <f t="shared" si="6"/>
        <v>0</v>
      </c>
      <c r="H61" s="25">
        <f t="shared" si="6"/>
        <v>0</v>
      </c>
    </row>
    <row r="62" spans="1:8" ht="25.5" hidden="1">
      <c r="A62" s="112" t="s">
        <v>195</v>
      </c>
      <c r="B62" s="118" t="s">
        <v>10</v>
      </c>
      <c r="C62" s="16" t="s">
        <v>272</v>
      </c>
      <c r="D62" s="16" t="s">
        <v>277</v>
      </c>
      <c r="E62" s="16" t="s">
        <v>311</v>
      </c>
      <c r="F62" s="16" t="s">
        <v>187</v>
      </c>
      <c r="G62" s="26">
        <v>0</v>
      </c>
      <c r="H62" s="26">
        <v>0</v>
      </c>
    </row>
    <row r="63" spans="1:8" ht="27" customHeight="1">
      <c r="A63" s="52" t="s">
        <v>689</v>
      </c>
      <c r="B63" s="118" t="s">
        <v>10</v>
      </c>
      <c r="C63" s="13" t="s">
        <v>272</v>
      </c>
      <c r="D63" s="13">
        <v>10</v>
      </c>
      <c r="E63" s="13"/>
      <c r="F63" s="13"/>
      <c r="G63" s="25">
        <f>G74+G64+G67</f>
        <v>243434.34000000003</v>
      </c>
      <c r="H63" s="25">
        <f>H74+H64+H67</f>
        <v>243435.34000000003</v>
      </c>
    </row>
    <row r="64" spans="1:8" ht="0.75" customHeight="1">
      <c r="A64" s="171" t="s">
        <v>627</v>
      </c>
      <c r="B64" s="118" t="s">
        <v>10</v>
      </c>
      <c r="C64" s="13" t="s">
        <v>272</v>
      </c>
      <c r="D64" s="13" t="s">
        <v>426</v>
      </c>
      <c r="E64" s="117" t="s">
        <v>477</v>
      </c>
      <c r="F64" s="13"/>
      <c r="G64" s="25">
        <f>G65</f>
        <v>0</v>
      </c>
      <c r="H64" s="25">
        <f>H65</f>
        <v>0</v>
      </c>
    </row>
    <row r="65" spans="1:8" ht="24.75" customHeight="1" hidden="1">
      <c r="A65" s="173" t="s">
        <v>509</v>
      </c>
      <c r="B65" s="118" t="s">
        <v>10</v>
      </c>
      <c r="C65" s="13" t="s">
        <v>272</v>
      </c>
      <c r="D65" s="13" t="s">
        <v>426</v>
      </c>
      <c r="E65" s="141" t="s">
        <v>510</v>
      </c>
      <c r="F65" s="16"/>
      <c r="G65" s="26">
        <f>G66</f>
        <v>0</v>
      </c>
      <c r="H65" s="26">
        <f>H66</f>
        <v>0</v>
      </c>
    </row>
    <row r="66" spans="1:8" ht="30" customHeight="1" hidden="1">
      <c r="A66" s="115" t="s">
        <v>252</v>
      </c>
      <c r="B66" s="118" t="s">
        <v>10</v>
      </c>
      <c r="C66" s="16" t="s">
        <v>272</v>
      </c>
      <c r="D66" s="16" t="s">
        <v>426</v>
      </c>
      <c r="E66" s="142" t="s">
        <v>510</v>
      </c>
      <c r="F66" s="16" t="s">
        <v>187</v>
      </c>
      <c r="G66" s="26">
        <v>0</v>
      </c>
      <c r="H66" s="26">
        <v>0</v>
      </c>
    </row>
    <row r="67" spans="1:8" ht="45.75" customHeight="1">
      <c r="A67" s="171" t="s">
        <v>627</v>
      </c>
      <c r="B67" s="118" t="s">
        <v>10</v>
      </c>
      <c r="C67" s="44" t="s">
        <v>272</v>
      </c>
      <c r="D67" s="44" t="s">
        <v>426</v>
      </c>
      <c r="E67" s="170" t="s">
        <v>479</v>
      </c>
      <c r="F67" s="16"/>
      <c r="G67" s="25">
        <f>G68+G70+G72</f>
        <v>0</v>
      </c>
      <c r="H67" s="25">
        <f>H68+H70+H72</f>
        <v>0</v>
      </c>
    </row>
    <row r="68" spans="1:8" ht="25.5" customHeight="1">
      <c r="A68" s="173" t="s">
        <v>509</v>
      </c>
      <c r="B68" s="181" t="s">
        <v>10</v>
      </c>
      <c r="C68" s="44" t="s">
        <v>272</v>
      </c>
      <c r="D68" s="44" t="s">
        <v>426</v>
      </c>
      <c r="E68" s="170" t="s">
        <v>518</v>
      </c>
      <c r="F68" s="16"/>
      <c r="G68" s="26">
        <f>G69</f>
        <v>0</v>
      </c>
      <c r="H68" s="26">
        <f>H69</f>
        <v>0</v>
      </c>
    </row>
    <row r="69" spans="1:8" ht="15.75" customHeight="1">
      <c r="A69" s="115" t="s">
        <v>252</v>
      </c>
      <c r="B69" s="118" t="s">
        <v>10</v>
      </c>
      <c r="C69" s="16" t="s">
        <v>272</v>
      </c>
      <c r="D69" s="16" t="s">
        <v>426</v>
      </c>
      <c r="E69" s="174" t="s">
        <v>518</v>
      </c>
      <c r="F69" s="16" t="s">
        <v>187</v>
      </c>
      <c r="G69" s="26">
        <v>0</v>
      </c>
      <c r="H69" s="26">
        <v>0</v>
      </c>
    </row>
    <row r="70" spans="1:8" ht="23.25" customHeight="1">
      <c r="A70" s="169" t="s">
        <v>702</v>
      </c>
      <c r="B70" s="181" t="s">
        <v>10</v>
      </c>
      <c r="C70" s="44" t="s">
        <v>272</v>
      </c>
      <c r="D70" s="44"/>
      <c r="E70" s="123" t="s">
        <v>701</v>
      </c>
      <c r="F70" s="16"/>
      <c r="G70" s="25">
        <f>G71</f>
        <v>0</v>
      </c>
      <c r="H70" s="25">
        <v>0</v>
      </c>
    </row>
    <row r="71" spans="1:8" ht="27" customHeight="1">
      <c r="A71" s="176" t="s">
        <v>252</v>
      </c>
      <c r="B71" s="118" t="s">
        <v>10</v>
      </c>
      <c r="C71" s="16" t="s">
        <v>272</v>
      </c>
      <c r="D71" s="16" t="s">
        <v>426</v>
      </c>
      <c r="E71" s="153" t="s">
        <v>701</v>
      </c>
      <c r="F71" s="16" t="s">
        <v>187</v>
      </c>
      <c r="G71" s="26">
        <v>0</v>
      </c>
      <c r="H71" s="26">
        <v>0</v>
      </c>
    </row>
    <row r="72" spans="1:8" ht="24.75" customHeight="1">
      <c r="A72" s="169" t="s">
        <v>704</v>
      </c>
      <c r="B72" s="181" t="s">
        <v>10</v>
      </c>
      <c r="C72" s="44" t="s">
        <v>272</v>
      </c>
      <c r="D72" s="44"/>
      <c r="E72" s="123" t="s">
        <v>703</v>
      </c>
      <c r="F72" s="16"/>
      <c r="G72" s="25">
        <f>G73</f>
        <v>0</v>
      </c>
      <c r="H72" s="25">
        <v>0</v>
      </c>
    </row>
    <row r="73" spans="1:8" ht="28.5" customHeight="1">
      <c r="A73" s="176" t="s">
        <v>252</v>
      </c>
      <c r="B73" s="118" t="s">
        <v>10</v>
      </c>
      <c r="C73" s="16" t="s">
        <v>272</v>
      </c>
      <c r="D73" s="16" t="s">
        <v>426</v>
      </c>
      <c r="E73" s="153" t="s">
        <v>703</v>
      </c>
      <c r="F73" s="16" t="s">
        <v>187</v>
      </c>
      <c r="G73" s="26">
        <v>0</v>
      </c>
      <c r="H73" s="26">
        <v>0</v>
      </c>
    </row>
    <row r="74" spans="1:8" ht="38.25">
      <c r="A74" s="52" t="s">
        <v>496</v>
      </c>
      <c r="B74" s="118" t="s">
        <v>10</v>
      </c>
      <c r="C74" s="13" t="s">
        <v>272</v>
      </c>
      <c r="D74" s="13" t="s">
        <v>426</v>
      </c>
      <c r="E74" s="13" t="s">
        <v>303</v>
      </c>
      <c r="F74" s="13"/>
      <c r="G74" s="25">
        <f>G75</f>
        <v>243434.34000000003</v>
      </c>
      <c r="H74" s="25">
        <f>H75</f>
        <v>243435.34000000003</v>
      </c>
    </row>
    <row r="75" spans="1:8" ht="38.25">
      <c r="A75" s="52" t="s">
        <v>505</v>
      </c>
      <c r="B75" s="118" t="s">
        <v>10</v>
      </c>
      <c r="C75" s="13" t="s">
        <v>272</v>
      </c>
      <c r="D75" s="13" t="s">
        <v>426</v>
      </c>
      <c r="E75" s="13" t="s">
        <v>302</v>
      </c>
      <c r="F75" s="13"/>
      <c r="G75" s="25">
        <f>G80+G78+G76</f>
        <v>243434.34000000003</v>
      </c>
      <c r="H75" s="25">
        <f>H80+H78+H76</f>
        <v>243435.34000000003</v>
      </c>
    </row>
    <row r="76" spans="1:8" ht="25.5">
      <c r="A76" s="169" t="s">
        <v>702</v>
      </c>
      <c r="B76" s="181" t="s">
        <v>10</v>
      </c>
      <c r="C76" s="44" t="s">
        <v>272</v>
      </c>
      <c r="D76" s="44"/>
      <c r="E76" s="123" t="s">
        <v>747</v>
      </c>
      <c r="F76" s="13"/>
      <c r="G76" s="25">
        <f>G77</f>
        <v>188888.89</v>
      </c>
      <c r="H76" s="25">
        <f>H77</f>
        <v>188889.89</v>
      </c>
    </row>
    <row r="77" spans="1:8" ht="25.5">
      <c r="A77" s="176" t="s">
        <v>252</v>
      </c>
      <c r="B77" s="118" t="s">
        <v>10</v>
      </c>
      <c r="C77" s="16" t="s">
        <v>272</v>
      </c>
      <c r="D77" s="16" t="s">
        <v>426</v>
      </c>
      <c r="E77" s="153" t="s">
        <v>747</v>
      </c>
      <c r="F77" s="13"/>
      <c r="G77" s="26">
        <v>188888.89</v>
      </c>
      <c r="H77" s="26">
        <v>188889.89</v>
      </c>
    </row>
    <row r="78" spans="1:8" ht="25.5">
      <c r="A78" s="169" t="s">
        <v>704</v>
      </c>
      <c r="B78" s="181" t="s">
        <v>10</v>
      </c>
      <c r="C78" s="44" t="s">
        <v>272</v>
      </c>
      <c r="D78" s="44"/>
      <c r="E78" s="123" t="s">
        <v>748</v>
      </c>
      <c r="F78" s="13"/>
      <c r="G78" s="25">
        <f>G79</f>
        <v>54545.45</v>
      </c>
      <c r="H78" s="25">
        <f>H79</f>
        <v>54545.45</v>
      </c>
    </row>
    <row r="79" spans="1:8" ht="25.5">
      <c r="A79" s="176" t="s">
        <v>252</v>
      </c>
      <c r="B79" s="118" t="s">
        <v>10</v>
      </c>
      <c r="C79" s="16" t="s">
        <v>272</v>
      </c>
      <c r="D79" s="16" t="s">
        <v>426</v>
      </c>
      <c r="E79" s="153" t="s">
        <v>748</v>
      </c>
      <c r="F79" s="13"/>
      <c r="G79" s="26">
        <v>54545.45</v>
      </c>
      <c r="H79" s="26">
        <v>54545.45</v>
      </c>
    </row>
    <row r="80" spans="1:8" ht="45.75" customHeight="1">
      <c r="A80" s="52" t="s">
        <v>411</v>
      </c>
      <c r="B80" s="181" t="s">
        <v>10</v>
      </c>
      <c r="C80" s="13" t="s">
        <v>272</v>
      </c>
      <c r="D80" s="13">
        <v>10</v>
      </c>
      <c r="E80" s="13" t="s">
        <v>312</v>
      </c>
      <c r="F80" s="13"/>
      <c r="G80" s="25">
        <f>G81</f>
        <v>0</v>
      </c>
      <c r="H80" s="25">
        <f>H81</f>
        <v>0</v>
      </c>
    </row>
    <row r="81" spans="1:8" ht="25.5">
      <c r="A81" s="112" t="s">
        <v>195</v>
      </c>
      <c r="B81" s="118" t="s">
        <v>10</v>
      </c>
      <c r="C81" s="16" t="s">
        <v>272</v>
      </c>
      <c r="D81" s="16" t="s">
        <v>426</v>
      </c>
      <c r="E81" s="16" t="s">
        <v>312</v>
      </c>
      <c r="F81" s="16" t="s">
        <v>187</v>
      </c>
      <c r="G81" s="26">
        <f>G82</f>
        <v>0</v>
      </c>
      <c r="H81" s="26">
        <f>H82</f>
        <v>0</v>
      </c>
    </row>
    <row r="82" spans="1:8" ht="24.75" customHeight="1">
      <c r="A82" s="53" t="s">
        <v>404</v>
      </c>
      <c r="B82" s="118" t="s">
        <v>10</v>
      </c>
      <c r="C82" s="16" t="s">
        <v>272</v>
      </c>
      <c r="D82" s="16" t="s">
        <v>426</v>
      </c>
      <c r="E82" s="16" t="s">
        <v>312</v>
      </c>
      <c r="F82" s="16" t="s">
        <v>424</v>
      </c>
      <c r="G82" s="26">
        <v>0</v>
      </c>
      <c r="H82" s="26">
        <v>0</v>
      </c>
    </row>
    <row r="83" spans="1:8" ht="1.5" customHeight="1" hidden="1">
      <c r="A83" s="53" t="s">
        <v>606</v>
      </c>
      <c r="B83" s="181" t="s">
        <v>10</v>
      </c>
      <c r="C83" s="13" t="s">
        <v>272</v>
      </c>
      <c r="D83" s="13">
        <v>10</v>
      </c>
      <c r="E83" s="13" t="s">
        <v>605</v>
      </c>
      <c r="F83" s="16"/>
      <c r="G83" s="25">
        <f>G84</f>
        <v>0</v>
      </c>
      <c r="H83" s="25">
        <f>H84</f>
        <v>0</v>
      </c>
    </row>
    <row r="84" spans="1:8" ht="25.5" hidden="1">
      <c r="A84" s="112" t="s">
        <v>195</v>
      </c>
      <c r="B84" s="118" t="s">
        <v>10</v>
      </c>
      <c r="C84" s="16" t="s">
        <v>272</v>
      </c>
      <c r="D84" s="16" t="s">
        <v>426</v>
      </c>
      <c r="E84" s="16" t="s">
        <v>605</v>
      </c>
      <c r="F84" s="16" t="s">
        <v>187</v>
      </c>
      <c r="G84" s="26">
        <f>G85</f>
        <v>0</v>
      </c>
      <c r="H84" s="26">
        <f>H85</f>
        <v>0</v>
      </c>
    </row>
    <row r="85" spans="1:8" ht="25.5" hidden="1">
      <c r="A85" s="53" t="s">
        <v>404</v>
      </c>
      <c r="B85" s="118" t="s">
        <v>10</v>
      </c>
      <c r="C85" s="16" t="s">
        <v>272</v>
      </c>
      <c r="D85" s="16" t="s">
        <v>426</v>
      </c>
      <c r="E85" s="16" t="s">
        <v>605</v>
      </c>
      <c r="F85" s="16" t="s">
        <v>424</v>
      </c>
      <c r="G85" s="26">
        <v>0</v>
      </c>
      <c r="H85" s="26">
        <v>0</v>
      </c>
    </row>
    <row r="86" spans="1:8" ht="28.5">
      <c r="A86" s="12" t="s">
        <v>169</v>
      </c>
      <c r="B86" s="118" t="s">
        <v>10</v>
      </c>
      <c r="C86" s="13" t="s">
        <v>272</v>
      </c>
      <c r="D86" s="13" t="s">
        <v>164</v>
      </c>
      <c r="E86" s="13"/>
      <c r="F86" s="13"/>
      <c r="G86" s="25">
        <f aca="true" t="shared" si="7" ref="G86:H89">G87</f>
        <v>0</v>
      </c>
      <c r="H86" s="25">
        <f t="shared" si="7"/>
        <v>0</v>
      </c>
    </row>
    <row r="87" spans="1:8" ht="51">
      <c r="A87" s="54" t="s">
        <v>628</v>
      </c>
      <c r="B87" s="118" t="s">
        <v>10</v>
      </c>
      <c r="C87" s="13" t="s">
        <v>272</v>
      </c>
      <c r="D87" s="13" t="s">
        <v>164</v>
      </c>
      <c r="E87" s="136" t="s">
        <v>201</v>
      </c>
      <c r="F87" s="13"/>
      <c r="G87" s="25">
        <f t="shared" si="7"/>
        <v>0</v>
      </c>
      <c r="H87" s="25">
        <f t="shared" si="7"/>
        <v>0</v>
      </c>
    </row>
    <row r="88" spans="1:8" ht="15.75">
      <c r="A88" s="52" t="s">
        <v>521</v>
      </c>
      <c r="B88" s="118" t="s">
        <v>10</v>
      </c>
      <c r="C88" s="13" t="s">
        <v>272</v>
      </c>
      <c r="D88" s="13" t="s">
        <v>164</v>
      </c>
      <c r="E88" s="136" t="s">
        <v>200</v>
      </c>
      <c r="F88" s="13"/>
      <c r="G88" s="25">
        <f t="shared" si="7"/>
        <v>0</v>
      </c>
      <c r="H88" s="25">
        <f t="shared" si="7"/>
        <v>0</v>
      </c>
    </row>
    <row r="89" spans="1:8" ht="25.5">
      <c r="A89" s="52" t="s">
        <v>522</v>
      </c>
      <c r="B89" s="118" t="s">
        <v>10</v>
      </c>
      <c r="C89" s="13" t="s">
        <v>272</v>
      </c>
      <c r="D89" s="13" t="s">
        <v>164</v>
      </c>
      <c r="E89" s="136" t="s">
        <v>554</v>
      </c>
      <c r="F89" s="13"/>
      <c r="G89" s="25">
        <f t="shared" si="7"/>
        <v>0</v>
      </c>
      <c r="H89" s="25">
        <f t="shared" si="7"/>
        <v>0</v>
      </c>
    </row>
    <row r="90" spans="1:8" ht="25.5">
      <c r="A90" s="112" t="s">
        <v>195</v>
      </c>
      <c r="B90" s="118" t="s">
        <v>10</v>
      </c>
      <c r="C90" s="16" t="s">
        <v>272</v>
      </c>
      <c r="D90" s="16" t="s">
        <v>164</v>
      </c>
      <c r="E90" s="138" t="s">
        <v>554</v>
      </c>
      <c r="F90" s="16" t="s">
        <v>187</v>
      </c>
      <c r="G90" s="26">
        <v>0</v>
      </c>
      <c r="H90" s="26">
        <v>0</v>
      </c>
    </row>
    <row r="91" spans="1:8" ht="16.5">
      <c r="A91" s="59" t="s">
        <v>256</v>
      </c>
      <c r="B91" s="119" t="s">
        <v>10</v>
      </c>
      <c r="C91" s="58" t="s">
        <v>273</v>
      </c>
      <c r="D91" s="58"/>
      <c r="E91" s="58"/>
      <c r="F91" s="58"/>
      <c r="G91" s="60">
        <f>G108+G92+G105</f>
        <v>437232.32</v>
      </c>
      <c r="H91" s="60">
        <f>H108+H92</f>
        <v>422800</v>
      </c>
    </row>
    <row r="92" spans="1:8" ht="15.75">
      <c r="A92" s="52" t="s">
        <v>336</v>
      </c>
      <c r="B92" s="118" t="s">
        <v>10</v>
      </c>
      <c r="C92" s="107" t="s">
        <v>273</v>
      </c>
      <c r="D92" s="107" t="s">
        <v>277</v>
      </c>
      <c r="E92" s="13"/>
      <c r="F92" s="50"/>
      <c r="G92" s="25">
        <f>G99+G101</f>
        <v>399600</v>
      </c>
      <c r="H92" s="25">
        <f>H99+H101</f>
        <v>422800</v>
      </c>
    </row>
    <row r="93" spans="1:8" ht="13.5" customHeight="1" hidden="1">
      <c r="A93" s="56" t="s">
        <v>393</v>
      </c>
      <c r="B93" s="118" t="s">
        <v>10</v>
      </c>
      <c r="C93" s="108" t="s">
        <v>273</v>
      </c>
      <c r="D93" s="108" t="s">
        <v>277</v>
      </c>
      <c r="E93" s="103" t="s">
        <v>395</v>
      </c>
      <c r="F93" s="74"/>
      <c r="G93" s="73">
        <f>SUM(G94)</f>
        <v>0</v>
      </c>
      <c r="H93" s="73">
        <f>SUM(H94)</f>
        <v>0</v>
      </c>
    </row>
    <row r="94" spans="1:8" ht="25.5" hidden="1">
      <c r="A94" s="56" t="s">
        <v>394</v>
      </c>
      <c r="B94" s="118" t="s">
        <v>10</v>
      </c>
      <c r="C94" s="108" t="s">
        <v>273</v>
      </c>
      <c r="D94" s="108" t="s">
        <v>277</v>
      </c>
      <c r="E94" s="103" t="s">
        <v>396</v>
      </c>
      <c r="F94" s="74"/>
      <c r="G94" s="73">
        <f>SUM(G95)</f>
        <v>0</v>
      </c>
      <c r="H94" s="73">
        <f>SUM(H95)</f>
        <v>0</v>
      </c>
    </row>
    <row r="95" spans="1:8" ht="25.5" hidden="1">
      <c r="A95" s="76" t="s">
        <v>404</v>
      </c>
      <c r="B95" s="118" t="s">
        <v>10</v>
      </c>
      <c r="C95" s="109" t="s">
        <v>273</v>
      </c>
      <c r="D95" s="109" t="s">
        <v>277</v>
      </c>
      <c r="E95" s="104" t="s">
        <v>396</v>
      </c>
      <c r="F95" s="75" t="s">
        <v>424</v>
      </c>
      <c r="G95" s="105"/>
      <c r="H95" s="105"/>
    </row>
    <row r="96" spans="1:8" ht="38.25" hidden="1">
      <c r="A96" s="52" t="s">
        <v>496</v>
      </c>
      <c r="B96" s="118" t="s">
        <v>10</v>
      </c>
      <c r="C96" s="107" t="s">
        <v>273</v>
      </c>
      <c r="D96" s="107" t="s">
        <v>277</v>
      </c>
      <c r="E96" s="13" t="s">
        <v>303</v>
      </c>
      <c r="F96" s="50"/>
      <c r="G96" s="25">
        <f>G97</f>
        <v>399600</v>
      </c>
      <c r="H96" s="25">
        <f>H97</f>
        <v>422800</v>
      </c>
    </row>
    <row r="97" spans="1:8" ht="38.25" hidden="1">
      <c r="A97" s="52" t="s">
        <v>505</v>
      </c>
      <c r="B97" s="118" t="s">
        <v>10</v>
      </c>
      <c r="C97" s="107" t="s">
        <v>273</v>
      </c>
      <c r="D97" s="107" t="s">
        <v>277</v>
      </c>
      <c r="E97" s="13" t="s">
        <v>302</v>
      </c>
      <c r="F97" s="50"/>
      <c r="G97" s="25">
        <f>G98</f>
        <v>399600</v>
      </c>
      <c r="H97" s="25">
        <f>H98</f>
        <v>422800</v>
      </c>
    </row>
    <row r="98" spans="1:8" ht="25.5" hidden="1">
      <c r="A98" s="55" t="s">
        <v>470</v>
      </c>
      <c r="B98" s="118" t="s">
        <v>10</v>
      </c>
      <c r="C98" s="107" t="s">
        <v>273</v>
      </c>
      <c r="D98" s="107" t="s">
        <v>277</v>
      </c>
      <c r="E98" s="13" t="s">
        <v>471</v>
      </c>
      <c r="F98" s="50"/>
      <c r="G98" s="25">
        <f>G104</f>
        <v>399600</v>
      </c>
      <c r="H98" s="25">
        <f>H104</f>
        <v>422800</v>
      </c>
    </row>
    <row r="99" spans="1:8" ht="25.5">
      <c r="A99" s="52" t="s">
        <v>585</v>
      </c>
      <c r="B99" s="181" t="s">
        <v>10</v>
      </c>
      <c r="C99" s="196" t="s">
        <v>273</v>
      </c>
      <c r="D99" s="196" t="s">
        <v>277</v>
      </c>
      <c r="E99" s="197" t="s">
        <v>686</v>
      </c>
      <c r="F99" s="198"/>
      <c r="G99" s="25">
        <f>G100</f>
        <v>0</v>
      </c>
      <c r="H99" s="25">
        <f>H100</f>
        <v>0</v>
      </c>
    </row>
    <row r="100" spans="1:8" ht="24" customHeight="1">
      <c r="A100" s="112" t="s">
        <v>195</v>
      </c>
      <c r="B100" s="118" t="s">
        <v>10</v>
      </c>
      <c r="C100" s="200" t="s">
        <v>273</v>
      </c>
      <c r="D100" s="200" t="s">
        <v>277</v>
      </c>
      <c r="E100" s="197" t="s">
        <v>686</v>
      </c>
      <c r="F100" s="201" t="s">
        <v>187</v>
      </c>
      <c r="G100" s="26">
        <v>0</v>
      </c>
      <c r="H100" s="26">
        <v>0</v>
      </c>
    </row>
    <row r="101" spans="1:8" ht="38.25" customHeight="1">
      <c r="A101" s="52" t="s">
        <v>496</v>
      </c>
      <c r="B101" s="118" t="s">
        <v>10</v>
      </c>
      <c r="C101" s="107" t="s">
        <v>273</v>
      </c>
      <c r="D101" s="107" t="s">
        <v>277</v>
      </c>
      <c r="E101" s="13" t="s">
        <v>303</v>
      </c>
      <c r="F101" s="201"/>
      <c r="G101" s="25">
        <f aca="true" t="shared" si="8" ref="G101:H103">G102</f>
        <v>399600</v>
      </c>
      <c r="H101" s="25">
        <f t="shared" si="8"/>
        <v>422800</v>
      </c>
    </row>
    <row r="102" spans="1:8" ht="42" customHeight="1">
      <c r="A102" s="52" t="s">
        <v>505</v>
      </c>
      <c r="B102" s="118" t="s">
        <v>10</v>
      </c>
      <c r="C102" s="107" t="s">
        <v>273</v>
      </c>
      <c r="D102" s="107" t="s">
        <v>277</v>
      </c>
      <c r="E102" s="13" t="s">
        <v>302</v>
      </c>
      <c r="F102" s="201"/>
      <c r="G102" s="25">
        <f t="shared" si="8"/>
        <v>399600</v>
      </c>
      <c r="H102" s="25">
        <f t="shared" si="8"/>
        <v>422800</v>
      </c>
    </row>
    <row r="103" spans="1:8" ht="29.25" customHeight="1">
      <c r="A103" s="55" t="s">
        <v>470</v>
      </c>
      <c r="B103" s="118" t="s">
        <v>10</v>
      </c>
      <c r="C103" s="107" t="s">
        <v>273</v>
      </c>
      <c r="D103" s="107" t="s">
        <v>277</v>
      </c>
      <c r="E103" s="13" t="s">
        <v>471</v>
      </c>
      <c r="F103" s="201"/>
      <c r="G103" s="25">
        <f t="shared" si="8"/>
        <v>399600</v>
      </c>
      <c r="H103" s="25">
        <f t="shared" si="8"/>
        <v>422800</v>
      </c>
    </row>
    <row r="104" spans="1:8" ht="25.5">
      <c r="A104" s="112" t="s">
        <v>195</v>
      </c>
      <c r="B104" s="118" t="s">
        <v>10</v>
      </c>
      <c r="C104" s="110" t="s">
        <v>273</v>
      </c>
      <c r="D104" s="110" t="s">
        <v>277</v>
      </c>
      <c r="E104" s="16" t="s">
        <v>471</v>
      </c>
      <c r="F104" s="51" t="s">
        <v>187</v>
      </c>
      <c r="G104" s="26">
        <v>399600</v>
      </c>
      <c r="H104" s="26">
        <v>422800</v>
      </c>
    </row>
    <row r="105" spans="1:8" ht="15.75">
      <c r="A105" s="52" t="s">
        <v>780</v>
      </c>
      <c r="B105" s="181" t="s">
        <v>10</v>
      </c>
      <c r="C105" s="107" t="s">
        <v>273</v>
      </c>
      <c r="D105" s="107" t="s">
        <v>426</v>
      </c>
      <c r="E105" s="136"/>
      <c r="F105" s="50"/>
      <c r="G105" s="25">
        <f>G106</f>
        <v>37632.32</v>
      </c>
      <c r="H105" s="26"/>
    </row>
    <row r="106" spans="1:8" ht="25.5">
      <c r="A106" s="102" t="s">
        <v>707</v>
      </c>
      <c r="B106" s="181" t="s">
        <v>10</v>
      </c>
      <c r="C106" s="107" t="s">
        <v>273</v>
      </c>
      <c r="D106" s="107" t="s">
        <v>426</v>
      </c>
      <c r="E106" s="136" t="s">
        <v>781</v>
      </c>
      <c r="F106" s="50"/>
      <c r="G106" s="25">
        <f>G107</f>
        <v>37632.32</v>
      </c>
      <c r="H106" s="26"/>
    </row>
    <row r="107" spans="1:8" ht="25.5">
      <c r="A107" s="112" t="s">
        <v>195</v>
      </c>
      <c r="B107" s="118" t="s">
        <v>10</v>
      </c>
      <c r="C107" s="110" t="s">
        <v>273</v>
      </c>
      <c r="D107" s="110" t="s">
        <v>426</v>
      </c>
      <c r="E107" s="138" t="s">
        <v>781</v>
      </c>
      <c r="F107" s="51" t="s">
        <v>187</v>
      </c>
      <c r="G107" s="26">
        <v>37632.32</v>
      </c>
      <c r="H107" s="26"/>
    </row>
    <row r="108" spans="1:8" ht="18.75" customHeight="1" hidden="1">
      <c r="A108" s="52" t="s">
        <v>257</v>
      </c>
      <c r="B108" s="118" t="s">
        <v>10</v>
      </c>
      <c r="C108" s="23" t="s">
        <v>273</v>
      </c>
      <c r="D108" s="23" t="s">
        <v>427</v>
      </c>
      <c r="E108" s="23"/>
      <c r="F108" s="23"/>
      <c r="G108" s="25">
        <f>G111</f>
        <v>0</v>
      </c>
      <c r="H108" s="25">
        <f>H111</f>
        <v>0</v>
      </c>
    </row>
    <row r="109" spans="1:8" ht="0.75" customHeight="1" hidden="1">
      <c r="A109" s="102" t="s">
        <v>637</v>
      </c>
      <c r="B109" s="181" t="s">
        <v>10</v>
      </c>
      <c r="C109" s="23" t="s">
        <v>273</v>
      </c>
      <c r="D109" s="23" t="s">
        <v>427</v>
      </c>
      <c r="E109" s="136" t="s">
        <v>310</v>
      </c>
      <c r="F109" s="23"/>
      <c r="G109" s="26">
        <f>G110</f>
        <v>0</v>
      </c>
      <c r="H109" s="25">
        <f>H110</f>
        <v>0</v>
      </c>
    </row>
    <row r="110" spans="1:8" ht="32.25" customHeight="1" hidden="1">
      <c r="A110" s="112" t="s">
        <v>195</v>
      </c>
      <c r="B110" s="118" t="s">
        <v>10</v>
      </c>
      <c r="C110" s="18" t="s">
        <v>273</v>
      </c>
      <c r="D110" s="18" t="s">
        <v>427</v>
      </c>
      <c r="E110" s="138" t="s">
        <v>524</v>
      </c>
      <c r="F110" s="18" t="s">
        <v>187</v>
      </c>
      <c r="G110" s="26">
        <v>0</v>
      </c>
      <c r="H110" s="26">
        <v>0</v>
      </c>
    </row>
    <row r="111" spans="1:8" ht="25.5" customHeight="1" hidden="1">
      <c r="A111" s="52" t="s">
        <v>37</v>
      </c>
      <c r="B111" s="118" t="s">
        <v>10</v>
      </c>
      <c r="C111" s="23" t="s">
        <v>273</v>
      </c>
      <c r="D111" s="23" t="s">
        <v>427</v>
      </c>
      <c r="E111" s="23" t="s">
        <v>484</v>
      </c>
      <c r="F111" s="23"/>
      <c r="G111" s="25">
        <f>G112</f>
        <v>0</v>
      </c>
      <c r="H111" s="25">
        <f>H112</f>
        <v>0</v>
      </c>
    </row>
    <row r="112" spans="1:8" ht="18" customHeight="1" hidden="1">
      <c r="A112" s="115" t="s">
        <v>257</v>
      </c>
      <c r="B112" s="118" t="s">
        <v>10</v>
      </c>
      <c r="C112" s="18" t="s">
        <v>273</v>
      </c>
      <c r="D112" s="18" t="s">
        <v>427</v>
      </c>
      <c r="E112" s="18" t="s">
        <v>484</v>
      </c>
      <c r="F112" s="18"/>
      <c r="G112" s="26">
        <f>G113</f>
        <v>0</v>
      </c>
      <c r="H112" s="26">
        <f>H113</f>
        <v>0</v>
      </c>
    </row>
    <row r="113" spans="1:8" ht="31.5" customHeight="1" hidden="1">
      <c r="A113" s="115" t="s">
        <v>252</v>
      </c>
      <c r="B113" s="118" t="s">
        <v>10</v>
      </c>
      <c r="C113" s="18" t="s">
        <v>273</v>
      </c>
      <c r="D113" s="18" t="s">
        <v>427</v>
      </c>
      <c r="E113" s="18" t="s">
        <v>484</v>
      </c>
      <c r="F113" s="18" t="s">
        <v>187</v>
      </c>
      <c r="G113" s="26">
        <v>0</v>
      </c>
      <c r="H113" s="26">
        <v>0</v>
      </c>
    </row>
    <row r="114" spans="1:8" ht="0.75" customHeight="1" hidden="1">
      <c r="A114" s="112" t="s">
        <v>404</v>
      </c>
      <c r="B114" s="118" t="s">
        <v>10</v>
      </c>
      <c r="C114" s="18" t="s">
        <v>273</v>
      </c>
      <c r="D114" s="18" t="s">
        <v>427</v>
      </c>
      <c r="E114" s="18" t="s">
        <v>484</v>
      </c>
      <c r="F114" s="18" t="s">
        <v>424</v>
      </c>
      <c r="G114" s="26">
        <v>0</v>
      </c>
      <c r="H114" s="26">
        <v>0</v>
      </c>
    </row>
    <row r="115" spans="1:8" ht="0.75" customHeight="1">
      <c r="A115" s="52" t="s">
        <v>357</v>
      </c>
      <c r="B115" s="118" t="s">
        <v>105</v>
      </c>
      <c r="C115" s="13" t="s">
        <v>274</v>
      </c>
      <c r="D115" s="13" t="s">
        <v>269</v>
      </c>
      <c r="E115" s="13" t="s">
        <v>364</v>
      </c>
      <c r="F115" s="13"/>
      <c r="G115" s="25">
        <f>G116</f>
        <v>0</v>
      </c>
      <c r="H115" s="25">
        <f>H116</f>
        <v>0</v>
      </c>
    </row>
    <row r="116" spans="1:8" ht="27" customHeight="1" hidden="1">
      <c r="A116" s="53" t="s">
        <v>365</v>
      </c>
      <c r="B116" s="118" t="s">
        <v>105</v>
      </c>
      <c r="C116" s="16" t="s">
        <v>274</v>
      </c>
      <c r="D116" s="16" t="s">
        <v>269</v>
      </c>
      <c r="E116" s="16" t="s">
        <v>364</v>
      </c>
      <c r="F116" s="16" t="s">
        <v>361</v>
      </c>
      <c r="G116" s="26">
        <v>0</v>
      </c>
      <c r="H116" s="26">
        <v>0</v>
      </c>
    </row>
    <row r="117" spans="1:8" ht="27.75" customHeight="1">
      <c r="A117" s="59" t="s">
        <v>412</v>
      </c>
      <c r="B117" s="203" t="s">
        <v>10</v>
      </c>
      <c r="C117" s="77" t="s">
        <v>274</v>
      </c>
      <c r="D117" s="77"/>
      <c r="E117" s="77"/>
      <c r="F117" s="77"/>
      <c r="G117" s="60">
        <f>G118+G143+G153</f>
        <v>375188.18</v>
      </c>
      <c r="H117" s="60">
        <f>H118+H143+H153</f>
        <v>334898.66000000003</v>
      </c>
    </row>
    <row r="118" spans="1:8" ht="18" customHeight="1">
      <c r="A118" s="52" t="s">
        <v>413</v>
      </c>
      <c r="B118" s="118" t="s">
        <v>10</v>
      </c>
      <c r="C118" s="13" t="s">
        <v>274</v>
      </c>
      <c r="D118" s="13" t="s">
        <v>271</v>
      </c>
      <c r="E118" s="13"/>
      <c r="F118" s="13"/>
      <c r="G118" s="25">
        <f>G121+G119</f>
        <v>70000</v>
      </c>
      <c r="H118" s="25">
        <f>H121+H119</f>
        <v>67564.66</v>
      </c>
    </row>
    <row r="119" spans="1:8" ht="33" customHeight="1">
      <c r="A119" s="52" t="s">
        <v>674</v>
      </c>
      <c r="B119" s="118" t="s">
        <v>10</v>
      </c>
      <c r="C119" s="23" t="s">
        <v>274</v>
      </c>
      <c r="D119" s="23" t="s">
        <v>271</v>
      </c>
      <c r="E119" s="136" t="s">
        <v>588</v>
      </c>
      <c r="F119" s="16"/>
      <c r="G119" s="25">
        <f>G120</f>
        <v>40000</v>
      </c>
      <c r="H119" s="25">
        <f>H120</f>
        <v>40000</v>
      </c>
    </row>
    <row r="120" spans="1:8" ht="29.25" customHeight="1">
      <c r="A120" s="112" t="s">
        <v>185</v>
      </c>
      <c r="B120" s="118" t="s">
        <v>10</v>
      </c>
      <c r="C120" s="18" t="s">
        <v>274</v>
      </c>
      <c r="D120" s="18" t="s">
        <v>271</v>
      </c>
      <c r="E120" s="138" t="s">
        <v>599</v>
      </c>
      <c r="F120" s="16" t="s">
        <v>187</v>
      </c>
      <c r="G120" s="26">
        <v>40000</v>
      </c>
      <c r="H120" s="26">
        <v>40000</v>
      </c>
    </row>
    <row r="121" spans="1:8" ht="36.75" customHeight="1">
      <c r="A121" s="52" t="s">
        <v>496</v>
      </c>
      <c r="B121" s="118" t="s">
        <v>10</v>
      </c>
      <c r="C121" s="23" t="s">
        <v>274</v>
      </c>
      <c r="D121" s="23" t="s">
        <v>271</v>
      </c>
      <c r="E121" s="13" t="s">
        <v>303</v>
      </c>
      <c r="F121" s="84"/>
      <c r="G121" s="25">
        <f>G122</f>
        <v>30000</v>
      </c>
      <c r="H121" s="25">
        <f>H122</f>
        <v>27564.66</v>
      </c>
    </row>
    <row r="122" spans="1:8" ht="15.75">
      <c r="A122" s="52" t="s">
        <v>259</v>
      </c>
      <c r="B122" s="118" t="s">
        <v>10</v>
      </c>
      <c r="C122" s="23" t="s">
        <v>274</v>
      </c>
      <c r="D122" s="23" t="s">
        <v>271</v>
      </c>
      <c r="E122" s="13" t="s">
        <v>320</v>
      </c>
      <c r="F122" s="13"/>
      <c r="G122" s="25">
        <f>G140</f>
        <v>30000</v>
      </c>
      <c r="H122" s="25">
        <f>H140</f>
        <v>27564.66</v>
      </c>
    </row>
    <row r="123" spans="1:8" ht="15.75">
      <c r="A123" s="52" t="s">
        <v>413</v>
      </c>
      <c r="B123" s="118" t="s">
        <v>10</v>
      </c>
      <c r="C123" s="23" t="s">
        <v>274</v>
      </c>
      <c r="D123" s="23" t="s">
        <v>271</v>
      </c>
      <c r="E123" s="13" t="s">
        <v>319</v>
      </c>
      <c r="F123" s="13"/>
      <c r="G123" s="25">
        <f>G140</f>
        <v>30000</v>
      </c>
      <c r="H123" s="25">
        <f>H140</f>
        <v>27564.66</v>
      </c>
    </row>
    <row r="124" spans="1:8" ht="0.75" customHeight="1">
      <c r="A124" s="52" t="s">
        <v>414</v>
      </c>
      <c r="B124" s="118" t="s">
        <v>10</v>
      </c>
      <c r="C124" s="23" t="s">
        <v>274</v>
      </c>
      <c r="D124" s="23" t="s">
        <v>271</v>
      </c>
      <c r="E124" s="13" t="s">
        <v>318</v>
      </c>
      <c r="F124" s="13"/>
      <c r="G124" s="25">
        <f>G126</f>
        <v>0</v>
      </c>
      <c r="H124" s="25">
        <f>H126</f>
        <v>0</v>
      </c>
    </row>
    <row r="125" spans="1:8" ht="15.75" hidden="1">
      <c r="A125" s="53" t="s">
        <v>173</v>
      </c>
      <c r="B125" s="118" t="s">
        <v>10</v>
      </c>
      <c r="C125" s="18" t="s">
        <v>274</v>
      </c>
      <c r="D125" s="18" t="s">
        <v>271</v>
      </c>
      <c r="E125" s="16" t="s">
        <v>318</v>
      </c>
      <c r="F125" s="16" t="s">
        <v>174</v>
      </c>
      <c r="G125" s="26">
        <f>G126</f>
        <v>0</v>
      </c>
      <c r="H125" s="26">
        <f>H126</f>
        <v>0</v>
      </c>
    </row>
    <row r="126" spans="1:8" ht="51" hidden="1">
      <c r="A126" s="78" t="s">
        <v>165</v>
      </c>
      <c r="B126" s="118" t="s">
        <v>10</v>
      </c>
      <c r="C126" s="18" t="s">
        <v>274</v>
      </c>
      <c r="D126" s="18" t="s">
        <v>271</v>
      </c>
      <c r="E126" s="16" t="s">
        <v>318</v>
      </c>
      <c r="F126" s="16" t="s">
        <v>166</v>
      </c>
      <c r="G126" s="26">
        <v>0</v>
      </c>
      <c r="H126" s="26">
        <v>0</v>
      </c>
    </row>
    <row r="127" spans="1:8" ht="38.25" hidden="1">
      <c r="A127" s="52" t="s">
        <v>415</v>
      </c>
      <c r="B127" s="118" t="s">
        <v>10</v>
      </c>
      <c r="C127" s="23" t="s">
        <v>274</v>
      </c>
      <c r="D127" s="13" t="s">
        <v>271</v>
      </c>
      <c r="E127" s="13" t="s">
        <v>328</v>
      </c>
      <c r="F127" s="13"/>
      <c r="G127" s="25">
        <f>G129</f>
        <v>0</v>
      </c>
      <c r="H127" s="25">
        <f>H129</f>
        <v>0</v>
      </c>
    </row>
    <row r="128" spans="1:8" ht="15.75" hidden="1">
      <c r="A128" s="53" t="s">
        <v>173</v>
      </c>
      <c r="B128" s="118" t="s">
        <v>10</v>
      </c>
      <c r="C128" s="18" t="s">
        <v>274</v>
      </c>
      <c r="D128" s="16" t="s">
        <v>271</v>
      </c>
      <c r="E128" s="16" t="s">
        <v>328</v>
      </c>
      <c r="F128" s="16" t="s">
        <v>428</v>
      </c>
      <c r="G128" s="26">
        <f>G129</f>
        <v>0</v>
      </c>
      <c r="H128" s="26">
        <f>H129</f>
        <v>0</v>
      </c>
    </row>
    <row r="129" spans="1:8" ht="51" hidden="1">
      <c r="A129" s="78" t="s">
        <v>165</v>
      </c>
      <c r="B129" s="118" t="s">
        <v>10</v>
      </c>
      <c r="C129" s="18" t="s">
        <v>274</v>
      </c>
      <c r="D129" s="16" t="s">
        <v>271</v>
      </c>
      <c r="E129" s="16" t="s">
        <v>328</v>
      </c>
      <c r="F129" s="16" t="s">
        <v>166</v>
      </c>
      <c r="G129" s="26">
        <v>0</v>
      </c>
      <c r="H129" s="26">
        <v>0</v>
      </c>
    </row>
    <row r="130" spans="1:8" ht="37.5" customHeight="1" hidden="1">
      <c r="A130" s="52" t="s">
        <v>259</v>
      </c>
      <c r="B130" s="118" t="s">
        <v>10</v>
      </c>
      <c r="C130" s="13" t="s">
        <v>274</v>
      </c>
      <c r="D130" s="13" t="s">
        <v>271</v>
      </c>
      <c r="E130" s="23" t="s">
        <v>327</v>
      </c>
      <c r="F130" s="13"/>
      <c r="G130" s="25">
        <f>G135+G133+G132+G136</f>
        <v>0</v>
      </c>
      <c r="H130" s="25">
        <f>H135+H133+H132+H136</f>
        <v>0</v>
      </c>
    </row>
    <row r="131" spans="1:8" ht="25.5" hidden="1">
      <c r="A131" s="112" t="s">
        <v>195</v>
      </c>
      <c r="B131" s="118" t="s">
        <v>10</v>
      </c>
      <c r="C131" s="16" t="s">
        <v>274</v>
      </c>
      <c r="D131" s="16" t="s">
        <v>271</v>
      </c>
      <c r="E131" s="18" t="s">
        <v>327</v>
      </c>
      <c r="F131" s="16" t="s">
        <v>187</v>
      </c>
      <c r="G131" s="26">
        <f>G132+G133</f>
        <v>0</v>
      </c>
      <c r="H131" s="26">
        <f>H132+H133</f>
        <v>0</v>
      </c>
    </row>
    <row r="132" spans="1:8" ht="25.5" hidden="1">
      <c r="A132" s="53" t="s">
        <v>179</v>
      </c>
      <c r="B132" s="118" t="s">
        <v>10</v>
      </c>
      <c r="C132" s="16" t="s">
        <v>274</v>
      </c>
      <c r="D132" s="16" t="s">
        <v>271</v>
      </c>
      <c r="E132" s="18" t="s">
        <v>327</v>
      </c>
      <c r="F132" s="16" t="s">
        <v>178</v>
      </c>
      <c r="G132" s="26"/>
      <c r="H132" s="26"/>
    </row>
    <row r="133" spans="1:8" ht="25.5" hidden="1">
      <c r="A133" s="53" t="s">
        <v>404</v>
      </c>
      <c r="B133" s="118" t="s">
        <v>10</v>
      </c>
      <c r="C133" s="16" t="s">
        <v>274</v>
      </c>
      <c r="D133" s="16" t="s">
        <v>271</v>
      </c>
      <c r="E133" s="18" t="s">
        <v>327</v>
      </c>
      <c r="F133" s="16" t="s">
        <v>424</v>
      </c>
      <c r="G133" s="26">
        <v>0</v>
      </c>
      <c r="H133" s="26">
        <v>0</v>
      </c>
    </row>
    <row r="134" spans="1:8" ht="15.75" hidden="1">
      <c r="A134" s="53" t="s">
        <v>173</v>
      </c>
      <c r="B134" s="118" t="s">
        <v>10</v>
      </c>
      <c r="C134" s="16" t="s">
        <v>274</v>
      </c>
      <c r="D134" s="16" t="s">
        <v>271</v>
      </c>
      <c r="E134" s="18" t="s">
        <v>327</v>
      </c>
      <c r="F134" s="16" t="s">
        <v>174</v>
      </c>
      <c r="G134" s="26">
        <f>G135+G136</f>
        <v>0</v>
      </c>
      <c r="H134" s="26">
        <f>H135+H136</f>
        <v>0</v>
      </c>
    </row>
    <row r="135" spans="1:8" ht="39" hidden="1">
      <c r="A135" s="79" t="s">
        <v>168</v>
      </c>
      <c r="B135" s="118" t="s">
        <v>10</v>
      </c>
      <c r="C135" s="16" t="s">
        <v>274</v>
      </c>
      <c r="D135" s="16" t="s">
        <v>271</v>
      </c>
      <c r="E135" s="18" t="s">
        <v>327</v>
      </c>
      <c r="F135" s="16" t="s">
        <v>167</v>
      </c>
      <c r="G135" s="26">
        <v>0</v>
      </c>
      <c r="H135" s="26">
        <v>0</v>
      </c>
    </row>
    <row r="136" spans="1:8" ht="25.5" hidden="1">
      <c r="A136" s="53" t="s">
        <v>467</v>
      </c>
      <c r="B136" s="118" t="s">
        <v>10</v>
      </c>
      <c r="C136" s="16" t="s">
        <v>274</v>
      </c>
      <c r="D136" s="16" t="s">
        <v>271</v>
      </c>
      <c r="E136" s="16" t="s">
        <v>328</v>
      </c>
      <c r="F136" s="16" t="s">
        <v>380</v>
      </c>
      <c r="G136" s="26">
        <v>0</v>
      </c>
      <c r="H136" s="26">
        <v>0</v>
      </c>
    </row>
    <row r="137" spans="1:8" ht="27" customHeight="1" hidden="1">
      <c r="A137" s="52" t="s">
        <v>338</v>
      </c>
      <c r="B137" s="118" t="s">
        <v>10</v>
      </c>
      <c r="C137" s="13" t="s">
        <v>274</v>
      </c>
      <c r="D137" s="13" t="s">
        <v>271</v>
      </c>
      <c r="E137" s="23" t="s">
        <v>337</v>
      </c>
      <c r="F137" s="13"/>
      <c r="G137" s="25">
        <f>SUM(G139)</f>
        <v>0</v>
      </c>
      <c r="H137" s="25">
        <f>SUM(H139)</f>
        <v>0</v>
      </c>
    </row>
    <row r="138" spans="1:8" ht="25.5" hidden="1">
      <c r="A138" s="112" t="s">
        <v>195</v>
      </c>
      <c r="B138" s="118" t="s">
        <v>10</v>
      </c>
      <c r="C138" s="16" t="s">
        <v>274</v>
      </c>
      <c r="D138" s="16" t="s">
        <v>271</v>
      </c>
      <c r="E138" s="18" t="s">
        <v>337</v>
      </c>
      <c r="F138" s="16" t="s">
        <v>187</v>
      </c>
      <c r="G138" s="26">
        <f>G139</f>
        <v>0</v>
      </c>
      <c r="H138" s="26">
        <f>H139</f>
        <v>0</v>
      </c>
    </row>
    <row r="139" spans="1:8" ht="24" customHeight="1" hidden="1">
      <c r="A139" s="53" t="s">
        <v>179</v>
      </c>
      <c r="B139" s="118" t="s">
        <v>10</v>
      </c>
      <c r="C139" s="16" t="s">
        <v>274</v>
      </c>
      <c r="D139" s="16" t="s">
        <v>271</v>
      </c>
      <c r="E139" s="18" t="s">
        <v>337</v>
      </c>
      <c r="F139" s="16" t="s">
        <v>178</v>
      </c>
      <c r="G139" s="26">
        <v>0</v>
      </c>
      <c r="H139" s="26">
        <v>0</v>
      </c>
    </row>
    <row r="140" spans="1:8" ht="15.75">
      <c r="A140" s="52" t="s">
        <v>259</v>
      </c>
      <c r="B140" s="118" t="s">
        <v>10</v>
      </c>
      <c r="C140" s="23" t="s">
        <v>274</v>
      </c>
      <c r="D140" s="23" t="s">
        <v>271</v>
      </c>
      <c r="E140" s="136" t="s">
        <v>526</v>
      </c>
      <c r="F140" s="16"/>
      <c r="G140" s="25">
        <f>G141</f>
        <v>30000</v>
      </c>
      <c r="H140" s="25">
        <f>H141</f>
        <v>27564.66</v>
      </c>
    </row>
    <row r="141" spans="1:8" ht="25.5">
      <c r="A141" s="112" t="s">
        <v>184</v>
      </c>
      <c r="B141" s="118" t="s">
        <v>10</v>
      </c>
      <c r="C141" s="24" t="s">
        <v>274</v>
      </c>
      <c r="D141" s="24" t="s">
        <v>271</v>
      </c>
      <c r="E141" s="145" t="s">
        <v>327</v>
      </c>
      <c r="F141" s="16"/>
      <c r="G141" s="25">
        <f>G142</f>
        <v>30000</v>
      </c>
      <c r="H141" s="25">
        <f>H142</f>
        <v>27564.66</v>
      </c>
    </row>
    <row r="142" spans="1:8" ht="25.5">
      <c r="A142" s="112" t="s">
        <v>185</v>
      </c>
      <c r="B142" s="118" t="s">
        <v>10</v>
      </c>
      <c r="C142" s="24" t="s">
        <v>274</v>
      </c>
      <c r="D142" s="24" t="s">
        <v>271</v>
      </c>
      <c r="E142" s="145" t="s">
        <v>327</v>
      </c>
      <c r="F142" s="16" t="s">
        <v>187</v>
      </c>
      <c r="G142" s="26">
        <v>30000</v>
      </c>
      <c r="H142" s="26">
        <v>27564.66</v>
      </c>
    </row>
    <row r="143" spans="1:8" ht="15.75">
      <c r="A143" s="52" t="s">
        <v>416</v>
      </c>
      <c r="B143" s="118" t="s">
        <v>10</v>
      </c>
      <c r="C143" s="13" t="s">
        <v>274</v>
      </c>
      <c r="D143" s="13" t="s">
        <v>272</v>
      </c>
      <c r="E143" s="13"/>
      <c r="F143" s="13"/>
      <c r="G143" s="25">
        <f aca="true" t="shared" si="9" ref="G143:H145">G144</f>
        <v>298188.18</v>
      </c>
      <c r="H143" s="25">
        <f t="shared" si="9"/>
        <v>260334</v>
      </c>
    </row>
    <row r="144" spans="1:8" ht="38.25">
      <c r="A144" s="52" t="s">
        <v>496</v>
      </c>
      <c r="B144" s="118" t="s">
        <v>10</v>
      </c>
      <c r="C144" s="13" t="s">
        <v>274</v>
      </c>
      <c r="D144" s="13" t="s">
        <v>272</v>
      </c>
      <c r="E144" s="13" t="s">
        <v>303</v>
      </c>
      <c r="F144" s="13"/>
      <c r="G144" s="25">
        <f t="shared" si="9"/>
        <v>298188.18</v>
      </c>
      <c r="H144" s="25">
        <f t="shared" si="9"/>
        <v>260334</v>
      </c>
    </row>
    <row r="145" spans="1:8" ht="15.75">
      <c r="A145" s="52" t="s">
        <v>259</v>
      </c>
      <c r="B145" s="118" t="s">
        <v>10</v>
      </c>
      <c r="C145" s="13" t="s">
        <v>274</v>
      </c>
      <c r="D145" s="13" t="s">
        <v>272</v>
      </c>
      <c r="E145" s="13" t="s">
        <v>320</v>
      </c>
      <c r="F145" s="13"/>
      <c r="G145" s="25">
        <f t="shared" si="9"/>
        <v>298188.18</v>
      </c>
      <c r="H145" s="25">
        <f t="shared" si="9"/>
        <v>260334</v>
      </c>
    </row>
    <row r="146" spans="1:8" ht="15.75">
      <c r="A146" s="52" t="s">
        <v>416</v>
      </c>
      <c r="B146" s="118" t="s">
        <v>10</v>
      </c>
      <c r="C146" s="13" t="s">
        <v>274</v>
      </c>
      <c r="D146" s="13" t="s">
        <v>272</v>
      </c>
      <c r="E146" s="13" t="s">
        <v>332</v>
      </c>
      <c r="F146" s="13"/>
      <c r="G146" s="25">
        <f>G147+G149+G151</f>
        <v>298188.18</v>
      </c>
      <c r="H146" s="25">
        <f>H147+H149+H151</f>
        <v>260334</v>
      </c>
    </row>
    <row r="147" spans="1:8" ht="15.75">
      <c r="A147" s="52" t="s">
        <v>417</v>
      </c>
      <c r="B147" s="118" t="s">
        <v>10</v>
      </c>
      <c r="C147" s="13" t="s">
        <v>274</v>
      </c>
      <c r="D147" s="13" t="s">
        <v>272</v>
      </c>
      <c r="E147" s="13" t="s">
        <v>331</v>
      </c>
      <c r="F147" s="13"/>
      <c r="G147" s="25">
        <f>G148</f>
        <v>117274</v>
      </c>
      <c r="H147" s="25">
        <f>H148</f>
        <v>117274</v>
      </c>
    </row>
    <row r="148" spans="1:8" ht="21.75" customHeight="1">
      <c r="A148" s="112" t="s">
        <v>195</v>
      </c>
      <c r="B148" s="118" t="s">
        <v>10</v>
      </c>
      <c r="C148" s="41" t="s">
        <v>274</v>
      </c>
      <c r="D148" s="41" t="s">
        <v>272</v>
      </c>
      <c r="E148" s="41" t="s">
        <v>331</v>
      </c>
      <c r="F148" s="41" t="s">
        <v>187</v>
      </c>
      <c r="G148" s="26">
        <v>117274</v>
      </c>
      <c r="H148" s="26">
        <v>117274</v>
      </c>
    </row>
    <row r="149" spans="1:8" ht="15.75" hidden="1">
      <c r="A149" s="52" t="s">
        <v>260</v>
      </c>
      <c r="B149" s="118" t="s">
        <v>10</v>
      </c>
      <c r="C149" s="13" t="s">
        <v>274</v>
      </c>
      <c r="D149" s="13" t="s">
        <v>272</v>
      </c>
      <c r="E149" s="13" t="s">
        <v>330</v>
      </c>
      <c r="F149" s="13"/>
      <c r="G149" s="25">
        <f>G150</f>
        <v>0</v>
      </c>
      <c r="H149" s="25">
        <f>H150</f>
        <v>0</v>
      </c>
    </row>
    <row r="150" spans="1:8" ht="25.5" hidden="1">
      <c r="A150" s="112" t="s">
        <v>195</v>
      </c>
      <c r="B150" s="118" t="s">
        <v>10</v>
      </c>
      <c r="C150" s="16" t="s">
        <v>274</v>
      </c>
      <c r="D150" s="16" t="s">
        <v>272</v>
      </c>
      <c r="E150" s="16" t="s">
        <v>330</v>
      </c>
      <c r="F150" s="16" t="s">
        <v>187</v>
      </c>
      <c r="G150" s="26">
        <v>0</v>
      </c>
      <c r="H150" s="26">
        <v>0</v>
      </c>
    </row>
    <row r="151" spans="1:8" ht="25.5">
      <c r="A151" s="52" t="s">
        <v>261</v>
      </c>
      <c r="B151" s="118" t="s">
        <v>10</v>
      </c>
      <c r="C151" s="13" t="s">
        <v>274</v>
      </c>
      <c r="D151" s="13" t="s">
        <v>272</v>
      </c>
      <c r="E151" s="13" t="s">
        <v>329</v>
      </c>
      <c r="F151" s="13"/>
      <c r="G151" s="25">
        <f>G152</f>
        <v>180914.18</v>
      </c>
      <c r="H151" s="25">
        <f>H152</f>
        <v>143060</v>
      </c>
    </row>
    <row r="152" spans="1:8" ht="25.5">
      <c r="A152" s="112" t="s">
        <v>195</v>
      </c>
      <c r="B152" s="118" t="s">
        <v>10</v>
      </c>
      <c r="C152" s="16" t="s">
        <v>274</v>
      </c>
      <c r="D152" s="16" t="s">
        <v>272</v>
      </c>
      <c r="E152" s="16" t="s">
        <v>329</v>
      </c>
      <c r="F152" s="16" t="s">
        <v>187</v>
      </c>
      <c r="G152" s="26">
        <v>180914.18</v>
      </c>
      <c r="H152" s="26">
        <v>143060</v>
      </c>
    </row>
    <row r="153" spans="1:8" ht="23.25" customHeight="1">
      <c r="A153" s="111" t="s">
        <v>676</v>
      </c>
      <c r="B153" s="181" t="s">
        <v>10</v>
      </c>
      <c r="C153" s="13" t="s">
        <v>274</v>
      </c>
      <c r="D153" s="13" t="s">
        <v>274</v>
      </c>
      <c r="E153" s="13"/>
      <c r="F153" s="13"/>
      <c r="G153" s="25">
        <f>G154+G156</f>
        <v>7000</v>
      </c>
      <c r="H153" s="25">
        <f>H154+H156</f>
        <v>7000</v>
      </c>
    </row>
    <row r="154" spans="1:8" ht="25.5" customHeight="1">
      <c r="A154" s="112" t="s">
        <v>677</v>
      </c>
      <c r="B154" s="118" t="s">
        <v>10</v>
      </c>
      <c r="C154" s="16" t="s">
        <v>274</v>
      </c>
      <c r="D154" s="16" t="s">
        <v>274</v>
      </c>
      <c r="E154" s="16" t="s">
        <v>524</v>
      </c>
      <c r="F154" s="16"/>
      <c r="G154" s="26">
        <f>G155</f>
        <v>7000</v>
      </c>
      <c r="H154" s="26">
        <f>H155</f>
        <v>7000</v>
      </c>
    </row>
    <row r="155" spans="1:8" ht="25.5" customHeight="1">
      <c r="A155" s="112" t="s">
        <v>195</v>
      </c>
      <c r="B155" s="118" t="s">
        <v>10</v>
      </c>
      <c r="C155" s="16" t="s">
        <v>274</v>
      </c>
      <c r="D155" s="16" t="s">
        <v>274</v>
      </c>
      <c r="E155" s="16" t="s">
        <v>524</v>
      </c>
      <c r="F155" s="16" t="s">
        <v>187</v>
      </c>
      <c r="G155" s="26">
        <v>7000</v>
      </c>
      <c r="H155" s="26">
        <v>7000</v>
      </c>
    </row>
    <row r="156" spans="1:8" ht="25.5" customHeight="1">
      <c r="A156" s="111" t="s">
        <v>677</v>
      </c>
      <c r="B156" s="181" t="s">
        <v>10</v>
      </c>
      <c r="C156" s="13" t="s">
        <v>274</v>
      </c>
      <c r="D156" s="13" t="s">
        <v>274</v>
      </c>
      <c r="E156" s="136" t="s">
        <v>705</v>
      </c>
      <c r="F156" s="16"/>
      <c r="G156" s="25">
        <f>G157</f>
        <v>0</v>
      </c>
      <c r="H156" s="25">
        <f>H157</f>
        <v>0</v>
      </c>
    </row>
    <row r="157" spans="1:8" ht="25.5" customHeight="1">
      <c r="A157" s="112" t="s">
        <v>195</v>
      </c>
      <c r="B157" s="118" t="s">
        <v>10</v>
      </c>
      <c r="C157" s="16" t="s">
        <v>274</v>
      </c>
      <c r="D157" s="16" t="s">
        <v>274</v>
      </c>
      <c r="E157" s="138" t="s">
        <v>705</v>
      </c>
      <c r="F157" s="16" t="s">
        <v>187</v>
      </c>
      <c r="G157" s="26">
        <v>0</v>
      </c>
      <c r="H157" s="26">
        <v>0</v>
      </c>
    </row>
    <row r="158" spans="1:8" ht="16.5">
      <c r="A158" s="59" t="s">
        <v>262</v>
      </c>
      <c r="B158" s="119" t="s">
        <v>10</v>
      </c>
      <c r="C158" s="58" t="s">
        <v>275</v>
      </c>
      <c r="D158" s="58"/>
      <c r="E158" s="58"/>
      <c r="F158" s="58"/>
      <c r="G158" s="60">
        <f aca="true" t="shared" si="10" ref="G158:H162">G159</f>
        <v>1000</v>
      </c>
      <c r="H158" s="60">
        <f t="shared" si="10"/>
        <v>1000</v>
      </c>
    </row>
    <row r="159" spans="1:8" ht="30.75" customHeight="1">
      <c r="A159" s="52" t="s">
        <v>527</v>
      </c>
      <c r="B159" s="118" t="s">
        <v>10</v>
      </c>
      <c r="C159" s="13" t="s">
        <v>275</v>
      </c>
      <c r="D159" s="13" t="s">
        <v>274</v>
      </c>
      <c r="E159" s="136"/>
      <c r="F159" s="136"/>
      <c r="G159" s="25">
        <f t="shared" si="10"/>
        <v>1000</v>
      </c>
      <c r="H159" s="25">
        <f t="shared" si="10"/>
        <v>1000</v>
      </c>
    </row>
    <row r="160" spans="1:8" ht="39" customHeight="1">
      <c r="A160" s="102" t="s">
        <v>803</v>
      </c>
      <c r="B160" s="118" t="s">
        <v>10</v>
      </c>
      <c r="C160" s="13" t="s">
        <v>275</v>
      </c>
      <c r="D160" s="13" t="s">
        <v>274</v>
      </c>
      <c r="E160" s="136" t="s">
        <v>481</v>
      </c>
      <c r="F160" s="136"/>
      <c r="G160" s="25">
        <f t="shared" si="10"/>
        <v>1000</v>
      </c>
      <c r="H160" s="25">
        <f t="shared" si="10"/>
        <v>1000</v>
      </c>
    </row>
    <row r="161" spans="1:8" ht="20.25" customHeight="1">
      <c r="A161" s="102" t="s">
        <v>528</v>
      </c>
      <c r="B161" s="118" t="s">
        <v>10</v>
      </c>
      <c r="C161" s="13" t="s">
        <v>275</v>
      </c>
      <c r="D161" s="13" t="s">
        <v>274</v>
      </c>
      <c r="E161" s="136" t="s">
        <v>482</v>
      </c>
      <c r="F161" s="136"/>
      <c r="G161" s="25">
        <f t="shared" si="10"/>
        <v>1000</v>
      </c>
      <c r="H161" s="25">
        <f t="shared" si="10"/>
        <v>1000</v>
      </c>
    </row>
    <row r="162" spans="1:8" ht="18" customHeight="1">
      <c r="A162" s="52" t="s">
        <v>529</v>
      </c>
      <c r="B162" s="118" t="s">
        <v>10</v>
      </c>
      <c r="C162" s="13" t="s">
        <v>275</v>
      </c>
      <c r="D162" s="13" t="s">
        <v>274</v>
      </c>
      <c r="E162" s="136" t="s">
        <v>530</v>
      </c>
      <c r="F162" s="136"/>
      <c r="G162" s="25">
        <f t="shared" si="10"/>
        <v>1000</v>
      </c>
      <c r="H162" s="25">
        <f t="shared" si="10"/>
        <v>1000</v>
      </c>
    </row>
    <row r="163" spans="1:8" ht="34.5" customHeight="1">
      <c r="A163" s="112" t="s">
        <v>195</v>
      </c>
      <c r="B163" s="118" t="s">
        <v>10</v>
      </c>
      <c r="C163" s="16" t="s">
        <v>275</v>
      </c>
      <c r="D163" s="16" t="s">
        <v>274</v>
      </c>
      <c r="E163" s="138" t="s">
        <v>530</v>
      </c>
      <c r="F163" s="138" t="s">
        <v>187</v>
      </c>
      <c r="G163" s="26">
        <v>1000</v>
      </c>
      <c r="H163" s="26">
        <v>1000</v>
      </c>
    </row>
    <row r="164" spans="1:8" ht="16.5">
      <c r="A164" s="59" t="s">
        <v>263</v>
      </c>
      <c r="B164" s="119" t="s">
        <v>10</v>
      </c>
      <c r="C164" s="58" t="s">
        <v>276</v>
      </c>
      <c r="D164" s="58"/>
      <c r="E164" s="58"/>
      <c r="F164" s="58"/>
      <c r="G164" s="60">
        <f>G165+G187+G179</f>
        <v>3902498.16</v>
      </c>
      <c r="H164" s="60">
        <f>H165+H187</f>
        <v>4062761</v>
      </c>
    </row>
    <row r="165" spans="1:8" ht="15" customHeight="1">
      <c r="A165" s="52" t="s">
        <v>264</v>
      </c>
      <c r="B165" s="118" t="s">
        <v>10</v>
      </c>
      <c r="C165" s="13" t="s">
        <v>276</v>
      </c>
      <c r="D165" s="13" t="s">
        <v>269</v>
      </c>
      <c r="E165" s="13"/>
      <c r="F165" s="13"/>
      <c r="G165" s="25">
        <f>G170+G167</f>
        <v>2076268.16</v>
      </c>
      <c r="H165" s="25">
        <f>H170+H167</f>
        <v>2232731</v>
      </c>
    </row>
    <row r="166" spans="1:8" ht="15.75" hidden="1">
      <c r="A166" s="52"/>
      <c r="B166" s="118"/>
      <c r="C166" s="13"/>
      <c r="D166" s="13"/>
      <c r="E166" s="13"/>
      <c r="F166" s="13"/>
      <c r="G166" s="25"/>
      <c r="H166" s="25"/>
    </row>
    <row r="167" spans="1:8" ht="25.5">
      <c r="A167" s="54" t="s">
        <v>629</v>
      </c>
      <c r="B167" s="118" t="s">
        <v>10</v>
      </c>
      <c r="C167" s="13" t="s">
        <v>276</v>
      </c>
      <c r="D167" s="13" t="s">
        <v>269</v>
      </c>
      <c r="E167" s="136" t="s">
        <v>478</v>
      </c>
      <c r="F167" s="136"/>
      <c r="G167" s="25">
        <f>G168</f>
        <v>200</v>
      </c>
      <c r="H167" s="25">
        <f>H168</f>
        <v>200</v>
      </c>
    </row>
    <row r="168" spans="1:8" ht="25.5">
      <c r="A168" s="111" t="s">
        <v>707</v>
      </c>
      <c r="B168" s="118" t="s">
        <v>10</v>
      </c>
      <c r="C168" s="13" t="s">
        <v>276</v>
      </c>
      <c r="D168" s="13" t="s">
        <v>269</v>
      </c>
      <c r="E168" s="136" t="s">
        <v>535</v>
      </c>
      <c r="F168" s="136"/>
      <c r="G168" s="25">
        <f>G169</f>
        <v>200</v>
      </c>
      <c r="H168" s="25">
        <f>H169</f>
        <v>200</v>
      </c>
    </row>
    <row r="169" spans="1:8" ht="25.5">
      <c r="A169" s="112" t="s">
        <v>195</v>
      </c>
      <c r="B169" s="118" t="s">
        <v>10</v>
      </c>
      <c r="C169" s="13" t="s">
        <v>276</v>
      </c>
      <c r="D169" s="13" t="s">
        <v>269</v>
      </c>
      <c r="E169" s="136" t="s">
        <v>535</v>
      </c>
      <c r="F169" s="138" t="s">
        <v>187</v>
      </c>
      <c r="G169" s="26">
        <v>200</v>
      </c>
      <c r="H169" s="26">
        <v>200</v>
      </c>
    </row>
    <row r="170" spans="1:8" ht="38.25">
      <c r="A170" s="52" t="s">
        <v>496</v>
      </c>
      <c r="B170" s="118" t="s">
        <v>10</v>
      </c>
      <c r="C170" s="13" t="s">
        <v>276</v>
      </c>
      <c r="D170" s="13" t="s">
        <v>269</v>
      </c>
      <c r="E170" s="13" t="s">
        <v>303</v>
      </c>
      <c r="F170" s="13"/>
      <c r="G170" s="25">
        <f>G171</f>
        <v>2076068.16</v>
      </c>
      <c r="H170" s="25">
        <f>H171</f>
        <v>2232531</v>
      </c>
    </row>
    <row r="171" spans="1:8" ht="38.25">
      <c r="A171" s="52" t="s">
        <v>505</v>
      </c>
      <c r="B171" s="118" t="s">
        <v>10</v>
      </c>
      <c r="C171" s="13" t="s">
        <v>276</v>
      </c>
      <c r="D171" s="13" t="s">
        <v>269</v>
      </c>
      <c r="E171" s="13" t="s">
        <v>302</v>
      </c>
      <c r="F171" s="13"/>
      <c r="G171" s="25">
        <f>G172+G175</f>
        <v>2076068.16</v>
      </c>
      <c r="H171" s="25">
        <f>H172+H175</f>
        <v>2232531</v>
      </c>
    </row>
    <row r="172" spans="1:8" ht="25.5">
      <c r="A172" s="52" t="s">
        <v>418</v>
      </c>
      <c r="B172" s="118" t="s">
        <v>10</v>
      </c>
      <c r="C172" s="13" t="s">
        <v>276</v>
      </c>
      <c r="D172" s="13" t="s">
        <v>269</v>
      </c>
      <c r="E172" s="13" t="s">
        <v>304</v>
      </c>
      <c r="F172" s="13"/>
      <c r="G172" s="25">
        <f>G174</f>
        <v>2076068.16</v>
      </c>
      <c r="H172" s="25">
        <f>H174</f>
        <v>2232531</v>
      </c>
    </row>
    <row r="173" spans="1:8" ht="15.75">
      <c r="A173" s="53" t="s">
        <v>532</v>
      </c>
      <c r="B173" s="118" t="s">
        <v>10</v>
      </c>
      <c r="C173" s="16" t="s">
        <v>276</v>
      </c>
      <c r="D173" s="16" t="s">
        <v>269</v>
      </c>
      <c r="E173" s="138" t="s">
        <v>304</v>
      </c>
      <c r="F173" s="138" t="s">
        <v>531</v>
      </c>
      <c r="G173" s="25">
        <f>G174</f>
        <v>2076068.16</v>
      </c>
      <c r="H173" s="25">
        <f>H174</f>
        <v>2232531</v>
      </c>
    </row>
    <row r="174" spans="1:8" ht="38.25">
      <c r="A174" s="53" t="s">
        <v>534</v>
      </c>
      <c r="B174" s="118" t="s">
        <v>10</v>
      </c>
      <c r="C174" s="16" t="s">
        <v>276</v>
      </c>
      <c r="D174" s="16" t="s">
        <v>269</v>
      </c>
      <c r="E174" s="138" t="s">
        <v>304</v>
      </c>
      <c r="F174" s="138" t="s">
        <v>533</v>
      </c>
      <c r="G174" s="26">
        <v>2076068.16</v>
      </c>
      <c r="H174" s="26">
        <v>2232531</v>
      </c>
    </row>
    <row r="175" spans="1:8" ht="2.25" customHeight="1">
      <c r="A175" s="52" t="s">
        <v>745</v>
      </c>
      <c r="B175" s="118" t="s">
        <v>10</v>
      </c>
      <c r="C175" s="13" t="s">
        <v>276</v>
      </c>
      <c r="D175" s="13" t="s">
        <v>269</v>
      </c>
      <c r="E175" s="136" t="s">
        <v>746</v>
      </c>
      <c r="F175" s="138"/>
      <c r="G175" s="25">
        <f>G176</f>
        <v>0</v>
      </c>
      <c r="H175" s="25">
        <f>H176</f>
        <v>0</v>
      </c>
    </row>
    <row r="176" spans="1:8" ht="15.75" hidden="1">
      <c r="A176" s="53" t="s">
        <v>532</v>
      </c>
      <c r="B176" s="118" t="s">
        <v>10</v>
      </c>
      <c r="C176" s="16" t="s">
        <v>276</v>
      </c>
      <c r="D176" s="16" t="s">
        <v>269</v>
      </c>
      <c r="E176" s="138" t="s">
        <v>746</v>
      </c>
      <c r="F176" s="138"/>
      <c r="G176" s="26">
        <f>G177</f>
        <v>0</v>
      </c>
      <c r="H176" s="26">
        <f>H177</f>
        <v>0</v>
      </c>
    </row>
    <row r="177" spans="1:8" ht="38.25" hidden="1">
      <c r="A177" s="53" t="s">
        <v>534</v>
      </c>
      <c r="B177" s="118" t="s">
        <v>10</v>
      </c>
      <c r="C177" s="16" t="s">
        <v>276</v>
      </c>
      <c r="D177" s="16" t="s">
        <v>269</v>
      </c>
      <c r="E177" s="138" t="s">
        <v>746</v>
      </c>
      <c r="F177" s="138"/>
      <c r="G177" s="26">
        <v>0</v>
      </c>
      <c r="H177" s="26">
        <v>0</v>
      </c>
    </row>
    <row r="178" spans="1:8" ht="15.75">
      <c r="A178" s="52" t="s">
        <v>265</v>
      </c>
      <c r="B178" s="118" t="s">
        <v>10</v>
      </c>
      <c r="C178" s="13" t="s">
        <v>276</v>
      </c>
      <c r="D178" s="13" t="s">
        <v>273</v>
      </c>
      <c r="E178" s="13"/>
      <c r="F178" s="13"/>
      <c r="G178" s="25">
        <f>G179+G187</f>
        <v>1826230</v>
      </c>
      <c r="H178" s="25">
        <f>H179+H187+H183</f>
        <v>1830030</v>
      </c>
    </row>
    <row r="179" spans="1:8" ht="43.5" customHeight="1">
      <c r="A179" s="54" t="s">
        <v>624</v>
      </c>
      <c r="B179" s="118" t="s">
        <v>10</v>
      </c>
      <c r="C179" s="13" t="s">
        <v>276</v>
      </c>
      <c r="D179" s="13" t="s">
        <v>273</v>
      </c>
      <c r="E179" s="136" t="s">
        <v>306</v>
      </c>
      <c r="F179" s="136"/>
      <c r="G179" s="25">
        <f aca="true" t="shared" si="11" ref="G179:H181">G180</f>
        <v>0</v>
      </c>
      <c r="H179" s="25">
        <f t="shared" si="11"/>
        <v>0</v>
      </c>
    </row>
    <row r="180" spans="1:8" ht="22.5" customHeight="1">
      <c r="A180" s="52" t="s">
        <v>309</v>
      </c>
      <c r="B180" s="118" t="s">
        <v>10</v>
      </c>
      <c r="C180" s="13" t="s">
        <v>276</v>
      </c>
      <c r="D180" s="13" t="s">
        <v>273</v>
      </c>
      <c r="E180" s="136" t="s">
        <v>307</v>
      </c>
      <c r="F180" s="136"/>
      <c r="G180" s="25">
        <f t="shared" si="11"/>
        <v>0</v>
      </c>
      <c r="H180" s="25">
        <f t="shared" si="11"/>
        <v>0</v>
      </c>
    </row>
    <row r="181" spans="1:8" ht="29.25" customHeight="1">
      <c r="A181" s="52" t="s">
        <v>405</v>
      </c>
      <c r="B181" s="118" t="s">
        <v>10</v>
      </c>
      <c r="C181" s="13" t="s">
        <v>276</v>
      </c>
      <c r="D181" s="13" t="s">
        <v>273</v>
      </c>
      <c r="E181" s="136" t="s">
        <v>500</v>
      </c>
      <c r="F181" s="136"/>
      <c r="G181" s="25">
        <f t="shared" si="11"/>
        <v>0</v>
      </c>
      <c r="H181" s="25">
        <f t="shared" si="11"/>
        <v>0</v>
      </c>
    </row>
    <row r="182" spans="1:8" ht="24" customHeight="1">
      <c r="A182" s="112" t="s">
        <v>195</v>
      </c>
      <c r="B182" s="118" t="s">
        <v>10</v>
      </c>
      <c r="C182" s="16" t="s">
        <v>276</v>
      </c>
      <c r="D182" s="16" t="s">
        <v>273</v>
      </c>
      <c r="E182" s="138" t="s">
        <v>500</v>
      </c>
      <c r="F182" s="138" t="s">
        <v>187</v>
      </c>
      <c r="G182" s="26">
        <v>0</v>
      </c>
      <c r="H182" s="26">
        <v>0</v>
      </c>
    </row>
    <row r="183" spans="1:8" ht="25.5" hidden="1">
      <c r="A183" s="54" t="s">
        <v>620</v>
      </c>
      <c r="B183" s="118" t="s">
        <v>10</v>
      </c>
      <c r="C183" s="13" t="s">
        <v>276</v>
      </c>
      <c r="D183" s="13" t="s">
        <v>273</v>
      </c>
      <c r="E183" s="136" t="s">
        <v>478</v>
      </c>
      <c r="F183" s="136"/>
      <c r="G183" s="25">
        <f aca="true" t="shared" si="12" ref="G183:H185">G184</f>
        <v>0</v>
      </c>
      <c r="H183" s="25">
        <f t="shared" si="12"/>
        <v>0</v>
      </c>
    </row>
    <row r="184" spans="1:8" ht="15.75" hidden="1">
      <c r="A184" s="52" t="s">
        <v>536</v>
      </c>
      <c r="B184" s="118" t="s">
        <v>10</v>
      </c>
      <c r="C184" s="13" t="s">
        <v>276</v>
      </c>
      <c r="D184" s="13" t="s">
        <v>273</v>
      </c>
      <c r="E184" s="136" t="s">
        <v>202</v>
      </c>
      <c r="F184" s="136"/>
      <c r="G184" s="25">
        <f t="shared" si="12"/>
        <v>0</v>
      </c>
      <c r="H184" s="25">
        <f t="shared" si="12"/>
        <v>0</v>
      </c>
    </row>
    <row r="185" spans="1:8" ht="15.75" hidden="1">
      <c r="A185" s="52" t="s">
        <v>537</v>
      </c>
      <c r="B185" s="118" t="s">
        <v>10</v>
      </c>
      <c r="C185" s="13" t="s">
        <v>276</v>
      </c>
      <c r="D185" s="13" t="s">
        <v>273</v>
      </c>
      <c r="E185" s="136" t="s">
        <v>535</v>
      </c>
      <c r="F185" s="136"/>
      <c r="G185" s="25">
        <f t="shared" si="12"/>
        <v>0</v>
      </c>
      <c r="H185" s="25">
        <f t="shared" si="12"/>
        <v>0</v>
      </c>
    </row>
    <row r="186" spans="1:8" ht="25.5" hidden="1">
      <c r="A186" s="112" t="s">
        <v>195</v>
      </c>
      <c r="B186" s="118" t="s">
        <v>10</v>
      </c>
      <c r="C186" s="16" t="s">
        <v>276</v>
      </c>
      <c r="D186" s="16" t="s">
        <v>273</v>
      </c>
      <c r="E186" s="138" t="s">
        <v>535</v>
      </c>
      <c r="F186" s="138" t="s">
        <v>187</v>
      </c>
      <c r="G186" s="26">
        <v>0</v>
      </c>
      <c r="H186" s="26">
        <v>0</v>
      </c>
    </row>
    <row r="187" spans="1:8" ht="38.25">
      <c r="A187" s="52" t="s">
        <v>496</v>
      </c>
      <c r="B187" s="118" t="s">
        <v>10</v>
      </c>
      <c r="C187" s="13" t="s">
        <v>276</v>
      </c>
      <c r="D187" s="13" t="s">
        <v>273</v>
      </c>
      <c r="E187" s="13" t="s">
        <v>303</v>
      </c>
      <c r="F187" s="13"/>
      <c r="G187" s="25">
        <f>G188</f>
        <v>1826230</v>
      </c>
      <c r="H187" s="25">
        <f>H188</f>
        <v>1830030</v>
      </c>
    </row>
    <row r="188" spans="1:8" ht="38.25">
      <c r="A188" s="52" t="s">
        <v>505</v>
      </c>
      <c r="B188" s="118" t="s">
        <v>10</v>
      </c>
      <c r="C188" s="13" t="s">
        <v>276</v>
      </c>
      <c r="D188" s="13" t="s">
        <v>273</v>
      </c>
      <c r="E188" s="13" t="s">
        <v>302</v>
      </c>
      <c r="F188" s="13"/>
      <c r="G188" s="25">
        <f>G189</f>
        <v>1826230</v>
      </c>
      <c r="H188" s="25">
        <f>H189</f>
        <v>1830030</v>
      </c>
    </row>
    <row r="189" spans="1:8" ht="63.75">
      <c r="A189" s="52" t="s">
        <v>299</v>
      </c>
      <c r="B189" s="118" t="s">
        <v>10</v>
      </c>
      <c r="C189" s="13" t="s">
        <v>276</v>
      </c>
      <c r="D189" s="13" t="s">
        <v>273</v>
      </c>
      <c r="E189" s="13" t="s">
        <v>300</v>
      </c>
      <c r="F189" s="13"/>
      <c r="G189" s="25">
        <f>G190+G191</f>
        <v>1826230</v>
      </c>
      <c r="H189" s="25">
        <f>H190+H191</f>
        <v>1830030</v>
      </c>
    </row>
    <row r="190" spans="1:8" ht="25.5">
      <c r="A190" s="112" t="s">
        <v>192</v>
      </c>
      <c r="B190" s="118" t="s">
        <v>10</v>
      </c>
      <c r="C190" s="16" t="s">
        <v>276</v>
      </c>
      <c r="D190" s="16" t="s">
        <v>273</v>
      </c>
      <c r="E190" s="16" t="s">
        <v>300</v>
      </c>
      <c r="F190" s="16" t="s">
        <v>189</v>
      </c>
      <c r="G190" s="26">
        <v>1806230</v>
      </c>
      <c r="H190" s="26">
        <v>1808309</v>
      </c>
    </row>
    <row r="191" spans="1:8" ht="25.5">
      <c r="A191" s="112" t="s">
        <v>195</v>
      </c>
      <c r="B191" s="118" t="s">
        <v>10</v>
      </c>
      <c r="C191" s="18" t="s">
        <v>276</v>
      </c>
      <c r="D191" s="18" t="s">
        <v>273</v>
      </c>
      <c r="E191" s="16" t="s">
        <v>300</v>
      </c>
      <c r="F191" s="16" t="s">
        <v>187</v>
      </c>
      <c r="G191" s="26">
        <v>20000</v>
      </c>
      <c r="H191" s="26">
        <v>21721</v>
      </c>
    </row>
    <row r="192" spans="1:8" ht="16.5">
      <c r="A192" s="59" t="s">
        <v>420</v>
      </c>
      <c r="B192" s="119" t="s">
        <v>10</v>
      </c>
      <c r="C192" s="58">
        <v>10</v>
      </c>
      <c r="D192" s="58"/>
      <c r="E192" s="137"/>
      <c r="F192" s="137"/>
      <c r="G192" s="60">
        <f>G193+G199+G205</f>
        <v>70000</v>
      </c>
      <c r="H192" s="60">
        <f>H193+H199+H205</f>
        <v>70000</v>
      </c>
    </row>
    <row r="193" spans="1:8" ht="26.25" customHeight="1">
      <c r="A193" s="52" t="s">
        <v>266</v>
      </c>
      <c r="B193" s="118" t="s">
        <v>10</v>
      </c>
      <c r="C193" s="13">
        <v>10</v>
      </c>
      <c r="D193" s="13" t="s">
        <v>269</v>
      </c>
      <c r="E193" s="136"/>
      <c r="F193" s="136"/>
      <c r="G193" s="25">
        <f aca="true" t="shared" si="13" ref="G193:H197">G194</f>
        <v>0</v>
      </c>
      <c r="H193" s="25">
        <f t="shared" si="13"/>
        <v>0</v>
      </c>
    </row>
    <row r="194" spans="1:8" ht="38.25" customHeight="1">
      <c r="A194" s="102" t="s">
        <v>631</v>
      </c>
      <c r="B194" s="118" t="s">
        <v>10</v>
      </c>
      <c r="C194" s="13">
        <v>10</v>
      </c>
      <c r="D194" s="13" t="s">
        <v>269</v>
      </c>
      <c r="E194" s="136" t="s">
        <v>294</v>
      </c>
      <c r="F194" s="136"/>
      <c r="G194" s="25">
        <f t="shared" si="13"/>
        <v>0</v>
      </c>
      <c r="H194" s="25">
        <f t="shared" si="13"/>
        <v>0</v>
      </c>
    </row>
    <row r="195" spans="1:8" ht="27" customHeight="1">
      <c r="A195" s="102" t="s">
        <v>298</v>
      </c>
      <c r="B195" s="118" t="s">
        <v>10</v>
      </c>
      <c r="C195" s="13" t="s">
        <v>426</v>
      </c>
      <c r="D195" s="13" t="s">
        <v>269</v>
      </c>
      <c r="E195" s="136" t="s">
        <v>297</v>
      </c>
      <c r="F195" s="136"/>
      <c r="G195" s="46">
        <f t="shared" si="13"/>
        <v>0</v>
      </c>
      <c r="H195" s="46">
        <f t="shared" si="13"/>
        <v>0</v>
      </c>
    </row>
    <row r="196" spans="1:8" ht="27.75" customHeight="1">
      <c r="A196" s="52" t="s">
        <v>267</v>
      </c>
      <c r="B196" s="118" t="s">
        <v>10</v>
      </c>
      <c r="C196" s="13" t="s">
        <v>426</v>
      </c>
      <c r="D196" s="13" t="s">
        <v>269</v>
      </c>
      <c r="E196" s="136" t="s">
        <v>539</v>
      </c>
      <c r="F196" s="136"/>
      <c r="G196" s="25">
        <f t="shared" si="13"/>
        <v>0</v>
      </c>
      <c r="H196" s="25">
        <f t="shared" si="13"/>
        <v>0</v>
      </c>
    </row>
    <row r="197" spans="1:8" ht="14.25" customHeight="1">
      <c r="A197" s="52" t="s">
        <v>540</v>
      </c>
      <c r="B197" s="118" t="s">
        <v>10</v>
      </c>
      <c r="C197" s="13">
        <v>10</v>
      </c>
      <c r="D197" s="13" t="s">
        <v>269</v>
      </c>
      <c r="E197" s="136" t="s">
        <v>541</v>
      </c>
      <c r="F197" s="136"/>
      <c r="G197" s="25">
        <f t="shared" si="13"/>
        <v>0</v>
      </c>
      <c r="H197" s="25">
        <f t="shared" si="13"/>
        <v>0</v>
      </c>
    </row>
    <row r="198" spans="1:8" ht="19.5" customHeight="1">
      <c r="A198" s="53" t="s">
        <v>268</v>
      </c>
      <c r="B198" s="118" t="s">
        <v>10</v>
      </c>
      <c r="C198" s="16" t="s">
        <v>426</v>
      </c>
      <c r="D198" s="16" t="s">
        <v>269</v>
      </c>
      <c r="E198" s="138" t="s">
        <v>541</v>
      </c>
      <c r="F198" s="138" t="s">
        <v>193</v>
      </c>
      <c r="G198" s="26">
        <v>0</v>
      </c>
      <c r="H198" s="25">
        <v>0</v>
      </c>
    </row>
    <row r="199" spans="1:8" ht="14.25" customHeight="1">
      <c r="A199" s="52" t="s">
        <v>437</v>
      </c>
      <c r="B199" s="181" t="s">
        <v>10</v>
      </c>
      <c r="C199" s="13">
        <v>10</v>
      </c>
      <c r="D199" s="13" t="s">
        <v>272</v>
      </c>
      <c r="E199" s="136"/>
      <c r="F199" s="136"/>
      <c r="G199" s="25">
        <f aca="true" t="shared" si="14" ref="G199:H203">G200</f>
        <v>0</v>
      </c>
      <c r="H199" s="25">
        <f t="shared" si="14"/>
        <v>0</v>
      </c>
    </row>
    <row r="200" spans="1:8" ht="38.25" customHeight="1">
      <c r="A200" s="102" t="s">
        <v>631</v>
      </c>
      <c r="B200" s="181" t="s">
        <v>10</v>
      </c>
      <c r="C200" s="13">
        <v>10</v>
      </c>
      <c r="D200" s="13" t="s">
        <v>272</v>
      </c>
      <c r="E200" s="136" t="s">
        <v>294</v>
      </c>
      <c r="F200" s="136"/>
      <c r="G200" s="25">
        <f t="shared" si="14"/>
        <v>0</v>
      </c>
      <c r="H200" s="25">
        <f t="shared" si="14"/>
        <v>0</v>
      </c>
    </row>
    <row r="201" spans="1:8" ht="15.75" customHeight="1">
      <c r="A201" s="102" t="s">
        <v>298</v>
      </c>
      <c r="B201" s="181" t="s">
        <v>10</v>
      </c>
      <c r="C201" s="13" t="s">
        <v>426</v>
      </c>
      <c r="D201" s="13" t="s">
        <v>272</v>
      </c>
      <c r="E201" s="136" t="s">
        <v>297</v>
      </c>
      <c r="F201" s="136"/>
      <c r="G201" s="46">
        <f t="shared" si="14"/>
        <v>0</v>
      </c>
      <c r="H201" s="46">
        <f t="shared" si="14"/>
        <v>0</v>
      </c>
    </row>
    <row r="202" spans="1:8" ht="28.5" customHeight="1">
      <c r="A202" s="52" t="s">
        <v>267</v>
      </c>
      <c r="B202" s="181" t="s">
        <v>10</v>
      </c>
      <c r="C202" s="13" t="s">
        <v>426</v>
      </c>
      <c r="D202" s="13" t="s">
        <v>272</v>
      </c>
      <c r="E202" s="136" t="s">
        <v>539</v>
      </c>
      <c r="F202" s="136"/>
      <c r="G202" s="25">
        <f t="shared" si="14"/>
        <v>0</v>
      </c>
      <c r="H202" s="25">
        <f t="shared" si="14"/>
        <v>0</v>
      </c>
    </row>
    <row r="203" spans="1:8" ht="25.5" customHeight="1">
      <c r="A203" s="52" t="s">
        <v>542</v>
      </c>
      <c r="B203" s="181" t="s">
        <v>10</v>
      </c>
      <c r="C203" s="13">
        <v>10</v>
      </c>
      <c r="D203" s="13" t="s">
        <v>272</v>
      </c>
      <c r="E203" s="136" t="s">
        <v>543</v>
      </c>
      <c r="F203" s="136"/>
      <c r="G203" s="25">
        <f t="shared" si="14"/>
        <v>0</v>
      </c>
      <c r="H203" s="25">
        <f t="shared" si="14"/>
        <v>0</v>
      </c>
    </row>
    <row r="204" spans="1:8" ht="15.75" customHeight="1">
      <c r="A204" s="53" t="s">
        <v>268</v>
      </c>
      <c r="B204" s="118" t="s">
        <v>10</v>
      </c>
      <c r="C204" s="16" t="s">
        <v>426</v>
      </c>
      <c r="D204" s="16" t="s">
        <v>272</v>
      </c>
      <c r="E204" s="138" t="s">
        <v>543</v>
      </c>
      <c r="F204" s="138" t="s">
        <v>193</v>
      </c>
      <c r="G204" s="26">
        <v>0</v>
      </c>
      <c r="H204" s="25">
        <v>0</v>
      </c>
    </row>
    <row r="205" spans="1:8" ht="38.25">
      <c r="A205" s="111" t="s">
        <v>496</v>
      </c>
      <c r="B205" s="118" t="s">
        <v>10</v>
      </c>
      <c r="C205" s="13" t="s">
        <v>426</v>
      </c>
      <c r="D205" s="13" t="s">
        <v>272</v>
      </c>
      <c r="E205" s="13" t="s">
        <v>303</v>
      </c>
      <c r="F205" s="13"/>
      <c r="G205" s="25">
        <f>G206</f>
        <v>70000</v>
      </c>
      <c r="H205" s="25">
        <f>H206</f>
        <v>70000</v>
      </c>
    </row>
    <row r="206" spans="1:8" ht="38.25">
      <c r="A206" s="111" t="s">
        <v>505</v>
      </c>
      <c r="B206" s="118" t="s">
        <v>10</v>
      </c>
      <c r="C206" s="13" t="s">
        <v>426</v>
      </c>
      <c r="D206" s="13" t="s">
        <v>272</v>
      </c>
      <c r="E206" s="13" t="s">
        <v>302</v>
      </c>
      <c r="F206" s="13"/>
      <c r="G206" s="25">
        <f>G207</f>
        <v>70000</v>
      </c>
      <c r="H206" s="25">
        <f>H207</f>
        <v>70000</v>
      </c>
    </row>
    <row r="207" spans="1:8" ht="63.75" customHeight="1">
      <c r="A207" s="113" t="s">
        <v>552</v>
      </c>
      <c r="B207" s="118" t="s">
        <v>10</v>
      </c>
      <c r="C207" s="13" t="s">
        <v>426</v>
      </c>
      <c r="D207" s="13" t="s">
        <v>272</v>
      </c>
      <c r="E207" s="13" t="s">
        <v>188</v>
      </c>
      <c r="F207" s="13"/>
      <c r="G207" s="25">
        <f>G209</f>
        <v>70000</v>
      </c>
      <c r="H207" s="25">
        <f>H209</f>
        <v>70000</v>
      </c>
    </row>
    <row r="208" spans="1:8" ht="15.75">
      <c r="A208" s="53" t="s">
        <v>532</v>
      </c>
      <c r="B208" s="118" t="s">
        <v>10</v>
      </c>
      <c r="C208" s="16" t="s">
        <v>426</v>
      </c>
      <c r="D208" s="16" t="s">
        <v>272</v>
      </c>
      <c r="E208" s="16" t="s">
        <v>188</v>
      </c>
      <c r="F208" s="138" t="s">
        <v>531</v>
      </c>
      <c r="G208" s="25">
        <f>G209</f>
        <v>70000</v>
      </c>
      <c r="H208" s="25">
        <f>H209</f>
        <v>70000</v>
      </c>
    </row>
    <row r="209" spans="1:8" ht="38.25">
      <c r="A209" s="53" t="s">
        <v>534</v>
      </c>
      <c r="B209" s="118" t="s">
        <v>10</v>
      </c>
      <c r="C209" s="16" t="s">
        <v>426</v>
      </c>
      <c r="D209" s="16" t="s">
        <v>272</v>
      </c>
      <c r="E209" s="16" t="s">
        <v>188</v>
      </c>
      <c r="F209" s="138" t="s">
        <v>533</v>
      </c>
      <c r="G209" s="26">
        <v>70000</v>
      </c>
      <c r="H209" s="26">
        <v>70000</v>
      </c>
    </row>
    <row r="210" spans="1:8" ht="21.75" customHeight="1">
      <c r="A210" s="59" t="s">
        <v>279</v>
      </c>
      <c r="B210" s="119" t="s">
        <v>10</v>
      </c>
      <c r="C210" s="58">
        <v>11</v>
      </c>
      <c r="D210" s="58"/>
      <c r="E210" s="58"/>
      <c r="F210" s="58"/>
      <c r="G210" s="60">
        <f aca="true" t="shared" si="15" ref="G210:H214">G211</f>
        <v>0</v>
      </c>
      <c r="H210" s="60">
        <f t="shared" si="15"/>
        <v>0</v>
      </c>
    </row>
    <row r="211" spans="1:8" ht="13.5" customHeight="1">
      <c r="A211" s="52" t="s">
        <v>423</v>
      </c>
      <c r="B211" s="118" t="s">
        <v>10</v>
      </c>
      <c r="C211" s="13">
        <v>11</v>
      </c>
      <c r="D211" s="13" t="s">
        <v>269</v>
      </c>
      <c r="E211" s="13"/>
      <c r="F211" s="13"/>
      <c r="G211" s="25">
        <f t="shared" si="15"/>
        <v>0</v>
      </c>
      <c r="H211" s="25">
        <f t="shared" si="15"/>
        <v>0</v>
      </c>
    </row>
    <row r="212" spans="1:8" ht="26.25" customHeight="1">
      <c r="A212" s="52" t="s">
        <v>633</v>
      </c>
      <c r="B212" s="118" t="s">
        <v>10</v>
      </c>
      <c r="C212" s="13">
        <v>11</v>
      </c>
      <c r="D212" s="13" t="s">
        <v>269</v>
      </c>
      <c r="E212" s="13" t="s">
        <v>291</v>
      </c>
      <c r="F212" s="13"/>
      <c r="G212" s="25">
        <f t="shared" si="15"/>
        <v>0</v>
      </c>
      <c r="H212" s="25">
        <f t="shared" si="15"/>
        <v>0</v>
      </c>
    </row>
    <row r="213" spans="1:8" ht="24" customHeight="1">
      <c r="A213" s="52" t="s">
        <v>293</v>
      </c>
      <c r="B213" s="118" t="s">
        <v>10</v>
      </c>
      <c r="C213" s="13" t="s">
        <v>431</v>
      </c>
      <c r="D213" s="13" t="s">
        <v>269</v>
      </c>
      <c r="E213" s="13" t="s">
        <v>292</v>
      </c>
      <c r="F213" s="13"/>
      <c r="G213" s="46">
        <f t="shared" si="15"/>
        <v>0</v>
      </c>
      <c r="H213" s="46">
        <f t="shared" si="15"/>
        <v>0</v>
      </c>
    </row>
    <row r="214" spans="1:8" ht="20.25" customHeight="1">
      <c r="A214" s="52" t="s">
        <v>280</v>
      </c>
      <c r="B214" s="118" t="s">
        <v>10</v>
      </c>
      <c r="C214" s="13">
        <v>11</v>
      </c>
      <c r="D214" s="13" t="s">
        <v>269</v>
      </c>
      <c r="E214" s="13" t="s">
        <v>290</v>
      </c>
      <c r="F214" s="13"/>
      <c r="G214" s="25">
        <f t="shared" si="15"/>
        <v>0</v>
      </c>
      <c r="H214" s="25">
        <f t="shared" si="15"/>
        <v>0</v>
      </c>
    </row>
    <row r="215" spans="1:8" ht="32.25" customHeight="1">
      <c r="A215" s="112" t="s">
        <v>195</v>
      </c>
      <c r="B215" s="118" t="s">
        <v>10</v>
      </c>
      <c r="C215" s="16" t="s">
        <v>431</v>
      </c>
      <c r="D215" s="16" t="s">
        <v>269</v>
      </c>
      <c r="E215" s="16" t="s">
        <v>290</v>
      </c>
      <c r="F215" s="16" t="s">
        <v>187</v>
      </c>
      <c r="G215" s="26">
        <v>0</v>
      </c>
      <c r="H215" s="26">
        <v>0</v>
      </c>
    </row>
    <row r="216" spans="1:8" ht="2.25" customHeight="1">
      <c r="A216" s="59" t="s">
        <v>546</v>
      </c>
      <c r="B216" s="119" t="s">
        <v>10</v>
      </c>
      <c r="C216" s="58" t="s">
        <v>425</v>
      </c>
      <c r="D216" s="58"/>
      <c r="E216" s="137"/>
      <c r="F216" s="58"/>
      <c r="G216" s="60">
        <f aca="true" t="shared" si="16" ref="G216:H220">G217</f>
        <v>0</v>
      </c>
      <c r="H216" s="60">
        <f t="shared" si="16"/>
        <v>0</v>
      </c>
    </row>
    <row r="217" spans="1:8" ht="25.5" hidden="1">
      <c r="A217" s="52" t="s">
        <v>547</v>
      </c>
      <c r="B217" s="118" t="s">
        <v>10</v>
      </c>
      <c r="C217" s="13" t="s">
        <v>425</v>
      </c>
      <c r="D217" s="13" t="s">
        <v>269</v>
      </c>
      <c r="E217" s="136"/>
      <c r="F217" s="16"/>
      <c r="G217" s="25">
        <f t="shared" si="16"/>
        <v>0</v>
      </c>
      <c r="H217" s="25">
        <f t="shared" si="16"/>
        <v>0</v>
      </c>
    </row>
    <row r="218" spans="1:8" ht="38.25" hidden="1">
      <c r="A218" s="111" t="s">
        <v>548</v>
      </c>
      <c r="B218" s="118" t="s">
        <v>10</v>
      </c>
      <c r="C218" s="13" t="s">
        <v>425</v>
      </c>
      <c r="D218" s="13" t="s">
        <v>269</v>
      </c>
      <c r="E218" s="136" t="s">
        <v>303</v>
      </c>
      <c r="F218" s="16"/>
      <c r="G218" s="25">
        <f t="shared" si="16"/>
        <v>0</v>
      </c>
      <c r="H218" s="25">
        <f t="shared" si="16"/>
        <v>0</v>
      </c>
    </row>
    <row r="219" spans="1:8" ht="38.25" hidden="1">
      <c r="A219" s="111" t="s">
        <v>544</v>
      </c>
      <c r="B219" s="118" t="s">
        <v>10</v>
      </c>
      <c r="C219" s="13" t="s">
        <v>425</v>
      </c>
      <c r="D219" s="13" t="s">
        <v>269</v>
      </c>
      <c r="E219" s="136" t="s">
        <v>302</v>
      </c>
      <c r="F219" s="16"/>
      <c r="G219" s="25">
        <f t="shared" si="16"/>
        <v>0</v>
      </c>
      <c r="H219" s="25">
        <f t="shared" si="16"/>
        <v>0</v>
      </c>
    </row>
    <row r="220" spans="1:8" ht="15.75" hidden="1">
      <c r="A220" s="112" t="s">
        <v>549</v>
      </c>
      <c r="B220" s="118" t="s">
        <v>10</v>
      </c>
      <c r="C220" s="16" t="s">
        <v>425</v>
      </c>
      <c r="D220" s="16" t="s">
        <v>269</v>
      </c>
      <c r="E220" s="138" t="s">
        <v>551</v>
      </c>
      <c r="F220" s="16"/>
      <c r="G220" s="25">
        <f t="shared" si="16"/>
        <v>0</v>
      </c>
      <c r="H220" s="25">
        <f t="shared" si="16"/>
        <v>0</v>
      </c>
    </row>
    <row r="221" spans="1:8" ht="15.75" hidden="1">
      <c r="A221" s="112" t="s">
        <v>550</v>
      </c>
      <c r="B221" s="118" t="s">
        <v>10</v>
      </c>
      <c r="C221" s="16" t="s">
        <v>425</v>
      </c>
      <c r="D221" s="16" t="s">
        <v>269</v>
      </c>
      <c r="E221" s="138" t="s">
        <v>551</v>
      </c>
      <c r="F221" s="16" t="s">
        <v>38</v>
      </c>
      <c r="G221" s="26">
        <v>0</v>
      </c>
      <c r="H221" s="26">
        <v>0</v>
      </c>
    </row>
    <row r="222" spans="1:8" ht="19.5" customHeight="1">
      <c r="A222" s="56" t="s">
        <v>438</v>
      </c>
      <c r="B222" s="120"/>
      <c r="C222" s="42"/>
      <c r="D222" s="42"/>
      <c r="E222" s="42"/>
      <c r="F222" s="42"/>
      <c r="G222" s="43">
        <f>G5+G46+G53+G91+G117+G164+G210+G192+G216+G158</f>
        <v>12408006</v>
      </c>
      <c r="H222" s="43">
        <f>H5+H46+H53+H91+H117+H164+H210+H192+H216+H158</f>
        <v>12442360</v>
      </c>
    </row>
  </sheetData>
  <sheetProtection/>
  <mergeCells count="3">
    <mergeCell ref="A1:H1"/>
    <mergeCell ref="A2:H2"/>
    <mergeCell ref="A3:A4"/>
  </mergeCells>
  <printOptions/>
  <pageMargins left="0.3937007874015748" right="0.35433070866141736" top="0.35433070866141736" bottom="0.35433070866141736" header="0.35433070866141736" footer="0.31496062992125984"/>
  <pageSetup fitToHeight="0" fitToWidth="1"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44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65.421875" style="11" customWidth="1"/>
    <col min="2" max="2" width="15.00390625" style="30" customWidth="1"/>
    <col min="3" max="3" width="7.00390625" style="31" customWidth="1"/>
    <col min="4" max="4" width="6.140625" style="31" customWidth="1"/>
    <col min="5" max="5" width="7.28125" style="31" customWidth="1"/>
    <col min="6" max="6" width="5.57421875" style="31" customWidth="1"/>
    <col min="7" max="7" width="15.28125" style="29" customWidth="1"/>
  </cols>
  <sheetData>
    <row r="1" spans="1:7" ht="91.5" customHeight="1">
      <c r="A1" s="358" t="s">
        <v>808</v>
      </c>
      <c r="B1" s="359"/>
      <c r="C1" s="359"/>
      <c r="D1" s="359"/>
      <c r="E1" s="359"/>
      <c r="F1" s="359"/>
      <c r="G1" s="359"/>
    </row>
    <row r="2" spans="1:7" ht="63" customHeight="1">
      <c r="A2" s="356" t="s">
        <v>752</v>
      </c>
      <c r="B2" s="357"/>
      <c r="C2" s="357"/>
      <c r="D2" s="357"/>
      <c r="E2" s="357"/>
      <c r="F2" s="357"/>
      <c r="G2" s="357"/>
    </row>
    <row r="3" spans="1:7" ht="16.5" thickBot="1">
      <c r="A3" s="218"/>
      <c r="B3" s="219"/>
      <c r="C3" s="220"/>
      <c r="D3" s="220"/>
      <c r="E3" s="220"/>
      <c r="F3" s="220"/>
      <c r="G3" s="221" t="s">
        <v>334</v>
      </c>
    </row>
    <row r="4" spans="1:7" ht="15.75">
      <c r="A4" s="360" t="s">
        <v>381</v>
      </c>
      <c r="B4" s="362" t="s">
        <v>286</v>
      </c>
      <c r="C4" s="364" t="s">
        <v>382</v>
      </c>
      <c r="D4" s="364" t="s">
        <v>285</v>
      </c>
      <c r="E4" s="364" t="s">
        <v>247</v>
      </c>
      <c r="F4" s="364" t="s">
        <v>383</v>
      </c>
      <c r="G4" s="222" t="s">
        <v>249</v>
      </c>
    </row>
    <row r="5" spans="1:7" ht="49.5" customHeight="1">
      <c r="A5" s="361"/>
      <c r="B5" s="363"/>
      <c r="C5" s="365"/>
      <c r="D5" s="365"/>
      <c r="E5" s="365"/>
      <c r="F5" s="365"/>
      <c r="G5" s="223" t="s">
        <v>751</v>
      </c>
    </row>
    <row r="6" spans="1:8" ht="31.5">
      <c r="A6" s="224" t="s">
        <v>633</v>
      </c>
      <c r="B6" s="122" t="s">
        <v>291</v>
      </c>
      <c r="C6" s="125"/>
      <c r="D6" s="125"/>
      <c r="E6" s="125"/>
      <c r="F6" s="125"/>
      <c r="G6" s="132">
        <f>G7</f>
        <v>30000</v>
      </c>
      <c r="H6" t="s">
        <v>795</v>
      </c>
    </row>
    <row r="7" spans="1:7" ht="15.75">
      <c r="A7" s="225" t="s">
        <v>280</v>
      </c>
      <c r="B7" s="153" t="s">
        <v>292</v>
      </c>
      <c r="C7" s="226"/>
      <c r="D7" s="226"/>
      <c r="E7" s="226"/>
      <c r="F7" s="226"/>
      <c r="G7" s="133">
        <f>G8</f>
        <v>30000</v>
      </c>
    </row>
    <row r="8" spans="1:7" ht="15.75">
      <c r="A8" s="225" t="s">
        <v>279</v>
      </c>
      <c r="B8" s="153" t="s">
        <v>545</v>
      </c>
      <c r="C8" s="226">
        <v>11</v>
      </c>
      <c r="D8" s="226"/>
      <c r="E8" s="226"/>
      <c r="F8" s="226"/>
      <c r="G8" s="133">
        <f>G9</f>
        <v>30000</v>
      </c>
    </row>
    <row r="9" spans="1:7" ht="15.75">
      <c r="A9" s="225" t="s">
        <v>485</v>
      </c>
      <c r="B9" s="153" t="s">
        <v>545</v>
      </c>
      <c r="C9" s="226">
        <v>11</v>
      </c>
      <c r="D9" s="226" t="s">
        <v>269</v>
      </c>
      <c r="E9" s="226"/>
      <c r="F9" s="226"/>
      <c r="G9" s="133">
        <f>G10</f>
        <v>30000</v>
      </c>
    </row>
    <row r="10" spans="1:7" ht="31.5">
      <c r="A10" s="227" t="s">
        <v>195</v>
      </c>
      <c r="B10" s="153" t="s">
        <v>545</v>
      </c>
      <c r="C10" s="226" t="s">
        <v>431</v>
      </c>
      <c r="D10" s="226" t="s">
        <v>269</v>
      </c>
      <c r="E10" s="226" t="s">
        <v>187</v>
      </c>
      <c r="F10" s="226"/>
      <c r="G10" s="133">
        <f>G11</f>
        <v>30000</v>
      </c>
    </row>
    <row r="11" spans="1:7" ht="31.5">
      <c r="A11" s="225" t="s">
        <v>39</v>
      </c>
      <c r="B11" s="153" t="s">
        <v>545</v>
      </c>
      <c r="C11" s="226">
        <v>11</v>
      </c>
      <c r="D11" s="226" t="s">
        <v>269</v>
      </c>
      <c r="E11" s="226" t="s">
        <v>187</v>
      </c>
      <c r="F11" s="226" t="s">
        <v>10</v>
      </c>
      <c r="G11" s="130">
        <v>30000</v>
      </c>
    </row>
    <row r="12" spans="1:8" ht="47.25">
      <c r="A12" s="228" t="s">
        <v>641</v>
      </c>
      <c r="B12" s="122" t="s">
        <v>294</v>
      </c>
      <c r="C12" s="125"/>
      <c r="D12" s="125"/>
      <c r="E12" s="125"/>
      <c r="F12" s="125"/>
      <c r="G12" s="132">
        <f>G13</f>
        <v>409351</v>
      </c>
      <c r="H12" t="s">
        <v>795</v>
      </c>
    </row>
    <row r="13" spans="1:7" ht="31.5">
      <c r="A13" s="225" t="s">
        <v>267</v>
      </c>
      <c r="B13" s="153" t="s">
        <v>297</v>
      </c>
      <c r="C13" s="226"/>
      <c r="D13" s="226"/>
      <c r="E13" s="226"/>
      <c r="F13" s="226"/>
      <c r="G13" s="133">
        <f>G14+G19</f>
        <v>409351</v>
      </c>
    </row>
    <row r="14" spans="1:7" ht="15.75">
      <c r="A14" s="229" t="s">
        <v>384</v>
      </c>
      <c r="B14" s="153" t="s">
        <v>539</v>
      </c>
      <c r="C14" s="226">
        <v>10</v>
      </c>
      <c r="D14" s="226"/>
      <c r="E14" s="226"/>
      <c r="F14" s="226"/>
      <c r="G14" s="133">
        <f>G15</f>
        <v>389351</v>
      </c>
    </row>
    <row r="15" spans="1:7" ht="15.75">
      <c r="A15" s="229" t="s">
        <v>266</v>
      </c>
      <c r="B15" s="153" t="s">
        <v>539</v>
      </c>
      <c r="C15" s="226">
        <v>10</v>
      </c>
      <c r="D15" s="226" t="s">
        <v>269</v>
      </c>
      <c r="E15" s="226"/>
      <c r="F15" s="226"/>
      <c r="G15" s="133">
        <f>G16</f>
        <v>389351</v>
      </c>
    </row>
    <row r="16" spans="1:7" ht="31.5">
      <c r="A16" s="229" t="s">
        <v>40</v>
      </c>
      <c r="B16" s="153" t="s">
        <v>541</v>
      </c>
      <c r="C16" s="226">
        <v>10</v>
      </c>
      <c r="D16" s="226" t="s">
        <v>269</v>
      </c>
      <c r="E16" s="226"/>
      <c r="F16" s="226"/>
      <c r="G16" s="133">
        <f>G17</f>
        <v>389351</v>
      </c>
    </row>
    <row r="17" spans="1:7" ht="15.75">
      <c r="A17" s="229" t="s">
        <v>268</v>
      </c>
      <c r="B17" s="153" t="s">
        <v>541</v>
      </c>
      <c r="C17" s="226" t="s">
        <v>426</v>
      </c>
      <c r="D17" s="226" t="s">
        <v>269</v>
      </c>
      <c r="E17" s="226" t="s">
        <v>193</v>
      </c>
      <c r="F17" s="121"/>
      <c r="G17" s="133">
        <f>G18</f>
        <v>389351</v>
      </c>
    </row>
    <row r="18" spans="1:7" ht="31.5">
      <c r="A18" s="225" t="s">
        <v>41</v>
      </c>
      <c r="B18" s="153" t="s">
        <v>541</v>
      </c>
      <c r="C18" s="226">
        <v>10</v>
      </c>
      <c r="D18" s="226" t="s">
        <v>269</v>
      </c>
      <c r="E18" s="226" t="s">
        <v>193</v>
      </c>
      <c r="F18" s="226" t="s">
        <v>10</v>
      </c>
      <c r="G18" s="130">
        <v>389351</v>
      </c>
    </row>
    <row r="19" spans="1:7" ht="31.5">
      <c r="A19" s="225" t="s">
        <v>278</v>
      </c>
      <c r="B19" s="153" t="s">
        <v>543</v>
      </c>
      <c r="C19" s="226"/>
      <c r="D19" s="226"/>
      <c r="E19" s="226"/>
      <c r="F19" s="226"/>
      <c r="G19" s="133">
        <f>G20</f>
        <v>20000</v>
      </c>
    </row>
    <row r="20" spans="1:7" ht="15.75">
      <c r="A20" s="225" t="s">
        <v>385</v>
      </c>
      <c r="B20" s="153" t="s">
        <v>543</v>
      </c>
      <c r="C20" s="226">
        <v>10</v>
      </c>
      <c r="D20" s="226" t="s">
        <v>272</v>
      </c>
      <c r="E20" s="226"/>
      <c r="F20" s="226"/>
      <c r="G20" s="133">
        <f>G21</f>
        <v>20000</v>
      </c>
    </row>
    <row r="21" spans="1:7" ht="15.75">
      <c r="A21" s="229" t="s">
        <v>268</v>
      </c>
      <c r="B21" s="153" t="s">
        <v>543</v>
      </c>
      <c r="C21" s="226" t="s">
        <v>426</v>
      </c>
      <c r="D21" s="226" t="s">
        <v>272</v>
      </c>
      <c r="E21" s="226" t="s">
        <v>193</v>
      </c>
      <c r="F21" s="121"/>
      <c r="G21" s="133">
        <f>G22</f>
        <v>20000</v>
      </c>
    </row>
    <row r="22" spans="1:7" ht="31.5">
      <c r="A22" s="225" t="s">
        <v>41</v>
      </c>
      <c r="B22" s="153" t="s">
        <v>543</v>
      </c>
      <c r="C22" s="226">
        <v>10</v>
      </c>
      <c r="D22" s="226" t="s">
        <v>272</v>
      </c>
      <c r="E22" s="226" t="s">
        <v>193</v>
      </c>
      <c r="F22" s="226" t="s">
        <v>10</v>
      </c>
      <c r="G22" s="130">
        <v>20000</v>
      </c>
    </row>
    <row r="23" spans="1:7" ht="47.25">
      <c r="A23" s="228" t="s">
        <v>642</v>
      </c>
      <c r="B23" s="122" t="s">
        <v>306</v>
      </c>
      <c r="C23" s="125"/>
      <c r="D23" s="125"/>
      <c r="E23" s="125"/>
      <c r="F23" s="125"/>
      <c r="G23" s="132">
        <f>G24</f>
        <v>83000</v>
      </c>
    </row>
    <row r="24" spans="1:7" ht="31.5">
      <c r="A24" s="225" t="s">
        <v>309</v>
      </c>
      <c r="B24" s="153" t="s">
        <v>307</v>
      </c>
      <c r="C24" s="121"/>
      <c r="D24" s="121"/>
      <c r="E24" s="121"/>
      <c r="F24" s="121"/>
      <c r="G24" s="133">
        <f>G25+G30</f>
        <v>83000</v>
      </c>
    </row>
    <row r="25" spans="1:7" ht="15.75">
      <c r="A25" s="225" t="s">
        <v>251</v>
      </c>
      <c r="B25" s="153" t="s">
        <v>500</v>
      </c>
      <c r="C25" s="226" t="s">
        <v>269</v>
      </c>
      <c r="D25" s="226"/>
      <c r="E25" s="226"/>
      <c r="F25" s="226"/>
      <c r="G25" s="133">
        <f>G26</f>
        <v>10000</v>
      </c>
    </row>
    <row r="26" spans="1:7" ht="15.75">
      <c r="A26" s="225" t="s">
        <v>253</v>
      </c>
      <c r="B26" s="153" t="s">
        <v>500</v>
      </c>
      <c r="C26" s="226" t="s">
        <v>269</v>
      </c>
      <c r="D26" s="226" t="s">
        <v>425</v>
      </c>
      <c r="E26" s="226"/>
      <c r="F26" s="226"/>
      <c r="G26" s="133">
        <f>G27</f>
        <v>10000</v>
      </c>
    </row>
    <row r="27" spans="1:7" ht="31.5">
      <c r="A27" s="225" t="s">
        <v>42</v>
      </c>
      <c r="B27" s="153" t="s">
        <v>500</v>
      </c>
      <c r="C27" s="226" t="s">
        <v>269</v>
      </c>
      <c r="D27" s="226" t="s">
        <v>425</v>
      </c>
      <c r="E27" s="226"/>
      <c r="F27" s="226"/>
      <c r="G27" s="133">
        <f>G28</f>
        <v>10000</v>
      </c>
    </row>
    <row r="28" spans="1:7" ht="15.75">
      <c r="A28" s="112" t="s">
        <v>667</v>
      </c>
      <c r="B28" s="153" t="s">
        <v>500</v>
      </c>
      <c r="C28" s="226" t="s">
        <v>269</v>
      </c>
      <c r="D28" s="226" t="s">
        <v>425</v>
      </c>
      <c r="E28" s="226" t="s">
        <v>666</v>
      </c>
      <c r="F28" s="226"/>
      <c r="G28" s="133">
        <f>G29</f>
        <v>10000</v>
      </c>
    </row>
    <row r="29" spans="1:7" ht="31.5">
      <c r="A29" s="225" t="s">
        <v>41</v>
      </c>
      <c r="B29" s="153" t="s">
        <v>500</v>
      </c>
      <c r="C29" s="226" t="s">
        <v>269</v>
      </c>
      <c r="D29" s="226" t="s">
        <v>425</v>
      </c>
      <c r="E29" s="226" t="s">
        <v>666</v>
      </c>
      <c r="F29" s="226" t="s">
        <v>10</v>
      </c>
      <c r="G29" s="130">
        <v>10000</v>
      </c>
    </row>
    <row r="30" spans="1:7" ht="15.75">
      <c r="A30" s="225" t="s">
        <v>43</v>
      </c>
      <c r="B30" s="153" t="s">
        <v>500</v>
      </c>
      <c r="C30" s="226" t="s">
        <v>276</v>
      </c>
      <c r="D30" s="226"/>
      <c r="E30" s="226"/>
      <c r="F30" s="226"/>
      <c r="G30" s="133">
        <f>G31</f>
        <v>73000</v>
      </c>
    </row>
    <row r="31" spans="1:7" ht="15.75">
      <c r="A31" s="225" t="s">
        <v>44</v>
      </c>
      <c r="B31" s="153" t="s">
        <v>500</v>
      </c>
      <c r="C31" s="226" t="s">
        <v>276</v>
      </c>
      <c r="D31" s="226" t="s">
        <v>273</v>
      </c>
      <c r="E31" s="226"/>
      <c r="F31" s="226"/>
      <c r="G31" s="133">
        <f>G32</f>
        <v>73000</v>
      </c>
    </row>
    <row r="32" spans="1:7" ht="31.5">
      <c r="A32" s="225" t="s">
        <v>252</v>
      </c>
      <c r="B32" s="153" t="s">
        <v>500</v>
      </c>
      <c r="C32" s="226" t="s">
        <v>276</v>
      </c>
      <c r="D32" s="226" t="s">
        <v>273</v>
      </c>
      <c r="E32" s="226" t="s">
        <v>187</v>
      </c>
      <c r="F32" s="226"/>
      <c r="G32" s="133">
        <f>G33</f>
        <v>73000</v>
      </c>
    </row>
    <row r="33" spans="1:7" ht="31.5">
      <c r="A33" s="225" t="s">
        <v>41</v>
      </c>
      <c r="B33" s="153" t="s">
        <v>500</v>
      </c>
      <c r="C33" s="226" t="s">
        <v>276</v>
      </c>
      <c r="D33" s="226" t="s">
        <v>273</v>
      </c>
      <c r="E33" s="226" t="s">
        <v>187</v>
      </c>
      <c r="F33" s="226" t="s">
        <v>10</v>
      </c>
      <c r="G33" s="130">
        <v>73000</v>
      </c>
    </row>
    <row r="34" spans="1:7" ht="47.25">
      <c r="A34" s="261" t="s">
        <v>637</v>
      </c>
      <c r="B34" s="122" t="s">
        <v>310</v>
      </c>
      <c r="C34" s="124"/>
      <c r="D34" s="124"/>
      <c r="E34" s="124"/>
      <c r="F34" s="124"/>
      <c r="G34" s="132">
        <f aca="true" t="shared" si="0" ref="G34:G42">G35</f>
        <v>10500</v>
      </c>
    </row>
    <row r="35" spans="1:7" ht="31.5">
      <c r="A35" s="225" t="s">
        <v>314</v>
      </c>
      <c r="B35" s="153" t="s">
        <v>308</v>
      </c>
      <c r="C35" s="226"/>
      <c r="D35" s="226"/>
      <c r="E35" s="226"/>
      <c r="F35" s="226"/>
      <c r="G35" s="133">
        <f>G36+G41</f>
        <v>10500</v>
      </c>
    </row>
    <row r="36" spans="1:7" ht="15.75">
      <c r="A36" s="225" t="s">
        <v>589</v>
      </c>
      <c r="B36" s="153" t="s">
        <v>524</v>
      </c>
      <c r="C36" s="226" t="s">
        <v>274</v>
      </c>
      <c r="D36" s="226"/>
      <c r="E36" s="226"/>
      <c r="F36" s="226"/>
      <c r="G36" s="133">
        <f t="shared" si="0"/>
        <v>10500</v>
      </c>
    </row>
    <row r="37" spans="1:7" ht="15.75">
      <c r="A37" s="225" t="s">
        <v>690</v>
      </c>
      <c r="B37" s="153" t="s">
        <v>524</v>
      </c>
      <c r="C37" s="226" t="s">
        <v>274</v>
      </c>
      <c r="D37" s="226" t="s">
        <v>274</v>
      </c>
      <c r="E37" s="226"/>
      <c r="F37" s="226"/>
      <c r="G37" s="133">
        <f t="shared" si="0"/>
        <v>10500</v>
      </c>
    </row>
    <row r="38" spans="1:7" ht="31.5">
      <c r="A38" s="225" t="s">
        <v>45</v>
      </c>
      <c r="B38" s="153" t="s">
        <v>524</v>
      </c>
      <c r="C38" s="226" t="s">
        <v>274</v>
      </c>
      <c r="D38" s="226" t="s">
        <v>274</v>
      </c>
      <c r="E38" s="226"/>
      <c r="F38" s="226"/>
      <c r="G38" s="133">
        <f t="shared" si="0"/>
        <v>10500</v>
      </c>
    </row>
    <row r="39" spans="1:7" ht="31.5">
      <c r="A39" s="225" t="s">
        <v>252</v>
      </c>
      <c r="B39" s="153" t="s">
        <v>524</v>
      </c>
      <c r="C39" s="226" t="s">
        <v>274</v>
      </c>
      <c r="D39" s="226" t="s">
        <v>274</v>
      </c>
      <c r="E39" s="226" t="s">
        <v>187</v>
      </c>
      <c r="F39" s="226"/>
      <c r="G39" s="133">
        <f t="shared" si="0"/>
        <v>10500</v>
      </c>
    </row>
    <row r="40" spans="1:7" ht="29.25" customHeight="1">
      <c r="A40" s="225" t="s">
        <v>41</v>
      </c>
      <c r="B40" s="153" t="s">
        <v>524</v>
      </c>
      <c r="C40" s="226" t="s">
        <v>274</v>
      </c>
      <c r="D40" s="226" t="s">
        <v>274</v>
      </c>
      <c r="E40" s="226" t="s">
        <v>187</v>
      </c>
      <c r="F40" s="226" t="s">
        <v>10</v>
      </c>
      <c r="G40" s="130">
        <v>10500</v>
      </c>
    </row>
    <row r="41" spans="1:7" ht="31.5" hidden="1">
      <c r="A41" s="225" t="s">
        <v>45</v>
      </c>
      <c r="B41" s="153" t="s">
        <v>705</v>
      </c>
      <c r="C41" s="226" t="s">
        <v>274</v>
      </c>
      <c r="D41" s="226" t="s">
        <v>274</v>
      </c>
      <c r="E41" s="226"/>
      <c r="F41" s="226"/>
      <c r="G41" s="133">
        <f t="shared" si="0"/>
        <v>0</v>
      </c>
    </row>
    <row r="42" spans="1:7" ht="31.5" hidden="1">
      <c r="A42" s="225" t="s">
        <v>252</v>
      </c>
      <c r="B42" s="153" t="s">
        <v>705</v>
      </c>
      <c r="C42" s="226" t="s">
        <v>274</v>
      </c>
      <c r="D42" s="226" t="s">
        <v>274</v>
      </c>
      <c r="E42" s="226" t="s">
        <v>187</v>
      </c>
      <c r="F42" s="226"/>
      <c r="G42" s="133">
        <f t="shared" si="0"/>
        <v>0</v>
      </c>
    </row>
    <row r="43" spans="1:7" ht="30.75" customHeight="1" hidden="1">
      <c r="A43" s="225" t="s">
        <v>41</v>
      </c>
      <c r="B43" s="153" t="s">
        <v>705</v>
      </c>
      <c r="C43" s="226" t="s">
        <v>274</v>
      </c>
      <c r="D43" s="226" t="s">
        <v>274</v>
      </c>
      <c r="E43" s="226" t="s">
        <v>187</v>
      </c>
      <c r="F43" s="226" t="s">
        <v>10</v>
      </c>
      <c r="G43" s="130">
        <v>0</v>
      </c>
    </row>
    <row r="44" spans="1:7" ht="31.5" hidden="1">
      <c r="A44" s="225" t="s">
        <v>41</v>
      </c>
      <c r="B44" s="153" t="s">
        <v>711</v>
      </c>
      <c r="C44" s="226" t="s">
        <v>277</v>
      </c>
      <c r="D44" s="226" t="s">
        <v>277</v>
      </c>
      <c r="E44" s="226" t="s">
        <v>424</v>
      </c>
      <c r="F44" s="226" t="s">
        <v>712</v>
      </c>
      <c r="G44" s="130">
        <v>0</v>
      </c>
    </row>
    <row r="45" spans="1:7" ht="31.5" hidden="1">
      <c r="A45" s="225" t="s">
        <v>41</v>
      </c>
      <c r="B45" s="153" t="s">
        <v>713</v>
      </c>
      <c r="C45" s="226" t="s">
        <v>426</v>
      </c>
      <c r="D45" s="226" t="s">
        <v>426</v>
      </c>
      <c r="E45" s="226" t="s">
        <v>714</v>
      </c>
      <c r="F45" s="226" t="s">
        <v>715</v>
      </c>
      <c r="G45" s="130">
        <v>0</v>
      </c>
    </row>
    <row r="46" spans="1:7" ht="29.25" customHeight="1" hidden="1">
      <c r="A46" s="225" t="s">
        <v>41</v>
      </c>
      <c r="B46" s="153" t="s">
        <v>716</v>
      </c>
      <c r="C46" s="226" t="s">
        <v>431</v>
      </c>
      <c r="D46" s="226" t="s">
        <v>431</v>
      </c>
      <c r="E46" s="226" t="s">
        <v>717</v>
      </c>
      <c r="F46" s="226" t="s">
        <v>718</v>
      </c>
      <c r="G46" s="130">
        <v>0</v>
      </c>
    </row>
    <row r="47" spans="1:7" ht="31.5" hidden="1">
      <c r="A47" s="225" t="s">
        <v>41</v>
      </c>
      <c r="B47" s="153" t="s">
        <v>719</v>
      </c>
      <c r="C47" s="226" t="s">
        <v>427</v>
      </c>
      <c r="D47" s="226" t="s">
        <v>427</v>
      </c>
      <c r="E47" s="226" t="s">
        <v>720</v>
      </c>
      <c r="F47" s="226" t="s">
        <v>721</v>
      </c>
      <c r="G47" s="130">
        <v>0</v>
      </c>
    </row>
    <row r="48" spans="1:7" ht="31.5" hidden="1">
      <c r="A48" s="225" t="s">
        <v>41</v>
      </c>
      <c r="B48" s="153" t="s">
        <v>722</v>
      </c>
      <c r="C48" s="226" t="s">
        <v>425</v>
      </c>
      <c r="D48" s="226" t="s">
        <v>425</v>
      </c>
      <c r="E48" s="226" t="s">
        <v>723</v>
      </c>
      <c r="F48" s="226" t="s">
        <v>724</v>
      </c>
      <c r="G48" s="130">
        <v>0</v>
      </c>
    </row>
    <row r="49" spans="1:7" ht="31.5" hidden="1">
      <c r="A49" s="225" t="s">
        <v>41</v>
      </c>
      <c r="B49" s="153" t="s">
        <v>725</v>
      </c>
      <c r="C49" s="226" t="s">
        <v>164</v>
      </c>
      <c r="D49" s="226" t="s">
        <v>164</v>
      </c>
      <c r="E49" s="226" t="s">
        <v>726</v>
      </c>
      <c r="F49" s="226" t="s">
        <v>727</v>
      </c>
      <c r="G49" s="130">
        <v>0</v>
      </c>
    </row>
    <row r="50" spans="1:7" ht="31.5" hidden="1">
      <c r="A50" s="225" t="s">
        <v>41</v>
      </c>
      <c r="B50" s="153" t="s">
        <v>728</v>
      </c>
      <c r="C50" s="226" t="s">
        <v>729</v>
      </c>
      <c r="D50" s="226" t="s">
        <v>729</v>
      </c>
      <c r="E50" s="226" t="s">
        <v>730</v>
      </c>
      <c r="F50" s="226" t="s">
        <v>731</v>
      </c>
      <c r="G50" s="130">
        <v>0</v>
      </c>
    </row>
    <row r="51" spans="1:7" ht="31.5" hidden="1">
      <c r="A51" s="225" t="s">
        <v>41</v>
      </c>
      <c r="B51" s="153" t="s">
        <v>732</v>
      </c>
      <c r="C51" s="226" t="s">
        <v>733</v>
      </c>
      <c r="D51" s="226" t="s">
        <v>733</v>
      </c>
      <c r="E51" s="226" t="s">
        <v>734</v>
      </c>
      <c r="F51" s="226" t="s">
        <v>735</v>
      </c>
      <c r="G51" s="130">
        <v>0</v>
      </c>
    </row>
    <row r="52" spans="1:7" ht="31.5" hidden="1">
      <c r="A52" s="225" t="s">
        <v>41</v>
      </c>
      <c r="B52" s="153" t="s">
        <v>736</v>
      </c>
      <c r="C52" s="226" t="s">
        <v>737</v>
      </c>
      <c r="D52" s="226" t="s">
        <v>737</v>
      </c>
      <c r="E52" s="226" t="s">
        <v>738</v>
      </c>
      <c r="F52" s="226" t="s">
        <v>739</v>
      </c>
      <c r="G52" s="130">
        <v>0</v>
      </c>
    </row>
    <row r="53" spans="1:7" ht="31.5" hidden="1">
      <c r="A53" s="225" t="s">
        <v>41</v>
      </c>
      <c r="B53" s="153" t="s">
        <v>740</v>
      </c>
      <c r="C53" s="226" t="s">
        <v>741</v>
      </c>
      <c r="D53" s="226" t="s">
        <v>741</v>
      </c>
      <c r="E53" s="226" t="s">
        <v>742</v>
      </c>
      <c r="F53" s="226" t="s">
        <v>743</v>
      </c>
      <c r="G53" s="130">
        <v>0</v>
      </c>
    </row>
    <row r="54" spans="1:7" ht="47.25">
      <c r="A54" s="228" t="s">
        <v>665</v>
      </c>
      <c r="B54" s="122" t="s">
        <v>315</v>
      </c>
      <c r="C54" s="124"/>
      <c r="D54" s="124"/>
      <c r="E54" s="124"/>
      <c r="F54" s="124"/>
      <c r="G54" s="132">
        <f aca="true" t="shared" si="1" ref="G54:G59">G55</f>
        <v>423900</v>
      </c>
    </row>
    <row r="55" spans="1:7" ht="15.75">
      <c r="A55" s="225" t="s">
        <v>46</v>
      </c>
      <c r="B55" s="153" t="s">
        <v>313</v>
      </c>
      <c r="C55" s="226"/>
      <c r="D55" s="226"/>
      <c r="E55" s="226"/>
      <c r="F55" s="226"/>
      <c r="G55" s="133">
        <f t="shared" si="1"/>
        <v>423900</v>
      </c>
    </row>
    <row r="56" spans="1:7" ht="15.75">
      <c r="A56" s="225" t="s">
        <v>251</v>
      </c>
      <c r="B56" s="153" t="s">
        <v>47</v>
      </c>
      <c r="C56" s="226" t="s">
        <v>269</v>
      </c>
      <c r="D56" s="226"/>
      <c r="E56" s="226"/>
      <c r="F56" s="226"/>
      <c r="G56" s="133">
        <f t="shared" si="1"/>
        <v>423900</v>
      </c>
    </row>
    <row r="57" spans="1:7" ht="15.75">
      <c r="A57" s="225" t="s">
        <v>253</v>
      </c>
      <c r="B57" s="153" t="s">
        <v>47</v>
      </c>
      <c r="C57" s="226" t="s">
        <v>269</v>
      </c>
      <c r="D57" s="226" t="s">
        <v>425</v>
      </c>
      <c r="E57" s="226"/>
      <c r="F57" s="226"/>
      <c r="G57" s="133">
        <f t="shared" si="1"/>
        <v>423900</v>
      </c>
    </row>
    <row r="58" spans="1:7" ht="31.5">
      <c r="A58" s="225" t="s">
        <v>387</v>
      </c>
      <c r="B58" s="153" t="s">
        <v>47</v>
      </c>
      <c r="C58" s="226" t="s">
        <v>269</v>
      </c>
      <c r="D58" s="226" t="s">
        <v>425</v>
      </c>
      <c r="E58" s="226"/>
      <c r="F58" s="226"/>
      <c r="G58" s="133">
        <f t="shared" si="1"/>
        <v>423900</v>
      </c>
    </row>
    <row r="59" spans="1:7" ht="31.5">
      <c r="A59" s="225" t="s">
        <v>252</v>
      </c>
      <c r="B59" s="153" t="s">
        <v>47</v>
      </c>
      <c r="C59" s="226" t="s">
        <v>269</v>
      </c>
      <c r="D59" s="226" t="s">
        <v>425</v>
      </c>
      <c r="E59" s="226" t="s">
        <v>187</v>
      </c>
      <c r="F59" s="226"/>
      <c r="G59" s="286">
        <f t="shared" si="1"/>
        <v>423900</v>
      </c>
    </row>
    <row r="60" spans="1:8" ht="31.5">
      <c r="A60" s="225" t="s">
        <v>41</v>
      </c>
      <c r="B60" s="153" t="s">
        <v>47</v>
      </c>
      <c r="C60" s="226" t="s">
        <v>269</v>
      </c>
      <c r="D60" s="226" t="s">
        <v>425</v>
      </c>
      <c r="E60" s="226" t="s">
        <v>187</v>
      </c>
      <c r="F60" s="226" t="s">
        <v>10</v>
      </c>
      <c r="G60" s="130">
        <v>423900</v>
      </c>
      <c r="H60" s="300" t="s">
        <v>795</v>
      </c>
    </row>
    <row r="61" spans="1:7" ht="46.5" customHeight="1">
      <c r="A61" s="228" t="s">
        <v>805</v>
      </c>
      <c r="B61" s="122" t="s">
        <v>481</v>
      </c>
      <c r="C61" s="125"/>
      <c r="D61" s="125"/>
      <c r="E61" s="125"/>
      <c r="F61" s="125"/>
      <c r="G61" s="132">
        <f>G62</f>
        <v>3000</v>
      </c>
    </row>
    <row r="62" spans="1:7" ht="18.75" customHeight="1">
      <c r="A62" s="229" t="s">
        <v>529</v>
      </c>
      <c r="B62" s="153" t="s">
        <v>482</v>
      </c>
      <c r="C62" s="226"/>
      <c r="D62" s="226"/>
      <c r="E62" s="226"/>
      <c r="F62" s="226"/>
      <c r="G62" s="133">
        <f>G63</f>
        <v>3000</v>
      </c>
    </row>
    <row r="63" spans="1:7" ht="16.5" customHeight="1">
      <c r="A63" s="229" t="s">
        <v>262</v>
      </c>
      <c r="B63" s="153" t="s">
        <v>530</v>
      </c>
      <c r="C63" s="226" t="s">
        <v>275</v>
      </c>
      <c r="D63" s="226"/>
      <c r="E63" s="226"/>
      <c r="F63" s="226"/>
      <c r="G63" s="133">
        <f>G64</f>
        <v>3000</v>
      </c>
    </row>
    <row r="64" spans="1:7" ht="35.25" customHeight="1">
      <c r="A64" s="229" t="s">
        <v>50</v>
      </c>
      <c r="B64" s="153" t="s">
        <v>530</v>
      </c>
      <c r="C64" s="226" t="s">
        <v>275</v>
      </c>
      <c r="D64" s="226" t="s">
        <v>274</v>
      </c>
      <c r="E64" s="226"/>
      <c r="F64" s="226"/>
      <c r="G64" s="133">
        <f>G65</f>
        <v>3000</v>
      </c>
    </row>
    <row r="65" spans="1:7" ht="34.5" customHeight="1">
      <c r="A65" s="225" t="s">
        <v>252</v>
      </c>
      <c r="B65" s="153" t="s">
        <v>530</v>
      </c>
      <c r="C65" s="226" t="s">
        <v>275</v>
      </c>
      <c r="D65" s="226" t="s">
        <v>274</v>
      </c>
      <c r="E65" s="226" t="s">
        <v>187</v>
      </c>
      <c r="F65" s="226"/>
      <c r="G65" s="133">
        <f>G66</f>
        <v>3000</v>
      </c>
    </row>
    <row r="66" spans="1:7" ht="40.5" customHeight="1">
      <c r="A66" s="225" t="s">
        <v>41</v>
      </c>
      <c r="B66" s="153" t="s">
        <v>530</v>
      </c>
      <c r="C66" s="226" t="s">
        <v>275</v>
      </c>
      <c r="D66" s="226" t="s">
        <v>274</v>
      </c>
      <c r="E66" s="226" t="s">
        <v>187</v>
      </c>
      <c r="F66" s="226" t="s">
        <v>10</v>
      </c>
      <c r="G66" s="130">
        <v>3000</v>
      </c>
    </row>
    <row r="67" spans="1:7" ht="63">
      <c r="A67" s="276" t="s">
        <v>692</v>
      </c>
      <c r="B67" s="122" t="s">
        <v>201</v>
      </c>
      <c r="C67" s="125"/>
      <c r="D67" s="125"/>
      <c r="E67" s="125"/>
      <c r="F67" s="125"/>
      <c r="G67" s="132">
        <f>G68</f>
        <v>1000</v>
      </c>
    </row>
    <row r="68" spans="1:7" ht="31.5">
      <c r="A68" s="225" t="s">
        <v>483</v>
      </c>
      <c r="B68" s="153" t="s">
        <v>554</v>
      </c>
      <c r="C68" s="226"/>
      <c r="D68" s="226"/>
      <c r="E68" s="226"/>
      <c r="F68" s="226"/>
      <c r="G68" s="133">
        <f>G70</f>
        <v>1000</v>
      </c>
    </row>
    <row r="69" spans="1:7" ht="20.25" customHeight="1">
      <c r="A69" s="225" t="s">
        <v>386</v>
      </c>
      <c r="B69" s="153" t="s">
        <v>554</v>
      </c>
      <c r="C69" s="226" t="s">
        <v>272</v>
      </c>
      <c r="D69" s="226"/>
      <c r="E69" s="226"/>
      <c r="F69" s="226"/>
      <c r="G69" s="133">
        <f>G70</f>
        <v>1000</v>
      </c>
    </row>
    <row r="70" spans="1:7" ht="31.5">
      <c r="A70" s="225" t="s">
        <v>51</v>
      </c>
      <c r="B70" s="153" t="s">
        <v>554</v>
      </c>
      <c r="C70" s="226" t="s">
        <v>272</v>
      </c>
      <c r="D70" s="226" t="s">
        <v>164</v>
      </c>
      <c r="E70" s="226"/>
      <c r="F70" s="226"/>
      <c r="G70" s="133">
        <f>G71</f>
        <v>1000</v>
      </c>
    </row>
    <row r="71" spans="1:7" ht="31.5">
      <c r="A71" s="225" t="s">
        <v>252</v>
      </c>
      <c r="B71" s="153" t="s">
        <v>52</v>
      </c>
      <c r="C71" s="226" t="s">
        <v>272</v>
      </c>
      <c r="D71" s="226" t="s">
        <v>164</v>
      </c>
      <c r="E71" s="226" t="s">
        <v>187</v>
      </c>
      <c r="F71" s="226"/>
      <c r="G71" s="133">
        <f>G72</f>
        <v>1000</v>
      </c>
    </row>
    <row r="72" spans="1:7" ht="31.5">
      <c r="A72" s="225" t="s">
        <v>41</v>
      </c>
      <c r="B72" s="153" t="s">
        <v>52</v>
      </c>
      <c r="C72" s="226" t="s">
        <v>272</v>
      </c>
      <c r="D72" s="226" t="s">
        <v>164</v>
      </c>
      <c r="E72" s="226" t="s">
        <v>187</v>
      </c>
      <c r="F72" s="226" t="s">
        <v>10</v>
      </c>
      <c r="G72" s="130">
        <v>1000</v>
      </c>
    </row>
    <row r="73" spans="1:7" ht="47.25">
      <c r="A73" s="230" t="s">
        <v>790</v>
      </c>
      <c r="B73" s="122" t="s">
        <v>478</v>
      </c>
      <c r="C73" s="125"/>
      <c r="D73" s="125"/>
      <c r="E73" s="125"/>
      <c r="F73" s="125"/>
      <c r="G73" s="132">
        <f>G79+G82+G85</f>
        <v>328000</v>
      </c>
    </row>
    <row r="74" spans="1:7" ht="21" customHeight="1">
      <c r="A74" s="225" t="s">
        <v>537</v>
      </c>
      <c r="B74" s="153" t="s">
        <v>535</v>
      </c>
      <c r="C74" s="226"/>
      <c r="D74" s="226"/>
      <c r="E74" s="226"/>
      <c r="F74" s="226"/>
      <c r="G74" s="133">
        <v>104280.69</v>
      </c>
    </row>
    <row r="75" spans="1:7" ht="15.75" customHeight="1">
      <c r="A75" s="278" t="s">
        <v>691</v>
      </c>
      <c r="B75" s="153" t="s">
        <v>535</v>
      </c>
      <c r="C75" s="226"/>
      <c r="D75" s="226"/>
      <c r="E75" s="226"/>
      <c r="F75" s="226"/>
      <c r="G75" s="133">
        <v>60000</v>
      </c>
    </row>
    <row r="76" spans="1:7" ht="15.75">
      <c r="A76" s="225" t="s">
        <v>43</v>
      </c>
      <c r="B76" s="153" t="s">
        <v>535</v>
      </c>
      <c r="C76" s="226" t="s">
        <v>276</v>
      </c>
      <c r="D76" s="226"/>
      <c r="E76" s="226"/>
      <c r="F76" s="226"/>
      <c r="G76" s="133">
        <f>G78</f>
        <v>164280.69</v>
      </c>
    </row>
    <row r="77" spans="1:7" ht="15.75">
      <c r="A77" s="225" t="s">
        <v>44</v>
      </c>
      <c r="B77" s="153" t="s">
        <v>535</v>
      </c>
      <c r="C77" s="226" t="s">
        <v>276</v>
      </c>
      <c r="D77" s="226" t="s">
        <v>269</v>
      </c>
      <c r="E77" s="226"/>
      <c r="F77" s="226"/>
      <c r="G77" s="133">
        <f>G78</f>
        <v>164280.69</v>
      </c>
    </row>
    <row r="78" spans="1:7" ht="31.5">
      <c r="A78" s="225" t="s">
        <v>252</v>
      </c>
      <c r="B78" s="153" t="s">
        <v>535</v>
      </c>
      <c r="C78" s="226" t="s">
        <v>276</v>
      </c>
      <c r="D78" s="226" t="s">
        <v>269</v>
      </c>
      <c r="E78" s="226" t="s">
        <v>187</v>
      </c>
      <c r="F78" s="226"/>
      <c r="G78" s="133">
        <f>G79</f>
        <v>164280.69</v>
      </c>
    </row>
    <row r="79" spans="1:7" ht="31.5">
      <c r="A79" s="225" t="s">
        <v>41</v>
      </c>
      <c r="B79" s="153" t="s">
        <v>535</v>
      </c>
      <c r="C79" s="226" t="s">
        <v>276</v>
      </c>
      <c r="D79" s="226" t="s">
        <v>269</v>
      </c>
      <c r="E79" s="226" t="s">
        <v>187</v>
      </c>
      <c r="F79" s="226" t="s">
        <v>10</v>
      </c>
      <c r="G79" s="130">
        <v>164280.69</v>
      </c>
    </row>
    <row r="80" spans="1:7" ht="15.75">
      <c r="A80" s="227" t="s">
        <v>537</v>
      </c>
      <c r="B80" s="153" t="s">
        <v>783</v>
      </c>
      <c r="C80" s="226"/>
      <c r="D80" s="226"/>
      <c r="E80" s="226"/>
      <c r="F80" s="226"/>
      <c r="G80" s="133">
        <f>G81</f>
        <v>160931.54</v>
      </c>
    </row>
    <row r="81" spans="1:7" ht="31.5">
      <c r="A81" s="225" t="s">
        <v>252</v>
      </c>
      <c r="B81" s="153" t="s">
        <v>783</v>
      </c>
      <c r="C81" s="226" t="s">
        <v>276</v>
      </c>
      <c r="D81" s="226" t="s">
        <v>269</v>
      </c>
      <c r="E81" s="226" t="s">
        <v>187</v>
      </c>
      <c r="F81" s="226"/>
      <c r="G81" s="133">
        <f>G82</f>
        <v>160931.54</v>
      </c>
    </row>
    <row r="82" spans="1:7" ht="31.5">
      <c r="A82" s="225" t="s">
        <v>41</v>
      </c>
      <c r="B82" s="153" t="s">
        <v>783</v>
      </c>
      <c r="C82" s="226" t="s">
        <v>276</v>
      </c>
      <c r="D82" s="226" t="s">
        <v>269</v>
      </c>
      <c r="E82" s="226" t="s">
        <v>187</v>
      </c>
      <c r="F82" s="226" t="s">
        <v>10</v>
      </c>
      <c r="G82" s="130">
        <v>160931.54</v>
      </c>
    </row>
    <row r="83" spans="1:7" ht="31.5">
      <c r="A83" s="227" t="s">
        <v>792</v>
      </c>
      <c r="B83" s="153" t="s">
        <v>791</v>
      </c>
      <c r="C83" s="226"/>
      <c r="D83" s="226"/>
      <c r="E83" s="226"/>
      <c r="F83" s="226"/>
      <c r="G83" s="133">
        <f>G84</f>
        <v>2787.77</v>
      </c>
    </row>
    <row r="84" spans="1:7" ht="31.5">
      <c r="A84" s="225" t="s">
        <v>252</v>
      </c>
      <c r="B84" s="153" t="s">
        <v>791</v>
      </c>
      <c r="C84" s="226" t="s">
        <v>276</v>
      </c>
      <c r="D84" s="226" t="s">
        <v>269</v>
      </c>
      <c r="E84" s="226" t="s">
        <v>187</v>
      </c>
      <c r="F84" s="226"/>
      <c r="G84" s="133">
        <f>G85</f>
        <v>2787.77</v>
      </c>
    </row>
    <row r="85" spans="1:7" ht="31.5">
      <c r="A85" s="225" t="s">
        <v>41</v>
      </c>
      <c r="B85" s="153" t="s">
        <v>791</v>
      </c>
      <c r="C85" s="226" t="s">
        <v>276</v>
      </c>
      <c r="D85" s="226" t="s">
        <v>269</v>
      </c>
      <c r="E85" s="226" t="s">
        <v>187</v>
      </c>
      <c r="F85" s="226" t="s">
        <v>10</v>
      </c>
      <c r="G85" s="130">
        <v>2787.77</v>
      </c>
    </row>
    <row r="86" spans="1:7" ht="47.25">
      <c r="A86" s="228" t="s">
        <v>643</v>
      </c>
      <c r="B86" s="125" t="s">
        <v>479</v>
      </c>
      <c r="C86" s="125"/>
      <c r="D86" s="124"/>
      <c r="E86" s="124"/>
      <c r="F86" s="124"/>
      <c r="G86" s="132">
        <f>G87</f>
        <v>40000</v>
      </c>
    </row>
    <row r="87" spans="1:7" ht="31.5">
      <c r="A87" s="229" t="s">
        <v>49</v>
      </c>
      <c r="B87" s="226" t="s">
        <v>480</v>
      </c>
      <c r="C87" s="226"/>
      <c r="D87" s="226"/>
      <c r="E87" s="226"/>
      <c r="F87" s="226"/>
      <c r="G87" s="133">
        <f>G88</f>
        <v>40000</v>
      </c>
    </row>
    <row r="88" spans="1:7" ht="31.5">
      <c r="A88" s="229" t="s">
        <v>386</v>
      </c>
      <c r="B88" s="153" t="s">
        <v>518</v>
      </c>
      <c r="C88" s="226" t="s">
        <v>272</v>
      </c>
      <c r="D88" s="226"/>
      <c r="E88" s="226"/>
      <c r="F88" s="226"/>
      <c r="G88" s="133">
        <f>G89+G94+G99</f>
        <v>40000</v>
      </c>
    </row>
    <row r="89" spans="1:7" ht="15.75">
      <c r="A89" s="229" t="s">
        <v>255</v>
      </c>
      <c r="B89" s="153" t="s">
        <v>518</v>
      </c>
      <c r="C89" s="226" t="s">
        <v>272</v>
      </c>
      <c r="D89" s="226" t="s">
        <v>426</v>
      </c>
      <c r="E89" s="226"/>
      <c r="F89" s="226"/>
      <c r="G89" s="133">
        <f>G90+G92</f>
        <v>36260</v>
      </c>
    </row>
    <row r="90" spans="1:7" ht="31.5">
      <c r="A90" s="225" t="s">
        <v>252</v>
      </c>
      <c r="B90" s="153" t="s">
        <v>518</v>
      </c>
      <c r="C90" s="226" t="s">
        <v>272</v>
      </c>
      <c r="D90" s="226" t="s">
        <v>426</v>
      </c>
      <c r="E90" s="226" t="s">
        <v>187</v>
      </c>
      <c r="F90" s="226"/>
      <c r="G90" s="133">
        <f>G91</f>
        <v>36260</v>
      </c>
    </row>
    <row r="91" spans="1:7" ht="31.5">
      <c r="A91" s="225" t="s">
        <v>41</v>
      </c>
      <c r="B91" s="153" t="s">
        <v>518</v>
      </c>
      <c r="C91" s="226" t="s">
        <v>272</v>
      </c>
      <c r="D91" s="226" t="s">
        <v>426</v>
      </c>
      <c r="E91" s="226" t="s">
        <v>187</v>
      </c>
      <c r="F91" s="226" t="s">
        <v>10</v>
      </c>
      <c r="G91" s="130">
        <v>36260</v>
      </c>
    </row>
    <row r="92" spans="1:7" ht="0.75" customHeight="1">
      <c r="A92" s="280" t="s">
        <v>667</v>
      </c>
      <c r="B92" s="153" t="s">
        <v>518</v>
      </c>
      <c r="C92" s="226" t="s">
        <v>272</v>
      </c>
      <c r="D92" s="226" t="s">
        <v>426</v>
      </c>
      <c r="E92" s="226" t="s">
        <v>666</v>
      </c>
      <c r="F92" s="226"/>
      <c r="G92" s="133">
        <f>G93</f>
        <v>0</v>
      </c>
    </row>
    <row r="93" spans="1:7" ht="31.5" hidden="1">
      <c r="A93" s="225" t="s">
        <v>41</v>
      </c>
      <c r="B93" s="153" t="s">
        <v>518</v>
      </c>
      <c r="C93" s="226" t="s">
        <v>272</v>
      </c>
      <c r="D93" s="226" t="s">
        <v>426</v>
      </c>
      <c r="E93" s="226" t="s">
        <v>666</v>
      </c>
      <c r="F93" s="226" t="s">
        <v>10</v>
      </c>
      <c r="G93" s="130">
        <v>0</v>
      </c>
    </row>
    <row r="94" spans="1:7" ht="31.5">
      <c r="A94" s="229" t="s">
        <v>744</v>
      </c>
      <c r="B94" s="226" t="s">
        <v>701</v>
      </c>
      <c r="C94" s="226"/>
      <c r="D94" s="226"/>
      <c r="E94" s="226"/>
      <c r="F94" s="226"/>
      <c r="G94" s="133">
        <f>G95+G97</f>
        <v>2840</v>
      </c>
    </row>
    <row r="95" spans="1:7" ht="31.5">
      <c r="A95" s="225" t="s">
        <v>252</v>
      </c>
      <c r="B95" s="226" t="s">
        <v>701</v>
      </c>
      <c r="C95" s="226" t="s">
        <v>272</v>
      </c>
      <c r="D95" s="226" t="s">
        <v>426</v>
      </c>
      <c r="E95" s="226" t="s">
        <v>187</v>
      </c>
      <c r="F95" s="226"/>
      <c r="G95" s="133">
        <f>G96</f>
        <v>2840</v>
      </c>
    </row>
    <row r="96" spans="1:7" ht="30" customHeight="1">
      <c r="A96" s="225" t="s">
        <v>41</v>
      </c>
      <c r="B96" s="226" t="s">
        <v>701</v>
      </c>
      <c r="C96" s="226" t="s">
        <v>272</v>
      </c>
      <c r="D96" s="226" t="s">
        <v>426</v>
      </c>
      <c r="E96" s="226" t="s">
        <v>187</v>
      </c>
      <c r="F96" s="226" t="s">
        <v>10</v>
      </c>
      <c r="G96" s="130">
        <v>2840</v>
      </c>
    </row>
    <row r="97" spans="1:7" ht="15.75" hidden="1">
      <c r="A97" s="280" t="s">
        <v>667</v>
      </c>
      <c r="B97" s="226" t="s">
        <v>701</v>
      </c>
      <c r="C97" s="226" t="s">
        <v>272</v>
      </c>
      <c r="D97" s="226" t="s">
        <v>426</v>
      </c>
      <c r="E97" s="226" t="s">
        <v>666</v>
      </c>
      <c r="F97" s="226"/>
      <c r="G97" s="133">
        <f>G98</f>
        <v>0</v>
      </c>
    </row>
    <row r="98" spans="1:7" ht="31.5" hidden="1">
      <c r="A98" s="225" t="s">
        <v>41</v>
      </c>
      <c r="B98" s="226" t="s">
        <v>701</v>
      </c>
      <c r="C98" s="226" t="s">
        <v>272</v>
      </c>
      <c r="D98" s="226" t="s">
        <v>426</v>
      </c>
      <c r="E98" s="226" t="s">
        <v>666</v>
      </c>
      <c r="F98" s="226" t="s">
        <v>10</v>
      </c>
      <c r="G98" s="130">
        <v>0</v>
      </c>
    </row>
    <row r="99" spans="1:7" ht="31.5">
      <c r="A99" s="229" t="s">
        <v>704</v>
      </c>
      <c r="B99" s="279" t="s">
        <v>703</v>
      </c>
      <c r="C99" s="226"/>
      <c r="D99" s="226"/>
      <c r="E99" s="226"/>
      <c r="F99" s="226"/>
      <c r="G99" s="281">
        <f>G100</f>
        <v>900</v>
      </c>
    </row>
    <row r="100" spans="1:7" ht="31.5">
      <c r="A100" s="225" t="s">
        <v>252</v>
      </c>
      <c r="B100" s="279" t="s">
        <v>703</v>
      </c>
      <c r="C100" s="226" t="s">
        <v>272</v>
      </c>
      <c r="D100" s="226" t="s">
        <v>426</v>
      </c>
      <c r="E100" s="226" t="s">
        <v>187</v>
      </c>
      <c r="F100" s="226"/>
      <c r="G100" s="281">
        <f>G101</f>
        <v>900</v>
      </c>
    </row>
    <row r="101" spans="1:7" ht="37.5" customHeight="1">
      <c r="A101" s="225" t="s">
        <v>41</v>
      </c>
      <c r="B101" s="279" t="s">
        <v>703</v>
      </c>
      <c r="C101" s="226" t="s">
        <v>272</v>
      </c>
      <c r="D101" s="226" t="s">
        <v>426</v>
      </c>
      <c r="E101" s="226" t="s">
        <v>187</v>
      </c>
      <c r="F101" s="226" t="s">
        <v>10</v>
      </c>
      <c r="G101" s="130">
        <v>900</v>
      </c>
    </row>
    <row r="102" spans="1:7" ht="36.75" customHeight="1" hidden="1">
      <c r="A102" s="228" t="s">
        <v>644</v>
      </c>
      <c r="B102" s="125" t="s">
        <v>53</v>
      </c>
      <c r="C102" s="125"/>
      <c r="D102" s="124"/>
      <c r="E102" s="124"/>
      <c r="F102" s="124"/>
      <c r="G102" s="132">
        <f>G103</f>
        <v>0</v>
      </c>
    </row>
    <row r="103" spans="1:7" ht="14.25" customHeight="1" hidden="1">
      <c r="A103" s="229" t="s">
        <v>55</v>
      </c>
      <c r="B103" s="226" t="s">
        <v>54</v>
      </c>
      <c r="C103" s="226"/>
      <c r="D103" s="226"/>
      <c r="E103" s="226"/>
      <c r="F103" s="226"/>
      <c r="G103" s="133">
        <f>G104</f>
        <v>0</v>
      </c>
    </row>
    <row r="104" spans="1:7" ht="17.25" customHeight="1" hidden="1">
      <c r="A104" s="229" t="s">
        <v>386</v>
      </c>
      <c r="B104" s="226" t="s">
        <v>56</v>
      </c>
      <c r="C104" s="226" t="s">
        <v>272</v>
      </c>
      <c r="D104" s="226"/>
      <c r="E104" s="226"/>
      <c r="F104" s="226"/>
      <c r="G104" s="133">
        <f>G105</f>
        <v>0</v>
      </c>
    </row>
    <row r="105" spans="1:7" ht="23.25" customHeight="1" hidden="1">
      <c r="A105" s="229" t="s">
        <v>65</v>
      </c>
      <c r="B105" s="226" t="s">
        <v>56</v>
      </c>
      <c r="C105" s="226" t="s">
        <v>272</v>
      </c>
      <c r="D105" s="226" t="s">
        <v>277</v>
      </c>
      <c r="E105" s="226"/>
      <c r="F105" s="226"/>
      <c r="G105" s="133">
        <f>G106</f>
        <v>0</v>
      </c>
    </row>
    <row r="106" spans="1:7" ht="24.75" customHeight="1" hidden="1">
      <c r="A106" s="225" t="s">
        <v>252</v>
      </c>
      <c r="B106" s="226" t="s">
        <v>56</v>
      </c>
      <c r="C106" s="226" t="s">
        <v>272</v>
      </c>
      <c r="D106" s="226" t="s">
        <v>277</v>
      </c>
      <c r="E106" s="226" t="s">
        <v>187</v>
      </c>
      <c r="F106" s="226"/>
      <c r="G106" s="133">
        <f>G107</f>
        <v>0</v>
      </c>
    </row>
    <row r="107" spans="1:7" ht="0.75" customHeight="1">
      <c r="A107" s="225" t="s">
        <v>41</v>
      </c>
      <c r="B107" s="226" t="s">
        <v>56</v>
      </c>
      <c r="C107" s="226" t="s">
        <v>272</v>
      </c>
      <c r="D107" s="226" t="s">
        <v>277</v>
      </c>
      <c r="E107" s="226" t="s">
        <v>187</v>
      </c>
      <c r="F107" s="226" t="s">
        <v>10</v>
      </c>
      <c r="G107" s="130">
        <v>0</v>
      </c>
    </row>
    <row r="108" spans="1:7" ht="31.5" customHeight="1">
      <c r="A108" s="228" t="s">
        <v>645</v>
      </c>
      <c r="B108" s="125" t="s">
        <v>501</v>
      </c>
      <c r="C108" s="125"/>
      <c r="D108" s="124"/>
      <c r="E108" s="124"/>
      <c r="F108" s="124"/>
      <c r="G108" s="132">
        <f>G109</f>
        <v>111000</v>
      </c>
    </row>
    <row r="109" spans="1:7" ht="15.75">
      <c r="A109" s="225" t="s">
        <v>251</v>
      </c>
      <c r="B109" s="153" t="s">
        <v>57</v>
      </c>
      <c r="C109" s="226" t="s">
        <v>269</v>
      </c>
      <c r="D109" s="226"/>
      <c r="E109" s="226"/>
      <c r="F109" s="226"/>
      <c r="G109" s="133">
        <f>G110</f>
        <v>111000</v>
      </c>
    </row>
    <row r="110" spans="1:7" ht="15.75">
      <c r="A110" s="225" t="s">
        <v>502</v>
      </c>
      <c r="B110" s="153" t="s">
        <v>57</v>
      </c>
      <c r="C110" s="226" t="s">
        <v>269</v>
      </c>
      <c r="D110" s="226" t="s">
        <v>425</v>
      </c>
      <c r="E110" s="226"/>
      <c r="F110" s="226"/>
      <c r="G110" s="133">
        <f>G111</f>
        <v>111000</v>
      </c>
    </row>
    <row r="111" spans="1:7" ht="31.5">
      <c r="A111" s="229" t="s">
        <v>503</v>
      </c>
      <c r="B111" s="153" t="s">
        <v>58</v>
      </c>
      <c r="C111" s="226" t="s">
        <v>269</v>
      </c>
      <c r="D111" s="226" t="s">
        <v>425</v>
      </c>
      <c r="E111" s="226"/>
      <c r="F111" s="226"/>
      <c r="G111" s="133">
        <f>G112</f>
        <v>111000</v>
      </c>
    </row>
    <row r="112" spans="1:7" ht="31.5">
      <c r="A112" s="225" t="s">
        <v>252</v>
      </c>
      <c r="B112" s="153" t="s">
        <v>58</v>
      </c>
      <c r="C112" s="226" t="s">
        <v>269</v>
      </c>
      <c r="D112" s="226" t="s">
        <v>425</v>
      </c>
      <c r="E112" s="226" t="s">
        <v>187</v>
      </c>
      <c r="F112" s="226"/>
      <c r="G112" s="133">
        <f>G113</f>
        <v>111000</v>
      </c>
    </row>
    <row r="113" spans="1:7" ht="31.5">
      <c r="A113" s="225" t="s">
        <v>41</v>
      </c>
      <c r="B113" s="153" t="s">
        <v>58</v>
      </c>
      <c r="C113" s="226" t="s">
        <v>269</v>
      </c>
      <c r="D113" s="226" t="s">
        <v>425</v>
      </c>
      <c r="E113" s="226" t="s">
        <v>187</v>
      </c>
      <c r="F113" s="226" t="s">
        <v>10</v>
      </c>
      <c r="G113" s="130">
        <v>111000</v>
      </c>
    </row>
    <row r="114" spans="1:9" ht="33.75" customHeight="1">
      <c r="A114" s="276" t="s">
        <v>710</v>
      </c>
      <c r="B114" s="231" t="s">
        <v>588</v>
      </c>
      <c r="C114" s="232"/>
      <c r="D114" s="232"/>
      <c r="E114" s="232"/>
      <c r="F114" s="232"/>
      <c r="G114" s="132">
        <f>G115</f>
        <v>104000</v>
      </c>
      <c r="I114" t="s">
        <v>794</v>
      </c>
    </row>
    <row r="115" spans="1:7" ht="15.75">
      <c r="A115" s="225" t="s">
        <v>589</v>
      </c>
      <c r="B115" s="153" t="s">
        <v>590</v>
      </c>
      <c r="C115" s="226" t="s">
        <v>274</v>
      </c>
      <c r="D115" s="226"/>
      <c r="E115" s="226"/>
      <c r="F115" s="226"/>
      <c r="G115" s="133">
        <f>G116</f>
        <v>104000</v>
      </c>
    </row>
    <row r="116" spans="1:7" ht="15.75">
      <c r="A116" s="225" t="s">
        <v>591</v>
      </c>
      <c r="B116" s="153" t="s">
        <v>590</v>
      </c>
      <c r="C116" s="226" t="s">
        <v>274</v>
      </c>
      <c r="D116" s="226" t="s">
        <v>271</v>
      </c>
      <c r="E116" s="226"/>
      <c r="F116" s="226"/>
      <c r="G116" s="133">
        <f>G117</f>
        <v>104000</v>
      </c>
    </row>
    <row r="117" spans="1:7" ht="15.75">
      <c r="A117" s="225" t="s">
        <v>592</v>
      </c>
      <c r="B117" s="153" t="s">
        <v>590</v>
      </c>
      <c r="C117" s="226" t="s">
        <v>274</v>
      </c>
      <c r="D117" s="226" t="s">
        <v>271</v>
      </c>
      <c r="E117" s="226"/>
      <c r="F117" s="226"/>
      <c r="G117" s="133">
        <f>G119</f>
        <v>104000</v>
      </c>
    </row>
    <row r="118" spans="1:7" ht="1.5" customHeight="1">
      <c r="A118" s="227" t="s">
        <v>593</v>
      </c>
      <c r="B118" s="153" t="s">
        <v>594</v>
      </c>
      <c r="C118" s="226" t="s">
        <v>274</v>
      </c>
      <c r="D118" s="226" t="s">
        <v>271</v>
      </c>
      <c r="E118" s="226"/>
      <c r="F118" s="226"/>
      <c r="G118" s="133">
        <v>0</v>
      </c>
    </row>
    <row r="119" spans="1:7" ht="15.75">
      <c r="A119" s="274" t="s">
        <v>684</v>
      </c>
      <c r="B119" s="153" t="s">
        <v>594</v>
      </c>
      <c r="C119" s="226" t="s">
        <v>274</v>
      </c>
      <c r="D119" s="226" t="s">
        <v>271</v>
      </c>
      <c r="E119" s="226" t="s">
        <v>187</v>
      </c>
      <c r="F119" s="226"/>
      <c r="G119" s="133">
        <f>G120</f>
        <v>104000</v>
      </c>
    </row>
    <row r="120" spans="1:7" ht="31.5">
      <c r="A120" s="225" t="s">
        <v>41</v>
      </c>
      <c r="B120" s="153" t="s">
        <v>594</v>
      </c>
      <c r="C120" s="226" t="s">
        <v>274</v>
      </c>
      <c r="D120" s="226" t="s">
        <v>271</v>
      </c>
      <c r="E120" s="226" t="s">
        <v>187</v>
      </c>
      <c r="F120" s="226" t="s">
        <v>10</v>
      </c>
      <c r="G120" s="130">
        <v>104000</v>
      </c>
    </row>
    <row r="121" spans="1:8" ht="63" hidden="1">
      <c r="A121" s="190" t="s">
        <v>646</v>
      </c>
      <c r="B121" s="255" t="s">
        <v>647</v>
      </c>
      <c r="C121" s="256" t="s">
        <v>678</v>
      </c>
      <c r="D121" s="256"/>
      <c r="E121" s="255"/>
      <c r="F121" s="257"/>
      <c r="G121" s="285">
        <f>G122</f>
        <v>0</v>
      </c>
      <c r="H121" s="246">
        <f>H123</f>
        <v>0</v>
      </c>
    </row>
    <row r="122" spans="1:8" ht="15.75" hidden="1">
      <c r="A122" s="192" t="s">
        <v>679</v>
      </c>
      <c r="B122" s="247" t="s">
        <v>647</v>
      </c>
      <c r="C122" s="248" t="s">
        <v>678</v>
      </c>
      <c r="D122" s="283"/>
      <c r="E122" s="282"/>
      <c r="F122" s="284"/>
      <c r="G122" s="133">
        <f aca="true" t="shared" si="2" ref="G122:H125">G123</f>
        <v>0</v>
      </c>
      <c r="H122" s="246"/>
    </row>
    <row r="123" spans="1:8" ht="31.5" hidden="1">
      <c r="A123" s="225" t="s">
        <v>648</v>
      </c>
      <c r="B123" s="244" t="s">
        <v>647</v>
      </c>
      <c r="C123" s="248" t="s">
        <v>678</v>
      </c>
      <c r="D123" s="248" t="s">
        <v>274</v>
      </c>
      <c r="E123" s="247"/>
      <c r="F123" s="249"/>
      <c r="G123" s="133">
        <f t="shared" si="2"/>
        <v>0</v>
      </c>
      <c r="H123" s="250">
        <f t="shared" si="2"/>
        <v>0</v>
      </c>
    </row>
    <row r="124" spans="1:8" ht="28.5" hidden="1">
      <c r="A124" s="251" t="s">
        <v>649</v>
      </c>
      <c r="B124" s="244" t="s">
        <v>647</v>
      </c>
      <c r="C124" s="245" t="s">
        <v>678</v>
      </c>
      <c r="D124" s="245" t="s">
        <v>274</v>
      </c>
      <c r="E124" s="244"/>
      <c r="F124" s="252"/>
      <c r="G124" s="133">
        <f t="shared" si="2"/>
        <v>0</v>
      </c>
      <c r="H124" s="246"/>
    </row>
    <row r="125" spans="1:8" ht="30" hidden="1">
      <c r="A125" s="253" t="s">
        <v>650</v>
      </c>
      <c r="B125" s="247" t="s">
        <v>647</v>
      </c>
      <c r="C125" s="248" t="s">
        <v>678</v>
      </c>
      <c r="D125" s="248" t="s">
        <v>274</v>
      </c>
      <c r="E125" s="247"/>
      <c r="F125" s="254"/>
      <c r="G125" s="133">
        <f t="shared" si="2"/>
        <v>0</v>
      </c>
      <c r="H125" s="250"/>
    </row>
    <row r="126" spans="1:8" ht="31.5" hidden="1">
      <c r="A126" s="225" t="s">
        <v>41</v>
      </c>
      <c r="B126" s="247" t="s">
        <v>647</v>
      </c>
      <c r="C126" s="248" t="s">
        <v>678</v>
      </c>
      <c r="D126" s="248" t="s">
        <v>274</v>
      </c>
      <c r="E126" s="226" t="s">
        <v>187</v>
      </c>
      <c r="F126" s="226" t="s">
        <v>10</v>
      </c>
      <c r="G126" s="130">
        <v>0</v>
      </c>
      <c r="H126" s="246"/>
    </row>
    <row r="127" spans="1:8" ht="31.5">
      <c r="A127" s="190" t="s">
        <v>585</v>
      </c>
      <c r="B127" s="231" t="s">
        <v>685</v>
      </c>
      <c r="C127" s="232"/>
      <c r="D127" s="232"/>
      <c r="E127" s="232"/>
      <c r="F127" s="232"/>
      <c r="G127" s="132">
        <f>G128</f>
        <v>90900</v>
      </c>
      <c r="H127" t="s">
        <v>796</v>
      </c>
    </row>
    <row r="128" spans="1:7" ht="15.75">
      <c r="A128" s="189" t="s">
        <v>595</v>
      </c>
      <c r="B128" s="275" t="s">
        <v>685</v>
      </c>
      <c r="C128" s="226" t="s">
        <v>273</v>
      </c>
      <c r="D128" s="226"/>
      <c r="E128" s="226"/>
      <c r="F128" s="226"/>
      <c r="G128" s="133">
        <f>G129</f>
        <v>90900</v>
      </c>
    </row>
    <row r="129" spans="1:7" ht="31.5">
      <c r="A129" s="191" t="s">
        <v>596</v>
      </c>
      <c r="B129" s="275" t="s">
        <v>686</v>
      </c>
      <c r="C129" s="193" t="s">
        <v>273</v>
      </c>
      <c r="D129" s="191" t="s">
        <v>277</v>
      </c>
      <c r="E129" s="192"/>
      <c r="F129" s="193"/>
      <c r="G129" s="133">
        <f>G130</f>
        <v>90900</v>
      </c>
    </row>
    <row r="130" spans="1:7" ht="31.5">
      <c r="A130" s="191" t="s">
        <v>602</v>
      </c>
      <c r="B130" s="275" t="s">
        <v>686</v>
      </c>
      <c r="C130" s="193" t="s">
        <v>273</v>
      </c>
      <c r="D130" s="191" t="s">
        <v>277</v>
      </c>
      <c r="E130" s="192"/>
      <c r="F130" s="193"/>
      <c r="G130" s="133">
        <f>G131</f>
        <v>90900</v>
      </c>
    </row>
    <row r="131" spans="1:7" ht="31.5">
      <c r="A131" s="225" t="s">
        <v>252</v>
      </c>
      <c r="B131" s="275" t="s">
        <v>686</v>
      </c>
      <c r="C131" s="226" t="s">
        <v>273</v>
      </c>
      <c r="D131" s="191" t="s">
        <v>277</v>
      </c>
      <c r="E131" s="226" t="s">
        <v>187</v>
      </c>
      <c r="F131" s="226"/>
      <c r="G131" s="133">
        <f>G132</f>
        <v>90900</v>
      </c>
    </row>
    <row r="132" spans="1:7" ht="31.5">
      <c r="A132" s="225" t="s">
        <v>41</v>
      </c>
      <c r="B132" s="275" t="s">
        <v>686</v>
      </c>
      <c r="C132" s="226" t="s">
        <v>273</v>
      </c>
      <c r="D132" s="191" t="s">
        <v>277</v>
      </c>
      <c r="E132" s="226" t="s">
        <v>187</v>
      </c>
      <c r="F132" s="226" t="s">
        <v>10</v>
      </c>
      <c r="G132" s="301">
        <v>90900</v>
      </c>
    </row>
    <row r="133" spans="1:7" ht="78.75">
      <c r="A133" s="302" t="s">
        <v>798</v>
      </c>
      <c r="B133" s="231" t="s">
        <v>807</v>
      </c>
      <c r="C133" s="303"/>
      <c r="D133" s="190"/>
      <c r="E133" s="303"/>
      <c r="F133" s="303"/>
      <c r="G133" s="285">
        <f>G134</f>
        <v>102000</v>
      </c>
    </row>
    <row r="134" spans="1:7" ht="15.75">
      <c r="A134" s="225" t="s">
        <v>589</v>
      </c>
      <c r="B134" s="275" t="s">
        <v>807</v>
      </c>
      <c r="C134" s="226" t="s">
        <v>274</v>
      </c>
      <c r="D134" s="191"/>
      <c r="E134" s="226"/>
      <c r="F134" s="226"/>
      <c r="G134" s="281">
        <f>G135</f>
        <v>102000</v>
      </c>
    </row>
    <row r="135" spans="1:7" ht="15.75">
      <c r="A135" s="225" t="s">
        <v>806</v>
      </c>
      <c r="B135" s="275" t="s">
        <v>807</v>
      </c>
      <c r="C135" s="226" t="s">
        <v>274</v>
      </c>
      <c r="D135" s="191" t="s">
        <v>272</v>
      </c>
      <c r="E135" s="226"/>
      <c r="F135" s="226"/>
      <c r="G135" s="281">
        <f>G139+G142</f>
        <v>102000</v>
      </c>
    </row>
    <row r="136" spans="1:7" ht="46.5" customHeight="1">
      <c r="A136" s="225" t="s">
        <v>800</v>
      </c>
      <c r="B136" s="275" t="s">
        <v>799</v>
      </c>
      <c r="C136" s="226" t="s">
        <v>274</v>
      </c>
      <c r="D136" s="191" t="s">
        <v>272</v>
      </c>
      <c r="E136" s="226"/>
      <c r="F136" s="226"/>
      <c r="G136" s="281">
        <f>G138</f>
        <v>101000</v>
      </c>
    </row>
    <row r="137" spans="1:7" ht="15.75" hidden="1">
      <c r="A137" s="225"/>
      <c r="B137" s="275"/>
      <c r="C137" s="226" t="s">
        <v>274</v>
      </c>
      <c r="D137" s="191" t="s">
        <v>272</v>
      </c>
      <c r="E137" s="226"/>
      <c r="F137" s="226"/>
      <c r="G137" s="281"/>
    </row>
    <row r="138" spans="1:7" ht="31.5">
      <c r="A138" s="225" t="s">
        <v>252</v>
      </c>
      <c r="B138" s="275" t="s">
        <v>799</v>
      </c>
      <c r="C138" s="226" t="s">
        <v>274</v>
      </c>
      <c r="D138" s="191" t="s">
        <v>272</v>
      </c>
      <c r="E138" s="226" t="s">
        <v>187</v>
      </c>
      <c r="F138" s="226"/>
      <c r="G138" s="281">
        <f>G139</f>
        <v>101000</v>
      </c>
    </row>
    <row r="139" spans="1:7" ht="31.5">
      <c r="A139" s="225" t="s">
        <v>41</v>
      </c>
      <c r="B139" s="275" t="s">
        <v>799</v>
      </c>
      <c r="C139" s="226" t="s">
        <v>274</v>
      </c>
      <c r="D139" s="191" t="s">
        <v>272</v>
      </c>
      <c r="E139" s="226" t="s">
        <v>187</v>
      </c>
      <c r="F139" s="226" t="s">
        <v>10</v>
      </c>
      <c r="G139" s="301">
        <v>101000</v>
      </c>
    </row>
    <row r="140" spans="1:7" ht="35.25" customHeight="1">
      <c r="A140" s="225" t="s">
        <v>802</v>
      </c>
      <c r="B140" s="275" t="s">
        <v>801</v>
      </c>
      <c r="C140" s="226" t="s">
        <v>274</v>
      </c>
      <c r="D140" s="191" t="s">
        <v>272</v>
      </c>
      <c r="E140" s="226"/>
      <c r="F140" s="226"/>
      <c r="G140" s="281">
        <v>1000</v>
      </c>
    </row>
    <row r="141" spans="1:7" ht="31.5">
      <c r="A141" s="225" t="s">
        <v>252</v>
      </c>
      <c r="B141" s="275" t="s">
        <v>801</v>
      </c>
      <c r="C141" s="226" t="s">
        <v>274</v>
      </c>
      <c r="D141" s="191" t="s">
        <v>272</v>
      </c>
      <c r="E141" s="226" t="s">
        <v>187</v>
      </c>
      <c r="F141" s="226"/>
      <c r="G141" s="281">
        <v>1000</v>
      </c>
    </row>
    <row r="142" spans="1:7" ht="31.5">
      <c r="A142" s="225" t="s">
        <v>41</v>
      </c>
      <c r="B142" s="275" t="s">
        <v>801</v>
      </c>
      <c r="C142" s="226" t="s">
        <v>274</v>
      </c>
      <c r="D142" s="191" t="s">
        <v>272</v>
      </c>
      <c r="E142" s="226" t="s">
        <v>187</v>
      </c>
      <c r="F142" s="226" t="s">
        <v>10</v>
      </c>
      <c r="G142" s="130">
        <v>1000</v>
      </c>
    </row>
    <row r="143" spans="1:7" ht="15.75">
      <c r="A143" s="127" t="s">
        <v>388</v>
      </c>
      <c r="B143" s="123"/>
      <c r="C143" s="121"/>
      <c r="D143" s="121"/>
      <c r="E143" s="121"/>
      <c r="F143" s="121"/>
      <c r="G143" s="134">
        <f>SUM(G6+G12+G23+G34+G48+G61+G67+G73+G86+G102+G108+G114+G127+G121+G133)</f>
        <v>1312751</v>
      </c>
    </row>
    <row r="144" ht="15.75">
      <c r="A144" s="127"/>
    </row>
  </sheetData>
  <sheetProtection/>
  <mergeCells count="8">
    <mergeCell ref="A2:G2"/>
    <mergeCell ref="A1:G1"/>
    <mergeCell ref="A4:A5"/>
    <mergeCell ref="B4:B5"/>
    <mergeCell ref="C4:C5"/>
    <mergeCell ref="D4:D5"/>
    <mergeCell ref="E4:E5"/>
    <mergeCell ref="F4:F5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17"/>
  <sheetViews>
    <sheetView tabSelected="1" view="pageBreakPreview" zoomScaleSheetLayoutView="100" zoomScalePageLayoutView="0" workbookViewId="0" topLeftCell="A69">
      <selection activeCell="A1" sqref="A1:H1"/>
    </sheetView>
  </sheetViews>
  <sheetFormatPr defaultColWidth="9.140625" defaultRowHeight="15"/>
  <cols>
    <col min="1" max="1" width="65.421875" style="11" customWidth="1"/>
    <col min="2" max="2" width="15.00390625" style="30" customWidth="1"/>
    <col min="3" max="3" width="7.00390625" style="31" customWidth="1"/>
    <col min="4" max="4" width="6.140625" style="31" customWidth="1"/>
    <col min="5" max="5" width="7.28125" style="31" customWidth="1"/>
    <col min="6" max="6" width="5.57421875" style="31" customWidth="1"/>
    <col min="7" max="7" width="14.140625" style="0" customWidth="1"/>
    <col min="8" max="8" width="15.57421875" style="0" customWidth="1"/>
  </cols>
  <sheetData>
    <row r="1" spans="1:8" ht="91.5" customHeight="1">
      <c r="A1" s="322" t="s">
        <v>820</v>
      </c>
      <c r="B1" s="322"/>
      <c r="C1" s="322"/>
      <c r="D1" s="322"/>
      <c r="E1" s="322"/>
      <c r="F1" s="322"/>
      <c r="G1" s="322"/>
      <c r="H1" s="322"/>
    </row>
    <row r="2" spans="1:8" ht="49.5" customHeight="1">
      <c r="A2" s="317" t="s">
        <v>775</v>
      </c>
      <c r="B2" s="317"/>
      <c r="C2" s="317"/>
      <c r="D2" s="317"/>
      <c r="E2" s="317"/>
      <c r="F2" s="317"/>
      <c r="G2" s="317"/>
      <c r="H2" s="317"/>
    </row>
    <row r="3" spans="1:8" ht="15.75">
      <c r="A3" s="233"/>
      <c r="B3" s="234"/>
      <c r="C3" s="235"/>
      <c r="D3" s="235"/>
      <c r="E3" s="235"/>
      <c r="F3" s="235"/>
      <c r="G3" s="207"/>
      <c r="H3" s="207"/>
    </row>
    <row r="4" spans="1:8" ht="15" customHeight="1">
      <c r="A4" s="367" t="s">
        <v>381</v>
      </c>
      <c r="B4" s="367" t="s">
        <v>286</v>
      </c>
      <c r="C4" s="368" t="s">
        <v>382</v>
      </c>
      <c r="D4" s="368" t="s">
        <v>285</v>
      </c>
      <c r="E4" s="368" t="s">
        <v>247</v>
      </c>
      <c r="F4" s="368" t="s">
        <v>383</v>
      </c>
      <c r="G4" s="366" t="s">
        <v>664</v>
      </c>
      <c r="H4" s="366" t="s">
        <v>774</v>
      </c>
    </row>
    <row r="5" spans="1:8" ht="72.75" customHeight="1">
      <c r="A5" s="367"/>
      <c r="B5" s="367"/>
      <c r="C5" s="368"/>
      <c r="D5" s="368"/>
      <c r="E5" s="368"/>
      <c r="F5" s="368"/>
      <c r="G5" s="366"/>
      <c r="H5" s="366"/>
    </row>
    <row r="6" spans="1:8" ht="28.5" customHeight="1" hidden="1">
      <c r="A6" s="224" t="s">
        <v>633</v>
      </c>
      <c r="B6" s="122" t="s">
        <v>291</v>
      </c>
      <c r="C6" s="125"/>
      <c r="D6" s="125"/>
      <c r="E6" s="125"/>
      <c r="F6" s="125"/>
      <c r="G6" s="132">
        <f aca="true" t="shared" si="0" ref="G6:H10">G7</f>
        <v>0</v>
      </c>
      <c r="H6" s="132">
        <f t="shared" si="0"/>
        <v>0</v>
      </c>
    </row>
    <row r="7" spans="1:8" ht="18" customHeight="1" hidden="1">
      <c r="A7" s="225" t="s">
        <v>280</v>
      </c>
      <c r="B7" s="153" t="s">
        <v>292</v>
      </c>
      <c r="C7" s="226"/>
      <c r="D7" s="226"/>
      <c r="E7" s="226"/>
      <c r="F7" s="226"/>
      <c r="G7" s="133">
        <f t="shared" si="0"/>
        <v>0</v>
      </c>
      <c r="H7" s="133">
        <f t="shared" si="0"/>
        <v>0</v>
      </c>
    </row>
    <row r="8" spans="1:8" ht="17.25" customHeight="1" hidden="1">
      <c r="A8" s="225" t="s">
        <v>279</v>
      </c>
      <c r="B8" s="153" t="s">
        <v>545</v>
      </c>
      <c r="C8" s="226">
        <v>11</v>
      </c>
      <c r="D8" s="226"/>
      <c r="E8" s="226"/>
      <c r="F8" s="226"/>
      <c r="G8" s="133">
        <f t="shared" si="0"/>
        <v>0</v>
      </c>
      <c r="H8" s="133">
        <f t="shared" si="0"/>
        <v>0</v>
      </c>
    </row>
    <row r="9" spans="1:8" ht="15" customHeight="1" hidden="1">
      <c r="A9" s="225" t="s">
        <v>485</v>
      </c>
      <c r="B9" s="153" t="s">
        <v>545</v>
      </c>
      <c r="C9" s="226">
        <v>11</v>
      </c>
      <c r="D9" s="226" t="s">
        <v>269</v>
      </c>
      <c r="E9" s="226"/>
      <c r="F9" s="226"/>
      <c r="G9" s="133">
        <f t="shared" si="0"/>
        <v>0</v>
      </c>
      <c r="H9" s="133">
        <f t="shared" si="0"/>
        <v>0</v>
      </c>
    </row>
    <row r="10" spans="1:8" ht="20.25" customHeight="1" hidden="1">
      <c r="A10" s="227" t="s">
        <v>195</v>
      </c>
      <c r="B10" s="153" t="s">
        <v>545</v>
      </c>
      <c r="C10" s="226" t="s">
        <v>431</v>
      </c>
      <c r="D10" s="226" t="s">
        <v>269</v>
      </c>
      <c r="E10" s="226" t="s">
        <v>187</v>
      </c>
      <c r="F10" s="226"/>
      <c r="G10" s="286">
        <f t="shared" si="0"/>
        <v>0</v>
      </c>
      <c r="H10" s="133">
        <f t="shared" si="0"/>
        <v>0</v>
      </c>
    </row>
    <row r="11" spans="1:8" ht="30" customHeight="1" hidden="1">
      <c r="A11" s="225" t="s">
        <v>39</v>
      </c>
      <c r="B11" s="153" t="s">
        <v>545</v>
      </c>
      <c r="C11" s="226">
        <v>11</v>
      </c>
      <c r="D11" s="226" t="s">
        <v>269</v>
      </c>
      <c r="E11" s="226" t="s">
        <v>187</v>
      </c>
      <c r="F11" s="226" t="s">
        <v>10</v>
      </c>
      <c r="G11" s="130">
        <v>0</v>
      </c>
      <c r="H11" s="130">
        <v>0</v>
      </c>
    </row>
    <row r="12" spans="1:8" ht="48" customHeight="1" hidden="1">
      <c r="A12" s="228" t="s">
        <v>641</v>
      </c>
      <c r="B12" s="122" t="s">
        <v>294</v>
      </c>
      <c r="C12" s="125"/>
      <c r="D12" s="125"/>
      <c r="E12" s="125"/>
      <c r="F12" s="125"/>
      <c r="G12" s="132">
        <f>G13</f>
        <v>0</v>
      </c>
      <c r="H12" s="132">
        <f>H13</f>
        <v>0</v>
      </c>
    </row>
    <row r="13" spans="1:8" ht="35.25" customHeight="1" hidden="1">
      <c r="A13" s="225" t="s">
        <v>267</v>
      </c>
      <c r="B13" s="153" t="s">
        <v>297</v>
      </c>
      <c r="C13" s="226"/>
      <c r="D13" s="226"/>
      <c r="E13" s="226"/>
      <c r="F13" s="226"/>
      <c r="G13" s="133">
        <f>G14+G19</f>
        <v>0</v>
      </c>
      <c r="H13" s="133">
        <f>H14+H19</f>
        <v>0</v>
      </c>
    </row>
    <row r="14" spans="1:8" ht="18.75" customHeight="1" hidden="1">
      <c r="A14" s="229" t="s">
        <v>384</v>
      </c>
      <c r="B14" s="153" t="s">
        <v>539</v>
      </c>
      <c r="C14" s="226">
        <v>10</v>
      </c>
      <c r="D14" s="226"/>
      <c r="E14" s="226"/>
      <c r="F14" s="226"/>
      <c r="G14" s="133">
        <f aca="true" t="shared" si="1" ref="G14:H16">G15</f>
        <v>0</v>
      </c>
      <c r="H14" s="133">
        <f t="shared" si="1"/>
        <v>0</v>
      </c>
    </row>
    <row r="15" spans="1:8" ht="14.25" customHeight="1" hidden="1">
      <c r="A15" s="229" t="s">
        <v>266</v>
      </c>
      <c r="B15" s="153" t="s">
        <v>539</v>
      </c>
      <c r="C15" s="226">
        <v>10</v>
      </c>
      <c r="D15" s="226" t="s">
        <v>269</v>
      </c>
      <c r="E15" s="226"/>
      <c r="F15" s="226"/>
      <c r="G15" s="133">
        <f t="shared" si="1"/>
        <v>0</v>
      </c>
      <c r="H15" s="133">
        <f t="shared" si="1"/>
        <v>0</v>
      </c>
    </row>
    <row r="16" spans="1:8" ht="30.75" customHeight="1" hidden="1">
      <c r="A16" s="229" t="s">
        <v>40</v>
      </c>
      <c r="B16" s="153" t="s">
        <v>541</v>
      </c>
      <c r="C16" s="226">
        <v>10</v>
      </c>
      <c r="D16" s="226" t="s">
        <v>269</v>
      </c>
      <c r="E16" s="226"/>
      <c r="F16" s="226"/>
      <c r="G16" s="133">
        <f t="shared" si="1"/>
        <v>0</v>
      </c>
      <c r="H16" s="133">
        <f t="shared" si="1"/>
        <v>0</v>
      </c>
    </row>
    <row r="17" spans="1:8" ht="15" customHeight="1" hidden="1">
      <c r="A17" s="229" t="s">
        <v>268</v>
      </c>
      <c r="B17" s="153" t="s">
        <v>541</v>
      </c>
      <c r="C17" s="226" t="s">
        <v>426</v>
      </c>
      <c r="D17" s="226" t="s">
        <v>269</v>
      </c>
      <c r="E17" s="226" t="s">
        <v>193</v>
      </c>
      <c r="F17" s="121"/>
      <c r="G17" s="286">
        <f aca="true" t="shared" si="2" ref="G17:H21">G18</f>
        <v>0</v>
      </c>
      <c r="H17" s="133">
        <f>H18</f>
        <v>0</v>
      </c>
    </row>
    <row r="18" spans="1:8" ht="33" customHeight="1" hidden="1">
      <c r="A18" s="225" t="s">
        <v>41</v>
      </c>
      <c r="B18" s="153" t="s">
        <v>541</v>
      </c>
      <c r="C18" s="226">
        <v>10</v>
      </c>
      <c r="D18" s="226" t="s">
        <v>269</v>
      </c>
      <c r="E18" s="226" t="s">
        <v>193</v>
      </c>
      <c r="F18" s="226" t="s">
        <v>10</v>
      </c>
      <c r="G18" s="130">
        <v>0</v>
      </c>
      <c r="H18" s="130">
        <v>0</v>
      </c>
    </row>
    <row r="19" spans="1:8" ht="30.75" customHeight="1" hidden="1">
      <c r="A19" s="225" t="s">
        <v>278</v>
      </c>
      <c r="B19" s="153" t="s">
        <v>543</v>
      </c>
      <c r="C19" s="226"/>
      <c r="D19" s="226"/>
      <c r="E19" s="226"/>
      <c r="F19" s="226"/>
      <c r="G19" s="133">
        <f t="shared" si="2"/>
        <v>0</v>
      </c>
      <c r="H19" s="133">
        <f t="shared" si="2"/>
        <v>0</v>
      </c>
    </row>
    <row r="20" spans="1:8" ht="15.75" customHeight="1" hidden="1">
      <c r="A20" s="225" t="s">
        <v>385</v>
      </c>
      <c r="B20" s="153" t="s">
        <v>543</v>
      </c>
      <c r="C20" s="226">
        <v>10</v>
      </c>
      <c r="D20" s="226" t="s">
        <v>272</v>
      </c>
      <c r="E20" s="226"/>
      <c r="F20" s="226"/>
      <c r="G20" s="133">
        <f t="shared" si="2"/>
        <v>0</v>
      </c>
      <c r="H20" s="133">
        <f t="shared" si="2"/>
        <v>0</v>
      </c>
    </row>
    <row r="21" spans="1:8" ht="15" customHeight="1" hidden="1">
      <c r="A21" s="229" t="s">
        <v>268</v>
      </c>
      <c r="B21" s="153" t="s">
        <v>543</v>
      </c>
      <c r="C21" s="226" t="s">
        <v>426</v>
      </c>
      <c r="D21" s="226" t="s">
        <v>272</v>
      </c>
      <c r="E21" s="226" t="s">
        <v>193</v>
      </c>
      <c r="F21" s="121"/>
      <c r="G21" s="286">
        <f t="shared" si="2"/>
        <v>0</v>
      </c>
      <c r="H21" s="133">
        <f t="shared" si="2"/>
        <v>0</v>
      </c>
    </row>
    <row r="22" spans="1:8" ht="30" customHeight="1" hidden="1">
      <c r="A22" s="225" t="s">
        <v>41</v>
      </c>
      <c r="B22" s="153" t="s">
        <v>543</v>
      </c>
      <c r="C22" s="226">
        <v>10</v>
      </c>
      <c r="D22" s="226" t="s">
        <v>272</v>
      </c>
      <c r="E22" s="226" t="s">
        <v>193</v>
      </c>
      <c r="F22" s="226" t="s">
        <v>10</v>
      </c>
      <c r="G22" s="130">
        <v>0</v>
      </c>
      <c r="H22" s="130">
        <v>0</v>
      </c>
    </row>
    <row r="23" spans="1:8" ht="42.75" customHeight="1" hidden="1">
      <c r="A23" s="228" t="s">
        <v>642</v>
      </c>
      <c r="B23" s="122" t="s">
        <v>306</v>
      </c>
      <c r="C23" s="125"/>
      <c r="D23" s="125"/>
      <c r="E23" s="125"/>
      <c r="F23" s="125"/>
      <c r="G23" s="132">
        <f>G24</f>
        <v>0</v>
      </c>
      <c r="H23" s="132">
        <f>H24</f>
        <v>0</v>
      </c>
    </row>
    <row r="24" spans="1:8" ht="30" customHeight="1" hidden="1">
      <c r="A24" s="225" t="s">
        <v>309</v>
      </c>
      <c r="B24" s="153" t="s">
        <v>307</v>
      </c>
      <c r="C24" s="121"/>
      <c r="D24" s="121"/>
      <c r="E24" s="121"/>
      <c r="F24" s="121"/>
      <c r="G24" s="133">
        <f>G25+G30</f>
        <v>0</v>
      </c>
      <c r="H24" s="133">
        <f>H25+H30</f>
        <v>0</v>
      </c>
    </row>
    <row r="25" spans="1:8" ht="18.75" customHeight="1" hidden="1">
      <c r="A25" s="225" t="s">
        <v>251</v>
      </c>
      <c r="B25" s="153" t="s">
        <v>500</v>
      </c>
      <c r="C25" s="226" t="s">
        <v>269</v>
      </c>
      <c r="D25" s="226"/>
      <c r="E25" s="226"/>
      <c r="F25" s="226"/>
      <c r="G25" s="133">
        <f aca="true" t="shared" si="3" ref="G25:H28">G26</f>
        <v>0</v>
      </c>
      <c r="H25" s="133">
        <f t="shared" si="3"/>
        <v>0</v>
      </c>
    </row>
    <row r="26" spans="1:8" ht="21" customHeight="1" hidden="1">
      <c r="A26" s="225" t="s">
        <v>253</v>
      </c>
      <c r="B26" s="153" t="s">
        <v>500</v>
      </c>
      <c r="C26" s="226" t="s">
        <v>269</v>
      </c>
      <c r="D26" s="226" t="s">
        <v>425</v>
      </c>
      <c r="E26" s="226"/>
      <c r="F26" s="226"/>
      <c r="G26" s="133">
        <f t="shared" si="3"/>
        <v>0</v>
      </c>
      <c r="H26" s="133">
        <f t="shared" si="3"/>
        <v>0</v>
      </c>
    </row>
    <row r="27" spans="1:8" ht="36.75" customHeight="1" hidden="1">
      <c r="A27" s="225" t="s">
        <v>42</v>
      </c>
      <c r="B27" s="153" t="s">
        <v>500</v>
      </c>
      <c r="C27" s="226" t="s">
        <v>269</v>
      </c>
      <c r="D27" s="226" t="s">
        <v>425</v>
      </c>
      <c r="E27" s="226"/>
      <c r="F27" s="226"/>
      <c r="G27" s="133">
        <f t="shared" si="3"/>
        <v>0</v>
      </c>
      <c r="H27" s="286">
        <f t="shared" si="3"/>
        <v>0</v>
      </c>
    </row>
    <row r="28" spans="1:8" ht="15" customHeight="1" hidden="1">
      <c r="A28" s="227" t="s">
        <v>667</v>
      </c>
      <c r="B28" s="153" t="s">
        <v>500</v>
      </c>
      <c r="C28" s="226" t="s">
        <v>269</v>
      </c>
      <c r="D28" s="226" t="s">
        <v>425</v>
      </c>
      <c r="E28" s="226" t="s">
        <v>666</v>
      </c>
      <c r="F28" s="226"/>
      <c r="G28" s="286">
        <f t="shared" si="3"/>
        <v>0</v>
      </c>
      <c r="H28" s="286">
        <f t="shared" si="3"/>
        <v>0</v>
      </c>
    </row>
    <row r="29" spans="1:8" ht="32.25" customHeight="1" hidden="1">
      <c r="A29" s="225" t="s">
        <v>41</v>
      </c>
      <c r="B29" s="153" t="s">
        <v>500</v>
      </c>
      <c r="C29" s="226" t="s">
        <v>269</v>
      </c>
      <c r="D29" s="226" t="s">
        <v>425</v>
      </c>
      <c r="E29" s="226" t="s">
        <v>666</v>
      </c>
      <c r="F29" s="226" t="s">
        <v>10</v>
      </c>
      <c r="G29" s="130">
        <v>0</v>
      </c>
      <c r="H29" s="130">
        <v>0</v>
      </c>
    </row>
    <row r="30" spans="1:8" ht="19.5" customHeight="1" hidden="1">
      <c r="A30" s="225" t="s">
        <v>43</v>
      </c>
      <c r="B30" s="153" t="s">
        <v>500</v>
      </c>
      <c r="C30" s="226" t="s">
        <v>276</v>
      </c>
      <c r="D30" s="226"/>
      <c r="E30" s="226"/>
      <c r="F30" s="226"/>
      <c r="G30" s="133">
        <f aca="true" t="shared" si="4" ref="G30:H32">G31</f>
        <v>0</v>
      </c>
      <c r="H30" s="133">
        <f t="shared" si="4"/>
        <v>0</v>
      </c>
    </row>
    <row r="31" spans="1:8" ht="17.25" customHeight="1" hidden="1">
      <c r="A31" s="225" t="s">
        <v>44</v>
      </c>
      <c r="B31" s="153" t="s">
        <v>500</v>
      </c>
      <c r="C31" s="226" t="s">
        <v>276</v>
      </c>
      <c r="D31" s="226" t="s">
        <v>273</v>
      </c>
      <c r="E31" s="226"/>
      <c r="F31" s="226"/>
      <c r="G31" s="133">
        <f t="shared" si="4"/>
        <v>0</v>
      </c>
      <c r="H31" s="133">
        <f t="shared" si="4"/>
        <v>0</v>
      </c>
    </row>
    <row r="32" spans="1:8" ht="33" customHeight="1" hidden="1">
      <c r="A32" s="225" t="s">
        <v>252</v>
      </c>
      <c r="B32" s="153" t="s">
        <v>500</v>
      </c>
      <c r="C32" s="226" t="s">
        <v>276</v>
      </c>
      <c r="D32" s="226" t="s">
        <v>273</v>
      </c>
      <c r="E32" s="226" t="s">
        <v>187</v>
      </c>
      <c r="F32" s="226"/>
      <c r="G32" s="286">
        <f t="shared" si="4"/>
        <v>0</v>
      </c>
      <c r="H32" s="286">
        <f t="shared" si="4"/>
        <v>0</v>
      </c>
    </row>
    <row r="33" spans="1:8" ht="33.75" customHeight="1" hidden="1">
      <c r="A33" s="225" t="s">
        <v>41</v>
      </c>
      <c r="B33" s="153" t="s">
        <v>500</v>
      </c>
      <c r="C33" s="226" t="s">
        <v>276</v>
      </c>
      <c r="D33" s="226" t="s">
        <v>273</v>
      </c>
      <c r="E33" s="226" t="s">
        <v>187</v>
      </c>
      <c r="F33" s="226" t="s">
        <v>10</v>
      </c>
      <c r="G33" s="130">
        <v>0</v>
      </c>
      <c r="H33" s="130">
        <v>0</v>
      </c>
    </row>
    <row r="34" spans="1:8" ht="36.75" customHeight="1">
      <c r="A34" s="242" t="s">
        <v>637</v>
      </c>
      <c r="B34" s="122" t="s">
        <v>310</v>
      </c>
      <c r="C34" s="124"/>
      <c r="D34" s="124"/>
      <c r="E34" s="124"/>
      <c r="F34" s="124"/>
      <c r="G34" s="132">
        <f>G35+G41</f>
        <v>7000</v>
      </c>
      <c r="H34" s="132">
        <f>H35+H41</f>
        <v>7000</v>
      </c>
    </row>
    <row r="35" spans="1:8" ht="31.5" customHeight="1">
      <c r="A35" s="225" t="s">
        <v>314</v>
      </c>
      <c r="B35" s="153" t="s">
        <v>308</v>
      </c>
      <c r="C35" s="226"/>
      <c r="D35" s="226"/>
      <c r="E35" s="226"/>
      <c r="F35" s="226"/>
      <c r="G35" s="133">
        <f>G36</f>
        <v>7000</v>
      </c>
      <c r="H35" s="133">
        <f>H36</f>
        <v>7000</v>
      </c>
    </row>
    <row r="36" spans="1:8" ht="17.25" customHeight="1">
      <c r="A36" s="225" t="s">
        <v>589</v>
      </c>
      <c r="B36" s="153" t="s">
        <v>524</v>
      </c>
      <c r="C36" s="226" t="s">
        <v>274</v>
      </c>
      <c r="D36" s="226"/>
      <c r="E36" s="226"/>
      <c r="F36" s="226"/>
      <c r="G36" s="133">
        <f>G37</f>
        <v>7000</v>
      </c>
      <c r="H36" s="133">
        <f>H37</f>
        <v>7000</v>
      </c>
    </row>
    <row r="37" spans="1:8" ht="19.5" customHeight="1">
      <c r="A37" s="225" t="s">
        <v>690</v>
      </c>
      <c r="B37" s="153" t="s">
        <v>524</v>
      </c>
      <c r="C37" s="226" t="s">
        <v>274</v>
      </c>
      <c r="D37" s="226" t="s">
        <v>274</v>
      </c>
      <c r="E37" s="226"/>
      <c r="F37" s="226"/>
      <c r="G37" s="133">
        <f>G39</f>
        <v>7000</v>
      </c>
      <c r="H37" s="133">
        <f>H39</f>
        <v>7000</v>
      </c>
    </row>
    <row r="38" spans="1:8" ht="32.25" customHeight="1">
      <c r="A38" s="225" t="s">
        <v>45</v>
      </c>
      <c r="B38" s="153" t="s">
        <v>524</v>
      </c>
      <c r="C38" s="226" t="s">
        <v>274</v>
      </c>
      <c r="D38" s="226" t="s">
        <v>274</v>
      </c>
      <c r="E38" s="226"/>
      <c r="F38" s="226"/>
      <c r="G38" s="133"/>
      <c r="H38" s="133"/>
    </row>
    <row r="39" spans="1:8" ht="30" customHeight="1">
      <c r="A39" s="225" t="s">
        <v>252</v>
      </c>
      <c r="B39" s="153" t="s">
        <v>524</v>
      </c>
      <c r="C39" s="226" t="s">
        <v>274</v>
      </c>
      <c r="D39" s="226" t="s">
        <v>274</v>
      </c>
      <c r="E39" s="226" t="s">
        <v>187</v>
      </c>
      <c r="F39" s="226"/>
      <c r="G39" s="286">
        <f>G40</f>
        <v>7000</v>
      </c>
      <c r="H39" s="286">
        <f>H40</f>
        <v>7000</v>
      </c>
    </row>
    <row r="40" spans="1:8" ht="30.75" customHeight="1">
      <c r="A40" s="225" t="s">
        <v>41</v>
      </c>
      <c r="B40" s="153" t="s">
        <v>524</v>
      </c>
      <c r="C40" s="226" t="s">
        <v>274</v>
      </c>
      <c r="D40" s="226" t="s">
        <v>274</v>
      </c>
      <c r="E40" s="226" t="s">
        <v>187</v>
      </c>
      <c r="F40" s="226" t="s">
        <v>10</v>
      </c>
      <c r="G40" s="130">
        <v>7000</v>
      </c>
      <c r="H40" s="130">
        <v>7000</v>
      </c>
    </row>
    <row r="41" spans="1:8" ht="30" customHeight="1" hidden="1">
      <c r="A41" s="225" t="s">
        <v>45</v>
      </c>
      <c r="B41" s="153" t="s">
        <v>705</v>
      </c>
      <c r="C41" s="226" t="s">
        <v>274</v>
      </c>
      <c r="D41" s="226" t="s">
        <v>274</v>
      </c>
      <c r="E41" s="226"/>
      <c r="F41" s="226"/>
      <c r="G41" s="133">
        <f>G42</f>
        <v>0</v>
      </c>
      <c r="H41" s="133">
        <f>H42</f>
        <v>0</v>
      </c>
    </row>
    <row r="42" spans="1:8" ht="30" customHeight="1" hidden="1">
      <c r="A42" s="225" t="s">
        <v>252</v>
      </c>
      <c r="B42" s="153" t="s">
        <v>705</v>
      </c>
      <c r="C42" s="226" t="s">
        <v>274</v>
      </c>
      <c r="D42" s="226" t="s">
        <v>274</v>
      </c>
      <c r="E42" s="226" t="s">
        <v>187</v>
      </c>
      <c r="F42" s="226"/>
      <c r="G42" s="286">
        <f>G43</f>
        <v>0</v>
      </c>
      <c r="H42" s="286">
        <f>H43</f>
        <v>0</v>
      </c>
    </row>
    <row r="43" spans="1:8" ht="30" customHeight="1" hidden="1">
      <c r="A43" s="225" t="s">
        <v>41</v>
      </c>
      <c r="B43" s="153" t="s">
        <v>705</v>
      </c>
      <c r="C43" s="226" t="s">
        <v>274</v>
      </c>
      <c r="D43" s="226" t="s">
        <v>274</v>
      </c>
      <c r="E43" s="226" t="s">
        <v>187</v>
      </c>
      <c r="F43" s="226" t="s">
        <v>10</v>
      </c>
      <c r="G43" s="130">
        <v>0</v>
      </c>
      <c r="H43" s="130">
        <v>0</v>
      </c>
    </row>
    <row r="44" spans="1:8" ht="47.25" hidden="1">
      <c r="A44" s="228" t="s">
        <v>665</v>
      </c>
      <c r="B44" s="122" t="s">
        <v>315</v>
      </c>
      <c r="C44" s="124"/>
      <c r="D44" s="124"/>
      <c r="E44" s="124"/>
      <c r="F44" s="124"/>
      <c r="G44" s="132">
        <f aca="true" t="shared" si="5" ref="G44:G49">G45</f>
        <v>0</v>
      </c>
      <c r="H44" s="132">
        <f aca="true" t="shared" si="6" ref="H44:H49">H45</f>
        <v>0</v>
      </c>
    </row>
    <row r="45" spans="1:8" ht="16.5" customHeight="1" hidden="1">
      <c r="A45" s="225" t="s">
        <v>46</v>
      </c>
      <c r="B45" s="153" t="s">
        <v>313</v>
      </c>
      <c r="C45" s="226"/>
      <c r="D45" s="226"/>
      <c r="E45" s="226"/>
      <c r="F45" s="226"/>
      <c r="G45" s="133">
        <f t="shared" si="5"/>
        <v>0</v>
      </c>
      <c r="H45" s="133">
        <f t="shared" si="6"/>
        <v>0</v>
      </c>
    </row>
    <row r="46" spans="1:8" ht="18" customHeight="1" hidden="1">
      <c r="A46" s="225" t="s">
        <v>251</v>
      </c>
      <c r="B46" s="153" t="s">
        <v>47</v>
      </c>
      <c r="C46" s="226" t="s">
        <v>269</v>
      </c>
      <c r="D46" s="226"/>
      <c r="E46" s="226"/>
      <c r="F46" s="226"/>
      <c r="G46" s="133">
        <f t="shared" si="5"/>
        <v>0</v>
      </c>
      <c r="H46" s="133">
        <f t="shared" si="6"/>
        <v>0</v>
      </c>
    </row>
    <row r="47" spans="1:8" ht="17.25" customHeight="1" hidden="1">
      <c r="A47" s="225" t="s">
        <v>253</v>
      </c>
      <c r="B47" s="153" t="s">
        <v>47</v>
      </c>
      <c r="C47" s="226" t="s">
        <v>269</v>
      </c>
      <c r="D47" s="226" t="s">
        <v>425</v>
      </c>
      <c r="E47" s="226"/>
      <c r="F47" s="226"/>
      <c r="G47" s="133">
        <f t="shared" si="5"/>
        <v>0</v>
      </c>
      <c r="H47" s="133">
        <f t="shared" si="6"/>
        <v>0</v>
      </c>
    </row>
    <row r="48" spans="1:8" ht="33" customHeight="1" hidden="1">
      <c r="A48" s="225" t="s">
        <v>387</v>
      </c>
      <c r="B48" s="153" t="s">
        <v>47</v>
      </c>
      <c r="C48" s="226" t="s">
        <v>269</v>
      </c>
      <c r="D48" s="226" t="s">
        <v>425</v>
      </c>
      <c r="E48" s="226"/>
      <c r="F48" s="226"/>
      <c r="G48" s="133">
        <f t="shared" si="5"/>
        <v>0</v>
      </c>
      <c r="H48" s="133">
        <f t="shared" si="6"/>
        <v>0</v>
      </c>
    </row>
    <row r="49" spans="1:8" ht="28.5" customHeight="1" hidden="1">
      <c r="A49" s="225" t="s">
        <v>252</v>
      </c>
      <c r="B49" s="153" t="s">
        <v>47</v>
      </c>
      <c r="C49" s="226" t="s">
        <v>269</v>
      </c>
      <c r="D49" s="226" t="s">
        <v>425</v>
      </c>
      <c r="E49" s="226" t="s">
        <v>187</v>
      </c>
      <c r="F49" s="226"/>
      <c r="G49" s="286">
        <f t="shared" si="5"/>
        <v>0</v>
      </c>
      <c r="H49" s="286">
        <f t="shared" si="6"/>
        <v>0</v>
      </c>
    </row>
    <row r="50" spans="1:8" ht="33" customHeight="1" hidden="1">
      <c r="A50" s="225" t="s">
        <v>41</v>
      </c>
      <c r="B50" s="153" t="s">
        <v>47</v>
      </c>
      <c r="C50" s="226" t="s">
        <v>269</v>
      </c>
      <c r="D50" s="226" t="s">
        <v>425</v>
      </c>
      <c r="E50" s="226" t="s">
        <v>187</v>
      </c>
      <c r="F50" s="226" t="s">
        <v>10</v>
      </c>
      <c r="G50" s="130">
        <v>0</v>
      </c>
      <c r="H50" s="130">
        <v>0</v>
      </c>
    </row>
    <row r="51" spans="1:8" ht="2.25" customHeight="1" hidden="1">
      <c r="A51" s="228" t="s">
        <v>48</v>
      </c>
      <c r="B51" s="125" t="s">
        <v>477</v>
      </c>
      <c r="C51" s="125"/>
      <c r="D51" s="124"/>
      <c r="E51" s="124"/>
      <c r="F51" s="124"/>
      <c r="G51" s="132">
        <f aca="true" t="shared" si="7" ref="G51:H55">G52</f>
        <v>0</v>
      </c>
      <c r="H51" s="132">
        <f t="shared" si="7"/>
        <v>0</v>
      </c>
    </row>
    <row r="52" spans="1:8" ht="34.5" customHeight="1" hidden="1">
      <c r="A52" s="229" t="s">
        <v>49</v>
      </c>
      <c r="B52" s="226" t="s">
        <v>476</v>
      </c>
      <c r="C52" s="226"/>
      <c r="D52" s="226"/>
      <c r="E52" s="226"/>
      <c r="F52" s="226"/>
      <c r="G52" s="133">
        <f t="shared" si="7"/>
        <v>0</v>
      </c>
      <c r="H52" s="133">
        <f t="shared" si="7"/>
        <v>0</v>
      </c>
    </row>
    <row r="53" spans="1:8" ht="30" customHeight="1" hidden="1">
      <c r="A53" s="229" t="s">
        <v>386</v>
      </c>
      <c r="B53" s="153" t="s">
        <v>510</v>
      </c>
      <c r="C53" s="226" t="s">
        <v>272</v>
      </c>
      <c r="D53" s="226"/>
      <c r="E53" s="226"/>
      <c r="F53" s="226"/>
      <c r="G53" s="133">
        <f t="shared" si="7"/>
        <v>0</v>
      </c>
      <c r="H53" s="133">
        <f t="shared" si="7"/>
        <v>0</v>
      </c>
    </row>
    <row r="54" spans="1:8" ht="23.25" customHeight="1" hidden="1">
      <c r="A54" s="229" t="s">
        <v>255</v>
      </c>
      <c r="B54" s="153" t="s">
        <v>510</v>
      </c>
      <c r="C54" s="226" t="s">
        <v>272</v>
      </c>
      <c r="D54" s="226" t="s">
        <v>426</v>
      </c>
      <c r="E54" s="226"/>
      <c r="F54" s="226"/>
      <c r="G54" s="133">
        <f t="shared" si="7"/>
        <v>0</v>
      </c>
      <c r="H54" s="133">
        <f t="shared" si="7"/>
        <v>0</v>
      </c>
    </row>
    <row r="55" spans="1:8" ht="31.5" customHeight="1" hidden="1">
      <c r="A55" s="225" t="s">
        <v>252</v>
      </c>
      <c r="B55" s="153" t="s">
        <v>510</v>
      </c>
      <c r="C55" s="226" t="s">
        <v>272</v>
      </c>
      <c r="D55" s="226" t="s">
        <v>426</v>
      </c>
      <c r="E55" s="226" t="s">
        <v>187</v>
      </c>
      <c r="F55" s="226"/>
      <c r="G55" s="133">
        <f t="shared" si="7"/>
        <v>0</v>
      </c>
      <c r="H55" s="133">
        <f t="shared" si="7"/>
        <v>0</v>
      </c>
    </row>
    <row r="56" spans="1:8" ht="30" customHeight="1" hidden="1">
      <c r="A56" s="225" t="s">
        <v>41</v>
      </c>
      <c r="B56" s="153" t="s">
        <v>510</v>
      </c>
      <c r="C56" s="226" t="s">
        <v>272</v>
      </c>
      <c r="D56" s="226" t="s">
        <v>426</v>
      </c>
      <c r="E56" s="226" t="s">
        <v>187</v>
      </c>
      <c r="F56" s="226" t="s">
        <v>10</v>
      </c>
      <c r="G56" s="130">
        <v>0</v>
      </c>
      <c r="H56" s="130">
        <v>0</v>
      </c>
    </row>
    <row r="57" spans="1:8" ht="51.75" customHeight="1">
      <c r="A57" s="228" t="s">
        <v>805</v>
      </c>
      <c r="B57" s="122" t="s">
        <v>481</v>
      </c>
      <c r="C57" s="125"/>
      <c r="D57" s="125"/>
      <c r="E57" s="125"/>
      <c r="F57" s="125"/>
      <c r="G57" s="132">
        <f aca="true" t="shared" si="8" ref="G57:H61">G58</f>
        <v>1000</v>
      </c>
      <c r="H57" s="132">
        <f t="shared" si="8"/>
        <v>1000</v>
      </c>
    </row>
    <row r="58" spans="1:8" ht="18.75" customHeight="1">
      <c r="A58" s="229" t="s">
        <v>529</v>
      </c>
      <c r="B58" s="153" t="s">
        <v>482</v>
      </c>
      <c r="C58" s="226"/>
      <c r="D58" s="226"/>
      <c r="E58" s="226"/>
      <c r="F58" s="226"/>
      <c r="G58" s="133">
        <f t="shared" si="8"/>
        <v>1000</v>
      </c>
      <c r="H58" s="133">
        <f t="shared" si="8"/>
        <v>1000</v>
      </c>
    </row>
    <row r="59" spans="1:8" ht="15.75">
      <c r="A59" s="229" t="s">
        <v>262</v>
      </c>
      <c r="B59" s="153" t="s">
        <v>530</v>
      </c>
      <c r="C59" s="226" t="s">
        <v>275</v>
      </c>
      <c r="D59" s="226"/>
      <c r="E59" s="226"/>
      <c r="F59" s="226"/>
      <c r="G59" s="133">
        <f t="shared" si="8"/>
        <v>1000</v>
      </c>
      <c r="H59" s="133">
        <f t="shared" si="8"/>
        <v>1000</v>
      </c>
    </row>
    <row r="60" spans="1:8" ht="31.5" customHeight="1">
      <c r="A60" s="229" t="s">
        <v>50</v>
      </c>
      <c r="B60" s="153" t="s">
        <v>530</v>
      </c>
      <c r="C60" s="226" t="s">
        <v>275</v>
      </c>
      <c r="D60" s="226" t="s">
        <v>274</v>
      </c>
      <c r="E60" s="226"/>
      <c r="F60" s="226"/>
      <c r="G60" s="133">
        <f t="shared" si="8"/>
        <v>1000</v>
      </c>
      <c r="H60" s="133">
        <f t="shared" si="8"/>
        <v>1000</v>
      </c>
    </row>
    <row r="61" spans="1:8" ht="36" customHeight="1">
      <c r="A61" s="225" t="s">
        <v>252</v>
      </c>
      <c r="B61" s="153" t="s">
        <v>530</v>
      </c>
      <c r="C61" s="226" t="s">
        <v>275</v>
      </c>
      <c r="D61" s="226" t="s">
        <v>274</v>
      </c>
      <c r="E61" s="226" t="s">
        <v>187</v>
      </c>
      <c r="F61" s="226"/>
      <c r="G61" s="133">
        <f t="shared" si="8"/>
        <v>1000</v>
      </c>
      <c r="H61" s="133">
        <f t="shared" si="8"/>
        <v>1000</v>
      </c>
    </row>
    <row r="62" spans="1:8" ht="36" customHeight="1">
      <c r="A62" s="225" t="s">
        <v>41</v>
      </c>
      <c r="B62" s="153" t="s">
        <v>530</v>
      </c>
      <c r="C62" s="226" t="s">
        <v>275</v>
      </c>
      <c r="D62" s="226" t="s">
        <v>274</v>
      </c>
      <c r="E62" s="226" t="s">
        <v>187</v>
      </c>
      <c r="F62" s="226" t="s">
        <v>10</v>
      </c>
      <c r="G62" s="130">
        <v>1000</v>
      </c>
      <c r="H62" s="130">
        <v>1000</v>
      </c>
    </row>
    <row r="63" spans="1:8" ht="0.75" customHeight="1">
      <c r="A63" s="243" t="s">
        <v>692</v>
      </c>
      <c r="B63" s="122" t="s">
        <v>201</v>
      </c>
      <c r="C63" s="125"/>
      <c r="D63" s="125"/>
      <c r="E63" s="125"/>
      <c r="F63" s="125"/>
      <c r="G63" s="132">
        <f>G64</f>
        <v>0</v>
      </c>
      <c r="H63" s="132">
        <f>H64</f>
        <v>0</v>
      </c>
    </row>
    <row r="64" spans="1:8" ht="37.5" customHeight="1" hidden="1">
      <c r="A64" s="225" t="s">
        <v>483</v>
      </c>
      <c r="B64" s="153" t="s">
        <v>554</v>
      </c>
      <c r="C64" s="226"/>
      <c r="D64" s="226"/>
      <c r="E64" s="226"/>
      <c r="F64" s="226"/>
      <c r="G64" s="133">
        <f>G66</f>
        <v>0</v>
      </c>
      <c r="H64" s="133">
        <f>H66</f>
        <v>0</v>
      </c>
    </row>
    <row r="65" spans="1:8" ht="27.75" customHeight="1" hidden="1">
      <c r="A65" s="225" t="s">
        <v>386</v>
      </c>
      <c r="B65" s="153" t="s">
        <v>554</v>
      </c>
      <c r="C65" s="226" t="s">
        <v>272</v>
      </c>
      <c r="D65" s="226"/>
      <c r="E65" s="226"/>
      <c r="F65" s="226"/>
      <c r="G65" s="133">
        <f aca="true" t="shared" si="9" ref="G65:H67">G66</f>
        <v>0</v>
      </c>
      <c r="H65" s="133">
        <f t="shared" si="9"/>
        <v>0</v>
      </c>
    </row>
    <row r="66" spans="1:8" ht="31.5" hidden="1">
      <c r="A66" s="225" t="s">
        <v>51</v>
      </c>
      <c r="B66" s="153" t="s">
        <v>554</v>
      </c>
      <c r="C66" s="226" t="s">
        <v>272</v>
      </c>
      <c r="D66" s="226" t="s">
        <v>164</v>
      </c>
      <c r="E66" s="226"/>
      <c r="F66" s="226"/>
      <c r="G66" s="133">
        <f t="shared" si="9"/>
        <v>0</v>
      </c>
      <c r="H66" s="133">
        <f t="shared" si="9"/>
        <v>0</v>
      </c>
    </row>
    <row r="67" spans="1:8" ht="12" customHeight="1" hidden="1">
      <c r="A67" s="225" t="s">
        <v>252</v>
      </c>
      <c r="B67" s="153" t="s">
        <v>52</v>
      </c>
      <c r="C67" s="226" t="s">
        <v>272</v>
      </c>
      <c r="D67" s="226" t="s">
        <v>164</v>
      </c>
      <c r="E67" s="226" t="s">
        <v>187</v>
      </c>
      <c r="F67" s="226"/>
      <c r="G67" s="286">
        <f t="shared" si="9"/>
        <v>0</v>
      </c>
      <c r="H67" s="286">
        <f t="shared" si="9"/>
        <v>0</v>
      </c>
    </row>
    <row r="68" spans="1:8" ht="32.25" customHeight="1" hidden="1">
      <c r="A68" s="225" t="s">
        <v>41</v>
      </c>
      <c r="B68" s="153" t="s">
        <v>52</v>
      </c>
      <c r="C68" s="226" t="s">
        <v>272</v>
      </c>
      <c r="D68" s="226" t="s">
        <v>164</v>
      </c>
      <c r="E68" s="226" t="s">
        <v>187</v>
      </c>
      <c r="F68" s="226" t="s">
        <v>10</v>
      </c>
      <c r="G68" s="130">
        <v>0</v>
      </c>
      <c r="H68" s="130">
        <v>0</v>
      </c>
    </row>
    <row r="69" spans="1:8" ht="36.75" customHeight="1">
      <c r="A69" s="230" t="s">
        <v>779</v>
      </c>
      <c r="B69" s="122" t="s">
        <v>478</v>
      </c>
      <c r="C69" s="125"/>
      <c r="D69" s="125"/>
      <c r="E69" s="125"/>
      <c r="F69" s="125"/>
      <c r="G69" s="132">
        <f>G70</f>
        <v>200</v>
      </c>
      <c r="H69" s="132">
        <f>H70</f>
        <v>200</v>
      </c>
    </row>
    <row r="70" spans="1:8" ht="15.75" hidden="1">
      <c r="A70" s="225" t="s">
        <v>537</v>
      </c>
      <c r="B70" s="153" t="s">
        <v>535</v>
      </c>
      <c r="C70" s="226"/>
      <c r="D70" s="226"/>
      <c r="E70" s="226"/>
      <c r="F70" s="226"/>
      <c r="G70" s="133">
        <f>G72</f>
        <v>200</v>
      </c>
      <c r="H70" s="133">
        <f>H72</f>
        <v>200</v>
      </c>
    </row>
    <row r="71" spans="1:8" ht="15.75" hidden="1">
      <c r="A71" s="225" t="s">
        <v>43</v>
      </c>
      <c r="B71" s="153" t="s">
        <v>535</v>
      </c>
      <c r="C71" s="226" t="s">
        <v>276</v>
      </c>
      <c r="D71" s="226"/>
      <c r="E71" s="226"/>
      <c r="F71" s="226"/>
      <c r="G71" s="133">
        <f>G73</f>
        <v>200</v>
      </c>
      <c r="H71" s="133">
        <f>H73</f>
        <v>200</v>
      </c>
    </row>
    <row r="72" spans="1:8" ht="24.75" customHeight="1">
      <c r="A72" s="225" t="s">
        <v>44</v>
      </c>
      <c r="B72" s="153" t="s">
        <v>535</v>
      </c>
      <c r="C72" s="226" t="s">
        <v>276</v>
      </c>
      <c r="D72" s="226" t="s">
        <v>269</v>
      </c>
      <c r="E72" s="226"/>
      <c r="F72" s="226"/>
      <c r="G72" s="133">
        <f>G73</f>
        <v>200</v>
      </c>
      <c r="H72" s="133">
        <f>H73</f>
        <v>200</v>
      </c>
    </row>
    <row r="73" spans="1:8" ht="30" customHeight="1">
      <c r="A73" s="225" t="s">
        <v>252</v>
      </c>
      <c r="B73" s="153" t="s">
        <v>535</v>
      </c>
      <c r="C73" s="226" t="s">
        <v>276</v>
      </c>
      <c r="D73" s="226" t="s">
        <v>269</v>
      </c>
      <c r="E73" s="226" t="s">
        <v>187</v>
      </c>
      <c r="F73" s="226"/>
      <c r="G73" s="133">
        <f>G74</f>
        <v>200</v>
      </c>
      <c r="H73" s="133">
        <f>H74</f>
        <v>200</v>
      </c>
    </row>
    <row r="74" spans="1:8" ht="34.5" customHeight="1">
      <c r="A74" s="225" t="s">
        <v>41</v>
      </c>
      <c r="B74" s="153" t="s">
        <v>535</v>
      </c>
      <c r="C74" s="226" t="s">
        <v>276</v>
      </c>
      <c r="D74" s="226" t="s">
        <v>269</v>
      </c>
      <c r="E74" s="226" t="s">
        <v>187</v>
      </c>
      <c r="F74" s="226" t="s">
        <v>10</v>
      </c>
      <c r="G74" s="130">
        <v>200</v>
      </c>
      <c r="H74" s="130">
        <v>200</v>
      </c>
    </row>
    <row r="75" spans="1:8" ht="0.75" customHeight="1">
      <c r="A75" s="228" t="s">
        <v>643</v>
      </c>
      <c r="B75" s="125" t="s">
        <v>479</v>
      </c>
      <c r="C75" s="125"/>
      <c r="D75" s="124"/>
      <c r="E75" s="124"/>
      <c r="F75" s="124"/>
      <c r="G75" s="132">
        <f>G76+G87+G90</f>
        <v>0</v>
      </c>
      <c r="H75" s="132">
        <f aca="true" t="shared" si="10" ref="G75:H79">H76</f>
        <v>0</v>
      </c>
    </row>
    <row r="76" spans="1:8" ht="30.75" customHeight="1" hidden="1">
      <c r="A76" s="229" t="s">
        <v>49</v>
      </c>
      <c r="B76" s="226" t="s">
        <v>480</v>
      </c>
      <c r="C76" s="226"/>
      <c r="D76" s="226"/>
      <c r="E76" s="226"/>
      <c r="F76" s="226"/>
      <c r="G76" s="133">
        <f t="shared" si="10"/>
        <v>0</v>
      </c>
      <c r="H76" s="133">
        <f t="shared" si="10"/>
        <v>0</v>
      </c>
    </row>
    <row r="77" spans="1:8" ht="22.5" customHeight="1" hidden="1">
      <c r="A77" s="229" t="s">
        <v>386</v>
      </c>
      <c r="B77" s="153" t="s">
        <v>518</v>
      </c>
      <c r="C77" s="226" t="s">
        <v>272</v>
      </c>
      <c r="D77" s="226"/>
      <c r="E77" s="226"/>
      <c r="F77" s="226"/>
      <c r="G77" s="133">
        <f t="shared" si="10"/>
        <v>0</v>
      </c>
      <c r="H77" s="133">
        <f t="shared" si="10"/>
        <v>0</v>
      </c>
    </row>
    <row r="78" spans="1:8" ht="21.75" customHeight="1" hidden="1">
      <c r="A78" s="229" t="s">
        <v>255</v>
      </c>
      <c r="B78" s="153" t="s">
        <v>518</v>
      </c>
      <c r="C78" s="226" t="s">
        <v>272</v>
      </c>
      <c r="D78" s="226" t="s">
        <v>426</v>
      </c>
      <c r="E78" s="226"/>
      <c r="F78" s="226"/>
      <c r="G78" s="133">
        <f t="shared" si="10"/>
        <v>0</v>
      </c>
      <c r="H78" s="133">
        <f t="shared" si="10"/>
        <v>0</v>
      </c>
    </row>
    <row r="79" spans="1:8" ht="20.25" customHeight="1" hidden="1">
      <c r="A79" s="225" t="s">
        <v>252</v>
      </c>
      <c r="B79" s="153" t="s">
        <v>518</v>
      </c>
      <c r="C79" s="226" t="s">
        <v>272</v>
      </c>
      <c r="D79" s="226" t="s">
        <v>426</v>
      </c>
      <c r="E79" s="226" t="s">
        <v>187</v>
      </c>
      <c r="F79" s="226"/>
      <c r="G79" s="286">
        <f t="shared" si="10"/>
        <v>0</v>
      </c>
      <c r="H79" s="286">
        <f t="shared" si="10"/>
        <v>0</v>
      </c>
    </row>
    <row r="80" spans="1:8" ht="38.25" customHeight="1" hidden="1">
      <c r="A80" s="225" t="s">
        <v>41</v>
      </c>
      <c r="B80" s="153" t="s">
        <v>518</v>
      </c>
      <c r="C80" s="226" t="s">
        <v>272</v>
      </c>
      <c r="D80" s="226" t="s">
        <v>426</v>
      </c>
      <c r="E80" s="226" t="s">
        <v>187</v>
      </c>
      <c r="F80" s="226" t="s">
        <v>10</v>
      </c>
      <c r="G80" s="130">
        <v>0</v>
      </c>
      <c r="H80" s="130">
        <v>0</v>
      </c>
    </row>
    <row r="81" spans="1:8" ht="27" customHeight="1" hidden="1">
      <c r="A81" s="228" t="s">
        <v>644</v>
      </c>
      <c r="B81" s="125" t="s">
        <v>53</v>
      </c>
      <c r="C81" s="125"/>
      <c r="D81" s="124"/>
      <c r="E81" s="124"/>
      <c r="F81" s="124"/>
      <c r="G81" s="132">
        <f aca="true" t="shared" si="11" ref="G81:H85">G82</f>
        <v>0</v>
      </c>
      <c r="H81" s="132">
        <f t="shared" si="11"/>
        <v>0</v>
      </c>
    </row>
    <row r="82" spans="1:8" ht="32.25" customHeight="1" hidden="1">
      <c r="A82" s="229" t="s">
        <v>55</v>
      </c>
      <c r="B82" s="226" t="s">
        <v>54</v>
      </c>
      <c r="C82" s="226"/>
      <c r="D82" s="226"/>
      <c r="E82" s="226"/>
      <c r="F82" s="226"/>
      <c r="G82" s="133">
        <f t="shared" si="11"/>
        <v>0</v>
      </c>
      <c r="H82" s="133">
        <f t="shared" si="11"/>
        <v>0</v>
      </c>
    </row>
    <row r="83" spans="1:8" ht="24" customHeight="1" hidden="1">
      <c r="A83" s="229" t="s">
        <v>386</v>
      </c>
      <c r="B83" s="226" t="s">
        <v>56</v>
      </c>
      <c r="C83" s="226" t="s">
        <v>272</v>
      </c>
      <c r="D83" s="226"/>
      <c r="E83" s="226"/>
      <c r="F83" s="226"/>
      <c r="G83" s="133">
        <f t="shared" si="11"/>
        <v>0</v>
      </c>
      <c r="H83" s="133">
        <f t="shared" si="11"/>
        <v>0</v>
      </c>
    </row>
    <row r="84" spans="1:8" ht="31.5" customHeight="1" hidden="1">
      <c r="A84" s="229" t="s">
        <v>65</v>
      </c>
      <c r="B84" s="226" t="s">
        <v>56</v>
      </c>
      <c r="C84" s="226" t="s">
        <v>272</v>
      </c>
      <c r="D84" s="226" t="s">
        <v>277</v>
      </c>
      <c r="E84" s="226"/>
      <c r="F84" s="226"/>
      <c r="G84" s="133">
        <f t="shared" si="11"/>
        <v>0</v>
      </c>
      <c r="H84" s="133">
        <f t="shared" si="11"/>
        <v>0</v>
      </c>
    </row>
    <row r="85" spans="1:8" ht="35.25" customHeight="1" hidden="1">
      <c r="A85" s="225" t="s">
        <v>252</v>
      </c>
      <c r="B85" s="226" t="s">
        <v>56</v>
      </c>
      <c r="C85" s="226" t="s">
        <v>272</v>
      </c>
      <c r="D85" s="226" t="s">
        <v>277</v>
      </c>
      <c r="E85" s="226" t="s">
        <v>187</v>
      </c>
      <c r="F85" s="226"/>
      <c r="G85" s="133">
        <f t="shared" si="11"/>
        <v>0</v>
      </c>
      <c r="H85" s="133">
        <f t="shared" si="11"/>
        <v>0</v>
      </c>
    </row>
    <row r="86" spans="1:8" ht="30.75" customHeight="1" hidden="1">
      <c r="A86" s="225" t="s">
        <v>41</v>
      </c>
      <c r="B86" s="226" t="s">
        <v>56</v>
      </c>
      <c r="C86" s="226" t="s">
        <v>272</v>
      </c>
      <c r="D86" s="226" t="s">
        <v>277</v>
      </c>
      <c r="E86" s="226" t="s">
        <v>187</v>
      </c>
      <c r="F86" s="226" t="s">
        <v>10</v>
      </c>
      <c r="G86" s="130">
        <v>0</v>
      </c>
      <c r="H86" s="130">
        <v>0</v>
      </c>
    </row>
    <row r="87" spans="1:8" ht="30.75" customHeight="1" hidden="1">
      <c r="A87" s="229" t="s">
        <v>744</v>
      </c>
      <c r="B87" s="226" t="s">
        <v>701</v>
      </c>
      <c r="C87" s="226"/>
      <c r="D87" s="226"/>
      <c r="E87" s="226"/>
      <c r="F87" s="226"/>
      <c r="G87" s="133">
        <f>G88</f>
        <v>0</v>
      </c>
      <c r="H87" s="133">
        <f>H88</f>
        <v>0</v>
      </c>
    </row>
    <row r="88" spans="1:8" ht="30.75" customHeight="1" hidden="1">
      <c r="A88" s="225" t="s">
        <v>252</v>
      </c>
      <c r="B88" s="226" t="s">
        <v>701</v>
      </c>
      <c r="C88" s="226" t="s">
        <v>272</v>
      </c>
      <c r="D88" s="226" t="s">
        <v>426</v>
      </c>
      <c r="E88" s="226" t="s">
        <v>187</v>
      </c>
      <c r="F88" s="226"/>
      <c r="G88" s="286">
        <f>G89</f>
        <v>0</v>
      </c>
      <c r="H88" s="287">
        <v>0</v>
      </c>
    </row>
    <row r="89" spans="1:8" ht="30.75" customHeight="1" hidden="1">
      <c r="A89" s="225" t="s">
        <v>41</v>
      </c>
      <c r="B89" s="226" t="s">
        <v>701</v>
      </c>
      <c r="C89" s="226" t="s">
        <v>272</v>
      </c>
      <c r="D89" s="226" t="s">
        <v>426</v>
      </c>
      <c r="E89" s="226" t="s">
        <v>187</v>
      </c>
      <c r="F89" s="226" t="s">
        <v>10</v>
      </c>
      <c r="G89" s="130">
        <v>0</v>
      </c>
      <c r="H89" s="130">
        <v>0</v>
      </c>
    </row>
    <row r="90" spans="1:8" ht="30.75" customHeight="1" hidden="1">
      <c r="A90" s="229" t="s">
        <v>704</v>
      </c>
      <c r="B90" s="279" t="s">
        <v>703</v>
      </c>
      <c r="C90" s="226"/>
      <c r="D90" s="226"/>
      <c r="E90" s="226"/>
      <c r="F90" s="226"/>
      <c r="G90" s="281">
        <f>G91</f>
        <v>0</v>
      </c>
      <c r="H90" s="281">
        <f>H91</f>
        <v>0</v>
      </c>
    </row>
    <row r="91" spans="1:8" ht="30.75" customHeight="1" hidden="1">
      <c r="A91" s="225" t="s">
        <v>252</v>
      </c>
      <c r="B91" s="279" t="s">
        <v>703</v>
      </c>
      <c r="C91" s="226" t="s">
        <v>272</v>
      </c>
      <c r="D91" s="226" t="s">
        <v>426</v>
      </c>
      <c r="E91" s="226" t="s">
        <v>187</v>
      </c>
      <c r="F91" s="226"/>
      <c r="G91" s="287">
        <f>G92</f>
        <v>0</v>
      </c>
      <c r="H91" s="287">
        <v>0</v>
      </c>
    </row>
    <row r="92" spans="1:8" ht="30.75" customHeight="1" hidden="1">
      <c r="A92" s="225" t="s">
        <v>41</v>
      </c>
      <c r="B92" s="279" t="s">
        <v>703</v>
      </c>
      <c r="C92" s="226" t="s">
        <v>272</v>
      </c>
      <c r="D92" s="226" t="s">
        <v>426</v>
      </c>
      <c r="E92" s="226" t="s">
        <v>187</v>
      </c>
      <c r="F92" s="226" t="s">
        <v>10</v>
      </c>
      <c r="G92" s="130">
        <v>0</v>
      </c>
      <c r="H92" s="130">
        <v>0</v>
      </c>
    </row>
    <row r="93" spans="1:8" ht="32.25" customHeight="1">
      <c r="A93" s="228" t="s">
        <v>793</v>
      </c>
      <c r="B93" s="125" t="s">
        <v>501</v>
      </c>
      <c r="C93" s="125"/>
      <c r="D93" s="124"/>
      <c r="E93" s="124"/>
      <c r="F93" s="124"/>
      <c r="G93" s="132">
        <f aca="true" t="shared" si="12" ref="G93:H97">G94</f>
        <v>109000</v>
      </c>
      <c r="H93" s="132">
        <f t="shared" si="12"/>
        <v>109000</v>
      </c>
    </row>
    <row r="94" spans="1:8" ht="18.75" customHeight="1">
      <c r="A94" s="225" t="s">
        <v>251</v>
      </c>
      <c r="B94" s="153" t="s">
        <v>57</v>
      </c>
      <c r="C94" s="226" t="s">
        <v>269</v>
      </c>
      <c r="D94" s="226"/>
      <c r="E94" s="226"/>
      <c r="F94" s="226"/>
      <c r="G94" s="133">
        <f t="shared" si="12"/>
        <v>109000</v>
      </c>
      <c r="H94" s="133">
        <f t="shared" si="12"/>
        <v>109000</v>
      </c>
    </row>
    <row r="95" spans="1:8" ht="29.25" customHeight="1">
      <c r="A95" s="225" t="s">
        <v>502</v>
      </c>
      <c r="B95" s="153" t="s">
        <v>57</v>
      </c>
      <c r="C95" s="226" t="s">
        <v>269</v>
      </c>
      <c r="D95" s="226" t="s">
        <v>425</v>
      </c>
      <c r="E95" s="226"/>
      <c r="F95" s="226"/>
      <c r="G95" s="133">
        <f t="shared" si="12"/>
        <v>109000</v>
      </c>
      <c r="H95" s="133">
        <f t="shared" si="12"/>
        <v>109000</v>
      </c>
    </row>
    <row r="96" spans="1:8" ht="32.25" customHeight="1">
      <c r="A96" s="229" t="s">
        <v>503</v>
      </c>
      <c r="B96" s="153" t="s">
        <v>58</v>
      </c>
      <c r="C96" s="226" t="s">
        <v>269</v>
      </c>
      <c r="D96" s="226" t="s">
        <v>425</v>
      </c>
      <c r="E96" s="226"/>
      <c r="F96" s="226"/>
      <c r="G96" s="133">
        <f t="shared" si="12"/>
        <v>109000</v>
      </c>
      <c r="H96" s="133">
        <f t="shared" si="12"/>
        <v>109000</v>
      </c>
    </row>
    <row r="97" spans="1:8" ht="22.5" customHeight="1">
      <c r="A97" s="225" t="s">
        <v>252</v>
      </c>
      <c r="B97" s="153" t="s">
        <v>58</v>
      </c>
      <c r="C97" s="226" t="s">
        <v>269</v>
      </c>
      <c r="D97" s="226" t="s">
        <v>425</v>
      </c>
      <c r="E97" s="226" t="s">
        <v>187</v>
      </c>
      <c r="F97" s="226"/>
      <c r="G97" s="286">
        <f t="shared" si="12"/>
        <v>109000</v>
      </c>
      <c r="H97" s="286">
        <f t="shared" si="12"/>
        <v>109000</v>
      </c>
    </row>
    <row r="98" spans="1:8" ht="19.5" customHeight="1">
      <c r="A98" s="225" t="s">
        <v>41</v>
      </c>
      <c r="B98" s="153" t="s">
        <v>58</v>
      </c>
      <c r="C98" s="226" t="s">
        <v>269</v>
      </c>
      <c r="D98" s="226" t="s">
        <v>425</v>
      </c>
      <c r="E98" s="226" t="s">
        <v>187</v>
      </c>
      <c r="F98" s="226" t="s">
        <v>10</v>
      </c>
      <c r="G98" s="130">
        <v>109000</v>
      </c>
      <c r="H98" s="130">
        <v>109000</v>
      </c>
    </row>
    <row r="99" spans="1:9" ht="32.25" customHeight="1">
      <c r="A99" s="276" t="s">
        <v>710</v>
      </c>
      <c r="B99" s="231" t="s">
        <v>588</v>
      </c>
      <c r="C99" s="232"/>
      <c r="D99" s="232"/>
      <c r="E99" s="232"/>
      <c r="F99" s="232"/>
      <c r="G99" s="132">
        <f aca="true" t="shared" si="13" ref="G99:H104">G100</f>
        <v>40000</v>
      </c>
      <c r="H99" s="132">
        <f t="shared" si="13"/>
        <v>40000</v>
      </c>
      <c r="I99" t="s">
        <v>795</v>
      </c>
    </row>
    <row r="100" spans="1:8" ht="18.75" customHeight="1">
      <c r="A100" s="225" t="s">
        <v>589</v>
      </c>
      <c r="B100" s="153" t="s">
        <v>590</v>
      </c>
      <c r="C100" s="226" t="s">
        <v>274</v>
      </c>
      <c r="D100" s="226"/>
      <c r="E100" s="226"/>
      <c r="F100" s="226"/>
      <c r="G100" s="133">
        <f t="shared" si="13"/>
        <v>40000</v>
      </c>
      <c r="H100" s="133">
        <f t="shared" si="13"/>
        <v>40000</v>
      </c>
    </row>
    <row r="101" spans="1:8" ht="24" customHeight="1">
      <c r="A101" s="225" t="s">
        <v>591</v>
      </c>
      <c r="B101" s="153" t="s">
        <v>590</v>
      </c>
      <c r="C101" s="226" t="s">
        <v>274</v>
      </c>
      <c r="D101" s="226" t="s">
        <v>271</v>
      </c>
      <c r="E101" s="226"/>
      <c r="F101" s="226"/>
      <c r="G101" s="133">
        <f t="shared" si="13"/>
        <v>40000</v>
      </c>
      <c r="H101" s="133">
        <f t="shared" si="13"/>
        <v>40000</v>
      </c>
    </row>
    <row r="102" spans="1:8" ht="24" customHeight="1">
      <c r="A102" s="225" t="s">
        <v>592</v>
      </c>
      <c r="B102" s="153" t="s">
        <v>590</v>
      </c>
      <c r="C102" s="226" t="s">
        <v>274</v>
      </c>
      <c r="D102" s="226" t="s">
        <v>271</v>
      </c>
      <c r="E102" s="226"/>
      <c r="F102" s="226"/>
      <c r="G102" s="133">
        <f t="shared" si="13"/>
        <v>40000</v>
      </c>
      <c r="H102" s="133">
        <f t="shared" si="13"/>
        <v>40000</v>
      </c>
    </row>
    <row r="103" spans="1:8" ht="21" customHeight="1">
      <c r="A103" s="227" t="s">
        <v>593</v>
      </c>
      <c r="B103" s="153" t="s">
        <v>594</v>
      </c>
      <c r="C103" s="226" t="s">
        <v>274</v>
      </c>
      <c r="D103" s="226" t="s">
        <v>271</v>
      </c>
      <c r="E103" s="226"/>
      <c r="F103" s="226"/>
      <c r="G103" s="133">
        <f t="shared" si="13"/>
        <v>40000</v>
      </c>
      <c r="H103" s="133">
        <f t="shared" si="13"/>
        <v>40000</v>
      </c>
    </row>
    <row r="104" spans="1:8" ht="32.25" customHeight="1">
      <c r="A104" s="225" t="s">
        <v>252</v>
      </c>
      <c r="B104" s="153" t="s">
        <v>58</v>
      </c>
      <c r="C104" s="226" t="s">
        <v>269</v>
      </c>
      <c r="D104" s="226" t="s">
        <v>425</v>
      </c>
      <c r="E104" s="226" t="s">
        <v>187</v>
      </c>
      <c r="F104" s="226"/>
      <c r="G104" s="286">
        <f t="shared" si="13"/>
        <v>40000</v>
      </c>
      <c r="H104" s="286">
        <f t="shared" si="13"/>
        <v>40000</v>
      </c>
    </row>
    <row r="105" spans="1:8" ht="36" customHeight="1">
      <c r="A105" s="225" t="s">
        <v>41</v>
      </c>
      <c r="B105" s="153" t="s">
        <v>594</v>
      </c>
      <c r="C105" s="226" t="s">
        <v>274</v>
      </c>
      <c r="D105" s="226" t="s">
        <v>271</v>
      </c>
      <c r="E105" s="226" t="s">
        <v>187</v>
      </c>
      <c r="F105" s="226" t="s">
        <v>10</v>
      </c>
      <c r="G105" s="130">
        <v>40000</v>
      </c>
      <c r="H105" s="130">
        <v>40000</v>
      </c>
    </row>
    <row r="106" spans="1:8" ht="1.5" customHeight="1" hidden="1">
      <c r="A106" s="190" t="s">
        <v>646</v>
      </c>
      <c r="B106" s="255" t="s">
        <v>647</v>
      </c>
      <c r="C106" s="256" t="s">
        <v>274</v>
      </c>
      <c r="D106" s="256"/>
      <c r="E106" s="255"/>
      <c r="F106" s="257"/>
      <c r="G106" s="258">
        <f aca="true" t="shared" si="14" ref="G106:H109">G107</f>
        <v>0</v>
      </c>
      <c r="H106" s="258">
        <f t="shared" si="14"/>
        <v>0</v>
      </c>
    </row>
    <row r="107" spans="1:8" ht="31.5" hidden="1">
      <c r="A107" s="225" t="s">
        <v>648</v>
      </c>
      <c r="B107" s="244" t="s">
        <v>647</v>
      </c>
      <c r="C107" s="248" t="s">
        <v>274</v>
      </c>
      <c r="D107" s="248" t="s">
        <v>271</v>
      </c>
      <c r="E107" s="247"/>
      <c r="F107" s="249"/>
      <c r="G107" s="133">
        <f t="shared" si="14"/>
        <v>0</v>
      </c>
      <c r="H107" s="133">
        <f t="shared" si="14"/>
        <v>0</v>
      </c>
    </row>
    <row r="108" spans="1:8" ht="28.5" hidden="1">
      <c r="A108" s="251" t="s">
        <v>649</v>
      </c>
      <c r="B108" s="244" t="s">
        <v>647</v>
      </c>
      <c r="C108" s="245" t="s">
        <v>274</v>
      </c>
      <c r="D108" s="245" t="s">
        <v>271</v>
      </c>
      <c r="E108" s="244"/>
      <c r="F108" s="252"/>
      <c r="G108" s="133">
        <f t="shared" si="14"/>
        <v>0</v>
      </c>
      <c r="H108" s="133">
        <f t="shared" si="14"/>
        <v>0</v>
      </c>
    </row>
    <row r="109" spans="1:8" ht="30" hidden="1">
      <c r="A109" s="253" t="s">
        <v>650</v>
      </c>
      <c r="B109" s="247" t="s">
        <v>647</v>
      </c>
      <c r="C109" s="248" t="s">
        <v>274</v>
      </c>
      <c r="D109" s="248" t="s">
        <v>271</v>
      </c>
      <c r="E109" s="247"/>
      <c r="F109" s="254"/>
      <c r="G109" s="133">
        <f t="shared" si="14"/>
        <v>0</v>
      </c>
      <c r="H109" s="133">
        <f t="shared" si="14"/>
        <v>0</v>
      </c>
    </row>
    <row r="110" spans="1:8" ht="31.5" hidden="1">
      <c r="A110" s="225" t="s">
        <v>41</v>
      </c>
      <c r="B110" s="247" t="s">
        <v>647</v>
      </c>
      <c r="C110" s="248" t="s">
        <v>274</v>
      </c>
      <c r="D110" s="248" t="s">
        <v>271</v>
      </c>
      <c r="E110" s="226" t="s">
        <v>187</v>
      </c>
      <c r="F110" s="226" t="s">
        <v>10</v>
      </c>
      <c r="G110" s="130">
        <v>0</v>
      </c>
      <c r="H110" s="130">
        <v>0</v>
      </c>
    </row>
    <row r="111" spans="1:8" ht="31.5" hidden="1">
      <c r="A111" s="190" t="s">
        <v>585</v>
      </c>
      <c r="B111" s="231" t="s">
        <v>685</v>
      </c>
      <c r="C111" s="232"/>
      <c r="D111" s="232"/>
      <c r="E111" s="232"/>
      <c r="F111" s="232"/>
      <c r="G111" s="132">
        <f aca="true" t="shared" si="15" ref="G111:H115">G112</f>
        <v>0</v>
      </c>
      <c r="H111" s="132">
        <f t="shared" si="15"/>
        <v>0</v>
      </c>
    </row>
    <row r="112" spans="1:8" ht="15.75" hidden="1">
      <c r="A112" s="189" t="s">
        <v>595</v>
      </c>
      <c r="B112" s="275" t="s">
        <v>685</v>
      </c>
      <c r="C112" s="226" t="s">
        <v>273</v>
      </c>
      <c r="D112" s="226"/>
      <c r="E112" s="226"/>
      <c r="F112" s="226"/>
      <c r="G112" s="133">
        <f t="shared" si="15"/>
        <v>0</v>
      </c>
      <c r="H112" s="133">
        <f t="shared" si="15"/>
        <v>0</v>
      </c>
    </row>
    <row r="113" spans="1:8" ht="31.5" hidden="1">
      <c r="A113" s="191" t="s">
        <v>596</v>
      </c>
      <c r="B113" s="275" t="s">
        <v>686</v>
      </c>
      <c r="C113" s="193" t="s">
        <v>273</v>
      </c>
      <c r="D113" s="191" t="s">
        <v>277</v>
      </c>
      <c r="E113" s="192"/>
      <c r="F113" s="193"/>
      <c r="G113" s="133">
        <f t="shared" si="15"/>
        <v>0</v>
      </c>
      <c r="H113" s="133">
        <f t="shared" si="15"/>
        <v>0</v>
      </c>
    </row>
    <row r="114" spans="1:8" ht="31.5" hidden="1">
      <c r="A114" s="191" t="s">
        <v>602</v>
      </c>
      <c r="B114" s="275" t="s">
        <v>686</v>
      </c>
      <c r="C114" s="193" t="s">
        <v>273</v>
      </c>
      <c r="D114" s="191" t="s">
        <v>277</v>
      </c>
      <c r="E114" s="192"/>
      <c r="F114" s="193"/>
      <c r="G114" s="133">
        <f t="shared" si="15"/>
        <v>0</v>
      </c>
      <c r="H114" s="133">
        <f t="shared" si="15"/>
        <v>0</v>
      </c>
    </row>
    <row r="115" spans="1:8" ht="31.5" hidden="1">
      <c r="A115" s="225" t="s">
        <v>252</v>
      </c>
      <c r="B115" s="275" t="s">
        <v>686</v>
      </c>
      <c r="C115" s="226" t="s">
        <v>273</v>
      </c>
      <c r="D115" s="226" t="s">
        <v>426</v>
      </c>
      <c r="E115" s="226" t="s">
        <v>187</v>
      </c>
      <c r="F115" s="226"/>
      <c r="G115" s="286">
        <f t="shared" si="15"/>
        <v>0</v>
      </c>
      <c r="H115" s="286">
        <f t="shared" si="15"/>
        <v>0</v>
      </c>
    </row>
    <row r="116" spans="1:8" ht="31.5" hidden="1">
      <c r="A116" s="225" t="s">
        <v>41</v>
      </c>
      <c r="B116" s="275" t="s">
        <v>686</v>
      </c>
      <c r="C116" s="226" t="s">
        <v>273</v>
      </c>
      <c r="D116" s="226" t="s">
        <v>426</v>
      </c>
      <c r="E116" s="226" t="s">
        <v>187</v>
      </c>
      <c r="F116" s="226" t="s">
        <v>10</v>
      </c>
      <c r="G116" s="130">
        <v>0</v>
      </c>
      <c r="H116" s="130">
        <v>0</v>
      </c>
    </row>
    <row r="117" spans="1:8" ht="15.75">
      <c r="A117" s="127" t="s">
        <v>388</v>
      </c>
      <c r="B117" s="123"/>
      <c r="C117" s="121"/>
      <c r="D117" s="121"/>
      <c r="E117" s="121"/>
      <c r="F117" s="121"/>
      <c r="G117" s="288">
        <f>SUM(G6+G12+G23+G34+G44+G51+G57+G63+G69+G75+G81+G93+G99+G111+G106)</f>
        <v>157200</v>
      </c>
      <c r="H117" s="288">
        <f>SUM(H6+H12+H23+H34+H44+H51+H57+H63+H75+H81+H93+H69+H111+H99)</f>
        <v>157200</v>
      </c>
    </row>
  </sheetData>
  <sheetProtection/>
  <mergeCells count="10">
    <mergeCell ref="G4:G5"/>
    <mergeCell ref="H4:H5"/>
    <mergeCell ref="A1:H1"/>
    <mergeCell ref="A2:H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fitToHeight="14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34.7109375" style="0" customWidth="1"/>
    <col min="2" max="2" width="51.140625" style="0" customWidth="1"/>
    <col min="3" max="3" width="23.421875" style="1" customWidth="1"/>
    <col min="4" max="4" width="22.00390625" style="0" customWidth="1"/>
  </cols>
  <sheetData>
    <row r="1" spans="1:5" ht="87.75" customHeight="1">
      <c r="A1" s="304" t="s">
        <v>810</v>
      </c>
      <c r="B1" s="304"/>
      <c r="C1" s="304"/>
      <c r="D1" s="304"/>
      <c r="E1" s="2"/>
    </row>
    <row r="2" spans="1:4" ht="32.25" customHeight="1">
      <c r="A2" s="308" t="s">
        <v>761</v>
      </c>
      <c r="B2" s="308"/>
      <c r="C2" s="308"/>
      <c r="D2" s="207"/>
    </row>
    <row r="3" spans="1:4" ht="15.75">
      <c r="A3" s="207"/>
      <c r="B3" s="207"/>
      <c r="C3" s="208" t="s">
        <v>334</v>
      </c>
      <c r="D3" s="207"/>
    </row>
    <row r="4" spans="1:4" ht="15.75" customHeight="1">
      <c r="A4" s="306" t="s">
        <v>440</v>
      </c>
      <c r="B4" s="306" t="s">
        <v>441</v>
      </c>
      <c r="C4" s="209" t="s">
        <v>442</v>
      </c>
      <c r="D4" s="209" t="s">
        <v>442</v>
      </c>
    </row>
    <row r="5" spans="1:4" ht="17.25" customHeight="1">
      <c r="A5" s="306"/>
      <c r="B5" s="306"/>
      <c r="C5" s="209" t="s">
        <v>651</v>
      </c>
      <c r="D5" s="209" t="s">
        <v>760</v>
      </c>
    </row>
    <row r="6" spans="1:4" ht="47.25" customHeight="1">
      <c r="A6" s="156" t="s">
        <v>89</v>
      </c>
      <c r="B6" s="156" t="s">
        <v>443</v>
      </c>
      <c r="C6" s="210" t="s">
        <v>439</v>
      </c>
      <c r="D6" s="211" t="s">
        <v>439</v>
      </c>
    </row>
    <row r="7" spans="1:4" ht="43.5" customHeight="1">
      <c r="A7" s="156" t="s">
        <v>70</v>
      </c>
      <c r="B7" s="156" t="s">
        <v>444</v>
      </c>
      <c r="C7" s="210" t="s">
        <v>439</v>
      </c>
      <c r="D7" s="211" t="s">
        <v>439</v>
      </c>
    </row>
    <row r="8" spans="1:4" ht="49.5" customHeight="1">
      <c r="A8" s="156" t="s">
        <v>71</v>
      </c>
      <c r="B8" s="156" t="s">
        <v>445</v>
      </c>
      <c r="C8" s="210" t="s">
        <v>439</v>
      </c>
      <c r="D8" s="211" t="s">
        <v>439</v>
      </c>
    </row>
    <row r="9" spans="1:4" ht="48" customHeight="1">
      <c r="A9" s="49" t="s">
        <v>72</v>
      </c>
      <c r="B9" s="49" t="s">
        <v>446</v>
      </c>
      <c r="C9" s="209" t="s">
        <v>439</v>
      </c>
      <c r="D9" s="211" t="s">
        <v>439</v>
      </c>
    </row>
    <row r="10" spans="1:4" ht="60.75" customHeight="1">
      <c r="A10" s="156" t="s">
        <v>73</v>
      </c>
      <c r="B10" s="156" t="s">
        <v>447</v>
      </c>
      <c r="C10" s="210" t="s">
        <v>439</v>
      </c>
      <c r="D10" s="211" t="s">
        <v>439</v>
      </c>
    </row>
    <row r="11" spans="1:4" ht="63.75" customHeight="1">
      <c r="A11" s="49" t="s">
        <v>74</v>
      </c>
      <c r="B11" s="49" t="s">
        <v>448</v>
      </c>
      <c r="C11" s="209" t="s">
        <v>439</v>
      </c>
      <c r="D11" s="211" t="s">
        <v>439</v>
      </c>
    </row>
    <row r="12" spans="1:4" ht="47.25" customHeight="1">
      <c r="A12" s="156" t="s">
        <v>87</v>
      </c>
      <c r="B12" s="156" t="s">
        <v>449</v>
      </c>
      <c r="C12" s="210" t="s">
        <v>439</v>
      </c>
      <c r="D12" s="211" t="s">
        <v>439</v>
      </c>
    </row>
    <row r="13" spans="1:4" ht="65.25" customHeight="1">
      <c r="A13" s="156" t="s">
        <v>88</v>
      </c>
      <c r="B13" s="156" t="s">
        <v>450</v>
      </c>
      <c r="C13" s="210" t="s">
        <v>439</v>
      </c>
      <c r="D13" s="211" t="s">
        <v>439</v>
      </c>
    </row>
    <row r="14" spans="1:4" ht="63">
      <c r="A14" s="49" t="s">
        <v>75</v>
      </c>
      <c r="B14" s="49" t="s">
        <v>451</v>
      </c>
      <c r="C14" s="209" t="s">
        <v>439</v>
      </c>
      <c r="D14" s="211"/>
    </row>
    <row r="15" spans="1:4" ht="63">
      <c r="A15" s="156" t="s">
        <v>76</v>
      </c>
      <c r="B15" s="156" t="s">
        <v>452</v>
      </c>
      <c r="C15" s="209" t="s">
        <v>439</v>
      </c>
      <c r="D15" s="211" t="s">
        <v>439</v>
      </c>
    </row>
    <row r="16" spans="1:4" ht="64.5" customHeight="1">
      <c r="A16" s="49" t="s">
        <v>81</v>
      </c>
      <c r="B16" s="49" t="s">
        <v>453</v>
      </c>
      <c r="C16" s="209" t="s">
        <v>439</v>
      </c>
      <c r="D16" s="211" t="s">
        <v>439</v>
      </c>
    </row>
    <row r="17" spans="1:4" ht="33" customHeight="1">
      <c r="A17" s="156" t="s">
        <v>82</v>
      </c>
      <c r="B17" s="156" t="s">
        <v>454</v>
      </c>
      <c r="C17" s="212">
        <f>SUM(C26)</f>
        <v>103350</v>
      </c>
      <c r="D17" s="212">
        <f>SUM(D26)</f>
        <v>106760</v>
      </c>
    </row>
    <row r="18" spans="1:4" ht="31.5" customHeight="1">
      <c r="A18" s="156" t="s">
        <v>83</v>
      </c>
      <c r="B18" s="156" t="s">
        <v>455</v>
      </c>
      <c r="C18" s="212">
        <f aca="true" t="shared" si="0" ref="C18:D20">C19</f>
        <v>-12304656</v>
      </c>
      <c r="D18" s="212">
        <f t="shared" si="0"/>
        <v>-12335600</v>
      </c>
    </row>
    <row r="19" spans="1:4" ht="32.25" customHeight="1">
      <c r="A19" s="49" t="s">
        <v>84</v>
      </c>
      <c r="B19" s="49" t="s">
        <v>456</v>
      </c>
      <c r="C19" s="213">
        <f t="shared" si="0"/>
        <v>-12304656</v>
      </c>
      <c r="D19" s="214">
        <f t="shared" si="0"/>
        <v>-12335600</v>
      </c>
    </row>
    <row r="20" spans="1:4" ht="33" customHeight="1">
      <c r="A20" s="49" t="s">
        <v>85</v>
      </c>
      <c r="B20" s="49" t="s">
        <v>457</v>
      </c>
      <c r="C20" s="213">
        <f t="shared" si="0"/>
        <v>-12304656</v>
      </c>
      <c r="D20" s="214">
        <f t="shared" si="0"/>
        <v>-12335600</v>
      </c>
    </row>
    <row r="21" spans="1:4" ht="39" customHeight="1">
      <c r="A21" s="49" t="s">
        <v>86</v>
      </c>
      <c r="B21" s="49" t="s">
        <v>458</v>
      </c>
      <c r="C21" s="213">
        <v>-12304656</v>
      </c>
      <c r="D21" s="214">
        <v>-12335600</v>
      </c>
    </row>
    <row r="22" spans="1:4" ht="33" customHeight="1">
      <c r="A22" s="156" t="s">
        <v>77</v>
      </c>
      <c r="B22" s="156" t="s">
        <v>462</v>
      </c>
      <c r="C22" s="212">
        <f aca="true" t="shared" si="1" ref="C22:D24">C23</f>
        <v>12408006</v>
      </c>
      <c r="D22" s="212">
        <f t="shared" si="1"/>
        <v>12442360</v>
      </c>
    </row>
    <row r="23" spans="1:4" ht="36" customHeight="1">
      <c r="A23" s="49" t="s">
        <v>78</v>
      </c>
      <c r="B23" s="49" t="s">
        <v>463</v>
      </c>
      <c r="C23" s="213">
        <f t="shared" si="1"/>
        <v>12408006</v>
      </c>
      <c r="D23" s="213">
        <f t="shared" si="1"/>
        <v>12442360</v>
      </c>
    </row>
    <row r="24" spans="1:4" ht="33.75" customHeight="1">
      <c r="A24" s="49" t="s">
        <v>79</v>
      </c>
      <c r="B24" s="49" t="s">
        <v>464</v>
      </c>
      <c r="C24" s="213">
        <f t="shared" si="1"/>
        <v>12408006</v>
      </c>
      <c r="D24" s="213">
        <f t="shared" si="1"/>
        <v>12442360</v>
      </c>
    </row>
    <row r="25" spans="1:4" ht="34.5" customHeight="1">
      <c r="A25" s="49" t="s">
        <v>80</v>
      </c>
      <c r="B25" s="49" t="s">
        <v>465</v>
      </c>
      <c r="C25" s="213">
        <v>12408006</v>
      </c>
      <c r="D25" s="214">
        <v>12442360</v>
      </c>
    </row>
    <row r="26" spans="1:4" ht="21.75" customHeight="1">
      <c r="A26" s="307" t="s">
        <v>466</v>
      </c>
      <c r="B26" s="307"/>
      <c r="C26" s="212">
        <f>(C22-(-C18))</f>
        <v>103350</v>
      </c>
      <c r="D26" s="212">
        <f>(D22-(-D18))</f>
        <v>106760</v>
      </c>
    </row>
  </sheetData>
  <sheetProtection/>
  <mergeCells count="5">
    <mergeCell ref="A26:B26"/>
    <mergeCell ref="A1:D1"/>
    <mergeCell ref="A2:C2"/>
    <mergeCell ref="A4:A5"/>
    <mergeCell ref="B4:B5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B8"/>
  <sheetViews>
    <sheetView view="pageBreakPreview" zoomScaleSheetLayoutView="100" zoomScalePageLayoutView="0" workbookViewId="0" topLeftCell="A1">
      <selection activeCell="A2" sqref="A2:B2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311" t="s">
        <v>811</v>
      </c>
      <c r="B2" s="312"/>
    </row>
    <row r="3" spans="1:2" ht="62.25" customHeight="1">
      <c r="A3" s="309" t="s">
        <v>397</v>
      </c>
      <c r="B3" s="310"/>
    </row>
    <row r="4" spans="1:2" ht="15.75">
      <c r="A4" s="216"/>
      <c r="B4" s="216"/>
    </row>
    <row r="5" spans="1:2" ht="34.5" customHeight="1">
      <c r="A5" s="209" t="s">
        <v>101</v>
      </c>
      <c r="B5" s="209" t="s">
        <v>239</v>
      </c>
    </row>
    <row r="6" spans="1:2" ht="50.25" customHeight="1">
      <c r="A6" s="209" t="s">
        <v>389</v>
      </c>
      <c r="B6" s="63" t="s">
        <v>235</v>
      </c>
    </row>
    <row r="7" spans="1:2" ht="23.25" customHeight="1">
      <c r="A7" s="209" t="s">
        <v>237</v>
      </c>
      <c r="B7" s="63" t="s">
        <v>390</v>
      </c>
    </row>
    <row r="8" spans="1:2" ht="48.75" customHeight="1">
      <c r="A8" s="217" t="s">
        <v>66</v>
      </c>
      <c r="B8" s="63" t="s">
        <v>236</v>
      </c>
    </row>
  </sheetData>
  <sheetProtection/>
  <mergeCells count="2">
    <mergeCell ref="A3:B3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8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6.00390625" style="27" customWidth="1"/>
    <col min="2" max="2" width="74.00390625" style="27" customWidth="1"/>
    <col min="3" max="3" width="16.28125" style="28" customWidth="1"/>
  </cols>
  <sheetData>
    <row r="1" spans="1:3" ht="83.25" customHeight="1">
      <c r="A1" s="315" t="s">
        <v>812</v>
      </c>
      <c r="B1" s="316"/>
      <c r="C1" s="316"/>
    </row>
    <row r="2" spans="1:3" ht="30.75" customHeight="1">
      <c r="A2" s="317" t="s">
        <v>759</v>
      </c>
      <c r="B2" s="318"/>
      <c r="C2" s="318"/>
    </row>
    <row r="3" spans="1:3" ht="15" customHeight="1" thickBot="1">
      <c r="A3" s="205"/>
      <c r="B3" s="205"/>
      <c r="C3" s="206" t="s">
        <v>238</v>
      </c>
    </row>
    <row r="4" spans="1:3" ht="17.25" customHeight="1">
      <c r="A4" s="160" t="s">
        <v>138</v>
      </c>
      <c r="B4" s="319" t="s">
        <v>140</v>
      </c>
      <c r="C4" s="321" t="s">
        <v>653</v>
      </c>
    </row>
    <row r="5" spans="1:3" ht="33.75" customHeight="1">
      <c r="A5" s="161" t="s">
        <v>139</v>
      </c>
      <c r="B5" s="320"/>
      <c r="C5" s="321"/>
    </row>
    <row r="6" spans="1:3" ht="24" customHeight="1">
      <c r="A6" s="61" t="s">
        <v>141</v>
      </c>
      <c r="B6" s="68" t="s">
        <v>475</v>
      </c>
      <c r="C6" s="25">
        <f>C7+C12+C21+C32+C39+C29+C43+C18</f>
        <v>1974700</v>
      </c>
    </row>
    <row r="7" spans="1:3" ht="20.25" customHeight="1">
      <c r="A7" s="61" t="s">
        <v>142</v>
      </c>
      <c r="B7" s="68" t="s">
        <v>143</v>
      </c>
      <c r="C7" s="25">
        <f>C8</f>
        <v>857000</v>
      </c>
    </row>
    <row r="8" spans="1:3" ht="21.75" customHeight="1">
      <c r="A8" s="61" t="s">
        <v>144</v>
      </c>
      <c r="B8" s="68" t="s">
        <v>145</v>
      </c>
      <c r="C8" s="25">
        <f>C9+C10+C11</f>
        <v>857000</v>
      </c>
    </row>
    <row r="9" spans="1:3" s="21" customFormat="1" ht="73.5" customHeight="1">
      <c r="A9" s="62">
        <v>5</v>
      </c>
      <c r="B9" s="69" t="s">
        <v>486</v>
      </c>
      <c r="C9" s="26">
        <v>853000</v>
      </c>
    </row>
    <row r="10" spans="1:3" s="21" customFormat="1" ht="104.25" customHeight="1">
      <c r="A10" s="62" t="s">
        <v>147</v>
      </c>
      <c r="B10" s="69" t="s">
        <v>487</v>
      </c>
      <c r="C10" s="26">
        <v>0</v>
      </c>
    </row>
    <row r="11" spans="1:3" s="21" customFormat="1" ht="64.5" customHeight="1">
      <c r="A11" s="62" t="s">
        <v>148</v>
      </c>
      <c r="B11" s="69" t="s">
        <v>488</v>
      </c>
      <c r="C11" s="26">
        <v>4000</v>
      </c>
    </row>
    <row r="12" spans="1:3" s="21" customFormat="1" ht="39.75" customHeight="1">
      <c r="A12" s="61" t="s">
        <v>468</v>
      </c>
      <c r="B12" s="68" t="s">
        <v>469</v>
      </c>
      <c r="C12" s="25">
        <f>C13</f>
        <v>371300</v>
      </c>
    </row>
    <row r="13" spans="1:3" s="21" customFormat="1" ht="39.75" customHeight="1">
      <c r="A13" s="63" t="s">
        <v>339</v>
      </c>
      <c r="B13" s="70" t="s">
        <v>340</v>
      </c>
      <c r="C13" s="26">
        <f>C14+C15+C16+C17</f>
        <v>371300</v>
      </c>
    </row>
    <row r="14" spans="1:3" s="21" customFormat="1" ht="111" customHeight="1">
      <c r="A14" s="62" t="s">
        <v>212</v>
      </c>
      <c r="B14" s="69" t="s">
        <v>213</v>
      </c>
      <c r="C14" s="26">
        <v>171300</v>
      </c>
    </row>
    <row r="15" spans="1:3" s="21" customFormat="1" ht="112.5" customHeight="1">
      <c r="A15" s="62" t="s">
        <v>214</v>
      </c>
      <c r="B15" s="69" t="s">
        <v>215</v>
      </c>
      <c r="C15" s="26">
        <v>1000</v>
      </c>
    </row>
    <row r="16" spans="1:3" s="21" customFormat="1" ht="110.25">
      <c r="A16" s="62" t="s">
        <v>216</v>
      </c>
      <c r="B16" s="69" t="s">
        <v>217</v>
      </c>
      <c r="C16" s="26">
        <v>219000</v>
      </c>
    </row>
    <row r="17" spans="1:3" s="21" customFormat="1" ht="108.75" customHeight="1">
      <c r="A17" s="62" t="s">
        <v>218</v>
      </c>
      <c r="B17" s="69" t="s">
        <v>219</v>
      </c>
      <c r="C17" s="26">
        <v>-20000</v>
      </c>
    </row>
    <row r="18" spans="1:3" s="21" customFormat="1" ht="27" customHeight="1">
      <c r="A18" s="61" t="s">
        <v>555</v>
      </c>
      <c r="B18" s="186" t="s">
        <v>556</v>
      </c>
      <c r="C18" s="25">
        <f>C19</f>
        <v>100000</v>
      </c>
    </row>
    <row r="19" spans="1:3" s="21" customFormat="1" ht="27.75" customHeight="1">
      <c r="A19" s="62" t="s">
        <v>654</v>
      </c>
      <c r="B19" s="69" t="s">
        <v>557</v>
      </c>
      <c r="C19" s="26">
        <f>C20</f>
        <v>100000</v>
      </c>
    </row>
    <row r="20" spans="1:3" s="21" customFormat="1" ht="19.5" customHeight="1">
      <c r="A20" s="62" t="s">
        <v>655</v>
      </c>
      <c r="B20" s="69" t="s">
        <v>557</v>
      </c>
      <c r="C20" s="26">
        <v>100000</v>
      </c>
    </row>
    <row r="21" spans="1:3" ht="19.5" customHeight="1">
      <c r="A21" s="61" t="s">
        <v>149</v>
      </c>
      <c r="B21" s="68" t="s">
        <v>150</v>
      </c>
      <c r="C21" s="25">
        <f>C22+C24</f>
        <v>511000</v>
      </c>
    </row>
    <row r="22" spans="1:3" ht="19.5" customHeight="1">
      <c r="A22" s="61" t="s">
        <v>151</v>
      </c>
      <c r="B22" s="68" t="s">
        <v>152</v>
      </c>
      <c r="C22" s="25">
        <f>C23</f>
        <v>100000</v>
      </c>
    </row>
    <row r="23" spans="1:3" s="21" customFormat="1" ht="54" customHeight="1">
      <c r="A23" s="62" t="s">
        <v>153</v>
      </c>
      <c r="B23" s="69" t="s">
        <v>472</v>
      </c>
      <c r="C23" s="26">
        <v>100000</v>
      </c>
    </row>
    <row r="24" spans="1:3" ht="18.75" customHeight="1">
      <c r="A24" s="61" t="s">
        <v>154</v>
      </c>
      <c r="B24" s="68" t="s">
        <v>155</v>
      </c>
      <c r="C24" s="25">
        <f>C25+C27</f>
        <v>411000</v>
      </c>
    </row>
    <row r="25" spans="1:3" ht="27.75" customHeight="1">
      <c r="A25" s="62" t="s">
        <v>433</v>
      </c>
      <c r="B25" s="68" t="s">
        <v>233</v>
      </c>
      <c r="C25" s="25">
        <f>C26</f>
        <v>252000</v>
      </c>
    </row>
    <row r="26" spans="1:3" s="21" customFormat="1" ht="33" customHeight="1">
      <c r="A26" s="62" t="s">
        <v>432</v>
      </c>
      <c r="B26" s="69" t="s">
        <v>473</v>
      </c>
      <c r="C26" s="26">
        <v>252000</v>
      </c>
    </row>
    <row r="27" spans="1:3" ht="27" customHeight="1">
      <c r="A27" s="62" t="s">
        <v>435</v>
      </c>
      <c r="B27" s="68" t="s">
        <v>232</v>
      </c>
      <c r="C27" s="25">
        <f>C28</f>
        <v>159000</v>
      </c>
    </row>
    <row r="28" spans="1:3" s="21" customFormat="1" ht="38.25" customHeight="1">
      <c r="A28" s="62" t="s">
        <v>434</v>
      </c>
      <c r="B28" s="69" t="s">
        <v>474</v>
      </c>
      <c r="C28" s="26">
        <v>159000</v>
      </c>
    </row>
    <row r="29" spans="1:3" s="21" customFormat="1" ht="26.25" customHeight="1">
      <c r="A29" s="61" t="s">
        <v>558</v>
      </c>
      <c r="B29" s="68" t="s">
        <v>559</v>
      </c>
      <c r="C29" s="25">
        <f>C30</f>
        <v>3000</v>
      </c>
    </row>
    <row r="30" spans="1:3" s="21" customFormat="1" ht="49.5" customHeight="1">
      <c r="A30" s="62" t="s">
        <v>560</v>
      </c>
      <c r="B30" s="69" t="s">
        <v>561</v>
      </c>
      <c r="C30" s="26">
        <f>C31</f>
        <v>3000</v>
      </c>
    </row>
    <row r="31" spans="1:3" s="21" customFormat="1" ht="62.25" customHeight="1">
      <c r="A31" s="259" t="s">
        <v>577</v>
      </c>
      <c r="B31" s="69" t="s">
        <v>576</v>
      </c>
      <c r="C31" s="26">
        <v>3000</v>
      </c>
    </row>
    <row r="32" spans="1:3" s="21" customFormat="1" ht="52.5" customHeight="1">
      <c r="A32" s="64" t="s">
        <v>341</v>
      </c>
      <c r="B32" s="71" t="s">
        <v>342</v>
      </c>
      <c r="C32" s="25">
        <f>C33+C36</f>
        <v>132400</v>
      </c>
    </row>
    <row r="33" spans="1:3" s="21" customFormat="1" ht="88.5" customHeight="1">
      <c r="A33" s="63" t="s">
        <v>343</v>
      </c>
      <c r="B33" s="70" t="s">
        <v>344</v>
      </c>
      <c r="C33" s="26">
        <f>C34</f>
        <v>50400</v>
      </c>
    </row>
    <row r="34" spans="1:3" s="21" customFormat="1" ht="81" customHeight="1">
      <c r="A34" s="65" t="s">
        <v>562</v>
      </c>
      <c r="B34" s="72" t="s">
        <v>618</v>
      </c>
      <c r="C34" s="47">
        <f>C35</f>
        <v>50400</v>
      </c>
    </row>
    <row r="35" spans="1:3" s="21" customFormat="1" ht="62.25" customHeight="1">
      <c r="A35" s="259" t="s">
        <v>564</v>
      </c>
      <c r="B35" s="177" t="s">
        <v>652</v>
      </c>
      <c r="C35" s="47">
        <v>50400</v>
      </c>
    </row>
    <row r="36" spans="1:3" s="21" customFormat="1" ht="80.25" customHeight="1">
      <c r="A36" s="259" t="s">
        <v>753</v>
      </c>
      <c r="B36" s="177" t="s">
        <v>754</v>
      </c>
      <c r="C36" s="47">
        <f>C37</f>
        <v>82000</v>
      </c>
    </row>
    <row r="37" spans="1:3" s="21" customFormat="1" ht="81.75" customHeight="1">
      <c r="A37" s="259" t="s">
        <v>755</v>
      </c>
      <c r="B37" s="177" t="s">
        <v>756</v>
      </c>
      <c r="C37" s="47">
        <f>C38</f>
        <v>82000</v>
      </c>
    </row>
    <row r="38" spans="1:3" s="21" customFormat="1" ht="81.75" customHeight="1">
      <c r="A38" s="259" t="s">
        <v>757</v>
      </c>
      <c r="B38" s="177" t="s">
        <v>758</v>
      </c>
      <c r="C38" s="47">
        <v>82000</v>
      </c>
    </row>
    <row r="39" spans="1:3" s="21" customFormat="1" ht="38.25" customHeight="1">
      <c r="A39" s="61" t="s">
        <v>366</v>
      </c>
      <c r="B39" s="185" t="s">
        <v>367</v>
      </c>
      <c r="C39" s="25">
        <f>C42</f>
        <v>0</v>
      </c>
    </row>
    <row r="40" spans="1:3" s="21" customFormat="1" ht="62.25" customHeight="1">
      <c r="A40" s="63" t="s">
        <v>345</v>
      </c>
      <c r="B40" s="178" t="s">
        <v>346</v>
      </c>
      <c r="C40" s="26">
        <f>C41</f>
        <v>0</v>
      </c>
    </row>
    <row r="41" spans="1:3" s="21" customFormat="1" ht="76.5" customHeight="1">
      <c r="A41" s="63" t="s">
        <v>347</v>
      </c>
      <c r="B41" s="179" t="s">
        <v>348</v>
      </c>
      <c r="C41" s="26">
        <f>C42</f>
        <v>0</v>
      </c>
    </row>
    <row r="42" spans="1:3" s="21" customFormat="1" ht="78" customHeight="1">
      <c r="A42" s="259" t="s">
        <v>95</v>
      </c>
      <c r="B42" s="180" t="s">
        <v>368</v>
      </c>
      <c r="C42" s="26">
        <v>0</v>
      </c>
    </row>
    <row r="43" spans="1:3" s="21" customFormat="1" ht="29.25" customHeight="1">
      <c r="A43" s="289" t="s">
        <v>565</v>
      </c>
      <c r="B43" s="185" t="s">
        <v>566</v>
      </c>
      <c r="C43" s="184">
        <f>C45</f>
        <v>0</v>
      </c>
    </row>
    <row r="44" spans="1:3" s="21" customFormat="1" ht="1.5" customHeight="1">
      <c r="A44" s="291" t="s">
        <v>567</v>
      </c>
      <c r="B44" s="70" t="s">
        <v>568</v>
      </c>
      <c r="C44" s="26"/>
    </row>
    <row r="45" spans="1:3" s="21" customFormat="1" ht="53.25" customHeight="1">
      <c r="A45" s="291" t="s">
        <v>622</v>
      </c>
      <c r="B45" s="70" t="s">
        <v>623</v>
      </c>
      <c r="C45" s="26">
        <v>0</v>
      </c>
    </row>
    <row r="46" spans="1:3" s="4" customFormat="1" ht="23.25" customHeight="1">
      <c r="A46" s="293" t="s">
        <v>156</v>
      </c>
      <c r="B46" s="183" t="s">
        <v>157</v>
      </c>
      <c r="C46" s="184">
        <f>C47</f>
        <v>26948867</v>
      </c>
    </row>
    <row r="47" spans="1:3" s="11" customFormat="1" ht="35.25" customHeight="1">
      <c r="A47" s="289" t="s">
        <v>158</v>
      </c>
      <c r="B47" s="68" t="s">
        <v>159</v>
      </c>
      <c r="C47" s="25">
        <f>C48+C53+C74+C81</f>
        <v>26948867</v>
      </c>
    </row>
    <row r="48" spans="1:3" ht="34.5" customHeight="1">
      <c r="A48" s="289" t="s">
        <v>571</v>
      </c>
      <c r="B48" s="68" t="s">
        <v>234</v>
      </c>
      <c r="C48" s="25">
        <f>C49+C51</f>
        <v>10095000</v>
      </c>
    </row>
    <row r="49" spans="1:3" ht="33.75" customHeight="1">
      <c r="A49" s="259" t="s">
        <v>613</v>
      </c>
      <c r="B49" s="69" t="s">
        <v>614</v>
      </c>
      <c r="C49" s="26">
        <f>C50</f>
        <v>9726000</v>
      </c>
    </row>
    <row r="50" spans="1:3" ht="33.75" customHeight="1">
      <c r="A50" s="259" t="s">
        <v>612</v>
      </c>
      <c r="B50" s="69" t="s">
        <v>615</v>
      </c>
      <c r="C50" s="202">
        <v>9726000</v>
      </c>
    </row>
    <row r="51" spans="1:3" ht="33.75" customHeight="1">
      <c r="A51" s="289" t="s">
        <v>695</v>
      </c>
      <c r="B51" s="68" t="s">
        <v>696</v>
      </c>
      <c r="C51" s="25">
        <f>C52</f>
        <v>369000</v>
      </c>
    </row>
    <row r="52" spans="1:3" ht="33.75" customHeight="1">
      <c r="A52" s="259" t="s">
        <v>693</v>
      </c>
      <c r="B52" s="69" t="s">
        <v>694</v>
      </c>
      <c r="C52" s="202">
        <v>369000</v>
      </c>
    </row>
    <row r="53" spans="1:5" ht="33.75" customHeight="1">
      <c r="A53" s="204" t="s">
        <v>610</v>
      </c>
      <c r="B53" s="68" t="s">
        <v>607</v>
      </c>
      <c r="C53" s="25">
        <f>C56+C54+C58</f>
        <v>16615467</v>
      </c>
      <c r="E53" s="299"/>
    </row>
    <row r="54" spans="1:3" ht="33.75" customHeight="1">
      <c r="A54" s="259" t="s">
        <v>697</v>
      </c>
      <c r="B54" s="69" t="s">
        <v>698</v>
      </c>
      <c r="C54" s="26">
        <f>C55</f>
        <v>15932222</v>
      </c>
    </row>
    <row r="55" spans="1:5" ht="33.75" customHeight="1">
      <c r="A55" s="259" t="s">
        <v>658</v>
      </c>
      <c r="B55" s="69" t="s">
        <v>699</v>
      </c>
      <c r="C55" s="202">
        <v>15932222</v>
      </c>
      <c r="E55" s="299"/>
    </row>
    <row r="56" spans="1:3" ht="65.25" customHeight="1">
      <c r="A56" s="65" t="s">
        <v>609</v>
      </c>
      <c r="B56" s="69" t="s">
        <v>608</v>
      </c>
      <c r="C56" s="26">
        <v>0</v>
      </c>
    </row>
    <row r="57" spans="1:3" ht="67.5" customHeight="1">
      <c r="A57" s="259" t="s">
        <v>34</v>
      </c>
      <c r="B57" s="69" t="s">
        <v>611</v>
      </c>
      <c r="C57" s="26">
        <v>0</v>
      </c>
    </row>
    <row r="58" spans="1:3" ht="22.5" customHeight="1">
      <c r="A58" s="289" t="s">
        <v>600</v>
      </c>
      <c r="B58" s="68" t="s">
        <v>601</v>
      </c>
      <c r="C58" s="25">
        <f>C59</f>
        <v>683245</v>
      </c>
    </row>
    <row r="59" spans="1:3" s="21" customFormat="1" ht="30.75" customHeight="1">
      <c r="A59" s="259" t="s">
        <v>59</v>
      </c>
      <c r="B59" s="69" t="s">
        <v>353</v>
      </c>
      <c r="C59" s="26">
        <v>683245</v>
      </c>
    </row>
    <row r="60" spans="1:3" s="21" customFormat="1" ht="35.25" customHeight="1" hidden="1">
      <c r="A60" s="290" t="s">
        <v>461</v>
      </c>
      <c r="B60" s="71" t="s">
        <v>163</v>
      </c>
      <c r="C60" s="25">
        <v>0</v>
      </c>
    </row>
    <row r="61" spans="1:3" s="21" customFormat="1" ht="33" customHeight="1" hidden="1">
      <c r="A61" s="291" t="s">
        <v>459</v>
      </c>
      <c r="B61" s="70" t="s">
        <v>162</v>
      </c>
      <c r="C61" s="26"/>
    </row>
    <row r="62" spans="1:3" s="21" customFormat="1" ht="36" customHeight="1" hidden="1">
      <c r="A62" s="292" t="s">
        <v>349</v>
      </c>
      <c r="B62" s="71" t="s">
        <v>350</v>
      </c>
      <c r="C62" s="25">
        <f>C63+C66+C69</f>
        <v>0</v>
      </c>
    </row>
    <row r="63" spans="1:3" s="21" customFormat="1" ht="22.5" customHeight="1" hidden="1">
      <c r="A63" s="259" t="s">
        <v>369</v>
      </c>
      <c r="B63" s="72" t="s">
        <v>370</v>
      </c>
      <c r="C63" s="26">
        <f>C64</f>
        <v>0</v>
      </c>
    </row>
    <row r="64" spans="1:7" s="21" customFormat="1" ht="100.5" customHeight="1" hidden="1">
      <c r="A64" s="259" t="s">
        <v>371</v>
      </c>
      <c r="B64" s="72" t="s">
        <v>372</v>
      </c>
      <c r="C64" s="66">
        <f>C65</f>
        <v>0</v>
      </c>
      <c r="D64" s="32"/>
      <c r="E64" s="32"/>
      <c r="F64" s="32"/>
      <c r="G64" s="32"/>
    </row>
    <row r="65" spans="1:7" s="21" customFormat="1" ht="68.25" customHeight="1" hidden="1">
      <c r="A65" s="259" t="s">
        <v>359</v>
      </c>
      <c r="B65" s="72" t="s">
        <v>354</v>
      </c>
      <c r="C65" s="66"/>
      <c r="D65" s="32"/>
      <c r="E65" s="32"/>
      <c r="F65" s="32"/>
      <c r="G65" s="32"/>
    </row>
    <row r="66" spans="1:7" s="21" customFormat="1" ht="66.75" customHeight="1" hidden="1">
      <c r="A66" s="259" t="s">
        <v>373</v>
      </c>
      <c r="B66" s="72" t="s">
        <v>374</v>
      </c>
      <c r="C66" s="66">
        <f>C67</f>
        <v>0</v>
      </c>
      <c r="D66" s="32"/>
      <c r="E66" s="32"/>
      <c r="F66" s="32"/>
      <c r="G66" s="32"/>
    </row>
    <row r="67" spans="1:7" s="21" customFormat="1" ht="52.5" customHeight="1" hidden="1">
      <c r="A67" s="259" t="s">
        <v>375</v>
      </c>
      <c r="B67" s="72" t="s">
        <v>376</v>
      </c>
      <c r="C67" s="66">
        <f>C68</f>
        <v>0</v>
      </c>
      <c r="D67" s="32"/>
      <c r="E67" s="33"/>
      <c r="F67" s="34"/>
      <c r="G67" s="35"/>
    </row>
    <row r="68" spans="1:7" s="21" customFormat="1" ht="53.25" customHeight="1" hidden="1">
      <c r="A68" s="259" t="s">
        <v>360</v>
      </c>
      <c r="B68" s="72" t="s">
        <v>355</v>
      </c>
      <c r="C68" s="66"/>
      <c r="D68" s="32"/>
      <c r="E68" s="33"/>
      <c r="F68" s="34"/>
      <c r="G68" s="35"/>
    </row>
    <row r="69" spans="1:7" s="21" customFormat="1" ht="33.75" customHeight="1" hidden="1">
      <c r="A69" s="292" t="s">
        <v>351</v>
      </c>
      <c r="B69" s="71" t="s">
        <v>352</v>
      </c>
      <c r="C69" s="67">
        <f>C70</f>
        <v>0</v>
      </c>
      <c r="D69" s="32"/>
      <c r="E69" s="33"/>
      <c r="F69" s="34"/>
      <c r="G69" s="35"/>
    </row>
    <row r="70" spans="1:7" s="21" customFormat="1" ht="33.75" customHeight="1" hidden="1">
      <c r="A70" s="291" t="s">
        <v>99</v>
      </c>
      <c r="B70" s="70" t="s">
        <v>353</v>
      </c>
      <c r="C70" s="66"/>
      <c r="D70" s="32"/>
      <c r="E70" s="33"/>
      <c r="F70" s="34"/>
      <c r="G70" s="35"/>
    </row>
    <row r="71" spans="1:7" s="21" customFormat="1" ht="33.75" customHeight="1" hidden="1">
      <c r="A71" s="292" t="s">
        <v>177</v>
      </c>
      <c r="B71" s="71" t="s">
        <v>175</v>
      </c>
      <c r="C71" s="67">
        <f>SUM(C72)</f>
        <v>0</v>
      </c>
      <c r="D71" s="32"/>
      <c r="E71" s="33"/>
      <c r="F71" s="34"/>
      <c r="G71" s="35"/>
    </row>
    <row r="72" spans="1:7" s="21" customFormat="1" ht="25.5" customHeight="1" hidden="1">
      <c r="A72" s="291" t="s">
        <v>176</v>
      </c>
      <c r="B72" s="70" t="s">
        <v>352</v>
      </c>
      <c r="C72" s="66">
        <f>SUM(C73)</f>
        <v>0</v>
      </c>
      <c r="D72" s="32"/>
      <c r="E72" s="33"/>
      <c r="F72" s="34"/>
      <c r="G72" s="35"/>
    </row>
    <row r="73" spans="1:7" s="21" customFormat="1" ht="24.75" customHeight="1" hidden="1">
      <c r="A73" s="291" t="s">
        <v>460</v>
      </c>
      <c r="B73" s="70" t="s">
        <v>353</v>
      </c>
      <c r="C73" s="66">
        <v>0</v>
      </c>
      <c r="D73" s="32"/>
      <c r="E73" s="33"/>
      <c r="F73" s="34"/>
      <c r="G73" s="35"/>
    </row>
    <row r="74" spans="1:3" s="22" customFormat="1" ht="42.75" customHeight="1">
      <c r="A74" s="289" t="s">
        <v>9</v>
      </c>
      <c r="B74" s="68" t="s">
        <v>160</v>
      </c>
      <c r="C74" s="25">
        <f>C75+C77+C79</f>
        <v>233400</v>
      </c>
    </row>
    <row r="75" spans="1:3" s="22" customFormat="1" ht="33.75" customHeight="1">
      <c r="A75" s="259" t="s">
        <v>572</v>
      </c>
      <c r="B75" s="69" t="s">
        <v>573</v>
      </c>
      <c r="C75" s="26">
        <f>C76</f>
        <v>1000</v>
      </c>
    </row>
    <row r="76" spans="1:3" ht="31.5">
      <c r="A76" s="259" t="s">
        <v>574</v>
      </c>
      <c r="B76" s="69" t="s">
        <v>575</v>
      </c>
      <c r="C76" s="26">
        <v>1000</v>
      </c>
    </row>
    <row r="77" spans="1:3" ht="47.25">
      <c r="A77" s="289" t="s">
        <v>8</v>
      </c>
      <c r="B77" s="156" t="s">
        <v>750</v>
      </c>
      <c r="C77" s="25">
        <f>C78</f>
        <v>162400</v>
      </c>
    </row>
    <row r="78" spans="1:3" ht="47.25">
      <c r="A78" s="259" t="s">
        <v>7</v>
      </c>
      <c r="B78" s="49" t="s">
        <v>749</v>
      </c>
      <c r="C78" s="26">
        <v>162400</v>
      </c>
    </row>
    <row r="79" spans="1:3" ht="31.5">
      <c r="A79" s="289" t="s">
        <v>6</v>
      </c>
      <c r="B79" s="68" t="s">
        <v>183</v>
      </c>
      <c r="C79" s="25">
        <f>C80</f>
        <v>70000</v>
      </c>
    </row>
    <row r="80" spans="1:3" ht="31.5">
      <c r="A80" s="259" t="s">
        <v>4</v>
      </c>
      <c r="B80" s="69" t="s">
        <v>182</v>
      </c>
      <c r="C80" s="202">
        <v>70000</v>
      </c>
    </row>
    <row r="81" spans="1:3" ht="15.75">
      <c r="A81" s="61" t="s">
        <v>5</v>
      </c>
      <c r="B81" s="68" t="s">
        <v>489</v>
      </c>
      <c r="C81" s="25">
        <f>C82+C84</f>
        <v>5000</v>
      </c>
    </row>
    <row r="82" spans="1:3" ht="63">
      <c r="A82" s="62" t="s">
        <v>3</v>
      </c>
      <c r="B82" s="69" t="s">
        <v>490</v>
      </c>
      <c r="C82" s="26">
        <f>C83</f>
        <v>5000</v>
      </c>
    </row>
    <row r="83" spans="1:3" ht="62.25" customHeight="1">
      <c r="A83" s="259" t="s">
        <v>2</v>
      </c>
      <c r="B83" s="69" t="s">
        <v>491</v>
      </c>
      <c r="C83" s="26">
        <v>5000</v>
      </c>
    </row>
    <row r="84" spans="1:3" ht="21.75" customHeight="1">
      <c r="A84" s="289" t="s">
        <v>1</v>
      </c>
      <c r="B84" s="68" t="s">
        <v>492</v>
      </c>
      <c r="C84" s="25">
        <f>C85</f>
        <v>0</v>
      </c>
    </row>
    <row r="85" spans="1:3" ht="35.25" customHeight="1">
      <c r="A85" s="259" t="s">
        <v>0</v>
      </c>
      <c r="B85" s="69" t="s">
        <v>223</v>
      </c>
      <c r="C85" s="26"/>
    </row>
    <row r="86" spans="1:3" ht="15.75">
      <c r="A86" s="313" t="s">
        <v>161</v>
      </c>
      <c r="B86" s="314"/>
      <c r="C86" s="25">
        <f>C6+C46</f>
        <v>28923567</v>
      </c>
    </row>
  </sheetData>
  <sheetProtection/>
  <mergeCells count="5">
    <mergeCell ref="A86:B86"/>
    <mergeCell ref="A1:C1"/>
    <mergeCell ref="A2:C2"/>
    <mergeCell ref="B4:B5"/>
    <mergeCell ref="C4:C5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6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3.7109375" style="27" customWidth="1"/>
    <col min="2" max="2" width="74.00390625" style="27" customWidth="1"/>
    <col min="3" max="3" width="14.421875" style="28" customWidth="1"/>
    <col min="4" max="4" width="15.140625" style="0" customWidth="1"/>
  </cols>
  <sheetData>
    <row r="1" spans="1:4" ht="92.25" customHeight="1">
      <c r="A1" s="322" t="s">
        <v>813</v>
      </c>
      <c r="B1" s="322"/>
      <c r="C1" s="322"/>
      <c r="D1" s="322"/>
    </row>
    <row r="2" spans="1:3" ht="30.75" customHeight="1">
      <c r="A2" s="317" t="s">
        <v>763</v>
      </c>
      <c r="B2" s="318"/>
      <c r="C2" s="318"/>
    </row>
    <row r="3" ht="15" customHeight="1" thickBot="1">
      <c r="C3" s="128" t="s">
        <v>334</v>
      </c>
    </row>
    <row r="4" spans="1:4" ht="17.25" customHeight="1">
      <c r="A4" s="160" t="s">
        <v>138</v>
      </c>
      <c r="B4" s="323" t="s">
        <v>140</v>
      </c>
      <c r="C4" s="325" t="s">
        <v>764</v>
      </c>
      <c r="D4" s="327" t="s">
        <v>765</v>
      </c>
    </row>
    <row r="5" spans="1:4" ht="33.75" customHeight="1">
      <c r="A5" s="161" t="s">
        <v>139</v>
      </c>
      <c r="B5" s="324"/>
      <c r="C5" s="326"/>
      <c r="D5" s="328"/>
    </row>
    <row r="6" spans="1:4" ht="24" customHeight="1">
      <c r="A6" s="61" t="s">
        <v>141</v>
      </c>
      <c r="B6" s="68" t="s">
        <v>475</v>
      </c>
      <c r="C6" s="25">
        <f>C7+C12+C21+C32+C39+C29+C43+C18</f>
        <v>2067000</v>
      </c>
      <c r="D6" s="25">
        <f>D7+D12+D21+D32+D39+D29+D43+D18</f>
        <v>2135200</v>
      </c>
    </row>
    <row r="7" spans="1:4" ht="20.25" customHeight="1">
      <c r="A7" s="61" t="s">
        <v>142</v>
      </c>
      <c r="B7" s="68" t="s">
        <v>143</v>
      </c>
      <c r="C7" s="25">
        <f>C8</f>
        <v>891000</v>
      </c>
      <c r="D7" s="25">
        <f>D8</f>
        <v>936000</v>
      </c>
    </row>
    <row r="8" spans="1:4" ht="21.75" customHeight="1">
      <c r="A8" s="61" t="s">
        <v>144</v>
      </c>
      <c r="B8" s="68" t="s">
        <v>145</v>
      </c>
      <c r="C8" s="25">
        <f>C9+C10+C11</f>
        <v>891000</v>
      </c>
      <c r="D8" s="25">
        <f>D9+D10+D11</f>
        <v>936000</v>
      </c>
    </row>
    <row r="9" spans="1:4" s="21" customFormat="1" ht="73.5" customHeight="1">
      <c r="A9" s="62" t="s">
        <v>146</v>
      </c>
      <c r="B9" s="69" t="s">
        <v>486</v>
      </c>
      <c r="C9" s="26">
        <v>886000</v>
      </c>
      <c r="D9" s="26">
        <v>930000</v>
      </c>
    </row>
    <row r="10" spans="1:4" s="21" customFormat="1" ht="104.25" customHeight="1">
      <c r="A10" s="62" t="s">
        <v>147</v>
      </c>
      <c r="B10" s="69" t="s">
        <v>487</v>
      </c>
      <c r="C10" s="26">
        <v>0</v>
      </c>
      <c r="D10" s="26">
        <v>0</v>
      </c>
    </row>
    <row r="11" spans="1:4" s="21" customFormat="1" ht="52.5" customHeight="1">
      <c r="A11" s="62" t="s">
        <v>148</v>
      </c>
      <c r="B11" s="69" t="s">
        <v>488</v>
      </c>
      <c r="C11" s="26">
        <v>5000</v>
      </c>
      <c r="D11" s="26">
        <v>6000</v>
      </c>
    </row>
    <row r="12" spans="1:4" s="21" customFormat="1" ht="39.75" customHeight="1">
      <c r="A12" s="61" t="s">
        <v>468</v>
      </c>
      <c r="B12" s="68" t="s">
        <v>469</v>
      </c>
      <c r="C12" s="25">
        <f>C13</f>
        <v>399600</v>
      </c>
      <c r="D12" s="25">
        <f>D13</f>
        <v>422800</v>
      </c>
    </row>
    <row r="13" spans="1:4" s="21" customFormat="1" ht="39.75" customHeight="1">
      <c r="A13" s="63" t="s">
        <v>339</v>
      </c>
      <c r="B13" s="70" t="s">
        <v>340</v>
      </c>
      <c r="C13" s="26">
        <f>C14+C15+C16+C17</f>
        <v>399600</v>
      </c>
      <c r="D13" s="26">
        <f>D14+D15+D16+D17</f>
        <v>422800</v>
      </c>
    </row>
    <row r="14" spans="1:4" s="21" customFormat="1" ht="110.25" customHeight="1">
      <c r="A14" s="62" t="s">
        <v>212</v>
      </c>
      <c r="B14" s="69" t="s">
        <v>213</v>
      </c>
      <c r="C14" s="26">
        <v>211400</v>
      </c>
      <c r="D14" s="26">
        <v>234600</v>
      </c>
    </row>
    <row r="15" spans="1:4" s="21" customFormat="1" ht="118.5" customHeight="1">
      <c r="A15" s="62" t="s">
        <v>214</v>
      </c>
      <c r="B15" s="69" t="s">
        <v>215</v>
      </c>
      <c r="C15" s="26">
        <v>1000</v>
      </c>
      <c r="D15" s="26">
        <v>1000</v>
      </c>
    </row>
    <row r="16" spans="1:4" s="21" customFormat="1" ht="117.75" customHeight="1">
      <c r="A16" s="62" t="s">
        <v>216</v>
      </c>
      <c r="B16" s="69" t="s">
        <v>217</v>
      </c>
      <c r="C16" s="26">
        <v>208600</v>
      </c>
      <c r="D16" s="26">
        <v>208600</v>
      </c>
    </row>
    <row r="17" spans="1:4" s="21" customFormat="1" ht="110.25" customHeight="1">
      <c r="A17" s="62" t="s">
        <v>218</v>
      </c>
      <c r="B17" s="69" t="s">
        <v>219</v>
      </c>
      <c r="C17" s="26">
        <v>-21400</v>
      </c>
      <c r="D17" s="26">
        <v>-21400</v>
      </c>
    </row>
    <row r="18" spans="1:4" ht="19.5" customHeight="1">
      <c r="A18" s="61" t="s">
        <v>555</v>
      </c>
      <c r="B18" s="186" t="s">
        <v>556</v>
      </c>
      <c r="C18" s="25">
        <f>C19</f>
        <v>100000</v>
      </c>
      <c r="D18" s="25">
        <f>D19</f>
        <v>100000</v>
      </c>
    </row>
    <row r="19" spans="1:4" ht="27" customHeight="1">
      <c r="A19" s="62" t="s">
        <v>654</v>
      </c>
      <c r="B19" s="69" t="s">
        <v>557</v>
      </c>
      <c r="C19" s="25">
        <f>C20</f>
        <v>100000</v>
      </c>
      <c r="D19" s="25">
        <f>D20</f>
        <v>100000</v>
      </c>
    </row>
    <row r="20" spans="1:4" s="21" customFormat="1" ht="29.25" customHeight="1">
      <c r="A20" s="62" t="s">
        <v>655</v>
      </c>
      <c r="B20" s="69" t="s">
        <v>557</v>
      </c>
      <c r="C20" s="26">
        <v>100000</v>
      </c>
      <c r="D20" s="26">
        <v>100000</v>
      </c>
    </row>
    <row r="21" spans="1:4" ht="18.75" customHeight="1">
      <c r="A21" s="61" t="s">
        <v>149</v>
      </c>
      <c r="B21" s="68" t="s">
        <v>150</v>
      </c>
      <c r="C21" s="25">
        <f>C22+C24</f>
        <v>543000</v>
      </c>
      <c r="D21" s="25">
        <f>D22+D24</f>
        <v>543000</v>
      </c>
    </row>
    <row r="22" spans="1:4" ht="24" customHeight="1">
      <c r="A22" s="61" t="s">
        <v>151</v>
      </c>
      <c r="B22" s="68" t="s">
        <v>152</v>
      </c>
      <c r="C22" s="25">
        <f>C23</f>
        <v>110000</v>
      </c>
      <c r="D22" s="25">
        <f>D23</f>
        <v>110000</v>
      </c>
    </row>
    <row r="23" spans="1:4" s="21" customFormat="1" ht="48" customHeight="1">
      <c r="A23" s="62" t="s">
        <v>153</v>
      </c>
      <c r="B23" s="69" t="s">
        <v>472</v>
      </c>
      <c r="C23" s="26">
        <v>110000</v>
      </c>
      <c r="D23" s="26">
        <v>110000</v>
      </c>
    </row>
    <row r="24" spans="1:4" ht="27.75" customHeight="1">
      <c r="A24" s="61" t="s">
        <v>154</v>
      </c>
      <c r="B24" s="68" t="s">
        <v>155</v>
      </c>
      <c r="C24" s="25">
        <f>C25+C27</f>
        <v>433000</v>
      </c>
      <c r="D24" s="25">
        <f>D25+D27</f>
        <v>433000</v>
      </c>
    </row>
    <row r="25" spans="1:4" s="21" customFormat="1" ht="27" customHeight="1">
      <c r="A25" s="62" t="s">
        <v>433</v>
      </c>
      <c r="B25" s="68" t="s">
        <v>233</v>
      </c>
      <c r="C25" s="25">
        <f>C26</f>
        <v>274000</v>
      </c>
      <c r="D25" s="25">
        <f>D26</f>
        <v>274000</v>
      </c>
    </row>
    <row r="26" spans="1:4" s="21" customFormat="1" ht="36.75" customHeight="1">
      <c r="A26" s="62" t="s">
        <v>432</v>
      </c>
      <c r="B26" s="69" t="s">
        <v>473</v>
      </c>
      <c r="C26" s="26">
        <v>274000</v>
      </c>
      <c r="D26" s="26">
        <v>274000</v>
      </c>
    </row>
    <row r="27" spans="1:4" s="21" customFormat="1" ht="24.75" customHeight="1">
      <c r="A27" s="62" t="s">
        <v>435</v>
      </c>
      <c r="B27" s="68" t="s">
        <v>232</v>
      </c>
      <c r="C27" s="25">
        <f>C28</f>
        <v>159000</v>
      </c>
      <c r="D27" s="25">
        <f>D28</f>
        <v>159000</v>
      </c>
    </row>
    <row r="28" spans="1:4" s="21" customFormat="1" ht="42" customHeight="1">
      <c r="A28" s="62" t="s">
        <v>434</v>
      </c>
      <c r="B28" s="69" t="s">
        <v>474</v>
      </c>
      <c r="C28" s="26">
        <v>159000</v>
      </c>
      <c r="D28" s="26">
        <v>159000</v>
      </c>
    </row>
    <row r="29" spans="1:4" s="21" customFormat="1" ht="29.25" customHeight="1">
      <c r="A29" s="61" t="s">
        <v>558</v>
      </c>
      <c r="B29" s="68" t="s">
        <v>559</v>
      </c>
      <c r="C29" s="25">
        <f>C30</f>
        <v>3000</v>
      </c>
      <c r="D29" s="25">
        <f>D30</f>
        <v>3000</v>
      </c>
    </row>
    <row r="30" spans="1:4" s="21" customFormat="1" ht="48" customHeight="1">
      <c r="A30" s="61" t="s">
        <v>560</v>
      </c>
      <c r="B30" s="69" t="s">
        <v>561</v>
      </c>
      <c r="C30" s="26">
        <f>C31</f>
        <v>3000</v>
      </c>
      <c r="D30" s="26">
        <f>D31</f>
        <v>3000</v>
      </c>
    </row>
    <row r="31" spans="1:4" s="21" customFormat="1" ht="69.75" customHeight="1">
      <c r="A31" s="62" t="s">
        <v>577</v>
      </c>
      <c r="B31" s="69" t="s">
        <v>576</v>
      </c>
      <c r="C31" s="26">
        <v>3000</v>
      </c>
      <c r="D31" s="26">
        <v>3000</v>
      </c>
    </row>
    <row r="32" spans="1:4" s="21" customFormat="1" ht="54" customHeight="1">
      <c r="A32" s="64" t="s">
        <v>341</v>
      </c>
      <c r="B32" s="71" t="s">
        <v>342</v>
      </c>
      <c r="C32" s="26">
        <f>C33+C36</f>
        <v>130400</v>
      </c>
      <c r="D32" s="26">
        <f>D33+D36</f>
        <v>130400</v>
      </c>
    </row>
    <row r="33" spans="1:4" s="21" customFormat="1" ht="81.75" customHeight="1">
      <c r="A33" s="63" t="s">
        <v>343</v>
      </c>
      <c r="B33" s="70" t="s">
        <v>344</v>
      </c>
      <c r="C33" s="26">
        <f>C34</f>
        <v>50400</v>
      </c>
      <c r="D33" s="26">
        <f>D34</f>
        <v>50400</v>
      </c>
    </row>
    <row r="34" spans="1:4" s="4" customFormat="1" ht="77.25" customHeight="1">
      <c r="A34" s="65" t="s">
        <v>562</v>
      </c>
      <c r="B34" s="72" t="s">
        <v>563</v>
      </c>
      <c r="C34" s="47">
        <f>C35</f>
        <v>50400</v>
      </c>
      <c r="D34" s="47">
        <f>D35</f>
        <v>50400</v>
      </c>
    </row>
    <row r="35" spans="1:4" s="4" customFormat="1" ht="77.25" customHeight="1">
      <c r="A35" s="65" t="s">
        <v>564</v>
      </c>
      <c r="B35" s="177" t="s">
        <v>16</v>
      </c>
      <c r="C35" s="47">
        <v>50400</v>
      </c>
      <c r="D35" s="47">
        <v>50400</v>
      </c>
    </row>
    <row r="36" spans="1:4" s="4" customFormat="1" ht="77.25" customHeight="1">
      <c r="A36" s="259" t="s">
        <v>753</v>
      </c>
      <c r="B36" s="177" t="s">
        <v>754</v>
      </c>
      <c r="C36" s="47">
        <f>C37</f>
        <v>80000</v>
      </c>
      <c r="D36" s="47">
        <f>D37</f>
        <v>80000</v>
      </c>
    </row>
    <row r="37" spans="1:4" s="4" customFormat="1" ht="77.25" customHeight="1">
      <c r="A37" s="259" t="s">
        <v>755</v>
      </c>
      <c r="B37" s="177" t="s">
        <v>756</v>
      </c>
      <c r="C37" s="47">
        <f>C38</f>
        <v>80000</v>
      </c>
      <c r="D37" s="47">
        <f>D38</f>
        <v>80000</v>
      </c>
    </row>
    <row r="38" spans="1:4" s="11" customFormat="1" ht="73.5" customHeight="1">
      <c r="A38" s="259" t="s">
        <v>757</v>
      </c>
      <c r="B38" s="177" t="s">
        <v>758</v>
      </c>
      <c r="C38" s="47">
        <v>80000</v>
      </c>
      <c r="D38" s="47">
        <v>80000</v>
      </c>
    </row>
    <row r="39" spans="1:4" ht="0.75" customHeight="1">
      <c r="A39" s="61" t="s">
        <v>366</v>
      </c>
      <c r="B39" s="185" t="s">
        <v>367</v>
      </c>
      <c r="C39" s="25">
        <f>C42</f>
        <v>0</v>
      </c>
      <c r="D39" s="25">
        <f>D42</f>
        <v>0</v>
      </c>
    </row>
    <row r="40" spans="1:4" ht="65.25" customHeight="1" hidden="1">
      <c r="A40" s="63" t="s">
        <v>345</v>
      </c>
      <c r="B40" s="178" t="s">
        <v>346</v>
      </c>
      <c r="C40" s="26">
        <f>C41</f>
        <v>0</v>
      </c>
      <c r="D40" s="26">
        <f>D41</f>
        <v>0</v>
      </c>
    </row>
    <row r="41" spans="1:4" s="21" customFormat="1" ht="74.25" customHeight="1" hidden="1">
      <c r="A41" s="63" t="s">
        <v>347</v>
      </c>
      <c r="B41" s="179" t="s">
        <v>348</v>
      </c>
      <c r="C41" s="26">
        <f>C42</f>
        <v>0</v>
      </c>
      <c r="D41" s="26">
        <f>D42</f>
        <v>0</v>
      </c>
    </row>
    <row r="42" spans="1:4" s="21" customFormat="1" ht="72" customHeight="1" hidden="1">
      <c r="A42" s="62" t="s">
        <v>95</v>
      </c>
      <c r="B42" s="180" t="s">
        <v>368</v>
      </c>
      <c r="C42" s="26">
        <v>0</v>
      </c>
      <c r="D42" s="26">
        <v>0</v>
      </c>
    </row>
    <row r="43" spans="1:4" s="21" customFormat="1" ht="18.75" customHeight="1">
      <c r="A43" s="61" t="s">
        <v>565</v>
      </c>
      <c r="B43" s="185" t="s">
        <v>566</v>
      </c>
      <c r="C43" s="184">
        <f>C44</f>
        <v>0</v>
      </c>
      <c r="D43" s="184">
        <f>D44</f>
        <v>0</v>
      </c>
    </row>
    <row r="44" spans="1:4" s="21" customFormat="1" ht="18.75" customHeight="1">
      <c r="A44" s="63" t="s">
        <v>567</v>
      </c>
      <c r="B44" s="70" t="s">
        <v>568</v>
      </c>
      <c r="C44" s="26">
        <f>C45</f>
        <v>0</v>
      </c>
      <c r="D44" s="26">
        <f>D45</f>
        <v>0</v>
      </c>
    </row>
    <row r="45" spans="1:4" s="21" customFormat="1" ht="44.25" customHeight="1">
      <c r="A45" s="63" t="s">
        <v>569</v>
      </c>
      <c r="B45" s="70" t="s">
        <v>570</v>
      </c>
      <c r="C45" s="26">
        <v>0</v>
      </c>
      <c r="D45" s="26">
        <v>0</v>
      </c>
    </row>
    <row r="46" spans="1:9" s="21" customFormat="1" ht="25.5" customHeight="1">
      <c r="A46" s="182" t="s">
        <v>156</v>
      </c>
      <c r="B46" s="183" t="s">
        <v>157</v>
      </c>
      <c r="C46" s="184">
        <f>C47</f>
        <v>10237656</v>
      </c>
      <c r="D46" s="184">
        <f>D47</f>
        <v>10200400</v>
      </c>
      <c r="F46" s="32"/>
      <c r="G46" s="32"/>
      <c r="H46" s="32"/>
      <c r="I46" s="32"/>
    </row>
    <row r="47" spans="1:9" s="21" customFormat="1" ht="37.5" customHeight="1">
      <c r="A47" s="61" t="s">
        <v>158</v>
      </c>
      <c r="B47" s="68" t="s">
        <v>159</v>
      </c>
      <c r="C47" s="25">
        <f>C48+C55+C62+C53+C51</f>
        <v>10237656</v>
      </c>
      <c r="D47" s="25">
        <f>D48+D55+D62+D53+D51</f>
        <v>10200400</v>
      </c>
      <c r="F47" s="32"/>
      <c r="G47" s="32"/>
      <c r="H47" s="32"/>
      <c r="I47" s="32"/>
    </row>
    <row r="48" spans="1:9" s="21" customFormat="1" ht="24" customHeight="1">
      <c r="A48" s="61" t="s">
        <v>571</v>
      </c>
      <c r="B48" s="68" t="s">
        <v>234</v>
      </c>
      <c r="C48" s="25">
        <f>C49</f>
        <v>9726000</v>
      </c>
      <c r="D48" s="25">
        <f>D49</f>
        <v>9726000</v>
      </c>
      <c r="F48" s="32"/>
      <c r="G48" s="32"/>
      <c r="H48" s="32"/>
      <c r="I48" s="32"/>
    </row>
    <row r="49" spans="1:9" s="21" customFormat="1" ht="33.75" customHeight="1">
      <c r="A49" s="62" t="s">
        <v>613</v>
      </c>
      <c r="B49" s="69" t="s">
        <v>614</v>
      </c>
      <c r="C49" s="26">
        <f>C50</f>
        <v>9726000</v>
      </c>
      <c r="D49" s="26">
        <f>D50</f>
        <v>9726000</v>
      </c>
      <c r="F49" s="32"/>
      <c r="G49" s="33"/>
      <c r="H49" s="34"/>
      <c r="I49" s="35"/>
    </row>
    <row r="50" spans="1:9" s="21" customFormat="1" ht="33.75" customHeight="1">
      <c r="A50" s="62" t="s">
        <v>612</v>
      </c>
      <c r="B50" s="69" t="s">
        <v>615</v>
      </c>
      <c r="C50" s="26">
        <v>9726000</v>
      </c>
      <c r="D50" s="26">
        <v>9726000</v>
      </c>
      <c r="F50" s="32"/>
      <c r="G50" s="33"/>
      <c r="H50" s="34"/>
      <c r="I50" s="35"/>
    </row>
    <row r="51" spans="1:9" s="21" customFormat="1" ht="33.75" customHeight="1">
      <c r="A51" s="61" t="s">
        <v>697</v>
      </c>
      <c r="B51" s="68" t="s">
        <v>698</v>
      </c>
      <c r="C51" s="25">
        <f>C52</f>
        <v>0</v>
      </c>
      <c r="D51" s="25">
        <f>D52</f>
        <v>0</v>
      </c>
      <c r="F51" s="32"/>
      <c r="G51" s="33"/>
      <c r="H51" s="34"/>
      <c r="I51" s="35"/>
    </row>
    <row r="52" spans="1:9" s="21" customFormat="1" ht="33.75" customHeight="1">
      <c r="A52" s="62" t="s">
        <v>658</v>
      </c>
      <c r="B52" s="69" t="s">
        <v>699</v>
      </c>
      <c r="C52" s="26">
        <v>0</v>
      </c>
      <c r="D52" s="26">
        <v>0</v>
      </c>
      <c r="F52" s="32"/>
      <c r="G52" s="33"/>
      <c r="H52" s="34"/>
      <c r="I52" s="277"/>
    </row>
    <row r="53" spans="1:9" s="21" customFormat="1" ht="33.75" customHeight="1">
      <c r="A53" s="204" t="s">
        <v>600</v>
      </c>
      <c r="B53" s="68" t="s">
        <v>601</v>
      </c>
      <c r="C53" s="25">
        <f>C54</f>
        <v>278256</v>
      </c>
      <c r="D53" s="25">
        <f>D54</f>
        <v>241000</v>
      </c>
      <c r="F53" s="32"/>
      <c r="G53" s="33"/>
      <c r="H53" s="34"/>
      <c r="I53" s="35"/>
    </row>
    <row r="54" spans="1:9" s="21" customFormat="1" ht="38.25" customHeight="1">
      <c r="A54" s="65" t="s">
        <v>59</v>
      </c>
      <c r="B54" s="69" t="s">
        <v>353</v>
      </c>
      <c r="C54" s="26">
        <v>278256</v>
      </c>
      <c r="D54" s="26">
        <v>241000</v>
      </c>
      <c r="F54" s="32"/>
      <c r="G54" s="33"/>
      <c r="H54" s="34"/>
      <c r="I54" s="35"/>
    </row>
    <row r="55" spans="1:4" ht="31.5">
      <c r="A55" s="61" t="s">
        <v>9</v>
      </c>
      <c r="B55" s="68" t="s">
        <v>160</v>
      </c>
      <c r="C55" s="25">
        <f>C57+C58+C60</f>
        <v>233400</v>
      </c>
      <c r="D55" s="25">
        <f>D57+D58+D60</f>
        <v>233400</v>
      </c>
    </row>
    <row r="56" spans="1:4" ht="31.5">
      <c r="A56" s="65" t="s">
        <v>572</v>
      </c>
      <c r="B56" s="69" t="s">
        <v>573</v>
      </c>
      <c r="C56" s="26">
        <f>C57</f>
        <v>1000</v>
      </c>
      <c r="D56" s="26">
        <f>D57</f>
        <v>1000</v>
      </c>
    </row>
    <row r="57" spans="1:4" ht="31.5">
      <c r="A57" s="65" t="s">
        <v>574</v>
      </c>
      <c r="B57" s="69" t="s">
        <v>575</v>
      </c>
      <c r="C57" s="26">
        <v>1000</v>
      </c>
      <c r="D57" s="26">
        <v>1000</v>
      </c>
    </row>
    <row r="58" spans="1:4" ht="47.25">
      <c r="A58" s="61" t="s">
        <v>8</v>
      </c>
      <c r="B58" s="156" t="s">
        <v>750</v>
      </c>
      <c r="C58" s="25">
        <f>C59</f>
        <v>162400</v>
      </c>
      <c r="D58" s="25">
        <f>D59</f>
        <v>162400</v>
      </c>
    </row>
    <row r="59" spans="1:4" ht="52.5" customHeight="1">
      <c r="A59" s="62" t="s">
        <v>7</v>
      </c>
      <c r="B59" s="49" t="s">
        <v>749</v>
      </c>
      <c r="C59" s="26">
        <v>162400</v>
      </c>
      <c r="D59" s="26">
        <v>162400</v>
      </c>
    </row>
    <row r="60" spans="1:4" ht="15.75" customHeight="1">
      <c r="A60" s="61" t="s">
        <v>6</v>
      </c>
      <c r="B60" s="68" t="s">
        <v>183</v>
      </c>
      <c r="C60" s="25">
        <f>C61</f>
        <v>70000</v>
      </c>
      <c r="D60" s="25">
        <f>D61</f>
        <v>70000</v>
      </c>
    </row>
    <row r="61" spans="1:4" ht="34.5" customHeight="1">
      <c r="A61" s="62" t="s">
        <v>4</v>
      </c>
      <c r="B61" s="69" t="s">
        <v>182</v>
      </c>
      <c r="C61" s="26">
        <v>70000</v>
      </c>
      <c r="D61" s="26">
        <v>70000</v>
      </c>
    </row>
    <row r="62" spans="1:4" ht="25.5" customHeight="1">
      <c r="A62" s="61" t="s">
        <v>5</v>
      </c>
      <c r="B62" s="68" t="s">
        <v>489</v>
      </c>
      <c r="C62" s="25">
        <f>C63+C65</f>
        <v>0</v>
      </c>
      <c r="D62" s="25">
        <f>D63+D65</f>
        <v>0</v>
      </c>
    </row>
    <row r="63" spans="1:4" ht="59.25" customHeight="1">
      <c r="A63" s="62" t="s">
        <v>3</v>
      </c>
      <c r="B63" s="69" t="s">
        <v>490</v>
      </c>
      <c r="C63" s="26">
        <f>C64</f>
        <v>0</v>
      </c>
      <c r="D63" s="26">
        <f>D64</f>
        <v>0</v>
      </c>
    </row>
    <row r="64" spans="1:4" ht="69" customHeight="1">
      <c r="A64" s="62" t="s">
        <v>2</v>
      </c>
      <c r="B64" s="69" t="s">
        <v>491</v>
      </c>
      <c r="C64" s="26">
        <v>0</v>
      </c>
      <c r="D64" s="26">
        <v>0</v>
      </c>
    </row>
    <row r="65" spans="1:4" ht="15.75">
      <c r="A65" s="61" t="s">
        <v>1</v>
      </c>
      <c r="B65" s="68" t="s">
        <v>492</v>
      </c>
      <c r="C65" s="25">
        <f>C66</f>
        <v>0</v>
      </c>
      <c r="D65" s="25">
        <f>D66</f>
        <v>0</v>
      </c>
    </row>
    <row r="66" spans="1:4" ht="31.5">
      <c r="A66" s="62" t="s">
        <v>0</v>
      </c>
      <c r="B66" s="69" t="s">
        <v>223</v>
      </c>
      <c r="C66" s="26"/>
      <c r="D66" s="26"/>
    </row>
    <row r="67" spans="1:4" ht="15.75">
      <c r="A67" s="313" t="s">
        <v>161</v>
      </c>
      <c r="B67" s="314"/>
      <c r="C67" s="25">
        <f>C6+C46</f>
        <v>12304656</v>
      </c>
      <c r="D67" s="25">
        <f>D6+D46</f>
        <v>12335600</v>
      </c>
    </row>
  </sheetData>
  <sheetProtection/>
  <mergeCells count="6">
    <mergeCell ref="A67:B67"/>
    <mergeCell ref="A1:D1"/>
    <mergeCell ref="A2:C2"/>
    <mergeCell ref="B4:B5"/>
    <mergeCell ref="C4:C5"/>
    <mergeCell ref="D4:D5"/>
  </mergeCells>
  <printOptions/>
  <pageMargins left="0.5905511811023623" right="0.1968503937007874" top="0.1968503937007874" bottom="0.1968503937007874" header="0.5118110236220472" footer="0.5118110236220472"/>
  <pageSetup fitToHeight="4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4"/>
  <sheetViews>
    <sheetView view="pageBreakPreview" zoomScaleSheetLayoutView="100" zoomScalePageLayoutView="0" workbookViewId="0" topLeftCell="A1">
      <selection activeCell="A2" sqref="A2:C2"/>
    </sheetView>
  </sheetViews>
  <sheetFormatPr defaultColWidth="9.140625" defaultRowHeight="15"/>
  <cols>
    <col min="1" max="1" width="12.7109375" style="5" customWidth="1"/>
    <col min="2" max="2" width="25.7109375" style="0" customWidth="1"/>
    <col min="3" max="3" width="87.421875" style="0" customWidth="1"/>
  </cols>
  <sheetData>
    <row r="1" spans="1:3" ht="15">
      <c r="A1" s="331"/>
      <c r="B1" s="331"/>
      <c r="C1" s="331"/>
    </row>
    <row r="2" spans="1:3" ht="92.25" customHeight="1">
      <c r="A2" s="329" t="s">
        <v>814</v>
      </c>
      <c r="B2" s="330"/>
      <c r="C2" s="330"/>
    </row>
    <row r="3" spans="1:3" ht="15.75">
      <c r="A3" s="333" t="s">
        <v>103</v>
      </c>
      <c r="B3" s="333"/>
      <c r="C3" s="333"/>
    </row>
    <row r="4" spans="1:3" ht="57.75" customHeight="1">
      <c r="A4" s="335" t="s">
        <v>766</v>
      </c>
      <c r="B4" s="336"/>
      <c r="C4" s="336"/>
    </row>
    <row r="5" spans="1:3" ht="33" customHeight="1">
      <c r="A5" s="334" t="s">
        <v>102</v>
      </c>
      <c r="B5" s="334"/>
      <c r="C5" s="334"/>
    </row>
    <row r="6" spans="1:3" ht="36" customHeight="1">
      <c r="A6" s="332" t="s">
        <v>101</v>
      </c>
      <c r="B6" s="332"/>
      <c r="C6" s="332" t="s">
        <v>31</v>
      </c>
    </row>
    <row r="7" spans="1:3" ht="15.75" customHeight="1">
      <c r="A7" s="337" t="s">
        <v>494</v>
      </c>
      <c r="B7" s="332" t="s">
        <v>104</v>
      </c>
      <c r="C7" s="332"/>
    </row>
    <row r="8" spans="1:3" ht="15.75" customHeight="1">
      <c r="A8" s="338"/>
      <c r="B8" s="332"/>
      <c r="C8" s="332"/>
    </row>
    <row r="9" spans="1:3" ht="15.75" customHeight="1">
      <c r="A9" s="339"/>
      <c r="B9" s="332"/>
      <c r="C9" s="332"/>
    </row>
    <row r="10" spans="1:3" ht="36" customHeight="1">
      <c r="A10" s="157" t="s">
        <v>10</v>
      </c>
      <c r="B10" s="307" t="s">
        <v>32</v>
      </c>
      <c r="C10" s="307"/>
    </row>
    <row r="11" spans="1:3" ht="63.75" customHeight="1">
      <c r="A11" s="157" t="s">
        <v>10</v>
      </c>
      <c r="B11" s="259" t="s">
        <v>577</v>
      </c>
      <c r="C11" s="49" t="s">
        <v>578</v>
      </c>
    </row>
    <row r="12" spans="1:3" ht="65.25" customHeight="1">
      <c r="A12" s="157" t="s">
        <v>10</v>
      </c>
      <c r="B12" s="259" t="s">
        <v>564</v>
      </c>
      <c r="C12" s="177" t="s">
        <v>603</v>
      </c>
    </row>
    <row r="13" spans="1:6" ht="53.25" customHeight="1">
      <c r="A13" s="157" t="s">
        <v>10</v>
      </c>
      <c r="B13" s="259" t="s">
        <v>91</v>
      </c>
      <c r="C13" s="49" t="s">
        <v>656</v>
      </c>
      <c r="F13" s="4"/>
    </row>
    <row r="14" spans="1:6" ht="65.25" customHeight="1">
      <c r="A14" s="157" t="s">
        <v>10</v>
      </c>
      <c r="B14" s="259" t="s">
        <v>757</v>
      </c>
      <c r="C14" s="49" t="s">
        <v>767</v>
      </c>
      <c r="F14" s="4"/>
    </row>
    <row r="15" spans="1:6" ht="36.75" customHeight="1">
      <c r="A15" s="157" t="s">
        <v>10</v>
      </c>
      <c r="B15" s="259" t="s">
        <v>205</v>
      </c>
      <c r="C15" s="62" t="s">
        <v>206</v>
      </c>
      <c r="F15" s="4"/>
    </row>
    <row r="16" spans="1:3" ht="21" customHeight="1">
      <c r="A16" s="157" t="s">
        <v>10</v>
      </c>
      <c r="B16" s="259" t="s">
        <v>92</v>
      </c>
      <c r="C16" s="49" t="s">
        <v>657</v>
      </c>
    </row>
    <row r="17" spans="1:3" ht="68.25" customHeight="1">
      <c r="A17" s="157" t="s">
        <v>10</v>
      </c>
      <c r="B17" s="259" t="s">
        <v>93</v>
      </c>
      <c r="C17" s="49" t="s">
        <v>207</v>
      </c>
    </row>
    <row r="18" spans="1:3" ht="66" customHeight="1">
      <c r="A18" s="157" t="s">
        <v>10</v>
      </c>
      <c r="B18" s="259" t="s">
        <v>94</v>
      </c>
      <c r="C18" s="49" t="s">
        <v>208</v>
      </c>
    </row>
    <row r="19" spans="1:3" ht="67.5" customHeight="1">
      <c r="A19" s="157" t="s">
        <v>10</v>
      </c>
      <c r="B19" s="259" t="s">
        <v>95</v>
      </c>
      <c r="C19" s="49" t="s">
        <v>209</v>
      </c>
    </row>
    <row r="20" spans="1:3" ht="67.5" customHeight="1">
      <c r="A20" s="157" t="s">
        <v>10</v>
      </c>
      <c r="B20" s="259" t="s">
        <v>96</v>
      </c>
      <c r="C20" s="49" t="s">
        <v>581</v>
      </c>
    </row>
    <row r="21" spans="1:3" ht="53.25" customHeight="1">
      <c r="A21" s="157" t="s">
        <v>10</v>
      </c>
      <c r="B21" s="259" t="s">
        <v>579</v>
      </c>
      <c r="C21" s="49" t="s">
        <v>580</v>
      </c>
    </row>
    <row r="22" spans="1:3" ht="52.5" customHeight="1">
      <c r="A22" s="157" t="s">
        <v>10</v>
      </c>
      <c r="B22" s="259" t="s">
        <v>622</v>
      </c>
      <c r="C22" s="49" t="s">
        <v>623</v>
      </c>
    </row>
    <row r="23" spans="1:3" ht="21.75" customHeight="1">
      <c r="A23" s="157" t="s">
        <v>10</v>
      </c>
      <c r="B23" s="259" t="s">
        <v>97</v>
      </c>
      <c r="C23" s="49" t="s">
        <v>210</v>
      </c>
    </row>
    <row r="24" spans="1:3" ht="20.25" customHeight="1">
      <c r="A24" s="157" t="s">
        <v>10</v>
      </c>
      <c r="B24" s="259" t="s">
        <v>98</v>
      </c>
      <c r="C24" s="49" t="s">
        <v>211</v>
      </c>
    </row>
    <row r="25" spans="1:3" ht="37.5" customHeight="1">
      <c r="A25" s="157" t="s">
        <v>10</v>
      </c>
      <c r="B25" s="259" t="s">
        <v>33</v>
      </c>
      <c r="C25" s="49" t="s">
        <v>162</v>
      </c>
    </row>
    <row r="26" spans="1:3" ht="37.5" customHeight="1">
      <c r="A26" s="157" t="s">
        <v>10</v>
      </c>
      <c r="B26" s="259" t="s">
        <v>21</v>
      </c>
      <c r="C26" s="49" t="s">
        <v>22</v>
      </c>
    </row>
    <row r="27" spans="1:3" ht="37.5" customHeight="1">
      <c r="A27" s="157" t="s">
        <v>10</v>
      </c>
      <c r="B27" s="259" t="s">
        <v>612</v>
      </c>
      <c r="C27" s="49" t="s">
        <v>616</v>
      </c>
    </row>
    <row r="28" spans="1:3" ht="24" customHeight="1">
      <c r="A28" s="157" t="s">
        <v>10</v>
      </c>
      <c r="B28" s="259" t="s">
        <v>693</v>
      </c>
      <c r="C28" s="49" t="s">
        <v>694</v>
      </c>
    </row>
    <row r="29" spans="1:3" ht="57" customHeight="1">
      <c r="A29" s="157" t="s">
        <v>10</v>
      </c>
      <c r="B29" s="259" t="s">
        <v>34</v>
      </c>
      <c r="C29" s="65" t="s">
        <v>17</v>
      </c>
    </row>
    <row r="30" spans="1:3" ht="31.5" customHeight="1">
      <c r="A30" s="197" t="s">
        <v>10</v>
      </c>
      <c r="B30" s="259" t="s">
        <v>658</v>
      </c>
      <c r="C30" s="49" t="s">
        <v>659</v>
      </c>
    </row>
    <row r="31" spans="1:3" ht="31.5" customHeight="1">
      <c r="A31" s="197" t="s">
        <v>10</v>
      </c>
      <c r="B31" s="259" t="s">
        <v>660</v>
      </c>
      <c r="C31" s="49" t="s">
        <v>661</v>
      </c>
    </row>
    <row r="32" spans="1:3" ht="24" customHeight="1">
      <c r="A32" s="197" t="s">
        <v>10</v>
      </c>
      <c r="B32" s="259" t="s">
        <v>59</v>
      </c>
      <c r="C32" s="49" t="s">
        <v>353</v>
      </c>
    </row>
    <row r="33" spans="1:3" ht="33.75" customHeight="1">
      <c r="A33" s="197" t="s">
        <v>10</v>
      </c>
      <c r="B33" s="259" t="s">
        <v>574</v>
      </c>
      <c r="C33" s="49" t="s">
        <v>617</v>
      </c>
    </row>
    <row r="34" spans="1:3" ht="51" customHeight="1">
      <c r="A34" s="157" t="s">
        <v>10</v>
      </c>
      <c r="B34" s="259" t="s">
        <v>7</v>
      </c>
      <c r="C34" s="49" t="s">
        <v>749</v>
      </c>
    </row>
    <row r="35" spans="1:3" ht="38.25" customHeight="1">
      <c r="A35" s="157" t="s">
        <v>10</v>
      </c>
      <c r="B35" s="259" t="s">
        <v>4</v>
      </c>
      <c r="C35" s="49" t="s">
        <v>18</v>
      </c>
    </row>
    <row r="36" spans="1:3" ht="24" customHeight="1">
      <c r="A36" s="157" t="s">
        <v>10</v>
      </c>
      <c r="B36" s="259" t="s">
        <v>60</v>
      </c>
      <c r="C36" s="49" t="s">
        <v>220</v>
      </c>
    </row>
    <row r="37" spans="1:3" ht="51" customHeight="1">
      <c r="A37" s="157" t="s">
        <v>10</v>
      </c>
      <c r="B37" s="259" t="s">
        <v>61</v>
      </c>
      <c r="C37" s="49" t="s">
        <v>222</v>
      </c>
    </row>
    <row r="38" spans="1:3" ht="52.5" customHeight="1">
      <c r="A38" s="157" t="s">
        <v>10</v>
      </c>
      <c r="B38" s="259" t="s">
        <v>2</v>
      </c>
      <c r="C38" s="49" t="s">
        <v>221</v>
      </c>
    </row>
    <row r="39" spans="1:3" ht="35.25" customHeight="1">
      <c r="A39" s="157" t="s">
        <v>10</v>
      </c>
      <c r="B39" s="259" t="s">
        <v>0</v>
      </c>
      <c r="C39" s="49" t="s">
        <v>223</v>
      </c>
    </row>
    <row r="40" spans="1:3" ht="36.75" customHeight="1">
      <c r="A40" s="157" t="s">
        <v>10</v>
      </c>
      <c r="B40" s="259" t="s">
        <v>62</v>
      </c>
      <c r="C40" s="49" t="s">
        <v>224</v>
      </c>
    </row>
    <row r="41" spans="1:3" ht="21" customHeight="1">
      <c r="A41" s="157" t="s">
        <v>10</v>
      </c>
      <c r="B41" s="259" t="s">
        <v>67</v>
      </c>
      <c r="C41" s="49" t="s">
        <v>289</v>
      </c>
    </row>
    <row r="42" spans="1:3" ht="80.25" customHeight="1">
      <c r="A42" s="157" t="s">
        <v>10</v>
      </c>
      <c r="B42" s="259" t="s">
        <v>68</v>
      </c>
      <c r="C42" s="49" t="s">
        <v>19</v>
      </c>
    </row>
    <row r="43" spans="1:3" ht="51" customHeight="1">
      <c r="A43" s="157" t="s">
        <v>10</v>
      </c>
      <c r="B43" s="259" t="s">
        <v>63</v>
      </c>
      <c r="C43" s="49" t="s">
        <v>20</v>
      </c>
    </row>
    <row r="44" spans="1:3" ht="31.5">
      <c r="A44" s="157" t="s">
        <v>10</v>
      </c>
      <c r="B44" s="259" t="s">
        <v>64</v>
      </c>
      <c r="C44" s="63" t="s">
        <v>493</v>
      </c>
    </row>
  </sheetData>
  <sheetProtection/>
  <mergeCells count="10">
    <mergeCell ref="A2:C2"/>
    <mergeCell ref="A1:C1"/>
    <mergeCell ref="B7:B9"/>
    <mergeCell ref="C6:C9"/>
    <mergeCell ref="A3:C3"/>
    <mergeCell ref="B10:C10"/>
    <mergeCell ref="A6:B6"/>
    <mergeCell ref="A5:C5"/>
    <mergeCell ref="A4:C4"/>
    <mergeCell ref="A7:A9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C33"/>
  <sheetViews>
    <sheetView view="pageBreakPreview"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13.28125" style="3" customWidth="1"/>
    <col min="2" max="2" width="24.7109375" style="0" customWidth="1"/>
    <col min="3" max="3" width="84.7109375" style="0" customWidth="1"/>
  </cols>
  <sheetData>
    <row r="2" spans="1:3" ht="63" customHeight="1">
      <c r="A2" s="329"/>
      <c r="B2" s="330"/>
      <c r="C2" s="330"/>
    </row>
    <row r="5" spans="1:3" ht="16.5">
      <c r="A5" s="341" t="s">
        <v>90</v>
      </c>
      <c r="B5" s="341"/>
      <c r="C5" s="341"/>
    </row>
    <row r="7" spans="1:3" ht="35.25" customHeight="1">
      <c r="A7" s="340" t="s">
        <v>101</v>
      </c>
      <c r="B7" s="340"/>
      <c r="C7" s="332" t="s">
        <v>13</v>
      </c>
    </row>
    <row r="8" spans="1:3" ht="64.5" customHeight="1">
      <c r="A8" s="159" t="s">
        <v>137</v>
      </c>
      <c r="B8" s="158" t="s">
        <v>106</v>
      </c>
      <c r="C8" s="332"/>
    </row>
    <row r="9" spans="1:3" ht="24.75" customHeight="1">
      <c r="A9" s="155" t="s">
        <v>10</v>
      </c>
      <c r="B9" s="64" t="s">
        <v>107</v>
      </c>
      <c r="C9" s="156" t="s">
        <v>108</v>
      </c>
    </row>
    <row r="10" spans="1:3" ht="32.25" customHeight="1">
      <c r="A10" s="155" t="s">
        <v>10</v>
      </c>
      <c r="B10" s="64" t="s">
        <v>109</v>
      </c>
      <c r="C10" s="156" t="s">
        <v>444</v>
      </c>
    </row>
    <row r="11" spans="1:3" ht="36.75" customHeight="1">
      <c r="A11" s="155" t="s">
        <v>10</v>
      </c>
      <c r="B11" s="63" t="s">
        <v>110</v>
      </c>
      <c r="C11" s="49" t="s">
        <v>445</v>
      </c>
    </row>
    <row r="12" spans="1:3" ht="53.25" customHeight="1">
      <c r="A12" s="155" t="s">
        <v>10</v>
      </c>
      <c r="B12" s="63" t="s">
        <v>111</v>
      </c>
      <c r="C12" s="49" t="s">
        <v>225</v>
      </c>
    </row>
    <row r="13" spans="1:3" ht="35.25" customHeight="1">
      <c r="A13" s="155" t="s">
        <v>10</v>
      </c>
      <c r="B13" s="63" t="s">
        <v>112</v>
      </c>
      <c r="C13" s="49" t="s">
        <v>113</v>
      </c>
    </row>
    <row r="14" spans="1:3" ht="48.75" customHeight="1">
      <c r="A14" s="155" t="s">
        <v>10</v>
      </c>
      <c r="B14" s="63" t="s">
        <v>114</v>
      </c>
      <c r="C14" s="49" t="s">
        <v>226</v>
      </c>
    </row>
    <row r="15" spans="1:3" ht="39" customHeight="1">
      <c r="A15" s="155" t="s">
        <v>10</v>
      </c>
      <c r="B15" s="64" t="s">
        <v>115</v>
      </c>
      <c r="C15" s="156" t="s">
        <v>116</v>
      </c>
    </row>
    <row r="16" spans="1:3" ht="53.25" customHeight="1">
      <c r="A16" s="155" t="s">
        <v>10</v>
      </c>
      <c r="B16" s="63" t="s">
        <v>117</v>
      </c>
      <c r="C16" s="49" t="s">
        <v>450</v>
      </c>
    </row>
    <row r="17" spans="1:3" ht="51.75" customHeight="1">
      <c r="A17" s="155" t="s">
        <v>10</v>
      </c>
      <c r="B17" s="63" t="s">
        <v>118</v>
      </c>
      <c r="C17" s="49" t="s">
        <v>227</v>
      </c>
    </row>
    <row r="18" spans="1:3" ht="53.25" customHeight="1">
      <c r="A18" s="155" t="s">
        <v>10</v>
      </c>
      <c r="B18" s="63" t="s">
        <v>119</v>
      </c>
      <c r="C18" s="49" t="s">
        <v>120</v>
      </c>
    </row>
    <row r="19" spans="1:3" ht="55.5" customHeight="1">
      <c r="A19" s="155" t="s">
        <v>10</v>
      </c>
      <c r="B19" s="63" t="s">
        <v>121</v>
      </c>
      <c r="C19" s="49" t="s">
        <v>228</v>
      </c>
    </row>
    <row r="20" spans="1:3" ht="33.75" customHeight="1">
      <c r="A20" s="155" t="s">
        <v>10</v>
      </c>
      <c r="B20" s="64" t="s">
        <v>122</v>
      </c>
      <c r="C20" s="156" t="s">
        <v>123</v>
      </c>
    </row>
    <row r="21" spans="1:3" ht="18" customHeight="1">
      <c r="A21" s="155" t="s">
        <v>10</v>
      </c>
      <c r="B21" s="63" t="s">
        <v>124</v>
      </c>
      <c r="C21" s="49" t="s">
        <v>125</v>
      </c>
    </row>
    <row r="22" spans="1:3" ht="16.5" customHeight="1">
      <c r="A22" s="155" t="s">
        <v>10</v>
      </c>
      <c r="B22" s="49" t="s">
        <v>126</v>
      </c>
      <c r="C22" s="49" t="s">
        <v>127</v>
      </c>
    </row>
    <row r="23" spans="1:3" ht="35.25" customHeight="1">
      <c r="A23" s="155" t="s">
        <v>10</v>
      </c>
      <c r="B23" s="49" t="s">
        <v>128</v>
      </c>
      <c r="C23" s="49" t="s">
        <v>230</v>
      </c>
    </row>
    <row r="24" spans="1:3" ht="31.5" customHeight="1">
      <c r="A24" s="155" t="s">
        <v>10</v>
      </c>
      <c r="B24" s="49" t="s">
        <v>129</v>
      </c>
      <c r="C24" s="49" t="s">
        <v>229</v>
      </c>
    </row>
    <row r="25" spans="1:3" ht="22.5" customHeight="1">
      <c r="A25" s="155" t="s">
        <v>10</v>
      </c>
      <c r="B25" s="49" t="s">
        <v>130</v>
      </c>
      <c r="C25" s="49" t="s">
        <v>131</v>
      </c>
    </row>
    <row r="26" spans="1:3" ht="21.75" customHeight="1">
      <c r="A26" s="155" t="s">
        <v>10</v>
      </c>
      <c r="B26" s="49" t="s">
        <v>132</v>
      </c>
      <c r="C26" s="49" t="s">
        <v>133</v>
      </c>
    </row>
    <row r="27" spans="1:3" ht="35.25" customHeight="1">
      <c r="A27" s="155" t="s">
        <v>10</v>
      </c>
      <c r="B27" s="49" t="s">
        <v>134</v>
      </c>
      <c r="C27" s="49" t="s">
        <v>135</v>
      </c>
    </row>
    <row r="28" spans="1:3" ht="35.25" customHeight="1">
      <c r="A28" s="155" t="s">
        <v>10</v>
      </c>
      <c r="B28" s="49" t="s">
        <v>136</v>
      </c>
      <c r="C28" s="49" t="s">
        <v>231</v>
      </c>
    </row>
    <row r="29" spans="1:3" ht="35.25" customHeight="1">
      <c r="A29" s="155" t="s">
        <v>10</v>
      </c>
      <c r="B29" s="49" t="s">
        <v>23</v>
      </c>
      <c r="C29" s="49" t="s">
        <v>14</v>
      </c>
    </row>
    <row r="30" spans="1:3" ht="35.25" customHeight="1">
      <c r="A30" s="155" t="s">
        <v>10</v>
      </c>
      <c r="B30" s="49" t="s">
        <v>24</v>
      </c>
      <c r="C30" s="49" t="s">
        <v>15</v>
      </c>
    </row>
    <row r="31" spans="1:3" ht="35.25" customHeight="1">
      <c r="A31" s="155" t="s">
        <v>10</v>
      </c>
      <c r="B31" s="49" t="s">
        <v>25</v>
      </c>
      <c r="C31" s="49" t="s">
        <v>26</v>
      </c>
    </row>
    <row r="32" spans="1:3" ht="35.25" customHeight="1">
      <c r="A32" s="155" t="s">
        <v>10</v>
      </c>
      <c r="B32" s="49" t="s">
        <v>27</v>
      </c>
      <c r="C32" s="49" t="s">
        <v>28</v>
      </c>
    </row>
    <row r="33" spans="1:3" ht="35.25" customHeight="1">
      <c r="A33" s="155" t="s">
        <v>10</v>
      </c>
      <c r="B33" s="49" t="s">
        <v>29</v>
      </c>
      <c r="C33" s="49" t="s">
        <v>30</v>
      </c>
    </row>
  </sheetData>
  <sheetProtection/>
  <mergeCells count="4">
    <mergeCell ref="A7:B7"/>
    <mergeCell ref="C7:C8"/>
    <mergeCell ref="A5:C5"/>
    <mergeCell ref="A2:C2"/>
  </mergeCells>
  <printOptions/>
  <pageMargins left="0.7086614173228347" right="0.5118110236220472" top="0.31496062992125984" bottom="0.4724409448818898" header="0.2362204724409449" footer="0.2362204724409449"/>
  <pageSetup fitToHeight="1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6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2" ht="116.25" customHeight="1">
      <c r="A1" s="344" t="s">
        <v>815</v>
      </c>
      <c r="B1" s="345"/>
    </row>
    <row r="2" spans="1:2" ht="45.75" customHeight="1">
      <c r="A2" s="342" t="s">
        <v>12</v>
      </c>
      <c r="B2" s="343"/>
    </row>
    <row r="3" spans="1:2" ht="20.25" customHeight="1">
      <c r="A3" s="342" t="s">
        <v>768</v>
      </c>
      <c r="B3" s="342"/>
    </row>
    <row r="4" ht="15.75" thickBot="1"/>
    <row r="5" spans="1:2" ht="21.75" customHeight="1">
      <c r="A5" s="162" t="s">
        <v>241</v>
      </c>
      <c r="B5" s="163" t="s">
        <v>240</v>
      </c>
    </row>
    <row r="6" spans="1:2" ht="36.75" customHeight="1" thickBot="1">
      <c r="A6" s="6" t="s">
        <v>10</v>
      </c>
      <c r="B6" s="7" t="s">
        <v>11</v>
      </c>
    </row>
  </sheetData>
  <sheetProtection/>
  <mergeCells count="3">
    <mergeCell ref="A2:B2"/>
    <mergeCell ref="A1:B1"/>
    <mergeCell ref="A3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66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57" customWidth="1"/>
    <col min="6" max="6" width="15.421875" style="8" customWidth="1"/>
    <col min="7" max="7" width="15.421875" style="95" customWidth="1"/>
    <col min="8" max="8" width="19.57421875" style="2" customWidth="1"/>
  </cols>
  <sheetData>
    <row r="1" spans="1:7" ht="76.5" customHeight="1">
      <c r="A1" s="346" t="s">
        <v>816</v>
      </c>
      <c r="B1" s="346"/>
      <c r="C1" s="346"/>
      <c r="D1" s="346"/>
      <c r="E1" s="346"/>
      <c r="F1" s="346"/>
      <c r="G1" s="88"/>
    </row>
    <row r="2" spans="1:7" ht="45" customHeight="1">
      <c r="A2" s="347" t="s">
        <v>770</v>
      </c>
      <c r="B2" s="347"/>
      <c r="C2" s="347"/>
      <c r="D2" s="347"/>
      <c r="E2" s="347"/>
      <c r="F2" s="347"/>
      <c r="G2" s="89"/>
    </row>
    <row r="3" spans="6:7" ht="15">
      <c r="F3" s="1" t="s">
        <v>333</v>
      </c>
      <c r="G3" s="90"/>
    </row>
    <row r="4" spans="1:7" ht="15.75">
      <c r="A4" s="164" t="s">
        <v>242</v>
      </c>
      <c r="B4" s="164" t="s">
        <v>244</v>
      </c>
      <c r="C4" s="348" t="s">
        <v>246</v>
      </c>
      <c r="D4" s="348" t="s">
        <v>247</v>
      </c>
      <c r="E4" s="332" t="s">
        <v>248</v>
      </c>
      <c r="F4" s="165" t="s">
        <v>249</v>
      </c>
      <c r="G4" s="85"/>
    </row>
    <row r="5" spans="1:7" ht="16.5" customHeight="1">
      <c r="A5" s="164" t="s">
        <v>243</v>
      </c>
      <c r="B5" s="164" t="s">
        <v>245</v>
      </c>
      <c r="C5" s="348"/>
      <c r="D5" s="348"/>
      <c r="E5" s="332"/>
      <c r="F5" s="165" t="s">
        <v>250</v>
      </c>
      <c r="G5" s="85"/>
    </row>
    <row r="6" spans="1:7" ht="15">
      <c r="A6" s="164"/>
      <c r="B6" s="164" t="s">
        <v>243</v>
      </c>
      <c r="C6" s="348"/>
      <c r="D6" s="348"/>
      <c r="E6" s="332"/>
      <c r="F6" s="166" t="s">
        <v>769</v>
      </c>
      <c r="G6" s="91"/>
    </row>
    <row r="7" spans="1:8" s="19" customFormat="1" ht="21" customHeight="1">
      <c r="A7" s="58" t="s">
        <v>269</v>
      </c>
      <c r="B7" s="58"/>
      <c r="C7" s="137"/>
      <c r="D7" s="137"/>
      <c r="E7" s="59" t="s">
        <v>398</v>
      </c>
      <c r="F7" s="60">
        <f>SUM(F8+F13+F32+F27+F25)</f>
        <v>5856309</v>
      </c>
      <c r="G7" s="92"/>
      <c r="H7" s="97"/>
    </row>
    <row r="8" spans="1:8" s="19" customFormat="1" ht="33" customHeight="1">
      <c r="A8" s="13" t="s">
        <v>269</v>
      </c>
      <c r="B8" s="13" t="s">
        <v>271</v>
      </c>
      <c r="C8" s="136"/>
      <c r="D8" s="136"/>
      <c r="E8" s="52" t="s">
        <v>399</v>
      </c>
      <c r="F8" s="25">
        <f>F9</f>
        <v>417096</v>
      </c>
      <c r="G8" s="86"/>
      <c r="H8" s="97"/>
    </row>
    <row r="9" spans="1:7" ht="44.25" customHeight="1">
      <c r="A9" s="13" t="s">
        <v>269</v>
      </c>
      <c r="B9" s="13" t="s">
        <v>271</v>
      </c>
      <c r="C9" s="136" t="s">
        <v>303</v>
      </c>
      <c r="D9" s="136"/>
      <c r="E9" s="52" t="s">
        <v>496</v>
      </c>
      <c r="F9" s="25">
        <f>F10</f>
        <v>417096</v>
      </c>
      <c r="G9" s="86"/>
    </row>
    <row r="10" spans="1:7" ht="41.25" customHeight="1">
      <c r="A10" s="13" t="s">
        <v>269</v>
      </c>
      <c r="B10" s="13" t="s">
        <v>271</v>
      </c>
      <c r="C10" s="136" t="s">
        <v>302</v>
      </c>
      <c r="D10" s="136"/>
      <c r="E10" s="52" t="s">
        <v>497</v>
      </c>
      <c r="F10" s="25">
        <f>F11</f>
        <v>417096</v>
      </c>
      <c r="G10" s="86"/>
    </row>
    <row r="11" spans="1:7" ht="19.5" customHeight="1">
      <c r="A11" s="13" t="s">
        <v>269</v>
      </c>
      <c r="B11" s="13" t="s">
        <v>271</v>
      </c>
      <c r="C11" s="136" t="s">
        <v>321</v>
      </c>
      <c r="D11" s="136"/>
      <c r="E11" s="52" t="s">
        <v>498</v>
      </c>
      <c r="F11" s="25">
        <f>F12</f>
        <v>417096</v>
      </c>
      <c r="G11" s="86"/>
    </row>
    <row r="12" spans="1:7" ht="29.25" customHeight="1">
      <c r="A12" s="16" t="s">
        <v>269</v>
      </c>
      <c r="B12" s="16" t="s">
        <v>271</v>
      </c>
      <c r="C12" s="138" t="s">
        <v>321</v>
      </c>
      <c r="D12" s="138" t="s">
        <v>189</v>
      </c>
      <c r="E12" s="112" t="s">
        <v>192</v>
      </c>
      <c r="F12" s="26">
        <v>417096</v>
      </c>
      <c r="G12" s="86"/>
    </row>
    <row r="13" spans="1:8" s="19" customFormat="1" ht="43.5" customHeight="1">
      <c r="A13" s="13" t="s">
        <v>269</v>
      </c>
      <c r="B13" s="13" t="s">
        <v>273</v>
      </c>
      <c r="C13" s="136"/>
      <c r="D13" s="136"/>
      <c r="E13" s="52" t="s">
        <v>401</v>
      </c>
      <c r="F13" s="25">
        <f>F14</f>
        <v>984122</v>
      </c>
      <c r="G13" s="86"/>
      <c r="H13" s="97"/>
    </row>
    <row r="14" spans="1:8" s="20" customFormat="1" ht="41.25" customHeight="1">
      <c r="A14" s="13" t="s">
        <v>269</v>
      </c>
      <c r="B14" s="13" t="s">
        <v>273</v>
      </c>
      <c r="C14" s="136" t="s">
        <v>303</v>
      </c>
      <c r="D14" s="136"/>
      <c r="E14" s="52" t="s">
        <v>496</v>
      </c>
      <c r="F14" s="25">
        <f>F15</f>
        <v>984122</v>
      </c>
      <c r="G14" s="86"/>
      <c r="H14" s="98"/>
    </row>
    <row r="15" spans="1:7" ht="42" customHeight="1">
      <c r="A15" s="13" t="s">
        <v>269</v>
      </c>
      <c r="B15" s="13" t="s">
        <v>273</v>
      </c>
      <c r="C15" s="136" t="s">
        <v>302</v>
      </c>
      <c r="D15" s="136"/>
      <c r="E15" s="52" t="s">
        <v>499</v>
      </c>
      <c r="F15" s="25">
        <f>F16+F23+F21</f>
        <v>984122</v>
      </c>
      <c r="G15" s="86"/>
    </row>
    <row r="16" spans="1:7" ht="15" customHeight="1">
      <c r="A16" s="13" t="s">
        <v>269</v>
      </c>
      <c r="B16" s="13" t="s">
        <v>273</v>
      </c>
      <c r="C16" s="136" t="s">
        <v>322</v>
      </c>
      <c r="D16" s="136"/>
      <c r="E16" s="52" t="s">
        <v>403</v>
      </c>
      <c r="F16" s="25">
        <f>SUM(F17:F20)</f>
        <v>983122</v>
      </c>
      <c r="G16" s="86"/>
    </row>
    <row r="17" spans="1:7" ht="29.25" customHeight="1">
      <c r="A17" s="16" t="s">
        <v>269</v>
      </c>
      <c r="B17" s="16" t="s">
        <v>273</v>
      </c>
      <c r="C17" s="138" t="s">
        <v>322</v>
      </c>
      <c r="D17" s="138" t="s">
        <v>189</v>
      </c>
      <c r="E17" s="112" t="s">
        <v>192</v>
      </c>
      <c r="F17" s="26">
        <v>545122</v>
      </c>
      <c r="G17" s="86"/>
    </row>
    <row r="18" spans="1:8" s="20" customFormat="1" ht="24.75" customHeight="1">
      <c r="A18" s="16" t="s">
        <v>269</v>
      </c>
      <c r="B18" s="16" t="s">
        <v>273</v>
      </c>
      <c r="C18" s="138" t="s">
        <v>322</v>
      </c>
      <c r="D18" s="138" t="s">
        <v>187</v>
      </c>
      <c r="E18" s="112" t="s">
        <v>195</v>
      </c>
      <c r="F18" s="26">
        <v>422000</v>
      </c>
      <c r="G18" s="86"/>
      <c r="H18" s="98"/>
    </row>
    <row r="19" spans="1:8" ht="0.75" customHeight="1">
      <c r="A19" s="16" t="s">
        <v>269</v>
      </c>
      <c r="B19" s="16" t="s">
        <v>273</v>
      </c>
      <c r="C19" s="138" t="s">
        <v>322</v>
      </c>
      <c r="D19" s="138" t="s">
        <v>190</v>
      </c>
      <c r="E19" s="53" t="s">
        <v>197</v>
      </c>
      <c r="F19" s="25">
        <v>0</v>
      </c>
      <c r="G19" s="86"/>
      <c r="H19" s="99"/>
    </row>
    <row r="20" spans="1:8" ht="21.75" customHeight="1">
      <c r="A20" s="16" t="s">
        <v>269</v>
      </c>
      <c r="B20" s="16" t="s">
        <v>273</v>
      </c>
      <c r="C20" s="138" t="s">
        <v>322</v>
      </c>
      <c r="D20" s="138" t="s">
        <v>191</v>
      </c>
      <c r="E20" s="53" t="s">
        <v>196</v>
      </c>
      <c r="F20" s="26">
        <v>16000</v>
      </c>
      <c r="G20" s="86"/>
      <c r="H20" s="99"/>
    </row>
    <row r="21" spans="1:8" ht="33.75" customHeight="1" hidden="1">
      <c r="A21" s="16" t="s">
        <v>269</v>
      </c>
      <c r="B21" s="16" t="s">
        <v>273</v>
      </c>
      <c r="C21" s="136" t="s">
        <v>776</v>
      </c>
      <c r="D21" s="138"/>
      <c r="E21" s="52" t="s">
        <v>707</v>
      </c>
      <c r="F21" s="25">
        <f>SUM(F22)</f>
        <v>0</v>
      </c>
      <c r="G21" s="86"/>
      <c r="H21" s="99"/>
    </row>
    <row r="22" spans="1:8" ht="3.75" customHeight="1" hidden="1">
      <c r="A22" s="16" t="s">
        <v>269</v>
      </c>
      <c r="B22" s="16" t="s">
        <v>273</v>
      </c>
      <c r="C22" s="138" t="s">
        <v>776</v>
      </c>
      <c r="D22" s="138" t="s">
        <v>187</v>
      </c>
      <c r="E22" s="176" t="s">
        <v>252</v>
      </c>
      <c r="F22" s="26">
        <v>0</v>
      </c>
      <c r="G22" s="86"/>
      <c r="H22" s="99"/>
    </row>
    <row r="23" spans="1:8" ht="47.25" customHeight="1">
      <c r="A23" s="13" t="s">
        <v>269</v>
      </c>
      <c r="B23" s="13" t="s">
        <v>273</v>
      </c>
      <c r="C23" s="136" t="s">
        <v>582</v>
      </c>
      <c r="D23" s="138"/>
      <c r="E23" s="194" t="s">
        <v>597</v>
      </c>
      <c r="F23" s="25">
        <f>F24</f>
        <v>1000</v>
      </c>
      <c r="G23" s="86"/>
      <c r="H23" s="99"/>
    </row>
    <row r="24" spans="1:8" ht="24.75" customHeight="1">
      <c r="A24" s="13" t="s">
        <v>269</v>
      </c>
      <c r="B24" s="13" t="s">
        <v>273</v>
      </c>
      <c r="C24" s="136" t="s">
        <v>582</v>
      </c>
      <c r="D24" s="138" t="s">
        <v>187</v>
      </c>
      <c r="E24" s="112" t="s">
        <v>195</v>
      </c>
      <c r="F24" s="26">
        <v>1000</v>
      </c>
      <c r="G24" s="86"/>
      <c r="H24" s="99"/>
    </row>
    <row r="25" spans="1:8" ht="0.75" customHeight="1">
      <c r="A25" s="13" t="s">
        <v>269</v>
      </c>
      <c r="B25" s="13" t="s">
        <v>275</v>
      </c>
      <c r="C25" s="195" t="s">
        <v>180</v>
      </c>
      <c r="D25" s="138"/>
      <c r="E25" s="12" t="s">
        <v>598</v>
      </c>
      <c r="F25" s="25">
        <f>F26</f>
        <v>0</v>
      </c>
      <c r="G25" s="86"/>
      <c r="H25" s="99"/>
    </row>
    <row r="26" spans="1:8" ht="23.25" customHeight="1" hidden="1">
      <c r="A26" s="13" t="s">
        <v>269</v>
      </c>
      <c r="B26" s="13" t="s">
        <v>275</v>
      </c>
      <c r="C26" s="195" t="s">
        <v>180</v>
      </c>
      <c r="D26" s="138" t="s">
        <v>583</v>
      </c>
      <c r="E26" s="17" t="s">
        <v>584</v>
      </c>
      <c r="F26" s="26">
        <v>0</v>
      </c>
      <c r="G26" s="86"/>
      <c r="H26" s="99"/>
    </row>
    <row r="27" spans="1:8" s="20" customFormat="1" ht="17.25" customHeight="1" hidden="1">
      <c r="A27" s="82" t="s">
        <v>269</v>
      </c>
      <c r="B27" s="82" t="s">
        <v>431</v>
      </c>
      <c r="C27" s="83"/>
      <c r="D27" s="83"/>
      <c r="E27" s="81" t="s">
        <v>170</v>
      </c>
      <c r="F27" s="25">
        <f>F28</f>
        <v>100000</v>
      </c>
      <c r="G27" s="86"/>
      <c r="H27" s="80"/>
    </row>
    <row r="28" spans="1:8" s="20" customFormat="1" ht="36.75" customHeight="1">
      <c r="A28" s="294" t="s">
        <v>269</v>
      </c>
      <c r="B28" s="294" t="s">
        <v>431</v>
      </c>
      <c r="C28" s="295" t="s">
        <v>303</v>
      </c>
      <c r="D28" s="295"/>
      <c r="E28" s="296" t="s">
        <v>506</v>
      </c>
      <c r="F28" s="25">
        <f>F29</f>
        <v>100000</v>
      </c>
      <c r="G28" s="86"/>
      <c r="H28" s="80"/>
    </row>
    <row r="29" spans="1:8" s="20" customFormat="1" ht="40.5" customHeight="1">
      <c r="A29" s="135" t="s">
        <v>269</v>
      </c>
      <c r="B29" s="135" t="s">
        <v>431</v>
      </c>
      <c r="C29" s="139" t="s">
        <v>302</v>
      </c>
      <c r="D29" s="139"/>
      <c r="E29" s="114" t="s">
        <v>507</v>
      </c>
      <c r="F29" s="25">
        <f>F30</f>
        <v>100000</v>
      </c>
      <c r="G29" s="86"/>
      <c r="H29" s="80"/>
    </row>
    <row r="30" spans="1:8" s="20" customFormat="1" ht="21.75" customHeight="1">
      <c r="A30" s="135" t="s">
        <v>269</v>
      </c>
      <c r="B30" s="135" t="s">
        <v>431</v>
      </c>
      <c r="C30" s="139" t="s">
        <v>172</v>
      </c>
      <c r="D30" s="139"/>
      <c r="E30" s="114" t="s">
        <v>171</v>
      </c>
      <c r="F30" s="25">
        <f>F31</f>
        <v>100000</v>
      </c>
      <c r="G30" s="86"/>
      <c r="H30" s="80"/>
    </row>
    <row r="31" spans="1:8" s="20" customFormat="1" ht="21" customHeight="1">
      <c r="A31" s="135" t="s">
        <v>269</v>
      </c>
      <c r="B31" s="135" t="s">
        <v>431</v>
      </c>
      <c r="C31" s="139" t="s">
        <v>172</v>
      </c>
      <c r="D31" s="139" t="s">
        <v>174</v>
      </c>
      <c r="E31" s="114" t="s">
        <v>173</v>
      </c>
      <c r="F31" s="25">
        <v>100000</v>
      </c>
      <c r="G31" s="86"/>
      <c r="H31" s="80"/>
    </row>
    <row r="32" spans="1:7" ht="21" customHeight="1">
      <c r="A32" s="44" t="s">
        <v>269</v>
      </c>
      <c r="B32" s="44">
        <v>13</v>
      </c>
      <c r="C32" s="140"/>
      <c r="D32" s="140"/>
      <c r="E32" s="187" t="s">
        <v>253</v>
      </c>
      <c r="F32" s="46">
        <f>F33+F44+F40+F37</f>
        <v>4355091</v>
      </c>
      <c r="G32" s="87"/>
    </row>
    <row r="33" spans="1:7" ht="29.25" customHeight="1">
      <c r="A33" s="13" t="s">
        <v>269</v>
      </c>
      <c r="B33" s="13">
        <v>13</v>
      </c>
      <c r="C33" s="136" t="s">
        <v>306</v>
      </c>
      <c r="D33" s="136"/>
      <c r="E33" s="54" t="s">
        <v>624</v>
      </c>
      <c r="F33" s="25">
        <f>F34</f>
        <v>10000</v>
      </c>
      <c r="G33" s="86"/>
    </row>
    <row r="34" spans="1:7" ht="27.75" customHeight="1">
      <c r="A34" s="13" t="s">
        <v>269</v>
      </c>
      <c r="B34" s="13" t="s">
        <v>325</v>
      </c>
      <c r="C34" s="136" t="s">
        <v>307</v>
      </c>
      <c r="D34" s="136"/>
      <c r="E34" s="52" t="s">
        <v>309</v>
      </c>
      <c r="F34" s="25">
        <f>F35</f>
        <v>10000</v>
      </c>
      <c r="G34" s="86"/>
    </row>
    <row r="35" spans="1:7" ht="27.75" customHeight="1">
      <c r="A35" s="13" t="s">
        <v>269</v>
      </c>
      <c r="B35" s="13">
        <v>13</v>
      </c>
      <c r="C35" s="136" t="s">
        <v>500</v>
      </c>
      <c r="D35" s="136"/>
      <c r="E35" s="52" t="s">
        <v>405</v>
      </c>
      <c r="F35" s="25">
        <f>F36</f>
        <v>10000</v>
      </c>
      <c r="G35" s="86"/>
    </row>
    <row r="36" spans="1:7" ht="18" customHeight="1">
      <c r="A36" s="16" t="s">
        <v>269</v>
      </c>
      <c r="B36" s="16" t="s">
        <v>425</v>
      </c>
      <c r="C36" s="138" t="s">
        <v>500</v>
      </c>
      <c r="D36" s="138" t="s">
        <v>666</v>
      </c>
      <c r="E36" s="112" t="s">
        <v>667</v>
      </c>
      <c r="F36" s="26">
        <v>10000</v>
      </c>
      <c r="G36" s="86"/>
    </row>
    <row r="37" spans="1:7" ht="38.25" customHeight="1">
      <c r="A37" s="13" t="s">
        <v>269</v>
      </c>
      <c r="B37" s="13">
        <v>13</v>
      </c>
      <c r="C37" s="136" t="s">
        <v>315</v>
      </c>
      <c r="D37" s="138"/>
      <c r="E37" s="54" t="s">
        <v>687</v>
      </c>
      <c r="F37" s="25">
        <f>F38</f>
        <v>423900</v>
      </c>
      <c r="G37" s="86"/>
    </row>
    <row r="38" spans="1:7" ht="24.75" customHeight="1">
      <c r="A38" s="16" t="s">
        <v>269</v>
      </c>
      <c r="B38" s="16" t="s">
        <v>425</v>
      </c>
      <c r="C38" s="136" t="s">
        <v>47</v>
      </c>
      <c r="D38" s="138"/>
      <c r="E38" s="52" t="s">
        <v>393</v>
      </c>
      <c r="F38" s="25">
        <f>F39</f>
        <v>423900</v>
      </c>
      <c r="G38" s="86"/>
    </row>
    <row r="39" spans="1:7" ht="28.5" customHeight="1">
      <c r="A39" s="16" t="s">
        <v>269</v>
      </c>
      <c r="B39" s="16" t="s">
        <v>425</v>
      </c>
      <c r="C39" s="138" t="s">
        <v>47</v>
      </c>
      <c r="D39" s="138" t="s">
        <v>187</v>
      </c>
      <c r="E39" s="112" t="s">
        <v>195</v>
      </c>
      <c r="F39" s="26">
        <v>423900</v>
      </c>
      <c r="G39" s="86"/>
    </row>
    <row r="40" spans="1:7" ht="31.5" customHeight="1">
      <c r="A40" s="13" t="s">
        <v>269</v>
      </c>
      <c r="B40" s="13" t="s">
        <v>425</v>
      </c>
      <c r="C40" s="136" t="s">
        <v>501</v>
      </c>
      <c r="D40" s="136"/>
      <c r="E40" s="131" t="s">
        <v>625</v>
      </c>
      <c r="F40" s="25">
        <f>F42</f>
        <v>111000</v>
      </c>
      <c r="G40" s="86"/>
    </row>
    <row r="41" spans="1:7" ht="24" customHeight="1">
      <c r="A41" s="16" t="s">
        <v>269</v>
      </c>
      <c r="B41" s="16" t="s">
        <v>425</v>
      </c>
      <c r="C41" s="153" t="s">
        <v>57</v>
      </c>
      <c r="D41" s="136"/>
      <c r="E41" s="131" t="s">
        <v>502</v>
      </c>
      <c r="F41" s="25">
        <f>F42</f>
        <v>111000</v>
      </c>
      <c r="G41" s="86"/>
    </row>
    <row r="42" spans="1:7" ht="32.25" customHeight="1">
      <c r="A42" s="16" t="s">
        <v>269</v>
      </c>
      <c r="B42" s="16" t="s">
        <v>425</v>
      </c>
      <c r="C42" s="153" t="s">
        <v>58</v>
      </c>
      <c r="D42" s="138"/>
      <c r="E42" s="126" t="s">
        <v>503</v>
      </c>
      <c r="F42" s="26">
        <f>F43</f>
        <v>111000</v>
      </c>
      <c r="G42" s="86"/>
    </row>
    <row r="43" spans="1:7" ht="32.25" customHeight="1">
      <c r="A43" s="16" t="s">
        <v>269</v>
      </c>
      <c r="B43" s="16" t="s">
        <v>425</v>
      </c>
      <c r="C43" s="153" t="s">
        <v>58</v>
      </c>
      <c r="D43" s="138" t="s">
        <v>187</v>
      </c>
      <c r="E43" s="112" t="s">
        <v>195</v>
      </c>
      <c r="F43" s="26">
        <v>111000</v>
      </c>
      <c r="G43" s="86"/>
    </row>
    <row r="44" spans="1:7" ht="40.5" customHeight="1">
      <c r="A44" s="13" t="s">
        <v>269</v>
      </c>
      <c r="B44" s="13">
        <v>13</v>
      </c>
      <c r="C44" s="136" t="s">
        <v>303</v>
      </c>
      <c r="D44" s="136"/>
      <c r="E44" s="52" t="s">
        <v>504</v>
      </c>
      <c r="F44" s="25">
        <f>F45</f>
        <v>3810191</v>
      </c>
      <c r="G44" s="86"/>
    </row>
    <row r="45" spans="1:7" ht="39" customHeight="1">
      <c r="A45" s="13" t="s">
        <v>269</v>
      </c>
      <c r="B45" s="13">
        <v>13</v>
      </c>
      <c r="C45" s="136" t="s">
        <v>302</v>
      </c>
      <c r="D45" s="136"/>
      <c r="E45" s="52" t="s">
        <v>505</v>
      </c>
      <c r="F45" s="25">
        <f>F49+F46</f>
        <v>3810191</v>
      </c>
      <c r="G45" s="86"/>
    </row>
    <row r="46" spans="1:7" ht="28.5" customHeight="1">
      <c r="A46" s="13" t="s">
        <v>269</v>
      </c>
      <c r="B46" s="13">
        <v>13</v>
      </c>
      <c r="C46" s="136" t="s">
        <v>324</v>
      </c>
      <c r="D46" s="136"/>
      <c r="E46" s="52" t="s">
        <v>436</v>
      </c>
      <c r="F46" s="25">
        <f>SUM(F47:F48)</f>
        <v>3810191</v>
      </c>
      <c r="G46" s="86"/>
    </row>
    <row r="47" spans="1:7" ht="28.5" customHeight="1">
      <c r="A47" s="13" t="s">
        <v>269</v>
      </c>
      <c r="B47" s="13">
        <v>13</v>
      </c>
      <c r="C47" s="138" t="s">
        <v>324</v>
      </c>
      <c r="D47" s="138" t="s">
        <v>189</v>
      </c>
      <c r="E47" s="112" t="s">
        <v>192</v>
      </c>
      <c r="F47" s="26">
        <v>2791091</v>
      </c>
      <c r="G47" s="86"/>
    </row>
    <row r="48" spans="1:8" s="20" customFormat="1" ht="26.25" customHeight="1">
      <c r="A48" s="16" t="s">
        <v>269</v>
      </c>
      <c r="B48" s="16" t="s">
        <v>425</v>
      </c>
      <c r="C48" s="138" t="s">
        <v>324</v>
      </c>
      <c r="D48" s="138" t="s">
        <v>187</v>
      </c>
      <c r="E48" s="112" t="s">
        <v>195</v>
      </c>
      <c r="F48" s="26">
        <v>1019100</v>
      </c>
      <c r="G48" s="86"/>
      <c r="H48" s="98"/>
    </row>
    <row r="49" spans="1:7" ht="29.25" customHeight="1" hidden="1">
      <c r="A49" s="13" t="s">
        <v>269</v>
      </c>
      <c r="B49" s="13">
        <v>13</v>
      </c>
      <c r="C49" s="136" t="s">
        <v>323</v>
      </c>
      <c r="D49" s="136"/>
      <c r="E49" s="52" t="s">
        <v>287</v>
      </c>
      <c r="F49" s="25">
        <f>SUM(F50:F50)</f>
        <v>0</v>
      </c>
      <c r="G49" s="86"/>
    </row>
    <row r="50" spans="1:7" ht="29.25" customHeight="1" hidden="1">
      <c r="A50" s="16" t="s">
        <v>269</v>
      </c>
      <c r="B50" s="16" t="s">
        <v>425</v>
      </c>
      <c r="C50" s="138" t="s">
        <v>323</v>
      </c>
      <c r="D50" s="138" t="s">
        <v>187</v>
      </c>
      <c r="E50" s="112" t="s">
        <v>195</v>
      </c>
      <c r="F50" s="26">
        <v>0</v>
      </c>
      <c r="G50" s="86"/>
    </row>
    <row r="51" spans="1:7" ht="1.5" customHeight="1">
      <c r="A51" s="58" t="s">
        <v>271</v>
      </c>
      <c r="B51" s="58"/>
      <c r="C51" s="137"/>
      <c r="D51" s="137"/>
      <c r="E51" s="59" t="s">
        <v>254</v>
      </c>
      <c r="F51" s="60">
        <f>F52</f>
        <v>162400</v>
      </c>
      <c r="G51" s="93"/>
    </row>
    <row r="52" spans="1:7" ht="18.75" customHeight="1" hidden="1">
      <c r="A52" s="13" t="s">
        <v>271</v>
      </c>
      <c r="B52" s="13" t="s">
        <v>272</v>
      </c>
      <c r="C52" s="136"/>
      <c r="D52" s="136"/>
      <c r="E52" s="52" t="s">
        <v>406</v>
      </c>
      <c r="F52" s="25">
        <f>F53</f>
        <v>162400</v>
      </c>
      <c r="G52" s="86"/>
    </row>
    <row r="53" spans="1:7" ht="43.5" customHeight="1" hidden="1">
      <c r="A53" s="13" t="s">
        <v>271</v>
      </c>
      <c r="B53" s="13" t="s">
        <v>272</v>
      </c>
      <c r="C53" s="136" t="s">
        <v>303</v>
      </c>
      <c r="D53" s="136"/>
      <c r="E53" s="52" t="s">
        <v>496</v>
      </c>
      <c r="F53" s="25">
        <f>F54</f>
        <v>162400</v>
      </c>
      <c r="G53" s="86"/>
    </row>
    <row r="54" spans="1:7" ht="40.5" customHeight="1" hidden="1">
      <c r="A54" s="13" t="s">
        <v>271</v>
      </c>
      <c r="B54" s="13" t="s">
        <v>272</v>
      </c>
      <c r="C54" s="136" t="s">
        <v>302</v>
      </c>
      <c r="D54" s="136"/>
      <c r="E54" s="52" t="s">
        <v>505</v>
      </c>
      <c r="F54" s="25">
        <f>F55</f>
        <v>162400</v>
      </c>
      <c r="G54" s="86"/>
    </row>
    <row r="55" spans="1:7" ht="34.5" customHeight="1">
      <c r="A55" s="13" t="s">
        <v>271</v>
      </c>
      <c r="B55" s="13" t="s">
        <v>272</v>
      </c>
      <c r="C55" s="136" t="s">
        <v>305</v>
      </c>
      <c r="D55" s="136"/>
      <c r="E55" s="52" t="s">
        <v>407</v>
      </c>
      <c r="F55" s="25">
        <f>SUM(F56:F57)</f>
        <v>162400</v>
      </c>
      <c r="G55" s="86"/>
    </row>
    <row r="56" spans="1:7" ht="25.5" customHeight="1">
      <c r="A56" s="16" t="s">
        <v>271</v>
      </c>
      <c r="B56" s="16" t="s">
        <v>272</v>
      </c>
      <c r="C56" s="138" t="s">
        <v>305</v>
      </c>
      <c r="D56" s="138" t="s">
        <v>189</v>
      </c>
      <c r="E56" s="112" t="s">
        <v>192</v>
      </c>
      <c r="F56" s="26">
        <v>162400</v>
      </c>
      <c r="G56" s="86"/>
    </row>
    <row r="57" spans="1:8" s="20" customFormat="1" ht="4.5" customHeight="1" hidden="1">
      <c r="A57" s="16" t="s">
        <v>271</v>
      </c>
      <c r="B57" s="16" t="s">
        <v>272</v>
      </c>
      <c r="C57" s="138" t="s">
        <v>305</v>
      </c>
      <c r="D57" s="138" t="s">
        <v>187</v>
      </c>
      <c r="E57" s="112" t="s">
        <v>195</v>
      </c>
      <c r="F57" s="47"/>
      <c r="G57" s="86"/>
      <c r="H57" s="98"/>
    </row>
    <row r="58" spans="1:7" ht="40.5" customHeight="1">
      <c r="A58" s="58" t="s">
        <v>272</v>
      </c>
      <c r="B58" s="58"/>
      <c r="C58" s="137"/>
      <c r="D58" s="137"/>
      <c r="E58" s="59" t="s">
        <v>408</v>
      </c>
      <c r="F58" s="60">
        <f>F59+F69+F96</f>
        <v>1044000</v>
      </c>
      <c r="G58" s="93"/>
    </row>
    <row r="59" spans="1:7" ht="16.5" customHeight="1">
      <c r="A59" s="13" t="s">
        <v>272</v>
      </c>
      <c r="B59" s="13" t="s">
        <v>277</v>
      </c>
      <c r="C59" s="136"/>
      <c r="D59" s="136"/>
      <c r="E59" s="52" t="s">
        <v>669</v>
      </c>
      <c r="F59" s="25">
        <f>F60+F65</f>
        <v>0</v>
      </c>
      <c r="G59" s="86"/>
    </row>
    <row r="60" spans="1:7" ht="0.75" customHeight="1">
      <c r="A60" s="13" t="s">
        <v>272</v>
      </c>
      <c r="B60" s="13" t="s">
        <v>277</v>
      </c>
      <c r="C60" s="141" t="s">
        <v>511</v>
      </c>
      <c r="D60" s="136"/>
      <c r="E60" s="52" t="s">
        <v>626</v>
      </c>
      <c r="F60" s="25">
        <f>F61</f>
        <v>0</v>
      </c>
      <c r="G60" s="86"/>
    </row>
    <row r="61" spans="1:7" ht="30.75" customHeight="1" hidden="1">
      <c r="A61" s="13" t="s">
        <v>272</v>
      </c>
      <c r="B61" s="13" t="s">
        <v>277</v>
      </c>
      <c r="C61" s="141" t="s">
        <v>514</v>
      </c>
      <c r="D61" s="136"/>
      <c r="E61" s="168" t="s">
        <v>513</v>
      </c>
      <c r="F61" s="25">
        <f>F62</f>
        <v>0</v>
      </c>
      <c r="G61" s="86"/>
    </row>
    <row r="62" spans="1:7" ht="30.75" customHeight="1" hidden="1">
      <c r="A62" s="13" t="s">
        <v>272</v>
      </c>
      <c r="B62" s="13" t="s">
        <v>277</v>
      </c>
      <c r="C62" s="141" t="s">
        <v>515</v>
      </c>
      <c r="D62" s="136"/>
      <c r="E62" s="52" t="s">
        <v>516</v>
      </c>
      <c r="F62" s="25">
        <f>F63</f>
        <v>0</v>
      </c>
      <c r="G62" s="86"/>
    </row>
    <row r="63" spans="1:7" ht="30.75" customHeight="1" hidden="1">
      <c r="A63" s="16" t="s">
        <v>272</v>
      </c>
      <c r="B63" s="16" t="s">
        <v>277</v>
      </c>
      <c r="C63" s="142" t="s">
        <v>515</v>
      </c>
      <c r="D63" s="138" t="s">
        <v>186</v>
      </c>
      <c r="E63" s="112" t="s">
        <v>184</v>
      </c>
      <c r="F63" s="25">
        <f>F64</f>
        <v>0</v>
      </c>
      <c r="G63" s="86"/>
    </row>
    <row r="64" spans="1:7" ht="30.75" customHeight="1" hidden="1">
      <c r="A64" s="16" t="s">
        <v>272</v>
      </c>
      <c r="B64" s="16" t="s">
        <v>277</v>
      </c>
      <c r="C64" s="142" t="s">
        <v>515</v>
      </c>
      <c r="D64" s="138" t="s">
        <v>187</v>
      </c>
      <c r="E64" s="115" t="s">
        <v>252</v>
      </c>
      <c r="F64" s="25">
        <v>0</v>
      </c>
      <c r="G64" s="86"/>
    </row>
    <row r="65" spans="1:7" ht="0.75" customHeight="1" hidden="1">
      <c r="A65" s="13" t="s">
        <v>272</v>
      </c>
      <c r="B65" s="13" t="s">
        <v>277</v>
      </c>
      <c r="C65" s="136" t="s">
        <v>303</v>
      </c>
      <c r="D65" s="136"/>
      <c r="E65" s="52" t="s">
        <v>496</v>
      </c>
      <c r="F65" s="25">
        <f>F66</f>
        <v>0</v>
      </c>
      <c r="G65" s="86"/>
    </row>
    <row r="66" spans="1:7" ht="39" customHeight="1" hidden="1">
      <c r="A66" s="13" t="s">
        <v>272</v>
      </c>
      <c r="B66" s="13" t="s">
        <v>277</v>
      </c>
      <c r="C66" s="136" t="s">
        <v>302</v>
      </c>
      <c r="D66" s="136"/>
      <c r="E66" s="52" t="s">
        <v>505</v>
      </c>
      <c r="F66" s="25">
        <f>F67</f>
        <v>0</v>
      </c>
      <c r="G66" s="86"/>
    </row>
    <row r="67" spans="1:7" ht="31.5" customHeight="1" hidden="1">
      <c r="A67" s="13" t="s">
        <v>272</v>
      </c>
      <c r="B67" s="13" t="s">
        <v>277</v>
      </c>
      <c r="C67" s="136" t="s">
        <v>311</v>
      </c>
      <c r="D67" s="136"/>
      <c r="E67" s="52" t="s">
        <v>410</v>
      </c>
      <c r="F67" s="25">
        <f>F68</f>
        <v>0</v>
      </c>
      <c r="G67" s="86"/>
    </row>
    <row r="68" spans="1:7" ht="25.5" customHeight="1" hidden="1">
      <c r="A68" s="16" t="s">
        <v>272</v>
      </c>
      <c r="B68" s="16" t="s">
        <v>277</v>
      </c>
      <c r="C68" s="138" t="s">
        <v>311</v>
      </c>
      <c r="D68" s="138" t="s">
        <v>187</v>
      </c>
      <c r="E68" s="112" t="s">
        <v>195</v>
      </c>
      <c r="F68" s="25">
        <v>0</v>
      </c>
      <c r="G68" s="86"/>
    </row>
    <row r="69" spans="1:7" ht="30" customHeight="1">
      <c r="A69" s="13" t="s">
        <v>272</v>
      </c>
      <c r="B69" s="13">
        <v>10</v>
      </c>
      <c r="C69" s="136"/>
      <c r="D69" s="136"/>
      <c r="E69" s="52" t="s">
        <v>668</v>
      </c>
      <c r="F69" s="25">
        <f>F85+F82+F75+F87</f>
        <v>1043000</v>
      </c>
      <c r="G69" s="86"/>
    </row>
    <row r="70" spans="1:7" ht="15" customHeight="1" hidden="1">
      <c r="A70" s="13" t="s">
        <v>272</v>
      </c>
      <c r="B70" s="13" t="s">
        <v>426</v>
      </c>
      <c r="C70" s="141" t="s">
        <v>477</v>
      </c>
      <c r="D70" s="136"/>
      <c r="E70" s="116" t="s">
        <v>508</v>
      </c>
      <c r="F70" s="25">
        <f>F71</f>
        <v>0</v>
      </c>
      <c r="G70" s="86"/>
    </row>
    <row r="71" spans="1:7" ht="15" customHeight="1" hidden="1">
      <c r="A71" s="13" t="s">
        <v>272</v>
      </c>
      <c r="B71" s="13" t="s">
        <v>426</v>
      </c>
      <c r="C71" s="141" t="s">
        <v>476</v>
      </c>
      <c r="D71" s="136"/>
      <c r="E71" s="168" t="s">
        <v>255</v>
      </c>
      <c r="F71" s="25">
        <f>F72</f>
        <v>0</v>
      </c>
      <c r="G71" s="86"/>
    </row>
    <row r="72" spans="1:7" ht="15" customHeight="1" hidden="1">
      <c r="A72" s="13" t="s">
        <v>272</v>
      </c>
      <c r="B72" s="13" t="s">
        <v>426</v>
      </c>
      <c r="C72" s="141" t="s">
        <v>510</v>
      </c>
      <c r="D72" s="136"/>
      <c r="E72" s="169" t="s">
        <v>509</v>
      </c>
      <c r="F72" s="25">
        <f>F73</f>
        <v>0</v>
      </c>
      <c r="G72" s="86"/>
    </row>
    <row r="73" spans="1:7" ht="15" customHeight="1" hidden="1">
      <c r="A73" s="16" t="s">
        <v>272</v>
      </c>
      <c r="B73" s="16" t="s">
        <v>426</v>
      </c>
      <c r="C73" s="142" t="s">
        <v>510</v>
      </c>
      <c r="D73" s="138" t="s">
        <v>186</v>
      </c>
      <c r="E73" s="112" t="s">
        <v>184</v>
      </c>
      <c r="F73" s="26">
        <f>F74</f>
        <v>0</v>
      </c>
      <c r="G73" s="86"/>
    </row>
    <row r="74" spans="1:7" ht="15" customHeight="1" hidden="1">
      <c r="A74" s="16" t="s">
        <v>272</v>
      </c>
      <c r="B74" s="16" t="s">
        <v>426</v>
      </c>
      <c r="C74" s="142" t="s">
        <v>510</v>
      </c>
      <c r="D74" s="138" t="s">
        <v>187</v>
      </c>
      <c r="E74" s="115" t="s">
        <v>252</v>
      </c>
      <c r="F74" s="26">
        <v>0</v>
      </c>
      <c r="G74" s="86"/>
    </row>
    <row r="75" spans="1:7" ht="44.25" customHeight="1">
      <c r="A75" s="44" t="s">
        <v>272</v>
      </c>
      <c r="B75" s="44" t="s">
        <v>426</v>
      </c>
      <c r="C75" s="170" t="s">
        <v>479</v>
      </c>
      <c r="D75" s="140"/>
      <c r="E75" s="171" t="s">
        <v>627</v>
      </c>
      <c r="F75" s="46">
        <f>F76</f>
        <v>36260</v>
      </c>
      <c r="G75" s="86"/>
    </row>
    <row r="76" spans="1:7" ht="29.25" customHeight="1">
      <c r="A76" s="44" t="s">
        <v>272</v>
      </c>
      <c r="B76" s="44" t="s">
        <v>426</v>
      </c>
      <c r="C76" s="170" t="s">
        <v>480</v>
      </c>
      <c r="D76" s="140"/>
      <c r="E76" s="52" t="s">
        <v>409</v>
      </c>
      <c r="F76" s="46">
        <f>F77</f>
        <v>36260</v>
      </c>
      <c r="G76" s="86"/>
    </row>
    <row r="77" spans="1:7" ht="17.25" customHeight="1">
      <c r="A77" s="44" t="s">
        <v>272</v>
      </c>
      <c r="B77" s="44" t="s">
        <v>426</v>
      </c>
      <c r="C77" s="170" t="s">
        <v>518</v>
      </c>
      <c r="D77" s="140"/>
      <c r="E77" s="173" t="s">
        <v>509</v>
      </c>
      <c r="F77" s="47">
        <f>F78+F80</f>
        <v>36260</v>
      </c>
      <c r="G77" s="86"/>
    </row>
    <row r="78" spans="1:7" ht="27" customHeight="1">
      <c r="A78" s="41" t="s">
        <v>272</v>
      </c>
      <c r="B78" s="41" t="s">
        <v>426</v>
      </c>
      <c r="C78" s="174" t="s">
        <v>518</v>
      </c>
      <c r="D78" s="146" t="s">
        <v>186</v>
      </c>
      <c r="E78" s="175" t="s">
        <v>184</v>
      </c>
      <c r="F78" s="47">
        <f>F79</f>
        <v>36260</v>
      </c>
      <c r="G78" s="86"/>
    </row>
    <row r="79" spans="1:7" ht="27" customHeight="1">
      <c r="A79" s="41" t="s">
        <v>272</v>
      </c>
      <c r="B79" s="41" t="s">
        <v>426</v>
      </c>
      <c r="C79" s="174" t="s">
        <v>518</v>
      </c>
      <c r="D79" s="146" t="s">
        <v>187</v>
      </c>
      <c r="E79" s="176" t="s">
        <v>252</v>
      </c>
      <c r="F79" s="47">
        <v>36260</v>
      </c>
      <c r="G79" s="86"/>
    </row>
    <row r="80" spans="1:7" ht="16.5" customHeight="1">
      <c r="A80" s="41" t="s">
        <v>272</v>
      </c>
      <c r="B80" s="41" t="s">
        <v>426</v>
      </c>
      <c r="C80" s="174" t="s">
        <v>518</v>
      </c>
      <c r="D80" s="146" t="s">
        <v>666</v>
      </c>
      <c r="E80" s="260" t="s">
        <v>667</v>
      </c>
      <c r="F80" s="47">
        <f>F81</f>
        <v>0</v>
      </c>
      <c r="G80" s="86"/>
    </row>
    <row r="81" spans="1:7" ht="15.75">
      <c r="A81" s="41" t="s">
        <v>272</v>
      </c>
      <c r="B81" s="41" t="s">
        <v>426</v>
      </c>
      <c r="C81" s="174" t="s">
        <v>518</v>
      </c>
      <c r="D81" s="146" t="s">
        <v>670</v>
      </c>
      <c r="E81" s="260" t="s">
        <v>671</v>
      </c>
      <c r="F81" s="47">
        <v>0</v>
      </c>
      <c r="G81" s="86"/>
    </row>
    <row r="82" spans="1:7" ht="25.5">
      <c r="A82" s="44" t="s">
        <v>272</v>
      </c>
      <c r="B82" s="44" t="s">
        <v>426</v>
      </c>
      <c r="C82" s="123" t="s">
        <v>701</v>
      </c>
      <c r="D82" s="136"/>
      <c r="E82" s="169" t="s">
        <v>702</v>
      </c>
      <c r="F82" s="46">
        <f>F83+F84</f>
        <v>283840</v>
      </c>
      <c r="G82" s="86"/>
    </row>
    <row r="83" spans="1:7" ht="25.5">
      <c r="A83" s="41" t="s">
        <v>272</v>
      </c>
      <c r="B83" s="41" t="s">
        <v>426</v>
      </c>
      <c r="C83" s="153" t="s">
        <v>701</v>
      </c>
      <c r="D83" s="138" t="s">
        <v>187</v>
      </c>
      <c r="E83" s="176" t="s">
        <v>252</v>
      </c>
      <c r="F83" s="26">
        <v>283840</v>
      </c>
      <c r="G83" s="86"/>
    </row>
    <row r="84" spans="1:7" ht="15.75">
      <c r="A84" s="41" t="s">
        <v>272</v>
      </c>
      <c r="B84" s="41" t="s">
        <v>426</v>
      </c>
      <c r="C84" s="153" t="s">
        <v>701</v>
      </c>
      <c r="D84" s="146" t="s">
        <v>666</v>
      </c>
      <c r="E84" s="260" t="s">
        <v>667</v>
      </c>
      <c r="F84" s="47">
        <v>0</v>
      </c>
      <c r="G84" s="86"/>
    </row>
    <row r="85" spans="1:7" ht="25.5">
      <c r="A85" s="41" t="s">
        <v>272</v>
      </c>
      <c r="B85" s="41" t="s">
        <v>426</v>
      </c>
      <c r="C85" s="153" t="s">
        <v>703</v>
      </c>
      <c r="D85" s="138"/>
      <c r="E85" s="169" t="s">
        <v>704</v>
      </c>
      <c r="F85" s="46">
        <f>F86</f>
        <v>89900</v>
      </c>
      <c r="G85" s="86"/>
    </row>
    <row r="86" spans="1:7" ht="27" customHeight="1">
      <c r="A86" s="41" t="s">
        <v>272</v>
      </c>
      <c r="B86" s="41" t="s">
        <v>426</v>
      </c>
      <c r="C86" s="153" t="s">
        <v>703</v>
      </c>
      <c r="D86" s="138" t="s">
        <v>187</v>
      </c>
      <c r="E86" s="176" t="s">
        <v>252</v>
      </c>
      <c r="F86" s="26">
        <v>89900</v>
      </c>
      <c r="G86" s="86"/>
    </row>
    <row r="87" spans="1:7" ht="42" customHeight="1">
      <c r="A87" s="13" t="s">
        <v>272</v>
      </c>
      <c r="B87" s="13" t="s">
        <v>426</v>
      </c>
      <c r="C87" s="136" t="s">
        <v>303</v>
      </c>
      <c r="D87" s="136"/>
      <c r="E87" s="52" t="s">
        <v>519</v>
      </c>
      <c r="F87" s="25">
        <f>F88</f>
        <v>633000</v>
      </c>
      <c r="G87" s="86"/>
    </row>
    <row r="88" spans="1:7" ht="47.25" customHeight="1">
      <c r="A88" s="13" t="s">
        <v>272</v>
      </c>
      <c r="B88" s="13" t="s">
        <v>426</v>
      </c>
      <c r="C88" s="136" t="s">
        <v>302</v>
      </c>
      <c r="D88" s="136"/>
      <c r="E88" s="52" t="s">
        <v>505</v>
      </c>
      <c r="F88" s="25">
        <f>F89+F91</f>
        <v>633000</v>
      </c>
      <c r="G88" s="86"/>
    </row>
    <row r="89" spans="1:7" ht="42.75" customHeight="1">
      <c r="A89" s="13" t="s">
        <v>272</v>
      </c>
      <c r="B89" s="13">
        <v>10</v>
      </c>
      <c r="C89" s="136" t="s">
        <v>312</v>
      </c>
      <c r="D89" s="136"/>
      <c r="E89" s="52" t="s">
        <v>411</v>
      </c>
      <c r="F89" s="25">
        <f>SUM(F90)</f>
        <v>633000</v>
      </c>
      <c r="G89" s="86"/>
    </row>
    <row r="90" spans="1:7" ht="26.25" customHeight="1">
      <c r="A90" s="16" t="s">
        <v>272</v>
      </c>
      <c r="B90" s="16" t="s">
        <v>426</v>
      </c>
      <c r="C90" s="138" t="s">
        <v>312</v>
      </c>
      <c r="D90" s="138" t="s">
        <v>187</v>
      </c>
      <c r="E90" s="112" t="s">
        <v>195</v>
      </c>
      <c r="F90" s="25">
        <v>633000</v>
      </c>
      <c r="G90" s="86"/>
    </row>
    <row r="91" spans="1:7" ht="0.75" customHeight="1">
      <c r="A91" s="13" t="s">
        <v>272</v>
      </c>
      <c r="B91" s="13">
        <v>10</v>
      </c>
      <c r="C91" s="136" t="s">
        <v>604</v>
      </c>
      <c r="D91" s="136"/>
      <c r="E91" s="52" t="s">
        <v>700</v>
      </c>
      <c r="F91" s="25">
        <f>SUM(F92)</f>
        <v>0</v>
      </c>
      <c r="G91" s="86"/>
    </row>
    <row r="92" spans="1:7" ht="27" customHeight="1" hidden="1">
      <c r="A92" s="16" t="s">
        <v>272</v>
      </c>
      <c r="B92" s="16" t="s">
        <v>426</v>
      </c>
      <c r="C92" s="138" t="s">
        <v>604</v>
      </c>
      <c r="D92" s="138" t="s">
        <v>187</v>
      </c>
      <c r="E92" s="112" t="s">
        <v>195</v>
      </c>
      <c r="F92" s="25">
        <v>0</v>
      </c>
      <c r="G92" s="86"/>
    </row>
    <row r="93" spans="1:7" ht="18" customHeight="1" hidden="1">
      <c r="A93" s="13" t="s">
        <v>272</v>
      </c>
      <c r="B93" s="13" t="s">
        <v>426</v>
      </c>
      <c r="C93" s="136" t="s">
        <v>181</v>
      </c>
      <c r="D93" s="136"/>
      <c r="E93" s="52" t="s">
        <v>520</v>
      </c>
      <c r="F93" s="25">
        <f>SUM(F95)</f>
        <v>0</v>
      </c>
      <c r="G93" s="86"/>
    </row>
    <row r="94" spans="1:7" ht="21" customHeight="1" hidden="1">
      <c r="A94" s="16" t="s">
        <v>272</v>
      </c>
      <c r="B94" s="16" t="s">
        <v>426</v>
      </c>
      <c r="C94" s="138" t="s">
        <v>181</v>
      </c>
      <c r="D94" s="138" t="s">
        <v>187</v>
      </c>
      <c r="E94" s="112" t="s">
        <v>195</v>
      </c>
      <c r="F94" s="25">
        <f>F95</f>
        <v>0</v>
      </c>
      <c r="G94" s="86"/>
    </row>
    <row r="95" spans="1:7" ht="29.25" customHeight="1" hidden="1">
      <c r="A95" s="16" t="s">
        <v>272</v>
      </c>
      <c r="B95" s="16" t="s">
        <v>426</v>
      </c>
      <c r="C95" s="138" t="s">
        <v>181</v>
      </c>
      <c r="D95" s="138" t="s">
        <v>424</v>
      </c>
      <c r="E95" s="53" t="s">
        <v>404</v>
      </c>
      <c r="F95" s="26">
        <v>0</v>
      </c>
      <c r="G95" s="86"/>
    </row>
    <row r="96" spans="1:7" ht="31.5" customHeight="1">
      <c r="A96" s="13" t="s">
        <v>272</v>
      </c>
      <c r="B96" s="13" t="s">
        <v>164</v>
      </c>
      <c r="C96" s="136"/>
      <c r="D96" s="136"/>
      <c r="E96" s="12" t="s">
        <v>169</v>
      </c>
      <c r="F96" s="25">
        <f>F97</f>
        <v>1000</v>
      </c>
      <c r="G96" s="86"/>
    </row>
    <row r="97" spans="1:7" ht="51" customHeight="1">
      <c r="A97" s="13" t="s">
        <v>272</v>
      </c>
      <c r="B97" s="13" t="s">
        <v>164</v>
      </c>
      <c r="C97" s="136" t="s">
        <v>201</v>
      </c>
      <c r="D97" s="136"/>
      <c r="E97" s="54" t="s">
        <v>628</v>
      </c>
      <c r="F97" s="25">
        <f>F98</f>
        <v>1000</v>
      </c>
      <c r="G97" s="86"/>
    </row>
    <row r="98" spans="1:7" ht="15.75" customHeight="1">
      <c r="A98" s="13" t="s">
        <v>272</v>
      </c>
      <c r="B98" s="13" t="s">
        <v>164</v>
      </c>
      <c r="C98" s="136" t="s">
        <v>200</v>
      </c>
      <c r="D98" s="136"/>
      <c r="E98" s="52" t="s">
        <v>521</v>
      </c>
      <c r="F98" s="25">
        <f>F99</f>
        <v>1000</v>
      </c>
      <c r="G98" s="86"/>
    </row>
    <row r="99" spans="1:7" ht="30" customHeight="1">
      <c r="A99" s="13" t="s">
        <v>272</v>
      </c>
      <c r="B99" s="13" t="s">
        <v>164</v>
      </c>
      <c r="C99" s="136" t="s">
        <v>554</v>
      </c>
      <c r="D99" s="136"/>
      <c r="E99" s="52" t="s">
        <v>522</v>
      </c>
      <c r="F99" s="25">
        <f>F101</f>
        <v>1000</v>
      </c>
      <c r="G99" s="86"/>
    </row>
    <row r="100" spans="1:7" ht="30" customHeight="1">
      <c r="A100" s="16" t="s">
        <v>272</v>
      </c>
      <c r="B100" s="16" t="s">
        <v>164</v>
      </c>
      <c r="C100" s="138" t="s">
        <v>554</v>
      </c>
      <c r="D100" s="138" t="s">
        <v>187</v>
      </c>
      <c r="E100" s="112" t="s">
        <v>195</v>
      </c>
      <c r="F100" s="26">
        <f>F101</f>
        <v>1000</v>
      </c>
      <c r="G100" s="86"/>
    </row>
    <row r="101" spans="1:7" ht="30.75" customHeight="1">
      <c r="A101" s="16" t="s">
        <v>272</v>
      </c>
      <c r="B101" s="16" t="s">
        <v>164</v>
      </c>
      <c r="C101" s="138" t="s">
        <v>554</v>
      </c>
      <c r="D101" s="138" t="s">
        <v>424</v>
      </c>
      <c r="E101" s="53" t="s">
        <v>404</v>
      </c>
      <c r="F101" s="26">
        <v>1000</v>
      </c>
      <c r="G101" s="86"/>
    </row>
    <row r="102" spans="1:7" ht="30" customHeight="1">
      <c r="A102" s="58" t="s">
        <v>273</v>
      </c>
      <c r="B102" s="58"/>
      <c r="C102" s="137"/>
      <c r="D102" s="137"/>
      <c r="E102" s="59" t="s">
        <v>256</v>
      </c>
      <c r="F102" s="60">
        <f>F103+F115+F119</f>
        <v>504832.32</v>
      </c>
      <c r="G102" s="93"/>
    </row>
    <row r="103" spans="1:7" ht="19.5" customHeight="1">
      <c r="A103" s="107" t="s">
        <v>273</v>
      </c>
      <c r="B103" s="107" t="s">
        <v>277</v>
      </c>
      <c r="C103" s="136"/>
      <c r="D103" s="148"/>
      <c r="E103" s="52" t="s">
        <v>336</v>
      </c>
      <c r="F103" s="25">
        <f>F113+F111</f>
        <v>462200</v>
      </c>
      <c r="G103" s="86"/>
    </row>
    <row r="104" spans="1:7" ht="20.25" customHeight="1" hidden="1">
      <c r="A104" s="108" t="s">
        <v>273</v>
      </c>
      <c r="B104" s="108" t="s">
        <v>277</v>
      </c>
      <c r="C104" s="143" t="s">
        <v>316</v>
      </c>
      <c r="D104" s="149"/>
      <c r="E104" s="56" t="s">
        <v>391</v>
      </c>
      <c r="F104" s="73">
        <f>SUM(F105)</f>
        <v>0</v>
      </c>
      <c r="G104" s="96"/>
    </row>
    <row r="105" spans="1:7" ht="0.75" customHeight="1" hidden="1">
      <c r="A105" s="108" t="s">
        <v>273</v>
      </c>
      <c r="B105" s="108" t="s">
        <v>277</v>
      </c>
      <c r="C105" s="143" t="s">
        <v>317</v>
      </c>
      <c r="D105" s="149"/>
      <c r="E105" s="56" t="s">
        <v>392</v>
      </c>
      <c r="F105" s="73">
        <f>SUM(F106)</f>
        <v>0</v>
      </c>
      <c r="G105" s="96"/>
    </row>
    <row r="106" spans="1:7" ht="33.75" customHeight="1" hidden="1">
      <c r="A106" s="108" t="s">
        <v>273</v>
      </c>
      <c r="B106" s="108" t="s">
        <v>277</v>
      </c>
      <c r="C106" s="143" t="s">
        <v>395</v>
      </c>
      <c r="D106" s="149"/>
      <c r="E106" s="56" t="s">
        <v>393</v>
      </c>
      <c r="F106" s="73">
        <f>SUM(F107)</f>
        <v>0</v>
      </c>
      <c r="G106" s="96"/>
    </row>
    <row r="107" spans="1:7" ht="36" customHeight="1" hidden="1">
      <c r="A107" s="108" t="s">
        <v>273</v>
      </c>
      <c r="B107" s="108" t="s">
        <v>277</v>
      </c>
      <c r="C107" s="143" t="s">
        <v>396</v>
      </c>
      <c r="D107" s="149"/>
      <c r="E107" s="56" t="s">
        <v>394</v>
      </c>
      <c r="F107" s="73">
        <f>SUM(F108)</f>
        <v>0</v>
      </c>
      <c r="G107" s="96"/>
    </row>
    <row r="108" spans="1:7" ht="27" customHeight="1" hidden="1">
      <c r="A108" s="109" t="s">
        <v>273</v>
      </c>
      <c r="B108" s="109" t="s">
        <v>277</v>
      </c>
      <c r="C108" s="144" t="s">
        <v>396</v>
      </c>
      <c r="D108" s="150" t="s">
        <v>424</v>
      </c>
      <c r="E108" s="76" t="s">
        <v>404</v>
      </c>
      <c r="F108" s="105"/>
      <c r="G108" s="96"/>
    </row>
    <row r="109" spans="1:7" ht="29.25" customHeight="1" hidden="1">
      <c r="A109" s="107" t="s">
        <v>273</v>
      </c>
      <c r="B109" s="107" t="s">
        <v>277</v>
      </c>
      <c r="C109" s="136" t="s">
        <v>303</v>
      </c>
      <c r="D109" s="148"/>
      <c r="E109" s="52" t="s">
        <v>400</v>
      </c>
      <c r="F109" s="25">
        <f>F110</f>
        <v>371300</v>
      </c>
      <c r="G109" s="86"/>
    </row>
    <row r="110" spans="1:7" ht="40.5" customHeight="1" hidden="1">
      <c r="A110" s="107" t="s">
        <v>273</v>
      </c>
      <c r="B110" s="107" t="s">
        <v>277</v>
      </c>
      <c r="C110" s="136" t="s">
        <v>302</v>
      </c>
      <c r="D110" s="148"/>
      <c r="E110" s="52" t="s">
        <v>402</v>
      </c>
      <c r="F110" s="25">
        <f>F113</f>
        <v>371300</v>
      </c>
      <c r="G110" s="86"/>
    </row>
    <row r="111" spans="1:7" ht="27" customHeight="1">
      <c r="A111" s="107" t="s">
        <v>273</v>
      </c>
      <c r="B111" s="107" t="s">
        <v>277</v>
      </c>
      <c r="C111" s="138" t="s">
        <v>672</v>
      </c>
      <c r="D111" s="148"/>
      <c r="E111" s="52" t="s">
        <v>585</v>
      </c>
      <c r="F111" s="25">
        <f>F112</f>
        <v>90900</v>
      </c>
      <c r="G111" s="86"/>
    </row>
    <row r="112" spans="1:7" ht="27.75" customHeight="1">
      <c r="A112" s="110" t="s">
        <v>273</v>
      </c>
      <c r="B112" s="110" t="s">
        <v>277</v>
      </c>
      <c r="C112" s="138" t="s">
        <v>673</v>
      </c>
      <c r="D112" s="151" t="s">
        <v>187</v>
      </c>
      <c r="E112" s="112" t="s">
        <v>195</v>
      </c>
      <c r="F112" s="25">
        <v>90900</v>
      </c>
      <c r="G112" s="86"/>
    </row>
    <row r="113" spans="1:7" ht="27.75" customHeight="1">
      <c r="A113" s="107" t="s">
        <v>273</v>
      </c>
      <c r="B113" s="107" t="s">
        <v>277</v>
      </c>
      <c r="C113" s="136" t="s">
        <v>471</v>
      </c>
      <c r="D113" s="148"/>
      <c r="E113" s="55" t="s">
        <v>523</v>
      </c>
      <c r="F113" s="25">
        <f>F114</f>
        <v>371300</v>
      </c>
      <c r="G113" s="86"/>
    </row>
    <row r="114" spans="1:7" ht="25.5" customHeight="1">
      <c r="A114" s="110" t="s">
        <v>273</v>
      </c>
      <c r="B114" s="110" t="s">
        <v>277</v>
      </c>
      <c r="C114" s="138" t="s">
        <v>471</v>
      </c>
      <c r="D114" s="151" t="s">
        <v>187</v>
      </c>
      <c r="E114" s="112" t="s">
        <v>195</v>
      </c>
      <c r="F114" s="26">
        <v>371300</v>
      </c>
      <c r="G114" s="86"/>
    </row>
    <row r="115" spans="1:7" ht="20.25" customHeight="1">
      <c r="A115" s="23" t="s">
        <v>273</v>
      </c>
      <c r="B115" s="23" t="s">
        <v>426</v>
      </c>
      <c r="C115" s="136"/>
      <c r="D115" s="136"/>
      <c r="E115" s="52" t="s">
        <v>780</v>
      </c>
      <c r="F115" s="25">
        <f>F116</f>
        <v>37632.32</v>
      </c>
      <c r="G115" s="86"/>
    </row>
    <row r="116" spans="1:7" ht="27" customHeight="1">
      <c r="A116" s="23" t="s">
        <v>273</v>
      </c>
      <c r="B116" s="23" t="s">
        <v>426</v>
      </c>
      <c r="C116" s="136" t="s">
        <v>781</v>
      </c>
      <c r="D116" s="136"/>
      <c r="E116" s="102" t="s">
        <v>707</v>
      </c>
      <c r="F116" s="25">
        <f>F117</f>
        <v>37632.32</v>
      </c>
      <c r="G116" s="86"/>
    </row>
    <row r="117" spans="1:7" ht="37.5" customHeight="1">
      <c r="A117" s="23" t="s">
        <v>273</v>
      </c>
      <c r="B117" s="23" t="s">
        <v>426</v>
      </c>
      <c r="C117" s="136" t="s">
        <v>781</v>
      </c>
      <c r="D117" s="151" t="s">
        <v>187</v>
      </c>
      <c r="E117" s="112" t="s">
        <v>195</v>
      </c>
      <c r="F117" s="26">
        <v>37632.32</v>
      </c>
      <c r="G117" s="86"/>
    </row>
    <row r="118" spans="1:7" ht="0.75" customHeight="1">
      <c r="A118" s="23" t="s">
        <v>273</v>
      </c>
      <c r="B118" s="23" t="s">
        <v>427</v>
      </c>
      <c r="C118" s="136" t="s">
        <v>524</v>
      </c>
      <c r="D118" s="136"/>
      <c r="E118" s="52" t="s">
        <v>288</v>
      </c>
      <c r="F118" s="25">
        <f>F119</f>
        <v>5000</v>
      </c>
      <c r="G118" s="86"/>
    </row>
    <row r="119" spans="1:7" ht="23.25" customHeight="1">
      <c r="A119" s="23" t="s">
        <v>273</v>
      </c>
      <c r="B119" s="23" t="s">
        <v>427</v>
      </c>
      <c r="C119" s="138"/>
      <c r="D119" s="138"/>
      <c r="E119" s="111" t="s">
        <v>257</v>
      </c>
      <c r="F119" s="25">
        <f>F120</f>
        <v>5000</v>
      </c>
      <c r="G119" s="86"/>
    </row>
    <row r="120" spans="1:7" ht="36.75" customHeight="1">
      <c r="A120" s="23" t="s">
        <v>273</v>
      </c>
      <c r="B120" s="23" t="s">
        <v>427</v>
      </c>
      <c r="C120" s="23" t="s">
        <v>484</v>
      </c>
      <c r="D120" s="23"/>
      <c r="E120" s="52" t="s">
        <v>525</v>
      </c>
      <c r="F120" s="25">
        <f>F121</f>
        <v>5000</v>
      </c>
      <c r="G120" s="86"/>
    </row>
    <row r="121" spans="1:7" ht="37.5" customHeight="1">
      <c r="A121" s="18" t="s">
        <v>273</v>
      </c>
      <c r="B121" s="18" t="s">
        <v>427</v>
      </c>
      <c r="C121" s="18" t="s">
        <v>484</v>
      </c>
      <c r="D121" s="18" t="s">
        <v>186</v>
      </c>
      <c r="E121" s="112" t="s">
        <v>184</v>
      </c>
      <c r="F121" s="26">
        <f>F122</f>
        <v>5000</v>
      </c>
      <c r="G121" s="86"/>
    </row>
    <row r="122" spans="1:7" ht="33.75" customHeight="1">
      <c r="A122" s="18" t="s">
        <v>273</v>
      </c>
      <c r="B122" s="18" t="s">
        <v>427</v>
      </c>
      <c r="C122" s="18" t="s">
        <v>484</v>
      </c>
      <c r="D122" s="18" t="s">
        <v>187</v>
      </c>
      <c r="E122" s="115" t="s">
        <v>252</v>
      </c>
      <c r="F122" s="26">
        <v>5000</v>
      </c>
      <c r="G122" s="86"/>
    </row>
    <row r="123" spans="1:7" ht="33" customHeight="1">
      <c r="A123" s="77" t="s">
        <v>274</v>
      </c>
      <c r="B123" s="77"/>
      <c r="C123" s="137"/>
      <c r="D123" s="137"/>
      <c r="E123" s="59" t="s">
        <v>412</v>
      </c>
      <c r="F123" s="60">
        <f>F133+F160+F175</f>
        <v>924615.68</v>
      </c>
      <c r="G123" s="93"/>
    </row>
    <row r="124" spans="1:7" ht="19.5" customHeight="1" hidden="1">
      <c r="A124" s="23" t="s">
        <v>274</v>
      </c>
      <c r="B124" s="13" t="s">
        <v>269</v>
      </c>
      <c r="C124" s="136" t="s">
        <v>379</v>
      </c>
      <c r="D124" s="136"/>
      <c r="E124" s="52" t="s">
        <v>377</v>
      </c>
      <c r="F124" s="46">
        <f>F125</f>
        <v>0</v>
      </c>
      <c r="G124" s="87"/>
    </row>
    <row r="125" spans="1:7" ht="19.5" customHeight="1" hidden="1">
      <c r="A125" s="23" t="s">
        <v>274</v>
      </c>
      <c r="B125" s="13" t="s">
        <v>269</v>
      </c>
      <c r="C125" s="136" t="s">
        <v>379</v>
      </c>
      <c r="D125" s="136"/>
      <c r="E125" s="52" t="s">
        <v>258</v>
      </c>
      <c r="F125" s="46">
        <f>F126</f>
        <v>0</v>
      </c>
      <c r="G125" s="87"/>
    </row>
    <row r="126" spans="1:7" ht="28.5" customHeight="1" hidden="1">
      <c r="A126" s="23" t="s">
        <v>274</v>
      </c>
      <c r="B126" s="13" t="s">
        <v>269</v>
      </c>
      <c r="C126" s="136" t="s">
        <v>379</v>
      </c>
      <c r="D126" s="136"/>
      <c r="E126" s="102" t="s">
        <v>378</v>
      </c>
      <c r="F126" s="46">
        <f>F127</f>
        <v>0</v>
      </c>
      <c r="G126" s="87"/>
    </row>
    <row r="127" spans="1:7" ht="32.25" customHeight="1" hidden="1">
      <c r="A127" s="18" t="s">
        <v>274</v>
      </c>
      <c r="B127" s="16" t="s">
        <v>269</v>
      </c>
      <c r="C127" s="138" t="s">
        <v>379</v>
      </c>
      <c r="D127" s="138" t="s">
        <v>361</v>
      </c>
      <c r="E127" s="53" t="s">
        <v>365</v>
      </c>
      <c r="F127" s="47">
        <v>0</v>
      </c>
      <c r="G127" s="87"/>
    </row>
    <row r="128" spans="1:7" ht="2.25" customHeight="1" hidden="1">
      <c r="A128" s="13" t="s">
        <v>274</v>
      </c>
      <c r="B128" s="13" t="s">
        <v>269</v>
      </c>
      <c r="C128" s="136" t="s">
        <v>363</v>
      </c>
      <c r="D128" s="136"/>
      <c r="E128" s="52" t="s">
        <v>258</v>
      </c>
      <c r="F128" s="25">
        <f>F129+F131</f>
        <v>0</v>
      </c>
      <c r="G128" s="86"/>
    </row>
    <row r="129" spans="1:17" ht="17.25" customHeight="1" hidden="1">
      <c r="A129" s="13" t="s">
        <v>274</v>
      </c>
      <c r="B129" s="13" t="s">
        <v>269</v>
      </c>
      <c r="C129" s="136" t="s">
        <v>362</v>
      </c>
      <c r="D129" s="136"/>
      <c r="E129" s="52" t="s">
        <v>356</v>
      </c>
      <c r="F129" s="25">
        <f>F130</f>
        <v>0</v>
      </c>
      <c r="G129" s="86"/>
      <c r="K129" s="39"/>
      <c r="L129" s="37"/>
      <c r="M129" s="37"/>
      <c r="N129" s="37"/>
      <c r="O129" s="40"/>
      <c r="P129" s="38"/>
      <c r="Q129" s="36"/>
    </row>
    <row r="130" spans="1:17" ht="60" customHeight="1" hidden="1">
      <c r="A130" s="16" t="s">
        <v>274</v>
      </c>
      <c r="B130" s="16" t="s">
        <v>269</v>
      </c>
      <c r="C130" s="138" t="s">
        <v>362</v>
      </c>
      <c r="D130" s="138" t="s">
        <v>361</v>
      </c>
      <c r="E130" s="53" t="s">
        <v>365</v>
      </c>
      <c r="F130" s="26">
        <v>0</v>
      </c>
      <c r="G130" s="86"/>
      <c r="K130" s="39"/>
      <c r="L130" s="37"/>
      <c r="M130" s="37"/>
      <c r="N130" s="37"/>
      <c r="O130" s="40"/>
      <c r="P130" s="38"/>
      <c r="Q130" s="36"/>
    </row>
    <row r="131" spans="1:7" ht="2.25" customHeight="1">
      <c r="A131" s="13" t="s">
        <v>274</v>
      </c>
      <c r="B131" s="13" t="s">
        <v>269</v>
      </c>
      <c r="C131" s="136" t="s">
        <v>364</v>
      </c>
      <c r="D131" s="136"/>
      <c r="E131" s="52" t="s">
        <v>357</v>
      </c>
      <c r="F131" s="25">
        <f>F132</f>
        <v>0</v>
      </c>
      <c r="G131" s="86"/>
    </row>
    <row r="132" spans="1:8" ht="17.25" customHeight="1" hidden="1">
      <c r="A132" s="16" t="s">
        <v>274</v>
      </c>
      <c r="B132" s="16" t="s">
        <v>269</v>
      </c>
      <c r="C132" s="138" t="s">
        <v>364</v>
      </c>
      <c r="D132" s="138" t="s">
        <v>361</v>
      </c>
      <c r="E132" s="53" t="s">
        <v>365</v>
      </c>
      <c r="F132" s="26">
        <v>0</v>
      </c>
      <c r="G132" s="86"/>
      <c r="H132" s="100"/>
    </row>
    <row r="133" spans="1:7" ht="19.5" customHeight="1">
      <c r="A133" s="13" t="s">
        <v>274</v>
      </c>
      <c r="B133" s="13" t="s">
        <v>271</v>
      </c>
      <c r="C133" s="136"/>
      <c r="D133" s="136"/>
      <c r="E133" s="52" t="s">
        <v>413</v>
      </c>
      <c r="F133" s="25">
        <f>F139+F134+F136</f>
        <v>104000</v>
      </c>
      <c r="G133" s="86"/>
    </row>
    <row r="134" spans="1:7" ht="30" customHeight="1">
      <c r="A134" s="13" t="s">
        <v>274</v>
      </c>
      <c r="B134" s="13" t="s">
        <v>271</v>
      </c>
      <c r="C134" s="136" t="s">
        <v>588</v>
      </c>
      <c r="D134" s="136"/>
      <c r="E134" s="52" t="s">
        <v>674</v>
      </c>
      <c r="F134" s="25">
        <f>F135</f>
        <v>104000</v>
      </c>
      <c r="G134" s="86"/>
    </row>
    <row r="135" spans="1:7" ht="27.75" customHeight="1">
      <c r="A135" s="16" t="s">
        <v>274</v>
      </c>
      <c r="B135" s="16" t="s">
        <v>271</v>
      </c>
      <c r="C135" s="138" t="s">
        <v>599</v>
      </c>
      <c r="D135" s="151" t="s">
        <v>187</v>
      </c>
      <c r="E135" s="112" t="s">
        <v>195</v>
      </c>
      <c r="F135" s="26">
        <v>104000</v>
      </c>
      <c r="G135" s="86"/>
    </row>
    <row r="136" spans="1:7" ht="0.75" customHeight="1" hidden="1">
      <c r="A136" s="261" t="s">
        <v>274</v>
      </c>
      <c r="B136" s="261" t="s">
        <v>271</v>
      </c>
      <c r="C136" s="262" t="s">
        <v>634</v>
      </c>
      <c r="D136" s="263"/>
      <c r="E136" s="243" t="s">
        <v>635</v>
      </c>
      <c r="F136" s="264">
        <f>F137</f>
        <v>0</v>
      </c>
      <c r="G136" s="86"/>
    </row>
    <row r="137" spans="1:7" ht="30" customHeight="1" hidden="1">
      <c r="A137" s="265" t="s">
        <v>274</v>
      </c>
      <c r="B137" s="265" t="s">
        <v>271</v>
      </c>
      <c r="C137" s="263" t="s">
        <v>636</v>
      </c>
      <c r="D137" s="266" t="s">
        <v>186</v>
      </c>
      <c r="E137" s="267" t="s">
        <v>184</v>
      </c>
      <c r="F137" s="268">
        <f>F138</f>
        <v>0</v>
      </c>
      <c r="G137" s="86"/>
    </row>
    <row r="138" spans="1:7" ht="30" customHeight="1" hidden="1">
      <c r="A138" s="265" t="s">
        <v>274</v>
      </c>
      <c r="B138" s="265" t="s">
        <v>271</v>
      </c>
      <c r="C138" s="263" t="s">
        <v>636</v>
      </c>
      <c r="D138" s="266" t="s">
        <v>187</v>
      </c>
      <c r="E138" s="269" t="s">
        <v>252</v>
      </c>
      <c r="F138" s="268">
        <v>0</v>
      </c>
      <c r="G138" s="86"/>
    </row>
    <row r="139" spans="1:7" ht="0.75" customHeight="1" hidden="1">
      <c r="A139" s="23" t="s">
        <v>274</v>
      </c>
      <c r="B139" s="23" t="s">
        <v>271</v>
      </c>
      <c r="C139" s="136" t="s">
        <v>303</v>
      </c>
      <c r="D139" s="152"/>
      <c r="E139" s="52" t="s">
        <v>519</v>
      </c>
      <c r="F139" s="25">
        <f>F140</f>
        <v>0</v>
      </c>
      <c r="G139" s="86"/>
    </row>
    <row r="140" spans="1:7" ht="15" customHeight="1" hidden="1">
      <c r="A140" s="23" t="s">
        <v>274</v>
      </c>
      <c r="B140" s="23" t="s">
        <v>271</v>
      </c>
      <c r="C140" s="136" t="s">
        <v>526</v>
      </c>
      <c r="D140" s="136"/>
      <c r="E140" s="52" t="s">
        <v>259</v>
      </c>
      <c r="F140" s="26">
        <f>F141+F156</f>
        <v>0</v>
      </c>
      <c r="G140" s="86"/>
    </row>
    <row r="141" spans="1:7" ht="28.5" customHeight="1" hidden="1">
      <c r="A141" s="24" t="s">
        <v>274</v>
      </c>
      <c r="B141" s="24" t="s">
        <v>271</v>
      </c>
      <c r="C141" s="145" t="s">
        <v>327</v>
      </c>
      <c r="D141" s="138" t="s">
        <v>186</v>
      </c>
      <c r="E141" s="112" t="s">
        <v>184</v>
      </c>
      <c r="F141" s="26">
        <f>F142</f>
        <v>0</v>
      </c>
      <c r="G141" s="86"/>
    </row>
    <row r="142" spans="1:7" ht="32.25" customHeight="1" hidden="1">
      <c r="A142" s="24" t="s">
        <v>274</v>
      </c>
      <c r="B142" s="24" t="s">
        <v>271</v>
      </c>
      <c r="C142" s="145" t="s">
        <v>327</v>
      </c>
      <c r="D142" s="138" t="s">
        <v>187</v>
      </c>
      <c r="E142" s="112" t="s">
        <v>185</v>
      </c>
      <c r="F142" s="26">
        <v>0</v>
      </c>
      <c r="G142" s="86"/>
    </row>
    <row r="143" spans="1:7" ht="22.5" customHeight="1" hidden="1">
      <c r="A143" s="23" t="s">
        <v>274</v>
      </c>
      <c r="B143" s="23" t="s">
        <v>271</v>
      </c>
      <c r="C143" s="136" t="s">
        <v>319</v>
      </c>
      <c r="D143" s="136"/>
      <c r="E143" s="52" t="s">
        <v>413</v>
      </c>
      <c r="F143" s="25">
        <f>F144+F147+F150</f>
        <v>0</v>
      </c>
      <c r="G143" s="86"/>
    </row>
    <row r="144" spans="1:7" ht="30.75" customHeight="1" hidden="1">
      <c r="A144" s="23" t="s">
        <v>274</v>
      </c>
      <c r="B144" s="23" t="s">
        <v>271</v>
      </c>
      <c r="C144" s="136" t="s">
        <v>318</v>
      </c>
      <c r="D144" s="136"/>
      <c r="E144" s="52" t="s">
        <v>414</v>
      </c>
      <c r="F144" s="25">
        <f>F146</f>
        <v>0</v>
      </c>
      <c r="G144" s="86"/>
    </row>
    <row r="145" spans="1:7" ht="21.75" customHeight="1" hidden="1">
      <c r="A145" s="18" t="s">
        <v>274</v>
      </c>
      <c r="B145" s="18" t="s">
        <v>271</v>
      </c>
      <c r="C145" s="138" t="s">
        <v>318</v>
      </c>
      <c r="D145" s="138" t="s">
        <v>174</v>
      </c>
      <c r="E145" s="53" t="s">
        <v>173</v>
      </c>
      <c r="F145" s="26">
        <f>F146</f>
        <v>0</v>
      </c>
      <c r="G145" s="86"/>
    </row>
    <row r="146" spans="1:7" ht="40.5" customHeight="1" hidden="1">
      <c r="A146" s="18" t="s">
        <v>274</v>
      </c>
      <c r="B146" s="18" t="s">
        <v>271</v>
      </c>
      <c r="C146" s="138" t="s">
        <v>318</v>
      </c>
      <c r="D146" s="138" t="s">
        <v>166</v>
      </c>
      <c r="E146" s="78" t="s">
        <v>165</v>
      </c>
      <c r="F146" s="26">
        <v>0</v>
      </c>
      <c r="G146" s="86"/>
    </row>
    <row r="147" spans="1:7" ht="38.25" hidden="1">
      <c r="A147" s="23" t="s">
        <v>274</v>
      </c>
      <c r="B147" s="13" t="s">
        <v>271</v>
      </c>
      <c r="C147" s="136" t="s">
        <v>328</v>
      </c>
      <c r="D147" s="136"/>
      <c r="E147" s="52" t="s">
        <v>415</v>
      </c>
      <c r="F147" s="25">
        <f>F149</f>
        <v>0</v>
      </c>
      <c r="G147" s="86"/>
    </row>
    <row r="148" spans="1:7" ht="15.75" hidden="1">
      <c r="A148" s="18" t="s">
        <v>274</v>
      </c>
      <c r="B148" s="16" t="s">
        <v>271</v>
      </c>
      <c r="C148" s="138" t="s">
        <v>328</v>
      </c>
      <c r="D148" s="138" t="s">
        <v>428</v>
      </c>
      <c r="E148" s="53" t="s">
        <v>173</v>
      </c>
      <c r="F148" s="26">
        <f>F149</f>
        <v>0</v>
      </c>
      <c r="G148" s="86"/>
    </row>
    <row r="149" spans="1:7" ht="27.75" customHeight="1" hidden="1">
      <c r="A149" s="18" t="s">
        <v>274</v>
      </c>
      <c r="B149" s="16" t="s">
        <v>271</v>
      </c>
      <c r="C149" s="138" t="s">
        <v>328</v>
      </c>
      <c r="D149" s="138" t="s">
        <v>166</v>
      </c>
      <c r="E149" s="78" t="s">
        <v>165</v>
      </c>
      <c r="F149" s="26">
        <v>0</v>
      </c>
      <c r="G149" s="86"/>
    </row>
    <row r="150" spans="1:7" ht="22.5" customHeight="1" hidden="1">
      <c r="A150" s="13" t="s">
        <v>274</v>
      </c>
      <c r="B150" s="13" t="s">
        <v>271</v>
      </c>
      <c r="C150" s="136" t="s">
        <v>327</v>
      </c>
      <c r="D150" s="136"/>
      <c r="E150" s="52" t="s">
        <v>259</v>
      </c>
      <c r="F150" s="25">
        <f>F155+F153+F152+F156</f>
        <v>0</v>
      </c>
      <c r="G150" s="86"/>
    </row>
    <row r="151" spans="1:7" ht="22.5" customHeight="1" hidden="1">
      <c r="A151" s="16" t="s">
        <v>274</v>
      </c>
      <c r="B151" s="16" t="s">
        <v>271</v>
      </c>
      <c r="C151" s="138" t="s">
        <v>327</v>
      </c>
      <c r="D151" s="138" t="s">
        <v>187</v>
      </c>
      <c r="E151" s="112" t="s">
        <v>195</v>
      </c>
      <c r="F151" s="26">
        <f>F152+F153</f>
        <v>0</v>
      </c>
      <c r="G151" s="86"/>
    </row>
    <row r="152" spans="1:7" ht="18.75" customHeight="1" hidden="1">
      <c r="A152" s="16" t="s">
        <v>274</v>
      </c>
      <c r="B152" s="16" t="s">
        <v>271</v>
      </c>
      <c r="C152" s="138" t="s">
        <v>327</v>
      </c>
      <c r="D152" s="138" t="s">
        <v>178</v>
      </c>
      <c r="E152" s="53" t="s">
        <v>179</v>
      </c>
      <c r="F152" s="26"/>
      <c r="G152" s="86"/>
    </row>
    <row r="153" spans="1:7" ht="29.25" customHeight="1" hidden="1">
      <c r="A153" s="16" t="s">
        <v>274</v>
      </c>
      <c r="B153" s="16" t="s">
        <v>271</v>
      </c>
      <c r="C153" s="138" t="s">
        <v>327</v>
      </c>
      <c r="D153" s="138" t="s">
        <v>424</v>
      </c>
      <c r="E153" s="53" t="s">
        <v>404</v>
      </c>
      <c r="F153" s="26">
        <v>0</v>
      </c>
      <c r="G153" s="86"/>
    </row>
    <row r="154" spans="1:7" ht="29.25" customHeight="1" hidden="1">
      <c r="A154" s="16" t="s">
        <v>274</v>
      </c>
      <c r="B154" s="16" t="s">
        <v>271</v>
      </c>
      <c r="C154" s="138" t="s">
        <v>327</v>
      </c>
      <c r="D154" s="138" t="s">
        <v>174</v>
      </c>
      <c r="E154" s="53" t="s">
        <v>173</v>
      </c>
      <c r="F154" s="26">
        <f>F155+F156</f>
        <v>0</v>
      </c>
      <c r="G154" s="86"/>
    </row>
    <row r="155" spans="1:7" ht="39.75" customHeight="1" hidden="1">
      <c r="A155" s="16" t="s">
        <v>274</v>
      </c>
      <c r="B155" s="16" t="s">
        <v>271</v>
      </c>
      <c r="C155" s="138" t="s">
        <v>327</v>
      </c>
      <c r="D155" s="138" t="s">
        <v>167</v>
      </c>
      <c r="E155" s="79" t="s">
        <v>168</v>
      </c>
      <c r="F155" s="26">
        <v>0</v>
      </c>
      <c r="G155" s="86"/>
    </row>
    <row r="156" spans="1:7" ht="27" customHeight="1" hidden="1">
      <c r="A156" s="16" t="s">
        <v>274</v>
      </c>
      <c r="B156" s="16" t="s">
        <v>271</v>
      </c>
      <c r="C156" s="138" t="s">
        <v>327</v>
      </c>
      <c r="D156" s="138" t="s">
        <v>380</v>
      </c>
      <c r="E156" s="53" t="s">
        <v>467</v>
      </c>
      <c r="F156" s="26">
        <v>0</v>
      </c>
      <c r="G156" s="86"/>
    </row>
    <row r="157" spans="1:7" ht="27.75" customHeight="1" hidden="1">
      <c r="A157" s="13" t="s">
        <v>274</v>
      </c>
      <c r="B157" s="13" t="s">
        <v>271</v>
      </c>
      <c r="C157" s="136" t="s">
        <v>337</v>
      </c>
      <c r="D157" s="136"/>
      <c r="E157" s="52" t="s">
        <v>338</v>
      </c>
      <c r="F157" s="25">
        <f>SUM(F159)</f>
        <v>0</v>
      </c>
      <c r="G157" s="86"/>
    </row>
    <row r="158" spans="1:7" ht="21.75" customHeight="1" hidden="1">
      <c r="A158" s="16" t="s">
        <v>274</v>
      </c>
      <c r="B158" s="16" t="s">
        <v>271</v>
      </c>
      <c r="C158" s="138" t="s">
        <v>337</v>
      </c>
      <c r="D158" s="138" t="s">
        <v>187</v>
      </c>
      <c r="E158" s="112" t="s">
        <v>195</v>
      </c>
      <c r="F158" s="26">
        <f>F159</f>
        <v>0</v>
      </c>
      <c r="G158" s="86"/>
    </row>
    <row r="159" spans="1:7" ht="21.75" customHeight="1" hidden="1">
      <c r="A159" s="16" t="s">
        <v>274</v>
      </c>
      <c r="B159" s="16" t="s">
        <v>272</v>
      </c>
      <c r="C159" s="138" t="s">
        <v>586</v>
      </c>
      <c r="D159" s="138" t="s">
        <v>587</v>
      </c>
      <c r="E159" s="112" t="s">
        <v>195</v>
      </c>
      <c r="F159" s="26">
        <v>0</v>
      </c>
      <c r="G159" s="86"/>
    </row>
    <row r="160" spans="1:9" ht="19.5" customHeight="1">
      <c r="A160" s="13" t="s">
        <v>274</v>
      </c>
      <c r="B160" s="13" t="s">
        <v>272</v>
      </c>
      <c r="C160" s="136"/>
      <c r="D160" s="136"/>
      <c r="E160" s="52" t="s">
        <v>416</v>
      </c>
      <c r="F160" s="25">
        <f>F161+F164</f>
        <v>810115.68</v>
      </c>
      <c r="G160" s="86"/>
      <c r="H160" s="80"/>
      <c r="I160" s="36"/>
    </row>
    <row r="161" spans="1:7" ht="42.75" customHeight="1">
      <c r="A161" s="13" t="s">
        <v>274</v>
      </c>
      <c r="B161" s="13" t="s">
        <v>272</v>
      </c>
      <c r="C161" s="136" t="s">
        <v>303</v>
      </c>
      <c r="D161" s="136"/>
      <c r="E161" s="52" t="s">
        <v>496</v>
      </c>
      <c r="F161" s="25">
        <f>F162</f>
        <v>708115.68</v>
      </c>
      <c r="G161" s="86"/>
    </row>
    <row r="162" spans="1:7" ht="18.75" customHeight="1">
      <c r="A162" s="13" t="s">
        <v>274</v>
      </c>
      <c r="B162" s="13" t="s">
        <v>272</v>
      </c>
      <c r="C162" s="136" t="s">
        <v>320</v>
      </c>
      <c r="D162" s="136"/>
      <c r="E162" s="52" t="s">
        <v>258</v>
      </c>
      <c r="F162" s="25">
        <f>F163</f>
        <v>708115.68</v>
      </c>
      <c r="G162" s="86"/>
    </row>
    <row r="163" spans="1:7" ht="15" customHeight="1">
      <c r="A163" s="13" t="s">
        <v>274</v>
      </c>
      <c r="B163" s="13" t="s">
        <v>272</v>
      </c>
      <c r="C163" s="136" t="s">
        <v>332</v>
      </c>
      <c r="D163" s="136"/>
      <c r="E163" s="52" t="s">
        <v>416</v>
      </c>
      <c r="F163" s="25">
        <f>F169+F171+F173</f>
        <v>708115.68</v>
      </c>
      <c r="G163" s="86"/>
    </row>
    <row r="164" spans="1:7" ht="51" customHeight="1">
      <c r="A164" s="13" t="s">
        <v>274</v>
      </c>
      <c r="B164" s="13" t="s">
        <v>272</v>
      </c>
      <c r="C164" s="136" t="s">
        <v>797</v>
      </c>
      <c r="D164" s="136"/>
      <c r="E164" s="52" t="s">
        <v>798</v>
      </c>
      <c r="F164" s="25">
        <f>F165+F167</f>
        <v>102000</v>
      </c>
      <c r="G164" s="86"/>
    </row>
    <row r="165" spans="1:7" ht="30" customHeight="1">
      <c r="A165" s="13" t="s">
        <v>274</v>
      </c>
      <c r="B165" s="13" t="s">
        <v>272</v>
      </c>
      <c r="C165" s="136" t="s">
        <v>799</v>
      </c>
      <c r="D165" s="151"/>
      <c r="E165" s="112" t="s">
        <v>800</v>
      </c>
      <c r="F165" s="25">
        <f>F166</f>
        <v>101000</v>
      </c>
      <c r="G165" s="86"/>
    </row>
    <row r="166" spans="1:7" ht="31.5" customHeight="1">
      <c r="A166" s="13" t="s">
        <v>274</v>
      </c>
      <c r="B166" s="13" t="s">
        <v>272</v>
      </c>
      <c r="C166" s="136" t="s">
        <v>799</v>
      </c>
      <c r="D166" s="151" t="s">
        <v>187</v>
      </c>
      <c r="E166" s="112" t="s">
        <v>195</v>
      </c>
      <c r="F166" s="26">
        <v>101000</v>
      </c>
      <c r="G166" s="86"/>
    </row>
    <row r="167" spans="1:7" ht="31.5" customHeight="1">
      <c r="A167" s="13" t="s">
        <v>274</v>
      </c>
      <c r="B167" s="13" t="s">
        <v>272</v>
      </c>
      <c r="C167" s="136" t="s">
        <v>801</v>
      </c>
      <c r="D167" s="151"/>
      <c r="E167" s="112" t="s">
        <v>802</v>
      </c>
      <c r="F167" s="25">
        <f>F168</f>
        <v>1000</v>
      </c>
      <c r="G167" s="86"/>
    </row>
    <row r="168" spans="1:7" ht="31.5" customHeight="1">
      <c r="A168" s="13" t="s">
        <v>274</v>
      </c>
      <c r="B168" s="13" t="s">
        <v>272</v>
      </c>
      <c r="C168" s="136" t="s">
        <v>801</v>
      </c>
      <c r="D168" s="151" t="s">
        <v>187</v>
      </c>
      <c r="E168" s="112" t="s">
        <v>195</v>
      </c>
      <c r="F168" s="26">
        <v>1000</v>
      </c>
      <c r="G168" s="86"/>
    </row>
    <row r="169" spans="1:7" ht="15" customHeight="1">
      <c r="A169" s="13" t="s">
        <v>274</v>
      </c>
      <c r="B169" s="13" t="s">
        <v>272</v>
      </c>
      <c r="C169" s="136" t="s">
        <v>331</v>
      </c>
      <c r="D169" s="136"/>
      <c r="E169" s="52" t="s">
        <v>417</v>
      </c>
      <c r="F169" s="25">
        <f>F170</f>
        <v>154000</v>
      </c>
      <c r="G169" s="86"/>
    </row>
    <row r="170" spans="1:7" ht="30" customHeight="1">
      <c r="A170" s="41" t="s">
        <v>274</v>
      </c>
      <c r="B170" s="41" t="s">
        <v>272</v>
      </c>
      <c r="C170" s="146" t="s">
        <v>331</v>
      </c>
      <c r="D170" s="146" t="s">
        <v>187</v>
      </c>
      <c r="E170" s="112" t="s">
        <v>195</v>
      </c>
      <c r="F170" s="26">
        <v>154000</v>
      </c>
      <c r="G170" s="86"/>
    </row>
    <row r="171" spans="1:7" ht="18.75" customHeight="1" hidden="1">
      <c r="A171" s="13" t="s">
        <v>274</v>
      </c>
      <c r="B171" s="13" t="s">
        <v>272</v>
      </c>
      <c r="C171" s="136" t="s">
        <v>330</v>
      </c>
      <c r="D171" s="136"/>
      <c r="E171" s="52" t="s">
        <v>260</v>
      </c>
      <c r="F171" s="25">
        <f>F172</f>
        <v>0</v>
      </c>
      <c r="G171" s="86"/>
    </row>
    <row r="172" spans="1:7" ht="18.75" customHeight="1" hidden="1">
      <c r="A172" s="16" t="s">
        <v>274</v>
      </c>
      <c r="B172" s="16" t="s">
        <v>272</v>
      </c>
      <c r="C172" s="138" t="s">
        <v>330</v>
      </c>
      <c r="D172" s="138" t="s">
        <v>187</v>
      </c>
      <c r="E172" s="112" t="s">
        <v>195</v>
      </c>
      <c r="F172" s="26">
        <v>0</v>
      </c>
      <c r="G172" s="86"/>
    </row>
    <row r="173" spans="1:7" ht="31.5" customHeight="1">
      <c r="A173" s="13" t="s">
        <v>274</v>
      </c>
      <c r="B173" s="13" t="s">
        <v>272</v>
      </c>
      <c r="C173" s="136" t="s">
        <v>329</v>
      </c>
      <c r="D173" s="136"/>
      <c r="E173" s="52" t="s">
        <v>261</v>
      </c>
      <c r="F173" s="25">
        <f>SUM(F174:F174)</f>
        <v>554115.68</v>
      </c>
      <c r="G173" s="86"/>
    </row>
    <row r="174" spans="1:7" ht="31.5" customHeight="1">
      <c r="A174" s="16" t="s">
        <v>274</v>
      </c>
      <c r="B174" s="16" t="s">
        <v>272</v>
      </c>
      <c r="C174" s="138" t="s">
        <v>329</v>
      </c>
      <c r="D174" s="138" t="s">
        <v>187</v>
      </c>
      <c r="E174" s="112" t="s">
        <v>195</v>
      </c>
      <c r="F174" s="26">
        <v>554115.68</v>
      </c>
      <c r="G174" s="86"/>
    </row>
    <row r="175" spans="1:7" ht="18" customHeight="1">
      <c r="A175" s="13" t="s">
        <v>274</v>
      </c>
      <c r="B175" s="13" t="s">
        <v>274</v>
      </c>
      <c r="C175" s="136" t="s">
        <v>675</v>
      </c>
      <c r="D175" s="136"/>
      <c r="E175" s="111" t="s">
        <v>676</v>
      </c>
      <c r="F175" s="25">
        <f>SUM(F176+F178)</f>
        <v>10500</v>
      </c>
      <c r="G175" s="86"/>
    </row>
    <row r="176" spans="1:7" ht="31.5" customHeight="1">
      <c r="A176" s="16" t="s">
        <v>274</v>
      </c>
      <c r="B176" s="16" t="s">
        <v>274</v>
      </c>
      <c r="C176" s="138" t="s">
        <v>524</v>
      </c>
      <c r="D176" s="138"/>
      <c r="E176" s="112" t="s">
        <v>677</v>
      </c>
      <c r="F176" s="25">
        <f>SUM(F177)</f>
        <v>10500</v>
      </c>
      <c r="G176" s="86"/>
    </row>
    <row r="177" spans="1:7" ht="31.5" customHeight="1">
      <c r="A177" s="16" t="s">
        <v>274</v>
      </c>
      <c r="B177" s="16" t="s">
        <v>274</v>
      </c>
      <c r="C177" s="138" t="s">
        <v>524</v>
      </c>
      <c r="D177" s="138" t="s">
        <v>187</v>
      </c>
      <c r="E177" s="112" t="s">
        <v>195</v>
      </c>
      <c r="F177" s="26">
        <v>10500</v>
      </c>
      <c r="G177" s="86"/>
    </row>
    <row r="178" spans="1:7" ht="31.5" customHeight="1" hidden="1">
      <c r="A178" s="13" t="s">
        <v>274</v>
      </c>
      <c r="B178" s="13" t="s">
        <v>274</v>
      </c>
      <c r="C178" s="136" t="s">
        <v>705</v>
      </c>
      <c r="D178" s="136"/>
      <c r="E178" s="111" t="s">
        <v>677</v>
      </c>
      <c r="F178" s="25">
        <f>SUM(F179)</f>
        <v>0</v>
      </c>
      <c r="G178" s="86"/>
    </row>
    <row r="179" spans="1:7" ht="31.5" customHeight="1" hidden="1">
      <c r="A179" s="16" t="s">
        <v>274</v>
      </c>
      <c r="B179" s="16" t="s">
        <v>274</v>
      </c>
      <c r="C179" s="138" t="s">
        <v>705</v>
      </c>
      <c r="D179" s="138" t="s">
        <v>187</v>
      </c>
      <c r="E179" s="112" t="s">
        <v>195</v>
      </c>
      <c r="F179" s="26">
        <v>0</v>
      </c>
      <c r="G179" s="86"/>
    </row>
    <row r="180" spans="1:7" ht="16.5" customHeight="1" hidden="1">
      <c r="A180" s="13" t="s">
        <v>678</v>
      </c>
      <c r="B180" s="13"/>
      <c r="C180" s="136"/>
      <c r="D180" s="136"/>
      <c r="E180" s="111" t="s">
        <v>679</v>
      </c>
      <c r="F180" s="25">
        <f>SUM(F181:F181)</f>
        <v>0</v>
      </c>
      <c r="G180" s="86"/>
    </row>
    <row r="181" spans="1:7" ht="18" customHeight="1" hidden="1">
      <c r="A181" s="16" t="s">
        <v>678</v>
      </c>
      <c r="B181" s="16" t="s">
        <v>274</v>
      </c>
      <c r="C181" s="136" t="s">
        <v>675</v>
      </c>
      <c r="D181" s="138"/>
      <c r="E181" s="111" t="s">
        <v>680</v>
      </c>
      <c r="F181" s="25">
        <f>SUM(F184:F184)</f>
        <v>0</v>
      </c>
      <c r="G181" s="86"/>
    </row>
    <row r="182" spans="1:7" ht="53.25" customHeight="1" hidden="1">
      <c r="A182" s="13" t="s">
        <v>678</v>
      </c>
      <c r="B182" s="13" t="s">
        <v>274</v>
      </c>
      <c r="C182" s="195" t="s">
        <v>634</v>
      </c>
      <c r="D182" s="197"/>
      <c r="E182" s="270" t="s">
        <v>635</v>
      </c>
      <c r="F182" s="199">
        <f>F183</f>
        <v>0</v>
      </c>
      <c r="G182" s="86"/>
    </row>
    <row r="183" spans="1:7" ht="31.5" customHeight="1" hidden="1">
      <c r="A183" s="16" t="s">
        <v>678</v>
      </c>
      <c r="B183" s="16" t="s">
        <v>274</v>
      </c>
      <c r="C183" s="197" t="s">
        <v>636</v>
      </c>
      <c r="D183" s="271" t="s">
        <v>186</v>
      </c>
      <c r="E183" s="272" t="s">
        <v>184</v>
      </c>
      <c r="F183" s="202">
        <f>F184</f>
        <v>0</v>
      </c>
      <c r="G183" s="86"/>
    </row>
    <row r="184" spans="1:7" ht="31.5" customHeight="1" hidden="1">
      <c r="A184" s="16" t="s">
        <v>678</v>
      </c>
      <c r="B184" s="16" t="s">
        <v>274</v>
      </c>
      <c r="C184" s="197" t="s">
        <v>636</v>
      </c>
      <c r="D184" s="271" t="s">
        <v>187</v>
      </c>
      <c r="E184" s="273" t="s">
        <v>252</v>
      </c>
      <c r="F184" s="202">
        <v>0</v>
      </c>
      <c r="G184" s="86"/>
    </row>
    <row r="185" spans="1:7" ht="19.5" customHeight="1" hidden="1">
      <c r="A185" s="58" t="s">
        <v>275</v>
      </c>
      <c r="B185" s="58"/>
      <c r="C185" s="137"/>
      <c r="D185" s="137"/>
      <c r="E185" s="59" t="s">
        <v>262</v>
      </c>
      <c r="F185" s="60">
        <f>F186</f>
        <v>3000</v>
      </c>
      <c r="G185" s="93"/>
    </row>
    <row r="186" spans="1:7" ht="28.5" customHeight="1" hidden="1">
      <c r="A186" s="13" t="s">
        <v>275</v>
      </c>
      <c r="B186" s="13" t="s">
        <v>274</v>
      </c>
      <c r="C186" s="136"/>
      <c r="D186" s="136"/>
      <c r="E186" s="52" t="s">
        <v>527</v>
      </c>
      <c r="F186" s="25">
        <f>F187</f>
        <v>3000</v>
      </c>
      <c r="G186" s="86"/>
    </row>
    <row r="187" spans="1:7" ht="39.75" customHeight="1" hidden="1">
      <c r="A187" s="13" t="s">
        <v>275</v>
      </c>
      <c r="B187" s="13" t="s">
        <v>274</v>
      </c>
      <c r="C187" s="136" t="s">
        <v>481</v>
      </c>
      <c r="D187" s="136"/>
      <c r="E187" s="102" t="s">
        <v>619</v>
      </c>
      <c r="F187" s="25">
        <f>F188</f>
        <v>3000</v>
      </c>
      <c r="G187" s="86"/>
    </row>
    <row r="188" spans="1:7" ht="19.5" customHeight="1" hidden="1">
      <c r="A188" s="13" t="s">
        <v>275</v>
      </c>
      <c r="B188" s="13" t="s">
        <v>274</v>
      </c>
      <c r="C188" s="136" t="s">
        <v>482</v>
      </c>
      <c r="D188" s="136"/>
      <c r="E188" s="102" t="s">
        <v>528</v>
      </c>
      <c r="F188" s="25">
        <f>F189</f>
        <v>3000</v>
      </c>
      <c r="G188" s="86"/>
    </row>
    <row r="189" spans="1:7" ht="41.25" customHeight="1">
      <c r="A189" s="13" t="s">
        <v>275</v>
      </c>
      <c r="B189" s="13" t="s">
        <v>274</v>
      </c>
      <c r="C189" s="136" t="s">
        <v>530</v>
      </c>
      <c r="D189" s="136"/>
      <c r="E189" s="52" t="s">
        <v>529</v>
      </c>
      <c r="F189" s="25">
        <f>F190</f>
        <v>3000</v>
      </c>
      <c r="G189" s="86"/>
    </row>
    <row r="190" spans="1:7" ht="46.5" customHeight="1">
      <c r="A190" s="16" t="s">
        <v>275</v>
      </c>
      <c r="B190" s="16" t="s">
        <v>274</v>
      </c>
      <c r="C190" s="138" t="s">
        <v>530</v>
      </c>
      <c r="D190" s="138" t="s">
        <v>187</v>
      </c>
      <c r="E190" s="112" t="s">
        <v>195</v>
      </c>
      <c r="F190" s="26">
        <v>3000</v>
      </c>
      <c r="G190" s="86"/>
    </row>
    <row r="191" spans="1:7" ht="32.25" customHeight="1">
      <c r="A191" s="58" t="s">
        <v>276</v>
      </c>
      <c r="B191" s="58"/>
      <c r="C191" s="137"/>
      <c r="D191" s="137"/>
      <c r="E191" s="59" t="s">
        <v>263</v>
      </c>
      <c r="F191" s="298">
        <f>F192+F208</f>
        <v>20017794</v>
      </c>
      <c r="G191" s="93"/>
    </row>
    <row r="192" spans="1:7" ht="20.25" customHeight="1">
      <c r="A192" s="13" t="s">
        <v>276</v>
      </c>
      <c r="B192" s="13" t="s">
        <v>269</v>
      </c>
      <c r="C192" s="136"/>
      <c r="D192" s="136"/>
      <c r="E192" s="52" t="s">
        <v>264</v>
      </c>
      <c r="F192" s="25">
        <f>F204+F193</f>
        <v>18769963</v>
      </c>
      <c r="G192" s="86"/>
    </row>
    <row r="193" spans="1:7" ht="32.25" customHeight="1">
      <c r="A193" s="13" t="s">
        <v>276</v>
      </c>
      <c r="B193" s="13" t="s">
        <v>269</v>
      </c>
      <c r="C193" s="136" t="s">
        <v>478</v>
      </c>
      <c r="D193" s="136"/>
      <c r="E193" s="54" t="s">
        <v>782</v>
      </c>
      <c r="F193" s="25">
        <f>F197+F198+F201</f>
        <v>16536210.999999998</v>
      </c>
      <c r="G193" s="86"/>
    </row>
    <row r="194" spans="1:7" ht="1.5" customHeight="1" hidden="1">
      <c r="A194" s="13" t="s">
        <v>276</v>
      </c>
      <c r="B194" s="13" t="s">
        <v>269</v>
      </c>
      <c r="C194" s="136" t="s">
        <v>202</v>
      </c>
      <c r="D194" s="136"/>
      <c r="E194" s="52" t="s">
        <v>630</v>
      </c>
      <c r="F194" s="199">
        <f>F195</f>
        <v>0</v>
      </c>
      <c r="G194" s="86"/>
    </row>
    <row r="195" spans="1:7" ht="20.25" customHeight="1" hidden="1">
      <c r="A195" s="13" t="s">
        <v>276</v>
      </c>
      <c r="B195" s="13" t="s">
        <v>269</v>
      </c>
      <c r="C195" s="136" t="s">
        <v>535</v>
      </c>
      <c r="D195" s="136"/>
      <c r="E195" s="52" t="s">
        <v>537</v>
      </c>
      <c r="F195" s="199">
        <v>0</v>
      </c>
      <c r="G195" s="86"/>
    </row>
    <row r="196" spans="1:7" ht="20.25" customHeight="1" hidden="1">
      <c r="A196" s="13" t="s">
        <v>276</v>
      </c>
      <c r="B196" s="13" t="s">
        <v>269</v>
      </c>
      <c r="C196" s="136" t="s">
        <v>535</v>
      </c>
      <c r="D196" s="136"/>
      <c r="E196" s="52" t="s">
        <v>691</v>
      </c>
      <c r="F196" s="25">
        <v>0</v>
      </c>
      <c r="G196" s="86"/>
    </row>
    <row r="197" spans="1:7" ht="28.5" customHeight="1">
      <c r="A197" s="16" t="s">
        <v>276</v>
      </c>
      <c r="B197" s="16" t="s">
        <v>269</v>
      </c>
      <c r="C197" s="138" t="s">
        <v>535</v>
      </c>
      <c r="D197" s="138" t="s">
        <v>187</v>
      </c>
      <c r="E197" s="112" t="s">
        <v>195</v>
      </c>
      <c r="F197" s="25">
        <v>164280.69</v>
      </c>
      <c r="G197" s="86"/>
    </row>
    <row r="198" spans="1:7" ht="30" customHeight="1">
      <c r="A198" s="13" t="s">
        <v>276</v>
      </c>
      <c r="B198" s="13" t="s">
        <v>269</v>
      </c>
      <c r="C198" s="136" t="s">
        <v>783</v>
      </c>
      <c r="D198" s="136"/>
      <c r="E198" s="111" t="s">
        <v>784</v>
      </c>
      <c r="F198" s="199">
        <f>F200</f>
        <v>16093153.54</v>
      </c>
      <c r="G198" s="86"/>
    </row>
    <row r="199" spans="1:7" ht="26.25" customHeight="1" hidden="1">
      <c r="A199" s="16" t="s">
        <v>276</v>
      </c>
      <c r="B199" s="16" t="s">
        <v>269</v>
      </c>
      <c r="C199" s="138" t="s">
        <v>706</v>
      </c>
      <c r="D199" s="138" t="s">
        <v>186</v>
      </c>
      <c r="E199" s="112" t="s">
        <v>184</v>
      </c>
      <c r="F199" s="25">
        <v>0</v>
      </c>
      <c r="G199" s="86"/>
    </row>
    <row r="200" spans="1:7" ht="27.75" customHeight="1">
      <c r="A200" s="16" t="s">
        <v>276</v>
      </c>
      <c r="B200" s="16" t="s">
        <v>269</v>
      </c>
      <c r="C200" s="138" t="s">
        <v>783</v>
      </c>
      <c r="D200" s="138" t="s">
        <v>187</v>
      </c>
      <c r="E200" s="112" t="s">
        <v>195</v>
      </c>
      <c r="F200" s="25">
        <v>16093153.54</v>
      </c>
      <c r="G200" s="86"/>
    </row>
    <row r="201" spans="1:7" ht="26.25" customHeight="1">
      <c r="A201" s="13" t="s">
        <v>276</v>
      </c>
      <c r="B201" s="13" t="s">
        <v>269</v>
      </c>
      <c r="C201" s="136" t="s">
        <v>785</v>
      </c>
      <c r="D201" s="136"/>
      <c r="E201" s="111" t="s">
        <v>786</v>
      </c>
      <c r="F201" s="199">
        <f>F203</f>
        <v>278776.77</v>
      </c>
      <c r="G201" s="86"/>
    </row>
    <row r="202" spans="1:7" ht="27.75" customHeight="1" hidden="1">
      <c r="A202" s="16" t="s">
        <v>276</v>
      </c>
      <c r="B202" s="16" t="s">
        <v>269</v>
      </c>
      <c r="C202" s="138" t="s">
        <v>706</v>
      </c>
      <c r="D202" s="138" t="s">
        <v>186</v>
      </c>
      <c r="E202" s="112" t="s">
        <v>184</v>
      </c>
      <c r="F202" s="25">
        <v>0</v>
      </c>
      <c r="G202" s="86"/>
    </row>
    <row r="203" spans="1:7" ht="39" customHeight="1">
      <c r="A203" s="16" t="s">
        <v>276</v>
      </c>
      <c r="B203" s="16" t="s">
        <v>269</v>
      </c>
      <c r="C203" s="138" t="s">
        <v>785</v>
      </c>
      <c r="D203" s="138" t="s">
        <v>187</v>
      </c>
      <c r="E203" s="112" t="s">
        <v>195</v>
      </c>
      <c r="F203" s="25">
        <v>278776.77</v>
      </c>
      <c r="G203" s="86"/>
    </row>
    <row r="204" spans="1:7" ht="39.75" customHeight="1">
      <c r="A204" s="13" t="s">
        <v>276</v>
      </c>
      <c r="B204" s="13" t="s">
        <v>269</v>
      </c>
      <c r="C204" s="136" t="s">
        <v>302</v>
      </c>
      <c r="D204" s="136"/>
      <c r="E204" s="52" t="s">
        <v>505</v>
      </c>
      <c r="F204" s="25">
        <f>F205</f>
        <v>2233752</v>
      </c>
      <c r="G204" s="86"/>
    </row>
    <row r="205" spans="1:7" ht="29.25" customHeight="1">
      <c r="A205" s="13" t="s">
        <v>276</v>
      </c>
      <c r="B205" s="13" t="s">
        <v>269</v>
      </c>
      <c r="C205" s="136" t="s">
        <v>304</v>
      </c>
      <c r="D205" s="136"/>
      <c r="E205" s="52" t="s">
        <v>418</v>
      </c>
      <c r="F205" s="25">
        <f>F206</f>
        <v>2233752</v>
      </c>
      <c r="G205" s="86"/>
    </row>
    <row r="206" spans="1:7" ht="21" customHeight="1">
      <c r="A206" s="16" t="s">
        <v>276</v>
      </c>
      <c r="B206" s="16" t="s">
        <v>269</v>
      </c>
      <c r="C206" s="138" t="s">
        <v>304</v>
      </c>
      <c r="D206" s="138" t="s">
        <v>531</v>
      </c>
      <c r="E206" s="53" t="s">
        <v>532</v>
      </c>
      <c r="F206" s="25">
        <f>F207</f>
        <v>2233752</v>
      </c>
      <c r="G206" s="86"/>
    </row>
    <row r="207" spans="1:7" ht="45" customHeight="1">
      <c r="A207" s="16" t="s">
        <v>276</v>
      </c>
      <c r="B207" s="16" t="s">
        <v>269</v>
      </c>
      <c r="C207" s="138" t="s">
        <v>304</v>
      </c>
      <c r="D207" s="138" t="s">
        <v>533</v>
      </c>
      <c r="E207" s="53" t="s">
        <v>534</v>
      </c>
      <c r="F207" s="202">
        <v>2233752</v>
      </c>
      <c r="G207" s="86"/>
    </row>
    <row r="208" spans="1:8" s="20" customFormat="1" ht="17.25" customHeight="1">
      <c r="A208" s="13" t="s">
        <v>276</v>
      </c>
      <c r="B208" s="13" t="s">
        <v>273</v>
      </c>
      <c r="C208" s="136"/>
      <c r="D208" s="136"/>
      <c r="E208" s="52" t="s">
        <v>265</v>
      </c>
      <c r="F208" s="25">
        <f>F217+F209</f>
        <v>1247831</v>
      </c>
      <c r="G208" s="86"/>
      <c r="H208" s="98"/>
    </row>
    <row r="209" spans="1:8" s="20" customFormat="1" ht="24.75" customHeight="1">
      <c r="A209" s="13" t="s">
        <v>276</v>
      </c>
      <c r="B209" s="13" t="s">
        <v>273</v>
      </c>
      <c r="C209" s="136" t="s">
        <v>306</v>
      </c>
      <c r="D209" s="136"/>
      <c r="E209" s="54" t="s">
        <v>624</v>
      </c>
      <c r="F209" s="25">
        <f>F210</f>
        <v>73000</v>
      </c>
      <c r="G209" s="86"/>
      <c r="H209" s="98"/>
    </row>
    <row r="210" spans="1:8" s="20" customFormat="1" ht="24.75" customHeight="1">
      <c r="A210" s="13" t="s">
        <v>276</v>
      </c>
      <c r="B210" s="13" t="s">
        <v>273</v>
      </c>
      <c r="C210" s="136" t="s">
        <v>307</v>
      </c>
      <c r="D210" s="136"/>
      <c r="E210" s="52" t="s">
        <v>309</v>
      </c>
      <c r="F210" s="25">
        <f>F211</f>
        <v>73000</v>
      </c>
      <c r="G210" s="86"/>
      <c r="H210" s="98"/>
    </row>
    <row r="211" spans="1:8" s="20" customFormat="1" ht="29.25" customHeight="1">
      <c r="A211" s="13" t="s">
        <v>276</v>
      </c>
      <c r="B211" s="13" t="s">
        <v>273</v>
      </c>
      <c r="C211" s="136" t="s">
        <v>500</v>
      </c>
      <c r="D211" s="136"/>
      <c r="E211" s="52" t="s">
        <v>405</v>
      </c>
      <c r="F211" s="25">
        <f>F212</f>
        <v>73000</v>
      </c>
      <c r="G211" s="86"/>
      <c r="H211" s="98"/>
    </row>
    <row r="212" spans="1:8" s="20" customFormat="1" ht="24.75" customHeight="1">
      <c r="A212" s="16" t="s">
        <v>276</v>
      </c>
      <c r="B212" s="16" t="s">
        <v>273</v>
      </c>
      <c r="C212" s="138" t="s">
        <v>500</v>
      </c>
      <c r="D212" s="138" t="s">
        <v>187</v>
      </c>
      <c r="E212" s="112" t="s">
        <v>195</v>
      </c>
      <c r="F212" s="26">
        <v>73000</v>
      </c>
      <c r="G212" s="86"/>
      <c r="H212" s="98"/>
    </row>
    <row r="213" spans="1:8" s="20" customFormat="1" ht="1.5" customHeight="1">
      <c r="A213" s="13" t="s">
        <v>276</v>
      </c>
      <c r="B213" s="13" t="s">
        <v>273</v>
      </c>
      <c r="C213" s="136" t="s">
        <v>478</v>
      </c>
      <c r="D213" s="136"/>
      <c r="E213" s="54" t="s">
        <v>629</v>
      </c>
      <c r="F213" s="25">
        <f>F214</f>
        <v>0</v>
      </c>
      <c r="G213" s="86"/>
      <c r="H213" s="98"/>
    </row>
    <row r="214" spans="1:8" s="20" customFormat="1" ht="24.75" customHeight="1" hidden="1">
      <c r="A214" s="13" t="s">
        <v>276</v>
      </c>
      <c r="B214" s="13" t="s">
        <v>273</v>
      </c>
      <c r="C214" s="136" t="s">
        <v>202</v>
      </c>
      <c r="D214" s="136"/>
      <c r="E214" s="52" t="s">
        <v>630</v>
      </c>
      <c r="F214" s="25">
        <f>F215</f>
        <v>0</v>
      </c>
      <c r="G214" s="86"/>
      <c r="H214" s="98"/>
    </row>
    <row r="215" spans="1:8" s="20" customFormat="1" ht="24.75" customHeight="1" hidden="1">
      <c r="A215" s="13" t="s">
        <v>276</v>
      </c>
      <c r="B215" s="13" t="s">
        <v>273</v>
      </c>
      <c r="C215" s="136" t="s">
        <v>535</v>
      </c>
      <c r="D215" s="136"/>
      <c r="E215" s="52" t="s">
        <v>537</v>
      </c>
      <c r="F215" s="25">
        <f>F216</f>
        <v>0</v>
      </c>
      <c r="G215" s="86"/>
      <c r="H215" s="98"/>
    </row>
    <row r="216" spans="1:8" s="20" customFormat="1" ht="24.75" customHeight="1" hidden="1">
      <c r="A216" s="16" t="s">
        <v>276</v>
      </c>
      <c r="B216" s="16" t="s">
        <v>273</v>
      </c>
      <c r="C216" s="138" t="s">
        <v>535</v>
      </c>
      <c r="D216" s="138" t="s">
        <v>187</v>
      </c>
      <c r="E216" s="112" t="s">
        <v>195</v>
      </c>
      <c r="F216" s="26">
        <v>0</v>
      </c>
      <c r="G216" s="86"/>
      <c r="H216" s="98"/>
    </row>
    <row r="217" spans="1:8" s="20" customFormat="1" ht="40.5" customHeight="1">
      <c r="A217" s="13" t="s">
        <v>276</v>
      </c>
      <c r="B217" s="13" t="s">
        <v>273</v>
      </c>
      <c r="C217" s="136" t="s">
        <v>303</v>
      </c>
      <c r="D217" s="136"/>
      <c r="E217" s="52" t="s">
        <v>519</v>
      </c>
      <c r="F217" s="25">
        <f>F218</f>
        <v>1174831</v>
      </c>
      <c r="G217" s="86"/>
      <c r="H217" s="98"/>
    </row>
    <row r="218" spans="1:8" ht="42.75" customHeight="1">
      <c r="A218" s="13" t="s">
        <v>276</v>
      </c>
      <c r="B218" s="13" t="s">
        <v>273</v>
      </c>
      <c r="C218" s="136" t="s">
        <v>302</v>
      </c>
      <c r="D218" s="136"/>
      <c r="E218" s="52" t="s">
        <v>505</v>
      </c>
      <c r="F218" s="25">
        <f>F227</f>
        <v>1174831</v>
      </c>
      <c r="G218" s="86"/>
      <c r="H218" s="100"/>
    </row>
    <row r="219" spans="1:7" ht="28.5" customHeight="1" hidden="1">
      <c r="A219" s="13" t="s">
        <v>276</v>
      </c>
      <c r="B219" s="13" t="s">
        <v>273</v>
      </c>
      <c r="C219" s="136" t="s">
        <v>301</v>
      </c>
      <c r="D219" s="136"/>
      <c r="E219" s="52" t="s">
        <v>436</v>
      </c>
      <c r="F219" s="25">
        <f>F221+F222+F226+F224</f>
        <v>0</v>
      </c>
      <c r="G219" s="86"/>
    </row>
    <row r="220" spans="1:7" ht="28.5" customHeight="1" hidden="1">
      <c r="A220" s="16" t="s">
        <v>276</v>
      </c>
      <c r="B220" s="16" t="s">
        <v>273</v>
      </c>
      <c r="C220" s="138" t="s">
        <v>301</v>
      </c>
      <c r="D220" s="138" t="s">
        <v>194</v>
      </c>
      <c r="E220" s="53" t="s">
        <v>199</v>
      </c>
      <c r="F220" s="26">
        <f>F221+F222</f>
        <v>0</v>
      </c>
      <c r="G220" s="86"/>
    </row>
    <row r="221" spans="1:7" ht="20.25" customHeight="1" hidden="1">
      <c r="A221" s="16" t="s">
        <v>276</v>
      </c>
      <c r="B221" s="16" t="s">
        <v>273</v>
      </c>
      <c r="C221" s="138" t="s">
        <v>301</v>
      </c>
      <c r="D221" s="138" t="s">
        <v>429</v>
      </c>
      <c r="E221" s="17" t="s">
        <v>100</v>
      </c>
      <c r="F221" s="26">
        <v>0</v>
      </c>
      <c r="G221" s="86"/>
    </row>
    <row r="222" spans="1:8" s="20" customFormat="1" ht="27.75" customHeight="1" hidden="1">
      <c r="A222" s="16" t="s">
        <v>276</v>
      </c>
      <c r="B222" s="16" t="s">
        <v>273</v>
      </c>
      <c r="C222" s="138" t="s">
        <v>301</v>
      </c>
      <c r="D222" s="138" t="s">
        <v>358</v>
      </c>
      <c r="E222" s="53" t="s">
        <v>335</v>
      </c>
      <c r="F222" s="26">
        <v>0</v>
      </c>
      <c r="G222" s="86"/>
      <c r="H222" s="98"/>
    </row>
    <row r="223" spans="1:8" s="20" customFormat="1" ht="27.75" customHeight="1" hidden="1">
      <c r="A223" s="16" t="s">
        <v>276</v>
      </c>
      <c r="B223" s="16" t="s">
        <v>273</v>
      </c>
      <c r="C223" s="138" t="s">
        <v>301</v>
      </c>
      <c r="D223" s="138" t="s">
        <v>187</v>
      </c>
      <c r="E223" s="112" t="s">
        <v>195</v>
      </c>
      <c r="F223" s="26">
        <f>F224</f>
        <v>0</v>
      </c>
      <c r="G223" s="86"/>
      <c r="H223" s="98"/>
    </row>
    <row r="224" spans="1:7" ht="27.75" customHeight="1" hidden="1">
      <c r="A224" s="16" t="s">
        <v>276</v>
      </c>
      <c r="B224" s="16" t="s">
        <v>273</v>
      </c>
      <c r="C224" s="138" t="s">
        <v>301</v>
      </c>
      <c r="D224" s="138" t="s">
        <v>424</v>
      </c>
      <c r="E224" s="53" t="s">
        <v>419</v>
      </c>
      <c r="F224" s="26">
        <v>0</v>
      </c>
      <c r="G224" s="96"/>
    </row>
    <row r="225" spans="1:7" ht="27.75" customHeight="1" hidden="1">
      <c r="A225" s="16" t="s">
        <v>276</v>
      </c>
      <c r="B225" s="16" t="s">
        <v>273</v>
      </c>
      <c r="C225" s="138" t="s">
        <v>301</v>
      </c>
      <c r="D225" s="138" t="s">
        <v>190</v>
      </c>
      <c r="E225" s="53" t="s">
        <v>197</v>
      </c>
      <c r="F225" s="26">
        <f>F226</f>
        <v>0</v>
      </c>
      <c r="G225" s="96"/>
    </row>
    <row r="226" spans="1:7" ht="28.5" customHeight="1" hidden="1">
      <c r="A226" s="16" t="s">
        <v>276</v>
      </c>
      <c r="B226" s="16" t="s">
        <v>273</v>
      </c>
      <c r="C226" s="138" t="s">
        <v>301</v>
      </c>
      <c r="D226" s="138" t="s">
        <v>380</v>
      </c>
      <c r="E226" s="53" t="s">
        <v>467</v>
      </c>
      <c r="F226" s="26">
        <v>0</v>
      </c>
      <c r="G226" s="86"/>
    </row>
    <row r="227" spans="1:7" ht="54" customHeight="1">
      <c r="A227" s="13" t="s">
        <v>276</v>
      </c>
      <c r="B227" s="13" t="s">
        <v>273</v>
      </c>
      <c r="C227" s="136" t="s">
        <v>300</v>
      </c>
      <c r="D227" s="136"/>
      <c r="E227" s="52" t="s">
        <v>299</v>
      </c>
      <c r="F227" s="25">
        <f>SUM(F228:F229)</f>
        <v>1174831</v>
      </c>
      <c r="G227" s="86"/>
    </row>
    <row r="228" spans="1:7" ht="27" customHeight="1">
      <c r="A228" s="16" t="s">
        <v>276</v>
      </c>
      <c r="B228" s="16" t="s">
        <v>273</v>
      </c>
      <c r="C228" s="138" t="s">
        <v>300</v>
      </c>
      <c r="D228" s="138" t="s">
        <v>189</v>
      </c>
      <c r="E228" s="112" t="s">
        <v>192</v>
      </c>
      <c r="F228" s="26">
        <v>1164831</v>
      </c>
      <c r="G228" s="86"/>
    </row>
    <row r="229" spans="1:7" ht="26.25" customHeight="1">
      <c r="A229" s="18" t="s">
        <v>276</v>
      </c>
      <c r="B229" s="18" t="s">
        <v>273</v>
      </c>
      <c r="C229" s="138" t="s">
        <v>300</v>
      </c>
      <c r="D229" s="138" t="s">
        <v>187</v>
      </c>
      <c r="E229" s="112" t="s">
        <v>195</v>
      </c>
      <c r="F229" s="26">
        <v>10000</v>
      </c>
      <c r="G229" s="86"/>
    </row>
    <row r="230" spans="1:7" ht="18" customHeight="1">
      <c r="A230" s="58">
        <v>10</v>
      </c>
      <c r="B230" s="58"/>
      <c r="C230" s="137"/>
      <c r="D230" s="137"/>
      <c r="E230" s="59" t="s">
        <v>420</v>
      </c>
      <c r="F230" s="60">
        <f>F231+F237+F243</f>
        <v>479351</v>
      </c>
      <c r="G230" s="93"/>
    </row>
    <row r="231" spans="1:8" ht="17.25" customHeight="1">
      <c r="A231" s="13">
        <v>10</v>
      </c>
      <c r="B231" s="13" t="s">
        <v>269</v>
      </c>
      <c r="C231" s="136"/>
      <c r="D231" s="136"/>
      <c r="E231" s="52" t="s">
        <v>266</v>
      </c>
      <c r="F231" s="25">
        <f>F232</f>
        <v>389351</v>
      </c>
      <c r="G231" s="86"/>
      <c r="H231" s="80"/>
    </row>
    <row r="232" spans="1:8" s="20" customFormat="1" ht="24.75" customHeight="1">
      <c r="A232" s="13">
        <v>10</v>
      </c>
      <c r="B232" s="13" t="s">
        <v>269</v>
      </c>
      <c r="C232" s="136" t="s">
        <v>294</v>
      </c>
      <c r="D232" s="136"/>
      <c r="E232" s="102" t="s">
        <v>631</v>
      </c>
      <c r="F232" s="25">
        <f>F233</f>
        <v>389351</v>
      </c>
      <c r="G232" s="86"/>
      <c r="H232" s="98"/>
    </row>
    <row r="233" spans="1:8" s="20" customFormat="1" ht="27.75" customHeight="1">
      <c r="A233" s="13" t="s">
        <v>426</v>
      </c>
      <c r="B233" s="13" t="s">
        <v>269</v>
      </c>
      <c r="C233" s="136" t="s">
        <v>297</v>
      </c>
      <c r="D233" s="136"/>
      <c r="E233" s="102" t="s">
        <v>298</v>
      </c>
      <c r="F233" s="46">
        <f>F234</f>
        <v>389351</v>
      </c>
      <c r="G233" s="87"/>
      <c r="H233" s="98"/>
    </row>
    <row r="234" spans="1:8" s="20" customFormat="1" ht="26.25" customHeight="1">
      <c r="A234" s="13" t="s">
        <v>426</v>
      </c>
      <c r="B234" s="13" t="s">
        <v>269</v>
      </c>
      <c r="C234" s="136" t="s">
        <v>539</v>
      </c>
      <c r="D234" s="136"/>
      <c r="E234" s="52" t="s">
        <v>267</v>
      </c>
      <c r="F234" s="25">
        <f>F235</f>
        <v>389351</v>
      </c>
      <c r="G234" s="86"/>
      <c r="H234" s="100"/>
    </row>
    <row r="235" spans="1:8" ht="29.25" customHeight="1">
      <c r="A235" s="13">
        <v>10</v>
      </c>
      <c r="B235" s="13" t="s">
        <v>269</v>
      </c>
      <c r="C235" s="136" t="s">
        <v>541</v>
      </c>
      <c r="D235" s="136"/>
      <c r="E235" s="52" t="s">
        <v>540</v>
      </c>
      <c r="F235" s="25">
        <f>F236</f>
        <v>389351</v>
      </c>
      <c r="G235" s="86"/>
      <c r="H235" s="100"/>
    </row>
    <row r="236" spans="1:8" ht="14.25" customHeight="1">
      <c r="A236" s="16" t="s">
        <v>426</v>
      </c>
      <c r="B236" s="16" t="s">
        <v>269</v>
      </c>
      <c r="C236" s="138" t="s">
        <v>541</v>
      </c>
      <c r="D236" s="138" t="s">
        <v>193</v>
      </c>
      <c r="E236" s="53" t="s">
        <v>268</v>
      </c>
      <c r="F236" s="26">
        <v>389351</v>
      </c>
      <c r="G236" s="86"/>
      <c r="H236" s="100"/>
    </row>
    <row r="237" spans="1:7" ht="16.5" customHeight="1">
      <c r="A237" s="13">
        <v>10</v>
      </c>
      <c r="B237" s="13" t="s">
        <v>272</v>
      </c>
      <c r="C237" s="136"/>
      <c r="D237" s="136"/>
      <c r="E237" s="52" t="s">
        <v>437</v>
      </c>
      <c r="F237" s="25">
        <f>F238</f>
        <v>20000</v>
      </c>
      <c r="G237" s="86"/>
    </row>
    <row r="238" spans="1:7" ht="27.75" customHeight="1">
      <c r="A238" s="13">
        <v>10</v>
      </c>
      <c r="B238" s="13" t="s">
        <v>272</v>
      </c>
      <c r="C238" s="136" t="s">
        <v>294</v>
      </c>
      <c r="D238" s="136"/>
      <c r="E238" s="102" t="s">
        <v>631</v>
      </c>
      <c r="F238" s="25">
        <f>F239</f>
        <v>20000</v>
      </c>
      <c r="G238" s="86"/>
    </row>
    <row r="239" spans="1:7" ht="27.75" customHeight="1">
      <c r="A239" s="13" t="s">
        <v>426</v>
      </c>
      <c r="B239" s="13" t="s">
        <v>272</v>
      </c>
      <c r="C239" s="136" t="s">
        <v>297</v>
      </c>
      <c r="D239" s="136"/>
      <c r="E239" s="102" t="s">
        <v>298</v>
      </c>
      <c r="F239" s="46">
        <f>F240</f>
        <v>20000</v>
      </c>
      <c r="G239" s="87"/>
    </row>
    <row r="240" spans="1:7" ht="27" customHeight="1">
      <c r="A240" s="13" t="s">
        <v>426</v>
      </c>
      <c r="B240" s="13" t="s">
        <v>272</v>
      </c>
      <c r="C240" s="136" t="s">
        <v>539</v>
      </c>
      <c r="D240" s="136"/>
      <c r="E240" s="52" t="s">
        <v>267</v>
      </c>
      <c r="F240" s="25">
        <f>F241</f>
        <v>20000</v>
      </c>
      <c r="G240" s="86"/>
    </row>
    <row r="241" spans="1:7" ht="30" customHeight="1">
      <c r="A241" s="13">
        <v>10</v>
      </c>
      <c r="B241" s="13" t="s">
        <v>272</v>
      </c>
      <c r="C241" s="136" t="s">
        <v>543</v>
      </c>
      <c r="D241" s="136"/>
      <c r="E241" s="52" t="s">
        <v>542</v>
      </c>
      <c r="F241" s="25">
        <f>F242</f>
        <v>20000</v>
      </c>
      <c r="G241" s="86"/>
    </row>
    <row r="242" spans="1:7" ht="21.75" customHeight="1">
      <c r="A242" s="16" t="s">
        <v>426</v>
      </c>
      <c r="B242" s="16" t="s">
        <v>272</v>
      </c>
      <c r="C242" s="138" t="s">
        <v>543</v>
      </c>
      <c r="D242" s="138" t="s">
        <v>193</v>
      </c>
      <c r="E242" s="188" t="s">
        <v>268</v>
      </c>
      <c r="F242" s="26">
        <v>20000</v>
      </c>
      <c r="G242" s="86"/>
    </row>
    <row r="243" spans="1:8" ht="0.75" customHeight="1">
      <c r="A243" s="13" t="s">
        <v>426</v>
      </c>
      <c r="B243" s="13" t="s">
        <v>272</v>
      </c>
      <c r="C243" s="136" t="s">
        <v>303</v>
      </c>
      <c r="D243" s="136"/>
      <c r="E243" s="111" t="s">
        <v>496</v>
      </c>
      <c r="F243" s="25">
        <f>F244</f>
        <v>70000</v>
      </c>
      <c r="G243" s="86"/>
      <c r="H243" s="80"/>
    </row>
    <row r="244" spans="1:8" ht="45.75" customHeight="1" hidden="1">
      <c r="A244" s="13" t="s">
        <v>426</v>
      </c>
      <c r="B244" s="13" t="s">
        <v>272</v>
      </c>
      <c r="C244" s="136" t="s">
        <v>302</v>
      </c>
      <c r="D244" s="136"/>
      <c r="E244" s="111" t="s">
        <v>544</v>
      </c>
      <c r="F244" s="25">
        <f>F245</f>
        <v>70000</v>
      </c>
      <c r="G244" s="86"/>
      <c r="H244" s="80"/>
    </row>
    <row r="245" spans="1:8" ht="52.5" customHeight="1">
      <c r="A245" s="13" t="s">
        <v>426</v>
      </c>
      <c r="B245" s="13" t="s">
        <v>272</v>
      </c>
      <c r="C245" s="136" t="s">
        <v>188</v>
      </c>
      <c r="D245" s="136"/>
      <c r="E245" s="113" t="s">
        <v>552</v>
      </c>
      <c r="F245" s="25">
        <f>F246</f>
        <v>70000</v>
      </c>
      <c r="G245" s="86"/>
      <c r="H245" s="80"/>
    </row>
    <row r="246" spans="1:8" ht="17.25" customHeight="1">
      <c r="A246" s="16" t="s">
        <v>426</v>
      </c>
      <c r="B246" s="16" t="s">
        <v>272</v>
      </c>
      <c r="C246" s="138" t="s">
        <v>188</v>
      </c>
      <c r="D246" s="138" t="s">
        <v>531</v>
      </c>
      <c r="E246" s="53" t="s">
        <v>532</v>
      </c>
      <c r="F246" s="25">
        <f>F247</f>
        <v>70000</v>
      </c>
      <c r="G246" s="86"/>
      <c r="H246" s="80"/>
    </row>
    <row r="247" spans="1:8" ht="42.75" customHeight="1">
      <c r="A247" s="16" t="s">
        <v>426</v>
      </c>
      <c r="B247" s="16" t="s">
        <v>272</v>
      </c>
      <c r="C247" s="138" t="s">
        <v>188</v>
      </c>
      <c r="D247" s="138" t="s">
        <v>533</v>
      </c>
      <c r="E247" s="53" t="s">
        <v>534</v>
      </c>
      <c r="F247" s="25">
        <v>70000</v>
      </c>
      <c r="G247" s="86"/>
      <c r="H247" s="80"/>
    </row>
    <row r="248" spans="1:7" ht="21" customHeight="1">
      <c r="A248" s="58">
        <v>11</v>
      </c>
      <c r="B248" s="58"/>
      <c r="C248" s="137"/>
      <c r="D248" s="137"/>
      <c r="E248" s="59" t="s">
        <v>279</v>
      </c>
      <c r="F248" s="60">
        <f>F249</f>
        <v>30000</v>
      </c>
      <c r="G248" s="93"/>
    </row>
    <row r="249" spans="1:7" ht="12.75" customHeight="1">
      <c r="A249" s="13">
        <v>11</v>
      </c>
      <c r="B249" s="13" t="s">
        <v>269</v>
      </c>
      <c r="C249" s="136"/>
      <c r="D249" s="136"/>
      <c r="E249" s="52" t="s">
        <v>423</v>
      </c>
      <c r="F249" s="25">
        <f>F250</f>
        <v>30000</v>
      </c>
      <c r="G249" s="86"/>
    </row>
    <row r="250" spans="1:7" ht="24.75" customHeight="1">
      <c r="A250" s="13">
        <v>11</v>
      </c>
      <c r="B250" s="13" t="s">
        <v>269</v>
      </c>
      <c r="C250" s="136" t="s">
        <v>291</v>
      </c>
      <c r="D250" s="136"/>
      <c r="E250" s="52" t="s">
        <v>633</v>
      </c>
      <c r="F250" s="25">
        <f>F251</f>
        <v>30000</v>
      </c>
      <c r="G250" s="86"/>
    </row>
    <row r="251" spans="1:7" ht="27.75" customHeight="1">
      <c r="A251" s="13" t="s">
        <v>431</v>
      </c>
      <c r="B251" s="13" t="s">
        <v>269</v>
      </c>
      <c r="C251" s="136" t="s">
        <v>292</v>
      </c>
      <c r="D251" s="136"/>
      <c r="E251" s="52" t="s">
        <v>293</v>
      </c>
      <c r="F251" s="46">
        <f>F252</f>
        <v>30000</v>
      </c>
      <c r="G251" s="87"/>
    </row>
    <row r="252" spans="1:7" ht="20.25" customHeight="1">
      <c r="A252" s="13">
        <v>11</v>
      </c>
      <c r="B252" s="13" t="s">
        <v>269</v>
      </c>
      <c r="C252" s="136" t="s">
        <v>545</v>
      </c>
      <c r="D252" s="136"/>
      <c r="E252" s="52" t="s">
        <v>280</v>
      </c>
      <c r="F252" s="25">
        <f>F253</f>
        <v>30000</v>
      </c>
      <c r="G252" s="86"/>
    </row>
    <row r="253" spans="1:7" ht="31.5" customHeight="1">
      <c r="A253" s="16" t="s">
        <v>431</v>
      </c>
      <c r="B253" s="16" t="s">
        <v>269</v>
      </c>
      <c r="C253" s="138" t="s">
        <v>545</v>
      </c>
      <c r="D253" s="138" t="s">
        <v>187</v>
      </c>
      <c r="E253" s="112" t="s">
        <v>195</v>
      </c>
      <c r="F253" s="26">
        <v>30000</v>
      </c>
      <c r="G253" s="86"/>
    </row>
    <row r="254" spans="1:7" ht="3.75" customHeight="1">
      <c r="A254" s="58" t="s">
        <v>425</v>
      </c>
      <c r="B254" s="58"/>
      <c r="C254" s="137"/>
      <c r="D254" s="137"/>
      <c r="E254" s="59" t="s">
        <v>546</v>
      </c>
      <c r="F254" s="60">
        <f>F255</f>
        <v>0</v>
      </c>
      <c r="G254" s="86"/>
    </row>
    <row r="255" spans="1:7" ht="31.5" customHeight="1" hidden="1">
      <c r="A255" s="13" t="s">
        <v>425</v>
      </c>
      <c r="B255" s="13" t="s">
        <v>269</v>
      </c>
      <c r="C255" s="136"/>
      <c r="D255" s="136"/>
      <c r="E255" s="52" t="s">
        <v>547</v>
      </c>
      <c r="F255" s="25">
        <f>F256</f>
        <v>0</v>
      </c>
      <c r="G255" s="86"/>
    </row>
    <row r="256" spans="1:7" ht="39.75" customHeight="1" hidden="1">
      <c r="A256" s="13" t="s">
        <v>425</v>
      </c>
      <c r="B256" s="13" t="s">
        <v>269</v>
      </c>
      <c r="C256" s="136" t="s">
        <v>303</v>
      </c>
      <c r="D256" s="138"/>
      <c r="E256" s="111" t="s">
        <v>548</v>
      </c>
      <c r="F256" s="25">
        <f>F257</f>
        <v>0</v>
      </c>
      <c r="G256" s="86"/>
    </row>
    <row r="257" spans="1:7" ht="42.75" customHeight="1" hidden="1">
      <c r="A257" s="13" t="s">
        <v>425</v>
      </c>
      <c r="B257" s="13" t="s">
        <v>269</v>
      </c>
      <c r="C257" s="136" t="s">
        <v>302</v>
      </c>
      <c r="D257" s="136"/>
      <c r="E257" s="111" t="s">
        <v>544</v>
      </c>
      <c r="F257" s="25">
        <f>F258</f>
        <v>0</v>
      </c>
      <c r="G257" s="86"/>
    </row>
    <row r="258" spans="1:7" ht="31.5" customHeight="1" hidden="1">
      <c r="A258" s="16" t="s">
        <v>425</v>
      </c>
      <c r="B258" s="16" t="s">
        <v>269</v>
      </c>
      <c r="C258" s="138" t="s">
        <v>551</v>
      </c>
      <c r="D258" s="138"/>
      <c r="E258" s="112" t="s">
        <v>549</v>
      </c>
      <c r="F258" s="25">
        <f>F259</f>
        <v>0</v>
      </c>
      <c r="G258" s="86"/>
    </row>
    <row r="259" spans="1:7" ht="31.5" customHeight="1" hidden="1">
      <c r="A259" s="16" t="s">
        <v>425</v>
      </c>
      <c r="B259" s="16" t="s">
        <v>269</v>
      </c>
      <c r="C259" s="138" t="s">
        <v>551</v>
      </c>
      <c r="D259" s="138" t="s">
        <v>38</v>
      </c>
      <c r="E259" s="112" t="s">
        <v>550</v>
      </c>
      <c r="F259" s="26">
        <v>0</v>
      </c>
      <c r="G259" s="86"/>
    </row>
    <row r="260" spans="1:7" ht="31.5" customHeight="1">
      <c r="A260" s="42"/>
      <c r="B260" s="42"/>
      <c r="C260" s="147"/>
      <c r="D260" s="147"/>
      <c r="E260" s="56" t="s">
        <v>438</v>
      </c>
      <c r="F260" s="43">
        <f>F7+F51+F58+F102+F123+F185+F191+F230+F248+F254+F180</f>
        <v>29022302</v>
      </c>
      <c r="G260" s="94"/>
    </row>
    <row r="261" ht="18.75" customHeight="1">
      <c r="G261" s="94"/>
    </row>
    <row r="262" ht="33.75" customHeight="1"/>
    <row r="263" ht="33.75" customHeight="1"/>
    <row r="264" ht="21.75" customHeight="1"/>
    <row r="265" ht="33" customHeight="1"/>
    <row r="266" ht="15">
      <c r="H266" s="101"/>
    </row>
  </sheetData>
  <sheetProtection/>
  <mergeCells count="5">
    <mergeCell ref="A1:F1"/>
    <mergeCell ref="A2:F2"/>
    <mergeCell ref="C4:C6"/>
    <mergeCell ref="D4:D6"/>
    <mergeCell ref="E4:E6"/>
  </mergeCells>
  <printOptions/>
  <pageMargins left="0.42" right="0.32" top="0.4" bottom="0.39" header="0.26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2018-12-24T03:53:08Z</cp:lastPrinted>
  <dcterms:created xsi:type="dcterms:W3CDTF">2006-09-28T05:33:49Z</dcterms:created>
  <dcterms:modified xsi:type="dcterms:W3CDTF">2023-01-24T01:10:20Z</dcterms:modified>
  <cp:category/>
  <cp:version/>
  <cp:contentType/>
  <cp:contentStatus/>
</cp:coreProperties>
</file>