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3"/>
  </bookViews>
  <sheets>
    <sheet name="№1 ист 22г" sheetId="1" r:id="rId1"/>
    <sheet name="№2 ист.23-24" sheetId="2" r:id="rId2"/>
    <sheet name="№3 дох 23-24" sheetId="3" r:id="rId3"/>
    <sheet name="№4 расход,22г" sheetId="4" r:id="rId4"/>
    <sheet name="№5 расход,23-24" sheetId="5" r:id="rId5"/>
    <sheet name="№6 Вед.стр.22г" sheetId="6" r:id="rId6"/>
    <sheet name="№7 Вед.стр.23-24г" sheetId="7" r:id="rId7"/>
    <sheet name="№12 МП,22г" sheetId="8" r:id="rId8"/>
  </sheets>
  <definedNames>
    <definedName name="_xlnm.Print_Area" localSheetId="1">'№2 ист.23-24'!$A$2:$D$27</definedName>
    <definedName name="_xlnm.Print_Area" localSheetId="3">'№4 расход,22г'!$A$2:$F$263</definedName>
    <definedName name="_xlnm.Print_Area" localSheetId="4">'№5 расход,23-24'!$A$2:$G$209</definedName>
    <definedName name="_xlnm.Print_Area" localSheetId="5">'№6 Вед.стр.22г'!$A$2:$G$241</definedName>
  </definedNames>
  <calcPr fullCalcOnLoad="1"/>
</workbook>
</file>

<file path=xl/sharedStrings.xml><?xml version="1.0" encoding="utf-8"?>
<sst xmlns="http://schemas.openxmlformats.org/spreadsheetml/2006/main" count="4917" uniqueCount="639">
  <si>
    <t>2 02 49999 10 0000 150</t>
  </si>
  <si>
    <t>2 02 49999 00 0000 150</t>
  </si>
  <si>
    <t>2 02 40014 10 0000 150</t>
  </si>
  <si>
    <t>2 02 40014 00 0000 150</t>
  </si>
  <si>
    <t>2 02 35250 10 0000 150</t>
  </si>
  <si>
    <t>2 02 40000 00 0000 150</t>
  </si>
  <si>
    <t>2 02 35250 00 0000 150</t>
  </si>
  <si>
    <t>2 02 35118 10 0000 150</t>
  </si>
  <si>
    <t>2 02 35118 00 0000 150</t>
  </si>
  <si>
    <t>2 02 30000 00 0000 150</t>
  </si>
  <si>
    <t>018</t>
  </si>
  <si>
    <t>Доходы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  (за исключением земельных участков муниципальных бюджетных и автономных учреждений)</t>
  </si>
  <si>
    <t>Обеспечение деятельности  органов местного самоуправления , муниципальных учреждений муниципального образования Копьевскийсельсовет</t>
  </si>
  <si>
    <t>Обеспечение деятельности органов местного самоуправления ,муниципальных учреждений муниципального образования Копьевскийсельсовет</t>
  </si>
  <si>
    <t>Мероприятия по передаче полномочий в сфере решения вопросов градостроительной деятельности</t>
  </si>
  <si>
    <t>730</t>
  </si>
  <si>
    <t xml:space="preserve">Администрация Копьевского сельсовета Орджоникидзевского  района  Республики  Хакасия </t>
  </si>
  <si>
    <t>Доплаты к пенсиям муниципальных служащих муниципального образования Копьевский сельсовет</t>
  </si>
  <si>
    <t>Администрация Копьевского сельсовета Орджоникидзевского  района  Республики  Хакасия</t>
  </si>
  <si>
    <t>Мероприятия , направленные на усиление мер по борьбе с преступностью и профилактике правонарушений</t>
  </si>
  <si>
    <t>Культура, кинематография</t>
  </si>
  <si>
    <t>Другие вопросы в области культуры, кинематографии</t>
  </si>
  <si>
    <t>Мероприятия, направленные на энергосбережения и повышение энергетической эффективности</t>
  </si>
  <si>
    <t>14 0 01 06000</t>
  </si>
  <si>
    <t xml:space="preserve">Мероприятия, направленные на повышение  пожарной безопасности </t>
  </si>
  <si>
    <t>Профессиональная подготовка , переподготовка и повышение квалификации</t>
  </si>
  <si>
    <t>Другие вопросы в области национальной безопасности и правоохранительной деятельности</t>
  </si>
  <si>
    <t>18 0 01 01000</t>
  </si>
  <si>
    <t>21 0 00 00000</t>
  </si>
  <si>
    <t>21 0 01 00000</t>
  </si>
  <si>
    <t xml:space="preserve">Мероприятия, направленные на оформление правоустанавливающих документов </t>
  </si>
  <si>
    <t>21 0 01 12000</t>
  </si>
  <si>
    <t>22 0 01 00000</t>
  </si>
  <si>
    <t>22 0 01 13000</t>
  </si>
  <si>
    <t>2 02 29999 10 0000 150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</si>
  <si>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</si>
  <si>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011801 00 00 00 00 0000 000 </t>
  </si>
  <si>
    <t xml:space="preserve">018 01 02 00 00 00 0000 000 </t>
  </si>
  <si>
    <t>018 01 02 00 00 00 0000 700</t>
  </si>
  <si>
    <t>018 01 02 00 00 10 0000 710</t>
  </si>
  <si>
    <t xml:space="preserve">018 01 02 00 00 00 0000 800     </t>
  </si>
  <si>
    <t>018 01 02 00 00 10 0000 810</t>
  </si>
  <si>
    <t>018 01 03 01 00 10 0000 710</t>
  </si>
  <si>
    <t>018 01 03 01 00 00 0000 800</t>
  </si>
  <si>
    <t>018 01 05 00 00 00 0000 600</t>
  </si>
  <si>
    <t>018 01 05 02 00 00 0000 600</t>
  </si>
  <si>
    <t>018 01 05 02 01 00 0000 610</t>
  </si>
  <si>
    <t>018 01 05 02 01 10 0000 610</t>
  </si>
  <si>
    <t>018 01 03 01 00 10 0000 810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</si>
  <si>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</si>
  <si>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</si>
  <si>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</si>
  <si>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</si>
  <si>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</si>
  <si>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 xml:space="preserve">018 01 03 01 00 00 0000 000 </t>
  </si>
  <si>
    <t>018 01 03 01 00 00 0000 700</t>
  </si>
  <si>
    <t xml:space="preserve">018 01 00 00 00 00 0000 000 </t>
  </si>
  <si>
    <t>1 14 02053 10 0000 410</t>
  </si>
  <si>
    <t>Фонд оплаты труда учреждений</t>
  </si>
  <si>
    <t>011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</si>
  <si>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</si>
  <si>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</si>
  <si>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</si>
  <si>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</si>
  <si>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</si>
  <si>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</si>
  <si>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</si>
  <si>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</si>
  <si>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</si>
  <si>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</si>
  <si>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</si>
  <si>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</si>
  <si>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</si>
  <si>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</si>
  <si>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</si>
  <si>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</si>
  <si>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</si>
  <si>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</si>
  <si>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</si>
  <si>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</si>
  <si>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</si>
  <si>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</si>
  <si>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 бюджетам субъектов   Российской Федерации и муниципальных образований.</t>
  </si>
  <si>
    <t>Итого доходов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</si>
  <si>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</si>
  <si>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</si>
  <si>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</si>
  <si>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</si>
  <si>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</si>
  <si>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</si>
  <si>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</si>
  <si>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</si>
  <si>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</si>
  <si>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</si>
  <si>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</si>
  <si>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</si>
  <si>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</si>
  <si>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</si>
  <si>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</si>
  <si>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</si>
  <si>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</si>
  <si>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</si>
  <si>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</si>
  <si>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</si>
  <si>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</si>
  <si>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40 1 00 70270</t>
  </si>
  <si>
    <t>120</t>
  </si>
  <si>
    <t>830</t>
  </si>
  <si>
    <t>850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</si>
  <si>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</si>
  <si>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</si>
  <si>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</si>
  <si>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</si>
  <si>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</si>
  <si>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</si>
  <si>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Публичные нормативные социальные выплаты</t>
  </si>
  <si>
    <t>Расходы на выплату персоналу казенных учреждений</t>
  </si>
  <si>
    <t>18 0 01 00000</t>
  </si>
  <si>
    <t>18 0 00 00000</t>
  </si>
  <si>
    <t>19 0 01 00000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</si>
  <si>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</si>
  <si>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</si>
  <si>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</si>
  <si>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</si>
  <si>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</si>
  <si>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</si>
  <si>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</si>
  <si>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</si>
  <si>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</si>
  <si>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</si>
  <si>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</si>
  <si>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</si>
  <si>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</si>
  <si>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</si>
  <si>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</si>
  <si>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</si>
  <si>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</si>
  <si>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</si>
  <si>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</si>
  <si>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</si>
  <si>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</si>
  <si>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</si>
  <si>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</si>
  <si>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</si>
  <si>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</si>
  <si>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</si>
  <si>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</si>
  <si>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</si>
  <si>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</si>
  <si>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</si>
  <si>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жилищно-коммунального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</si>
  <si>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</si>
  <si>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</si>
  <si>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</si>
  <si>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</si>
  <si>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</si>
  <si>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</si>
  <si>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</si>
  <si>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</si>
  <si>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</si>
  <si>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</si>
  <si>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</si>
  <si>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</si>
  <si>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</si>
  <si>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</si>
  <si>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</si>
  <si>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</si>
  <si>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</si>
  <si>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</si>
  <si>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</si>
  <si>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</si>
  <si>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</si>
  <si>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</si>
  <si>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</si>
  <si>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</si>
  <si>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</si>
  <si>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</si>
  <si>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</si>
  <si>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</si>
  <si>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</si>
  <si>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</si>
  <si>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</si>
  <si>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</si>
  <si>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</si>
  <si>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</si>
  <si>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</si>
  <si>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</si>
  <si>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</si>
  <si>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</si>
  <si>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</si>
  <si>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</si>
  <si>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</si>
  <si>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</si>
  <si>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</si>
  <si>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</si>
  <si>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</si>
  <si>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</si>
  <si>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12 0 00 00000</t>
  </si>
  <si>
    <t>12 0 01 00000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</si>
  <si>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</si>
  <si>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</si>
  <si>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</si>
  <si>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</si>
  <si>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</si>
  <si>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 xml:space="preserve">04 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</si>
  <si>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</si>
  <si>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</si>
  <si>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</si>
  <si>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</si>
  <si>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</si>
  <si>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</si>
  <si>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</si>
  <si>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</si>
  <si>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</si>
  <si>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</si>
  <si>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</si>
  <si>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</si>
  <si>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</si>
  <si>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</si>
  <si>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</si>
  <si>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</si>
  <si>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</si>
  <si>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</si>
  <si>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</si>
  <si>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</si>
  <si>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</si>
  <si>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</si>
  <si>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</si>
  <si>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</si>
  <si>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</si>
  <si>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</si>
  <si>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</si>
  <si>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</si>
  <si>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</si>
  <si>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</si>
  <si>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</si>
  <si>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</si>
  <si>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</si>
  <si>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</si>
  <si>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</si>
  <si>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субсидии бюджетам сельских поселений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</si>
  <si>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</si>
  <si>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</si>
  <si>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</si>
  <si>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</si>
  <si>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</si>
  <si>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</si>
  <si>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</si>
  <si>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</si>
  <si>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</si>
  <si>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</si>
  <si>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</si>
  <si>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</si>
  <si>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</si>
  <si>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</si>
  <si>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</si>
  <si>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Наименование целевых  программ</t>
  </si>
  <si>
    <t>Рз</t>
  </si>
  <si>
    <t>Код главы</t>
  </si>
  <si>
    <t>Социальная  политика</t>
  </si>
  <si>
    <t xml:space="preserve">Социальное  обеспечение  населения </t>
  </si>
  <si>
    <t xml:space="preserve">Национальная безопасность и правоохранительная деятельность 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</si>
  <si>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</si>
  <si>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</si>
  <si>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</si>
  <si>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</si>
  <si>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</si>
  <si>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</si>
  <si>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</si>
  <si>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</si>
  <si>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</si>
  <si>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</si>
  <si>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</si>
  <si>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</si>
  <si>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</si>
  <si>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</si>
  <si>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</si>
  <si>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</si>
  <si>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</si>
  <si>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</si>
  <si>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</si>
  <si>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</si>
  <si>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</si>
  <si>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</si>
  <si>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</si>
  <si>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</si>
  <si>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</si>
  <si>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</si>
  <si>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</si>
  <si>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</si>
  <si>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</si>
  <si>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</si>
  <si>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</si>
  <si>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</si>
  <si>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</si>
  <si>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</si>
  <si>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</si>
  <si>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</si>
  <si>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</si>
  <si>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</si>
  <si>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</si>
  <si>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</si>
  <si>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</si>
  <si>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</si>
  <si>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</si>
  <si>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</si>
  <si>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</si>
  <si>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</si>
  <si>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</si>
  <si>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</si>
  <si>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</si>
  <si>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</si>
  <si>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</si>
  <si>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</si>
  <si>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</si>
  <si>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</si>
  <si>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</si>
  <si>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</si>
  <si>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</si>
  <si>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</si>
  <si>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</si>
  <si>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</si>
  <si>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</si>
  <si>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</si>
  <si>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</si>
  <si>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</si>
  <si>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</si>
  <si>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</si>
  <si>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</si>
  <si>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</si>
  <si>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</si>
  <si>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</si>
  <si>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</si>
  <si>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</si>
  <si>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</si>
  <si>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</si>
  <si>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</si>
  <si>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</si>
  <si>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</si>
  <si>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</si>
  <si>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</si>
  <si>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</si>
  <si>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</si>
  <si>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</si>
  <si>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16 0 01 00000</t>
  </si>
  <si>
    <t>16 0 00 00000</t>
  </si>
  <si>
    <t>19 0 00 00000</t>
  </si>
  <si>
    <t>20 0 00 00000</t>
  </si>
  <si>
    <t>20 0 01 00000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</si>
  <si>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</si>
  <si>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</si>
  <si>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</si>
  <si>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</si>
  <si>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</si>
  <si>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</si>
  <si>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</si>
  <si>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</si>
  <si>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</si>
  <si>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</si>
  <si>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</si>
  <si>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</si>
  <si>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главы</t>
  </si>
  <si>
    <t>Непрограммные расходы в сфере установленных функций органов местного самоуправления,муниципальных учреждений Копьевского сельсовета</t>
  </si>
  <si>
    <t>Обеспечение деятельности  органов местного самоуправления , муниципальных учреждений муниципального образования Копьевский сельсовет</t>
  </si>
  <si>
    <t>Глава  муниципального образования Копьевский сельсовет</t>
  </si>
  <si>
    <t>Обеспечение деятельности органов местного самоуправления ,муниципальных учреждений муниципального образования Копьевский  сельсовет</t>
  </si>
  <si>
    <t>12 0 01 01000</t>
  </si>
  <si>
    <t>22 0 00 00000</t>
  </si>
  <si>
    <t>Обеспечение охраны и восстановление плодородия земель</t>
  </si>
  <si>
    <t>Мероприятия, направленные на защиту земель поселения от зарастания сорными растениями</t>
  </si>
  <si>
    <t>Непрограммные расходы в сфере установленных функций органов местного самоуправления,муниципальных учреждений Копьевский сельсовета</t>
  </si>
  <si>
    <t>Обеспечение деятельности органов местного самоуправления ,муниципальных учреждений муниципального образования Копьевский сельсовет</t>
  </si>
  <si>
    <t>Непрограммные расходы в сфере установленных функций органов местного самоуправления, муниципальных учреждений Копьевского сельсовета</t>
  </si>
  <si>
    <t>Обеспечение деятельности органов местного самоуправления, муниципальных учреждений муниципального образования Копьевский сельсовет</t>
  </si>
  <si>
    <t>Муниципальная программа по стимулированию деятельности добровольных пожарных администрации Копьевского сельсовета на 2018-2020 годы"</t>
  </si>
  <si>
    <t xml:space="preserve">Мероприятия, направленные на повышение пожарной   безопасности </t>
  </si>
  <si>
    <t>16 0 01 08000</t>
  </si>
  <si>
    <t>210 00 00000</t>
  </si>
  <si>
    <t>Муниципальная программа"Обеспечение безопасности гидротехнического сооружения на территории Копьевского сельсовета на 2018-2020 годы"</t>
  </si>
  <si>
    <t>Обеспечение безопасности гидротехнического сооружения на территории Копьевского сельсовета</t>
  </si>
  <si>
    <t>210 01 00000</t>
  </si>
  <si>
    <t>210 01 12000</t>
  </si>
  <si>
    <t>Мероприятия направленные на оформление правоустанавливающих документов</t>
  </si>
  <si>
    <t>Муниципальная программа" По вопросам обеспечения пожарной безопасности на территории   Копьевского сельсовета на 2018-2020 годы"</t>
  </si>
  <si>
    <t>20 0 01 04000</t>
  </si>
  <si>
    <t>Непрограммные расходы в сфере установленных функций органов местного самоуправления,муниципальных учреждений Копьевскового сельсовета</t>
  </si>
  <si>
    <t>Мероприятия направленные на обеспечение первичных мер пожарной безопасности на 2019г.</t>
  </si>
  <si>
    <t>Профилактика экстремизма и терроризма</t>
  </si>
  <si>
    <t>Мероприятия направленные на профилактику экстремизма и терроризма правонарушений</t>
  </si>
  <si>
    <t>Мероприятия направленные на ремонт и содержание автомобильных дорог общего пользования местного значения</t>
  </si>
  <si>
    <t>13 0 01 05000</t>
  </si>
  <si>
    <t xml:space="preserve"> Мероприятий по передаче полномочий в сфере решения вопросов градостроительной деятельности</t>
  </si>
  <si>
    <t>40 2 0025000</t>
  </si>
  <si>
    <t>Профессиональная подготовка, переподготовка и повышение квалификации</t>
  </si>
  <si>
    <t>Развитие муниципальной службы</t>
  </si>
  <si>
    <t>Мероприятия по развитию муниципальной службы</t>
  </si>
  <si>
    <t>17 0 01 09000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</si>
  <si>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</si>
  <si>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</si>
  <si>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</si>
  <si>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(муниципальных)услуг(выполнение работ)</t>
  </si>
  <si>
    <t>19 0 01 11000</t>
  </si>
  <si>
    <t>Текущий ремонт здания</t>
  </si>
  <si>
    <t>Мероприятия по ремонту здания</t>
  </si>
  <si>
    <t>Муниципальная программа «Адресная социальная  поддержка нетрудоспособного населения и семей с детьми на 2018- 2020 годах"</t>
  </si>
  <si>
    <t>11 0 01 03000</t>
  </si>
  <si>
    <t xml:space="preserve">Доплаты к пенсиям муниципальных служащих муниципального образования Копьевский сельсовет </t>
  </si>
  <si>
    <t>11 0 01 03200</t>
  </si>
  <si>
    <t xml:space="preserve">Адресная социальная поддержка  граждан, находящихся в трудной жизненной ситуации    </t>
  </si>
  <si>
    <t>11 0 01 03100</t>
  </si>
  <si>
    <t>Обеспечение деятельности органов местного самоуправления , муниципальных учреждений муниципального образования Копьевский сельсовет</t>
  </si>
  <si>
    <t>10 0 01 02000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</si>
  <si>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</si>
  <si>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</si>
  <si>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Непрограммные расходы в сфере установленных функций органов местного самоуправления,муниципальных учреждений Орджоникидзевского района</t>
  </si>
  <si>
    <t>Процентные платежи по муниципальному долгу</t>
  </si>
  <si>
    <t>Обслуживание муниципального долга</t>
  </si>
  <si>
    <t>40 1 00 06500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</si>
  <si>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</si>
  <si>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</si>
  <si>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18 0 01 10000</t>
  </si>
  <si>
    <t>20</t>
  </si>
  <si>
    <t>1 05 00000 00 0000 000</t>
  </si>
  <si>
    <t>Налоги на совокупный доход</t>
  </si>
  <si>
    <t xml:space="preserve">Единый сельскохозяйственный налог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</si>
  <si>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</si>
  <si>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</si>
  <si>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</si>
  <si>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</si>
  <si>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1 11 05020 00 0000 120</t>
  </si>
  <si>
    <t>Доходы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 (за исключением земельных участков муниципальных бюджетных и автономных учреждений)</t>
  </si>
  <si>
    <t>1 11 05025 10 0000 120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</si>
  <si>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</si>
  <si>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</si>
  <si>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</si>
  <si>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</si>
  <si>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</si>
  <si>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</si>
  <si>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2 02 10000 00 0000 150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</si>
  <si>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</si>
  <si>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</si>
  <si>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</si>
  <si>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 на выполнение передаваемых полномочий субъектов Российской Федерации</t>
  </si>
  <si>
    <t>на 2022 год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</si>
  <si>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</si>
  <si>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</si>
  <si>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40 1 00 70230</t>
  </si>
  <si>
    <t>880</t>
  </si>
  <si>
    <t>Специальные расходы</t>
  </si>
  <si>
    <t>Программа комплексного развития транспортной инфраструктуры Копьевского сельсовета на 2017-2026 годы</t>
  </si>
  <si>
    <t>41 2 00 71520</t>
  </si>
  <si>
    <t>241</t>
  </si>
  <si>
    <t>23 0 00 00000</t>
  </si>
  <si>
    <t xml:space="preserve">Жилищно-коммунальное хозяйство </t>
  </si>
  <si>
    <t>23 0 01 00000</t>
  </si>
  <si>
    <t>Коммунальное хозяйство</t>
  </si>
  <si>
    <t>Меры по развитию коммунальной инфраструктуры</t>
  </si>
  <si>
    <t>Возмещние недополученных доходов по тарифам, 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</si>
  <si>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23 0 01 01500</t>
  </si>
  <si>
    <t>Дорожное хозяйство</t>
  </si>
  <si>
    <t>Обеспечение  безопасности движения автомобильного транспорта и пешеходов</t>
  </si>
  <si>
    <t>Мероприятия по определению перечня должностных лиц, уполномоченных составлять протоколы об административных правонарушений</t>
  </si>
  <si>
    <t>Проведение выборов в законодательные (представительные) органы муниципального образования</t>
  </si>
  <si>
    <t>23 0 01 15000</t>
  </si>
  <si>
    <t>расходов на 2022 год</t>
  </si>
  <si>
    <t>2 02 29999 00 0000 150</t>
  </si>
  <si>
    <t xml:space="preserve">Прочие субсидии </t>
  </si>
  <si>
    <t>Мероприятия, направленные на ремонт автомобильных работ общего пользования местного значения</t>
  </si>
  <si>
    <t>40100S1260</t>
  </si>
  <si>
    <t>40 1 00 S1260</t>
  </si>
  <si>
    <t>40 1 00S1260</t>
  </si>
  <si>
    <t xml:space="preserve">Мероприятия направленные на обеспечение первичных мер пожарной безопасности </t>
  </si>
  <si>
    <t>2 02 16001 10 0000 150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</si>
  <si>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</si>
  <si>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</si>
  <si>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бюджетов муниципальных районов</t>
  </si>
  <si>
    <t>Муниципальная программа «Развитие муниципальной службы в муниципальном образовании Копьевский сельсовет на 2020-2022 годы"</t>
  </si>
  <si>
    <t>Муниципальная программа «Поддержка учреждений культуры и текущий ремонт зданий  на 2020-2022годы"</t>
  </si>
  <si>
    <t>Муниципальная программа «Развитие муниципальной службы в муниципальном образовании Копьевский сельсовет на 2020-2022годы"</t>
  </si>
  <si>
    <t xml:space="preserve">Муниципальная программа "Развитие муниципальной службы в муниципальном образовании Копьевский сельсовет на 2020-2022годы" </t>
  </si>
  <si>
    <t>на 2023 год</t>
  </si>
  <si>
    <t>Муниципальная программа «Меры по усилению борьбы с преступностью и профилактике правонарушений на 2021-2023 годы"</t>
  </si>
  <si>
    <t>Муниципальная программа"Использование и охрана земель на территории Копьевского сельсовета на 2021г - 2023 годы"</t>
  </si>
  <si>
    <t>Муниципальная программа"Обеспечение безопасности гидротехнического сооружения на территории Копьевского сельсовета на 2021-2023 годы"</t>
  </si>
  <si>
    <t>Муниципальная программа" По вопросам обеспечения пожарной безопасности на территории   Копьевского сельсовета на 2021-2023 годы"</t>
  </si>
  <si>
    <t>Муниципальная программа «Противодействие экстремизма и профилактика терроризма  на территории Копьевского сельсовета Орджоникидзевского района Республики Хакасия на 2021-2025годы"</t>
  </si>
  <si>
    <t>Муниципальная программа «Поддержка учреждений культуры капитальный и текущий ремонт зданий  на 2020-2022 годы"</t>
  </si>
  <si>
    <t>Капитальный и текущий ремонт здания</t>
  </si>
  <si>
    <t>Муниципальная программа «Адресная социальная  поддержка нетрудоспособного населения и семей с детьми на 2021- 2023 годах"</t>
  </si>
  <si>
    <t>Муниципальная программа «Адресная социальная  поддержка нетрудоспособного населения и семей с детьми на 2021и плановый период 2022 и 2023 годы"</t>
  </si>
  <si>
    <t>Муниципальная программа «Спорт, физкультура и здоровье на 2021 -2023годы»</t>
  </si>
  <si>
    <t>25 0 00 00000</t>
  </si>
  <si>
    <t>Муниципальная программа "Содержание и обустройство площадок для сбора твердых коммунальных отходов в границах муниципального образования Копьевский сельсовет на 2020-2022 годы"</t>
  </si>
  <si>
    <t>25 0 01 16000</t>
  </si>
  <si>
    <t>2023 год</t>
  </si>
  <si>
    <t>Муниципальная программа «Энергосбережение и повышение энергоэффективности в муниципальном образованииКопьевский сельсовет  на 2021-2015г2025 годы"</t>
  </si>
  <si>
    <t>Муниципальная программа «Энергосбережение и повышение энергоэффективности в муниципальном образованииКопьевский сельсовет  на 2021-2025годы "</t>
  </si>
  <si>
    <t>200 00 00000</t>
  </si>
  <si>
    <t>Муниципальная программа «Адресная социальная  поддержка нетрудоспособного населения и семей с детьми на 2021 и плановый период 2022 и 2023 годы"</t>
  </si>
  <si>
    <t>расходов на 2023 год</t>
  </si>
  <si>
    <t>Муниципальная программа «Адресная социальная  поддержка нетрудоспособного населения и семей с детьми в 2021 -2023 годах»</t>
  </si>
  <si>
    <t>Муниципальная программа «Меры по усилению борьбы с преступностью и профилактике правонарушений  на 2021 -2023годы»</t>
  </si>
  <si>
    <t xml:space="preserve">Муниципальная программа "По вопросам обеспечения  пожарной безопасности на территории   Копьевского сельсовета на 2021-2023годы" </t>
  </si>
  <si>
    <t xml:space="preserve">Муниципальная программа "Обеспечение безопасности гидротехнического сооружения  на территории   Копьевского сельсовета на 2021-2023 годы" </t>
  </si>
  <si>
    <t xml:space="preserve">Муниципальная программа "Использование и охрана земель на территории   Копьевского сельсовета на 2021-2023 годы" </t>
  </si>
  <si>
    <t>Муниципальная программа"Содержание и обустройство площадок для сбора твердых коммунальных отходов в границах муниципального образования Копьевский сельсовет на 2020- 2022 годы"</t>
  </si>
  <si>
    <t>25 0 01 00000</t>
  </si>
  <si>
    <t>Мероприятия направленные на устройство площадок (мест) накопления твердых коммунальных отходов</t>
  </si>
  <si>
    <t>Закупка товаров, работ и услуг для государственных (муниципальных нужд)</t>
  </si>
  <si>
    <t>Иные закупки товаров, работ и услуг для обеспечения государственных (муниципальных нужд)</t>
  </si>
  <si>
    <t>Источники  финансирования дефицита местного бюджета муниципального образования Копьевский  сельсовет на 2022 год</t>
  </si>
  <si>
    <t>Источники  финансирования дефицита местного бюджета муниципального образования Копьевский сельсовет на 2023 и 2024  годов</t>
  </si>
  <si>
    <t>на 2024 год</t>
  </si>
  <si>
    <t xml:space="preserve">Доходы местного бюджета муниципального образования
Копьевский сельсовет  на плановый период 2023-2024 год
</t>
  </si>
  <si>
    <t>Сумма доходов на 2023год</t>
  </si>
  <si>
    <t>Сумма доходов на 2024 год</t>
  </si>
  <si>
    <t>1 05 03000 01 0000 110</t>
  </si>
  <si>
    <t>1 05 03010 01 0000 110</t>
  </si>
  <si>
    <t>2 02 25519 10 0000 150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</si>
  <si>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Копьевский  сельсовет на 2022 год </t>
  </si>
  <si>
    <t>2022год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</si>
  <si>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Копьевский  сельсовет на 2023-2024 года </t>
  </si>
  <si>
    <t>2024 год</t>
  </si>
  <si>
    <t xml:space="preserve">Ведомственная структура расходов местного бюджета 
муниципального образования Копьевский  сельсовет  на 2022 год
</t>
  </si>
  <si>
    <t xml:space="preserve">Ведомственная структура расходов местного бюджета 
муниципального образования Копьевский  сельсовет  
на плановый период 2023 и 2024 годов                   
</t>
  </si>
  <si>
    <t>расходов на 2024 год</t>
  </si>
  <si>
    <t xml:space="preserve">Перечень
муниципальных  программ, предусмотренных к финансированию из местного бюджета муниципального образования
Копьевский сельсовет на 2022 год
</t>
  </si>
  <si>
    <t>Расходов на 2022 год</t>
  </si>
  <si>
    <t>300</t>
  </si>
  <si>
    <t>Социальное обеспечение и иные выплаты населению</t>
  </si>
  <si>
    <t>Защита населения и территории от чрезвычайных ситуаций природного и техногенного характера,  пожарная безопасность</t>
  </si>
  <si>
    <t>Гражданская оборона</t>
  </si>
  <si>
    <t>350</t>
  </si>
  <si>
    <t>Премии и гранты</t>
  </si>
  <si>
    <t>24 0 00 00000</t>
  </si>
  <si>
    <t>24 0 00 15000</t>
  </si>
  <si>
    <t>Программа комплексного развития систем коммунальной инфракструктуры Копьевского сельсовета на 2021-2030 годы</t>
  </si>
  <si>
    <t>00 0 00 00000</t>
  </si>
  <si>
    <t>Другие вопросы в области жилищно-коммунального хозяйства</t>
  </si>
  <si>
    <t>Мероприятия направленные на энергосбережение и повышление энергетической эффективности</t>
  </si>
  <si>
    <t>06</t>
  </si>
  <si>
    <t>Охрана окружающей среды</t>
  </si>
  <si>
    <t>Другие вопросы в области охраны окружающей среды</t>
  </si>
  <si>
    <t>Муниципальная программа «Повышение безхопасности дорожного движения на территории Копьевского сельсовета на 2022 -2024 годы"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</si>
  <si>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</si>
  <si>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  Гражданская оборона </t>
  </si>
  <si>
    <t xml:space="preserve">Поддержка и развитие систем коммунального комплекса </t>
  </si>
  <si>
    <t>24 0 01 00000</t>
  </si>
  <si>
    <t>24 0 01 15000</t>
  </si>
  <si>
    <t>Муниципальная программа «Повышение безопасности дорожного движения на территории Копьевского сельсовета на 2022-2024 годы"</t>
  </si>
  <si>
    <t xml:space="preserve"> Гражданская оборона </t>
  </si>
  <si>
    <t>Защита населения и территории от чрезвычайных ситуаций природного и техногенного характера,пожарная безопасность</t>
  </si>
  <si>
    <t>Другие  вопросы в области жилищно-коммунального хозяйства</t>
  </si>
  <si>
    <t>Муниципальная программа «Противодействие экстремизму и профилактика терроризма на территории Копьевского сельсовета Орджоникидзевского района Республики Хакасия  на 2021-2025 годы"</t>
  </si>
  <si>
    <t>Муниципальная программа "Поддержка учреждений культуры капитальный и текущий ремонт зданий  на 2020- 2022 годы"</t>
  </si>
  <si>
    <t>2 02 25519 00 0000 150</t>
  </si>
  <si>
    <t xml:space="preserve">Субсидии бюджетам на поддержку отрасли культуры </t>
  </si>
  <si>
    <t xml:space="preserve">Субсидии бюджетам сельских поселений на поддержку отрасли культуры </t>
  </si>
  <si>
    <t>Мероприятия направленные на обеспечение первичных мер пожарной безопасности на 2022г.</t>
  </si>
  <si>
    <t>20 0 01 S1250</t>
  </si>
  <si>
    <t>Мероприятия, направленные на поддержку добровольной пожарной дружины</t>
  </si>
  <si>
    <t>20 0 01 S1260</t>
  </si>
  <si>
    <t>Мероприятия, направленные на обеспечение первичных мер пожарной безопасности</t>
  </si>
  <si>
    <t>13 0 01 S1520</t>
  </si>
  <si>
    <t>19 0 01 S3450</t>
  </si>
  <si>
    <t>Мероприятия по обеспечению услугами связи в части предоставления широкополосного доступа к сети "Интернет"</t>
  </si>
  <si>
    <t>20 001 S1250</t>
  </si>
  <si>
    <t>20 001 S1260</t>
  </si>
  <si>
    <t>Программа "Комплексное развитие систем коммунальной инфракструктуры Копьевского сельсовета на 2021-2030 годы</t>
  </si>
  <si>
    <t>17 0 01 05000</t>
  </si>
  <si>
    <t>022</t>
  </si>
  <si>
    <t>18 0 01 05000</t>
  </si>
  <si>
    <t>245</t>
  </si>
  <si>
    <t>023</t>
  </si>
  <si>
    <t>19 0 01 05000</t>
  </si>
  <si>
    <t>246</t>
  </si>
  <si>
    <t>024</t>
  </si>
  <si>
    <t>20 0 01 05000</t>
  </si>
  <si>
    <t>247</t>
  </si>
  <si>
    <t>025</t>
  </si>
  <si>
    <t>21 0 01 05000</t>
  </si>
  <si>
    <t>248</t>
  </si>
  <si>
    <t>026</t>
  </si>
  <si>
    <t>22 0 01 05000</t>
  </si>
  <si>
    <t>249</t>
  </si>
  <si>
    <t>027</t>
  </si>
  <si>
    <t>23 0 01 05000</t>
  </si>
  <si>
    <t>15</t>
  </si>
  <si>
    <t>250</t>
  </si>
  <si>
    <t>028</t>
  </si>
  <si>
    <t>24 0 01 05000</t>
  </si>
  <si>
    <t>16</t>
  </si>
  <si>
    <t>251</t>
  </si>
  <si>
    <t>029</t>
  </si>
  <si>
    <t>25 0 01 05000</t>
  </si>
  <si>
    <t>17</t>
  </si>
  <si>
    <t>252</t>
  </si>
  <si>
    <t>030</t>
  </si>
  <si>
    <t>26 0 01 05000</t>
  </si>
  <si>
    <t>18</t>
  </si>
  <si>
    <t>253</t>
  </si>
  <si>
    <t>031</t>
  </si>
  <si>
    <t>Мероприятия, направленные на поддержку добровольной пожарной охраны</t>
  </si>
  <si>
    <t>Расходы местных бюджетов на развитие сети учреждений культурно-досугового типа на 2023 год</t>
  </si>
  <si>
    <t>40 1 00 L1530</t>
  </si>
  <si>
    <t>40 0 01 S1250</t>
  </si>
  <si>
    <t>40 0 01 S1260</t>
  </si>
  <si>
    <t>Субвенции бюджетам сельских поселений на осуществление  первичного  воинского учета органами местного самоуправления поселений, муниципальных и городских округов</t>
  </si>
  <si>
    <t>Субвенции бюджетам на осуществление  первичного  воинского учета органами местного самоуправления поселений, муниципальных и городских округов</t>
  </si>
  <si>
    <r>
      <t>Приложение № 2
 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2022 год и плановый 2023 и 2024 годов" от 29 декабря</t>
    </r>
    <r>
      <rPr>
        <sz val="12"/>
        <color indexed="10"/>
        <rFont val="Times New Roman"/>
        <family val="1"/>
      </rPr>
      <t xml:space="preserve"> 2021 г   №25</t>
    </r>
    <r>
      <rPr>
        <sz val="12"/>
        <color indexed="8"/>
        <rFont val="Times New Roman"/>
        <family val="1"/>
      </rPr>
      <t xml:space="preserve">     
                                                         </t>
    </r>
  </si>
  <si>
    <r>
      <t xml:space="preserve">Приложение № 6
                                                      к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 29 </t>
    </r>
    <r>
      <rPr>
        <sz val="11"/>
        <rFont val="Times New Roman"/>
        <family val="1"/>
      </rPr>
      <t>декабря 2021 г   №25</t>
    </r>
    <r>
      <rPr>
        <sz val="11"/>
        <color indexed="8"/>
        <rFont val="Times New Roman"/>
        <family val="1"/>
      </rPr>
      <t xml:space="preserve"> 
                                                      </t>
    </r>
  </si>
  <si>
    <t xml:space="preserve">Приложение  7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2022 год и плановый 2023 и 2024 годов" от   29 декабря 2021 г №25   
                                                      </t>
  </si>
  <si>
    <t xml:space="preserve">Приложение  8
                                                       к 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2022 год и плановый 2023 и 2024 годов" от  29 декабря 2021 г №25       
                                                      </t>
  </si>
  <si>
    <t xml:space="preserve">Приложение  10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 29 декабря 2021 г №25   
 </t>
  </si>
  <si>
    <t xml:space="preserve">Приложение  12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  29 декабря 2021 г  №25 
 </t>
  </si>
  <si>
    <t xml:space="preserve">Муниципальная программа "Возведение , сохранение и реконструкция военно-мемориальных объектов на территории муниципального образования Копьевский  сельсовет Орджоникидзевского района Республики Хакасия на 2022-2024 годы" </t>
  </si>
  <si>
    <t>26 0 00 00000</t>
  </si>
  <si>
    <t>Мероприятия направленные на ремонт памятника участникам ВОВ в с. Копьево, установка мемориальных плит с именами участников ВОВ расположенного по адресу: РХ, Орджоникидзевский район, Копьево, ул. Механизаторов, 11Б</t>
  </si>
  <si>
    <t>26 0 01 10000</t>
  </si>
  <si>
    <t>Мероприятия направленные на проведение встреч и бесед с детьми и молодежью по патреотическому воспитанию</t>
  </si>
  <si>
    <t>26 0 01 20000</t>
  </si>
  <si>
    <r>
  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2022 год и плановый 2023 и 2024 годов" от  </t>
    </r>
    <r>
      <rPr>
        <sz val="12"/>
        <color indexed="10"/>
        <rFont val="Times New Roman"/>
        <family val="1"/>
      </rPr>
      <t xml:space="preserve">   11 марта 2022 г  № 1 </t>
    </r>
    <r>
      <rPr>
        <sz val="12"/>
        <color indexed="8"/>
        <rFont val="Times New Roman"/>
        <family val="1"/>
      </rPr>
      <t xml:space="preserve"> 
</t>
    </r>
  </si>
  <si>
    <r>
  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2022 год и плановый 2023 и 2024 годов" от  </t>
    </r>
    <r>
      <rPr>
        <sz val="12"/>
        <color indexed="10"/>
        <rFont val="Times New Roman"/>
        <family val="1"/>
      </rPr>
      <t xml:space="preserve">   29 декабря 2021 г  №25 </t>
    </r>
    <r>
      <rPr>
        <sz val="12"/>
        <color indexed="8"/>
        <rFont val="Times New Roman"/>
        <family val="1"/>
      </rPr>
      <t xml:space="preserve"> 
</t>
    </r>
  </si>
  <si>
    <r>
      <t>Приложение № 2
 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2022 год и плановый 2023 и 2024 годов" от 11 марта</t>
    </r>
    <r>
      <rPr>
        <sz val="12"/>
        <color indexed="10"/>
        <rFont val="Times New Roman"/>
        <family val="1"/>
      </rPr>
      <t xml:space="preserve"> 2022 г   №1</t>
    </r>
    <r>
      <rPr>
        <sz val="12"/>
        <color indexed="8"/>
        <rFont val="Times New Roman"/>
        <family val="1"/>
      </rPr>
      <t xml:space="preserve">     
                                                         </t>
    </r>
  </si>
  <si>
    <r>
      <t xml:space="preserve">Приложение № 3
                                                      к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 11 </t>
    </r>
    <r>
      <rPr>
        <sz val="11"/>
        <rFont val="Times New Roman"/>
        <family val="1"/>
      </rPr>
      <t>марта 2022 г   №1</t>
    </r>
    <r>
      <rPr>
        <sz val="11"/>
        <color indexed="8"/>
        <rFont val="Times New Roman"/>
        <family val="1"/>
      </rPr>
      <t xml:space="preserve"> 
                                                      </t>
    </r>
  </si>
  <si>
    <t xml:space="preserve">Приложение  4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2022 год и плановый 2023 и 2024 годов" от   11 марта 2022 г №1   
                                                      </t>
  </si>
  <si>
    <t>40 1 00 S3450</t>
  </si>
  <si>
    <t>Муниципальная программа"Возведение, сохранение и реконструкция военно-мемориальных объектов на территории муниципального образования Копьевский сельсовет Орджоникидзевского района Республики Хакасия  на 2022г - 2024 годы"</t>
  </si>
  <si>
    <t xml:space="preserve">Мероприятия направленные на ремонт памятника участникам ВОВ в с.Копьево, установка мемориальных плит с именами участников ВОВ расположенного по адресу : РХ, Орджоникидзевский район, с.Копьево, ул. Механизаторов 11 Б </t>
  </si>
  <si>
    <t>000</t>
  </si>
  <si>
    <t>Мероприятия направленные на проведение встреч и бесед с детьми и молодежью по патриотическому воспитанию</t>
  </si>
  <si>
    <t xml:space="preserve">Приложение  5
                                                       к 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2022 год и плановый 2023 и 2024 годов" от  11 марта 2022 г №1       
                                                      </t>
  </si>
  <si>
    <t xml:space="preserve">Приложение  9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   29 декабря  2021 г  №25  
 </t>
  </si>
  <si>
    <t xml:space="preserve">Приложение  6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  11 марта 2022 г  №1  
 </t>
  </si>
  <si>
    <t xml:space="preserve">Приложение  7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 11 марта 2022 г №1   
 </t>
  </si>
  <si>
    <t xml:space="preserve">Приложение  8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  11 марта 2022 г  №1 
 </t>
  </si>
  <si>
    <t>Проведение работ по благоустройству,содержание памятников и обелисков Великой Отечественной войны</t>
  </si>
  <si>
    <t>26 0 01 00000</t>
  </si>
  <si>
    <t>Благоустройство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</si>
</sst>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_(* #,##0.00_);_(* \(#,##0.00\);_(* &quot;-&quot;??_);_(@_)"/>
  </numFmts>
  <fonts count="5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10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3" fillId="35" borderId="10" xfId="0" applyNumberFormat="1" applyFont="1" applyFill="1" applyBorder="1" applyAlignment="1">
      <alignment horizontal="left" vertical="top" wrapText="1"/>
    </xf>
    <xf numFmtId="0" fontId="13" fillId="35" borderId="10" xfId="0" applyFont="1" applyFill="1" applyBorder="1" applyAlignment="1">
      <alignment horizontal="left" vertical="top" wrapText="1"/>
    </xf>
    <xf numFmtId="4" fontId="13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49" fontId="13" fillId="35" borderId="10" xfId="0" applyNumberFormat="1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1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0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center" wrapText="1"/>
    </xf>
    <xf numFmtId="0" fontId="7" fillId="0" borderId="13" xfId="53" applyFont="1" applyFill="1" applyBorder="1" applyAlignment="1">
      <alignment horizontal="justify" vertical="top" wrapText="1"/>
      <protection/>
    </xf>
    <xf numFmtId="49" fontId="8" fillId="0" borderId="13" xfId="53" applyNumberFormat="1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172" fontId="0" fillId="0" borderId="0" xfId="0" applyNumberFormat="1" applyFill="1" applyAlignment="1">
      <alignment horizontal="center"/>
    </xf>
    <xf numFmtId="0" fontId="23" fillId="34" borderId="0" xfId="0" applyFont="1" applyFill="1" applyAlignment="1">
      <alignment vertical="top"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172" fontId="4" fillId="0" borderId="10" xfId="53" applyNumberFormat="1" applyFont="1" applyFill="1" applyBorder="1" applyAlignment="1">
      <alignment horizontal="center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3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4" fontId="2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22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8" fillId="0" borderId="13" xfId="53" applyNumberFormat="1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justify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49" fontId="8" fillId="33" borderId="13" xfId="53" applyNumberFormat="1" applyFont="1" applyFill="1" applyBorder="1" applyAlignment="1">
      <alignment wrapText="1"/>
      <protection/>
    </xf>
    <xf numFmtId="49" fontId="8" fillId="33" borderId="13" xfId="53" applyNumberFormat="1" applyFont="1" applyFill="1" applyBorder="1" applyAlignment="1">
      <alignment horizontal="left" wrapText="1"/>
      <protection/>
    </xf>
    <xf numFmtId="0" fontId="8" fillId="33" borderId="13" xfId="53" applyFont="1" applyFill="1" applyBorder="1" applyAlignment="1">
      <alignment horizontal="justify" vertical="top" wrapText="1"/>
      <protection/>
    </xf>
    <xf numFmtId="0" fontId="2" fillId="33" borderId="11" xfId="5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7" fillId="33" borderId="13" xfId="53" applyFont="1" applyFill="1" applyBorder="1" applyAlignment="1">
      <alignment horizontal="justify" vertical="top" wrapText="1"/>
      <protection/>
    </xf>
    <xf numFmtId="0" fontId="2" fillId="33" borderId="12" xfId="0" applyNumberFormat="1" applyFont="1" applyFill="1" applyBorder="1" applyAlignment="1">
      <alignment horizontal="justify" vertical="top" wrapText="1"/>
    </xf>
    <xf numFmtId="2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24" fillId="0" borderId="12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vertical="top" wrapText="1"/>
    </xf>
    <xf numFmtId="49" fontId="10" fillId="38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vertical="top" wrapText="1"/>
    </xf>
    <xf numFmtId="49" fontId="11" fillId="39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49" fontId="10" fillId="39" borderId="10" xfId="0" applyNumberFormat="1" applyFont="1" applyFill="1" applyBorder="1" applyAlignment="1">
      <alignment vertical="top" wrapText="1"/>
    </xf>
    <xf numFmtId="49" fontId="4" fillId="39" borderId="10" xfId="0" applyNumberFormat="1" applyFont="1" applyFill="1" applyBorder="1" applyAlignment="1">
      <alignment horizontal="center" vertical="top" wrapText="1"/>
    </xf>
    <xf numFmtId="49" fontId="4" fillId="39" borderId="10" xfId="0" applyNumberFormat="1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horizontal="center" vertical="top" wrapText="1"/>
    </xf>
    <xf numFmtId="49" fontId="5" fillId="39" borderId="10" xfId="0" applyNumberFormat="1" applyFont="1" applyFill="1" applyBorder="1" applyAlignment="1">
      <alignment horizontal="left" vertical="top" wrapText="1"/>
    </xf>
    <xf numFmtId="4" fontId="4" fillId="39" borderId="10" xfId="0" applyNumberFormat="1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left" vertical="center" wrapText="1"/>
    </xf>
    <xf numFmtId="49" fontId="3" fillId="39" borderId="10" xfId="0" applyNumberFormat="1" applyFont="1" applyFill="1" applyBorder="1" applyAlignment="1">
      <alignment horizontal="left" vertical="top" wrapText="1"/>
    </xf>
    <xf numFmtId="4" fontId="2" fillId="39" borderId="10" xfId="0" applyNumberFormat="1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/>
    </xf>
    <xf numFmtId="3" fontId="2" fillId="34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0" fontId="4" fillId="34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vertical="top" wrapText="1"/>
    </xf>
    <xf numFmtId="49" fontId="4" fillId="34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4" fillId="34" borderId="10" xfId="53" applyFont="1" applyFill="1" applyBorder="1" applyAlignment="1">
      <alignment vertical="top" wrapText="1"/>
      <protection/>
    </xf>
    <xf numFmtId="0" fontId="4" fillId="38" borderId="10" xfId="53" applyFont="1" applyFill="1" applyBorder="1" applyAlignment="1">
      <alignment horizontal="center" vertical="top" wrapText="1"/>
      <protection/>
    </xf>
    <xf numFmtId="49" fontId="2" fillId="38" borderId="10" xfId="53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3" fillId="39" borderId="10" xfId="0" applyNumberFormat="1" applyFont="1" applyFill="1" applyBorder="1" applyAlignment="1">
      <alignment vertical="top" wrapText="1"/>
    </xf>
    <xf numFmtId="49" fontId="13" fillId="39" borderId="10" xfId="0" applyNumberFormat="1" applyFont="1" applyFill="1" applyBorder="1" applyAlignment="1">
      <alignment horizontal="center" vertical="top" wrapText="1"/>
    </xf>
    <xf numFmtId="0" fontId="13" fillId="39" borderId="10" xfId="0" applyFont="1" applyFill="1" applyBorder="1" applyAlignment="1">
      <alignment horizontal="left" vertical="top" wrapText="1"/>
    </xf>
    <xf numFmtId="4" fontId="13" fillId="39" borderId="10" xfId="0" applyNumberFormat="1" applyFont="1" applyFill="1" applyBorder="1" applyAlignment="1">
      <alignment horizontal="center" vertical="top" wrapText="1"/>
    </xf>
    <xf numFmtId="0" fontId="8" fillId="38" borderId="10" xfId="0" applyFont="1" applyFill="1" applyBorder="1" applyAlignment="1">
      <alignment horizontal="left" vertical="top" wrapText="1"/>
    </xf>
    <xf numFmtId="49" fontId="19" fillId="0" borderId="19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187" fontId="19" fillId="33" borderId="10" xfId="61" applyNumberFormat="1" applyFont="1" applyFill="1" applyBorder="1" applyAlignment="1">
      <alignment vertical="top" wrapText="1"/>
    </xf>
    <xf numFmtId="49" fontId="20" fillId="0" borderId="19" xfId="0" applyNumberFormat="1" applyFont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/>
    </xf>
    <xf numFmtId="187" fontId="20" fillId="33" borderId="10" xfId="61" applyNumberFormat="1" applyFont="1" applyFill="1" applyBorder="1" applyAlignment="1">
      <alignment vertical="top" wrapText="1"/>
    </xf>
    <xf numFmtId="49" fontId="19" fillId="33" borderId="10" xfId="0" applyNumberFormat="1" applyFont="1" applyFill="1" applyBorder="1" applyAlignment="1">
      <alignment vertical="top" wrapText="1"/>
    </xf>
    <xf numFmtId="49" fontId="19" fillId="33" borderId="10" xfId="0" applyNumberFormat="1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49" fontId="19" fillId="38" borderId="19" xfId="0" applyNumberFormat="1" applyFont="1" applyFill="1" applyBorder="1" applyAlignment="1">
      <alignment vertical="top" wrapText="1"/>
    </xf>
    <xf numFmtId="49" fontId="19" fillId="38" borderId="10" xfId="0" applyNumberFormat="1" applyFont="1" applyFill="1" applyBorder="1" applyAlignment="1">
      <alignment vertical="top" wrapText="1"/>
    </xf>
    <xf numFmtId="49" fontId="19" fillId="38" borderId="10" xfId="0" applyNumberFormat="1" applyFont="1" applyFill="1" applyBorder="1" applyAlignment="1">
      <alignment horizontal="center" vertical="top" wrapText="1"/>
    </xf>
    <xf numFmtId="0" fontId="7" fillId="33" borderId="19" xfId="53" applyFont="1" applyFill="1" applyBorder="1" applyAlignment="1">
      <alignment horizontal="justify" vertical="top" wrapText="1"/>
      <protection/>
    </xf>
    <xf numFmtId="49" fontId="4" fillId="38" borderId="10" xfId="0" applyNumberFormat="1" applyFont="1" applyFill="1" applyBorder="1" applyAlignment="1">
      <alignment horizontal="left" vertical="top" wrapText="1"/>
    </xf>
    <xf numFmtId="49" fontId="4" fillId="38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center" vertical="top" wrapText="1"/>
    </xf>
    <xf numFmtId="4" fontId="4" fillId="38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left" vertical="top" wrapText="1"/>
    </xf>
    <xf numFmtId="49" fontId="2" fillId="38" borderId="10" xfId="0" applyNumberFormat="1" applyFont="1" applyFill="1" applyBorder="1" applyAlignment="1">
      <alignment vertical="top" wrapText="1"/>
    </xf>
    <xf numFmtId="0" fontId="7" fillId="38" borderId="10" xfId="0" applyFont="1" applyFill="1" applyBorder="1" applyAlignment="1">
      <alignment vertical="top" wrapText="1"/>
    </xf>
    <xf numFmtId="4" fontId="2" fillId="38" borderId="10" xfId="0" applyNumberFormat="1" applyFont="1" applyFill="1" applyBorder="1" applyAlignment="1">
      <alignment horizontal="center" vertical="top" wrapText="1"/>
    </xf>
    <xf numFmtId="0" fontId="7" fillId="38" borderId="13" xfId="53" applyFont="1" applyFill="1" applyBorder="1" applyAlignment="1">
      <alignment horizontal="justify" vertical="top" wrapText="1"/>
      <protection/>
    </xf>
    <xf numFmtId="0" fontId="8" fillId="39" borderId="10" xfId="0" applyFont="1" applyFill="1" applyBorder="1" applyAlignment="1">
      <alignment horizontal="left" vertical="top" wrapText="1"/>
    </xf>
    <xf numFmtId="49" fontId="2" fillId="39" borderId="10" xfId="0" applyNumberFormat="1" applyFont="1" applyFill="1" applyBorder="1" applyAlignment="1">
      <alignment vertical="top" wrapText="1"/>
    </xf>
    <xf numFmtId="0" fontId="7" fillId="39" borderId="10" xfId="0" applyFont="1" applyFill="1" applyBorder="1" applyAlignment="1">
      <alignment vertical="top" wrapText="1"/>
    </xf>
    <xf numFmtId="0" fontId="7" fillId="39" borderId="13" xfId="53" applyFont="1" applyFill="1" applyBorder="1" applyAlignment="1">
      <alignment horizontal="justify" vertical="top" wrapText="1"/>
      <protection/>
    </xf>
    <xf numFmtId="0" fontId="3" fillId="33" borderId="10" xfId="0" applyFont="1" applyFill="1" applyBorder="1" applyAlignment="1">
      <alignment vertical="top" wrapText="1"/>
    </xf>
    <xf numFmtId="0" fontId="2" fillId="39" borderId="10" xfId="53" applyFont="1" applyFill="1" applyBorder="1" applyAlignment="1">
      <alignment horizontal="center" vertical="top" wrapText="1"/>
      <protection/>
    </xf>
    <xf numFmtId="0" fontId="4" fillId="38" borderId="1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vertical="top" wrapText="1" indent="1"/>
    </xf>
    <xf numFmtId="49" fontId="11" fillId="39" borderId="10" xfId="53" applyNumberFormat="1" applyFont="1" applyFill="1" applyBorder="1" applyAlignment="1">
      <alignment horizontal="center" vertical="top" wrapText="1"/>
      <protection/>
    </xf>
    <xf numFmtId="0" fontId="2" fillId="33" borderId="19" xfId="53" applyFont="1" applyFill="1" applyBorder="1" applyAlignment="1">
      <alignment horizontal="justify" vertical="top" wrapText="1"/>
      <protection/>
    </xf>
    <xf numFmtId="4" fontId="2" fillId="39" borderId="10" xfId="53" applyNumberFormat="1" applyFont="1" applyFill="1" applyBorder="1" applyAlignment="1">
      <alignment horizontal="center" vertical="top" wrapText="1"/>
      <protection/>
    </xf>
    <xf numFmtId="49" fontId="19" fillId="39" borderId="19" xfId="0" applyNumberFormat="1" applyFont="1" applyFill="1" applyBorder="1" applyAlignment="1">
      <alignment vertical="top" wrapText="1"/>
    </xf>
    <xf numFmtId="49" fontId="19" fillId="39" borderId="10" xfId="0" applyNumberFormat="1" applyFont="1" applyFill="1" applyBorder="1" applyAlignment="1">
      <alignment vertical="top" wrapText="1"/>
    </xf>
    <xf numFmtId="49" fontId="19" fillId="39" borderId="10" xfId="0" applyNumberFormat="1" applyFont="1" applyFill="1" applyBorder="1" applyAlignment="1">
      <alignment horizontal="center" vertical="top" wrapText="1"/>
    </xf>
    <xf numFmtId="4" fontId="4" fillId="38" borderId="10" xfId="53" applyNumberFormat="1" applyFont="1" applyFill="1" applyBorder="1" applyAlignment="1">
      <alignment horizontal="center" vertical="top" wrapText="1"/>
      <protection/>
    </xf>
    <xf numFmtId="49" fontId="5" fillId="39" borderId="10" xfId="0" applyNumberFormat="1" applyFont="1" applyFill="1" applyBorder="1" applyAlignment="1">
      <alignment vertical="top" wrapText="1"/>
    </xf>
    <xf numFmtId="0" fontId="8" fillId="39" borderId="10" xfId="53" applyFont="1" applyFill="1" applyBorder="1" applyAlignment="1">
      <alignment vertical="top" wrapText="1"/>
      <protection/>
    </xf>
    <xf numFmtId="49" fontId="5" fillId="39" borderId="10" xfId="0" applyNumberFormat="1" applyFont="1" applyFill="1" applyBorder="1" applyAlignment="1">
      <alignment horizontal="center" vertical="top"/>
    </xf>
    <xf numFmtId="49" fontId="4" fillId="39" borderId="10" xfId="0" applyNumberFormat="1" applyFont="1" applyFill="1" applyBorder="1" applyAlignment="1">
      <alignment horizontal="left" vertical="top" wrapText="1"/>
    </xf>
    <xf numFmtId="0" fontId="7" fillId="39" borderId="10" xfId="53" applyFont="1" applyFill="1" applyBorder="1" applyAlignment="1">
      <alignment vertical="top" wrapText="1"/>
      <protection/>
    </xf>
    <xf numFmtId="49" fontId="3" fillId="39" borderId="10" xfId="0" applyNumberFormat="1" applyFont="1" applyFill="1" applyBorder="1" applyAlignment="1">
      <alignment horizontal="center" vertical="top"/>
    </xf>
    <xf numFmtId="49" fontId="2" fillId="39" borderId="10" xfId="0" applyNumberFormat="1" applyFont="1" applyFill="1" applyBorder="1" applyAlignment="1">
      <alignment horizontal="left" vertical="top" wrapText="1"/>
    </xf>
    <xf numFmtId="49" fontId="4" fillId="39" borderId="10" xfId="53" applyNumberFormat="1" applyFont="1" applyFill="1" applyBorder="1" applyAlignment="1">
      <alignment horizontal="center" vertical="top" wrapText="1"/>
      <protection/>
    </xf>
    <xf numFmtId="49" fontId="2" fillId="39" borderId="10" xfId="53" applyNumberFormat="1" applyFont="1" applyFill="1" applyBorder="1" applyAlignment="1">
      <alignment horizontal="center" vertical="top" wrapText="1"/>
      <protection/>
    </xf>
    <xf numFmtId="4" fontId="4" fillId="39" borderId="10" xfId="53" applyNumberFormat="1" applyFont="1" applyFill="1" applyBorder="1" applyAlignment="1">
      <alignment horizontal="center" vertical="top" wrapText="1"/>
      <protection/>
    </xf>
    <xf numFmtId="49" fontId="3" fillId="39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72" fontId="7" fillId="0" borderId="20" xfId="0" applyNumberFormat="1" applyFont="1" applyFill="1" applyBorder="1" applyAlignment="1">
      <alignment horizontal="center" vertical="top" wrapText="1"/>
    </xf>
    <xf numFmtId="172" fontId="7" fillId="0" borderId="21" xfId="0" applyNumberFormat="1" applyFont="1" applyFill="1" applyBorder="1" applyAlignment="1">
      <alignment horizontal="center" vertical="top" wrapText="1"/>
    </xf>
    <xf numFmtId="172" fontId="7" fillId="0" borderId="22" xfId="0" applyNumberFormat="1" applyFont="1" applyFill="1" applyBorder="1" applyAlignment="1">
      <alignment horizontal="center" vertical="top" wrapText="1"/>
    </xf>
    <xf numFmtId="172" fontId="7" fillId="0" borderId="23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2" fontId="5" fillId="0" borderId="0" xfId="0" applyNumberFormat="1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view="pageBreakPreview" zoomScaleSheetLayoutView="100" zoomScalePageLayoutView="0" workbookViewId="0" topLeftCell="A13">
      <selection activeCell="F21" sqref="F21"/>
    </sheetView>
  </sheetViews>
  <sheetFormatPr defaultColWidth="9.140625" defaultRowHeight="15"/>
  <cols>
    <col min="1" max="1" width="29.28125" style="0" customWidth="1"/>
    <col min="2" max="2" width="64.8515625" style="0" customWidth="1"/>
    <col min="3" max="3" width="20.28125" style="1" customWidth="1"/>
  </cols>
  <sheetData>
    <row r="1" spans="1:3" ht="118.5" customHeight="1">
      <c r="A1" s="278" t="s">
        <v>621</v>
      </c>
      <c r="B1" s="279"/>
      <c r="C1" s="279"/>
    </row>
    <row r="2" spans="1:5" ht="95.25" customHeight="1">
      <c r="A2" s="278" t="s">
        <v>622</v>
      </c>
      <c r="B2" s="279"/>
      <c r="C2" s="279"/>
      <c r="E2" s="2"/>
    </row>
    <row r="3" spans="1:3" ht="32.25" customHeight="1">
      <c r="A3" s="282" t="s">
        <v>510</v>
      </c>
      <c r="B3" s="282"/>
      <c r="C3" s="282"/>
    </row>
    <row r="4" spans="1:3" ht="15.75">
      <c r="A4" s="196"/>
      <c r="B4" s="196"/>
      <c r="C4" s="197" t="s">
        <v>225</v>
      </c>
    </row>
    <row r="5" spans="1:3" ht="15.75" customHeight="1">
      <c r="A5" s="280" t="s">
        <v>311</v>
      </c>
      <c r="B5" s="280" t="s">
        <v>312</v>
      </c>
      <c r="C5" s="198" t="s">
        <v>313</v>
      </c>
    </row>
    <row r="6" spans="1:3" ht="17.25" customHeight="1">
      <c r="A6" s="280"/>
      <c r="B6" s="280"/>
      <c r="C6" s="198" t="s">
        <v>443</v>
      </c>
    </row>
    <row r="7" spans="1:3" ht="47.25" customHeight="1">
      <c r="A7" s="151" t="s">
        <v>36</v>
      </c>
      <c r="B7" s="151" t="s">
        <v>314</v>
      </c>
      <c r="C7" s="201" t="s">
        <v>310</v>
      </c>
    </row>
    <row r="8" spans="1:3" ht="43.5" customHeight="1">
      <c r="A8" s="151" t="s">
        <v>37</v>
      </c>
      <c r="B8" s="151" t="s">
        <v>315</v>
      </c>
      <c r="C8" s="201" t="s">
        <v>310</v>
      </c>
    </row>
    <row r="9" spans="1:3" ht="49.5" customHeight="1">
      <c r="A9" s="151" t="s">
        <v>38</v>
      </c>
      <c r="B9" s="151" t="s">
        <v>316</v>
      </c>
      <c r="C9" s="201" t="s">
        <v>310</v>
      </c>
    </row>
    <row r="10" spans="1:3" ht="48" customHeight="1">
      <c r="A10" s="45" t="s">
        <v>39</v>
      </c>
      <c r="B10" s="45" t="s">
        <v>317</v>
      </c>
      <c r="C10" s="202" t="s">
        <v>310</v>
      </c>
    </row>
    <row r="11" spans="1:3" ht="60.75" customHeight="1">
      <c r="A11" s="151" t="s">
        <v>40</v>
      </c>
      <c r="B11" s="151" t="s">
        <v>318</v>
      </c>
      <c r="C11" s="201" t="s">
        <v>310</v>
      </c>
    </row>
    <row r="12" spans="1:3" ht="63.75" customHeight="1">
      <c r="A12" s="45" t="s">
        <v>41</v>
      </c>
      <c r="B12" s="45" t="s">
        <v>319</v>
      </c>
      <c r="C12" s="202" t="s">
        <v>310</v>
      </c>
    </row>
    <row r="13" spans="1:3" ht="47.25" customHeight="1">
      <c r="A13" s="151" t="s">
        <v>54</v>
      </c>
      <c r="B13" s="151" t="s">
        <v>320</v>
      </c>
      <c r="C13" s="201">
        <v>0</v>
      </c>
    </row>
    <row r="14" spans="1:3" ht="65.25" customHeight="1">
      <c r="A14" s="151" t="s">
        <v>55</v>
      </c>
      <c r="B14" s="151" t="s">
        <v>321</v>
      </c>
      <c r="C14" s="201">
        <f>SUM(C15)</f>
        <v>0</v>
      </c>
    </row>
    <row r="15" spans="1:3" ht="47.25">
      <c r="A15" s="45" t="s">
        <v>42</v>
      </c>
      <c r="B15" s="45" t="s">
        <v>322</v>
      </c>
      <c r="C15" s="202">
        <v>0</v>
      </c>
    </row>
    <row r="16" spans="1:3" ht="47.25">
      <c r="A16" s="151" t="s">
        <v>43</v>
      </c>
      <c r="B16" s="151" t="s">
        <v>323</v>
      </c>
      <c r="C16" s="202">
        <f>SUM(C17)</f>
        <v>0</v>
      </c>
    </row>
    <row r="17" spans="1:3" ht="64.5" customHeight="1">
      <c r="A17" s="45" t="s">
        <v>48</v>
      </c>
      <c r="B17" s="45" t="s">
        <v>324</v>
      </c>
      <c r="C17" s="202">
        <v>0</v>
      </c>
    </row>
    <row r="18" spans="1:3" ht="33" customHeight="1">
      <c r="A18" s="151" t="s">
        <v>49</v>
      </c>
      <c r="B18" s="151" t="s">
        <v>325</v>
      </c>
      <c r="C18" s="63">
        <f>SUM(C22-(-C23))</f>
        <v>-701342.9800000004</v>
      </c>
    </row>
    <row r="19" spans="1:3" ht="31.5" customHeight="1">
      <c r="A19" s="151" t="s">
        <v>50</v>
      </c>
      <c r="B19" s="151" t="s">
        <v>326</v>
      </c>
      <c r="C19" s="63">
        <f>C20</f>
        <v>-12328924.98</v>
      </c>
    </row>
    <row r="20" spans="1:3" ht="32.25" customHeight="1">
      <c r="A20" s="45" t="s">
        <v>51</v>
      </c>
      <c r="B20" s="45" t="s">
        <v>327</v>
      </c>
      <c r="C20" s="62">
        <f>C21</f>
        <v>-12328924.98</v>
      </c>
    </row>
    <row r="21" spans="1:3" ht="33" customHeight="1">
      <c r="A21" s="45" t="s">
        <v>52</v>
      </c>
      <c r="B21" s="45" t="s">
        <v>328</v>
      </c>
      <c r="C21" s="62">
        <f>C22</f>
        <v>-12328924.98</v>
      </c>
    </row>
    <row r="22" spans="1:3" ht="39" customHeight="1">
      <c r="A22" s="45" t="s">
        <v>53</v>
      </c>
      <c r="B22" s="45" t="s">
        <v>329</v>
      </c>
      <c r="C22" s="101">
        <v>-12328924.98</v>
      </c>
    </row>
    <row r="23" spans="1:3" ht="33" customHeight="1">
      <c r="A23" s="151" t="s">
        <v>44</v>
      </c>
      <c r="B23" s="151" t="s">
        <v>330</v>
      </c>
      <c r="C23" s="201">
        <f>C24</f>
        <v>11627582</v>
      </c>
    </row>
    <row r="24" spans="1:3" ht="36" customHeight="1">
      <c r="A24" s="45" t="s">
        <v>45</v>
      </c>
      <c r="B24" s="45" t="s">
        <v>331</v>
      </c>
      <c r="C24" s="202">
        <f>C25</f>
        <v>11627582</v>
      </c>
    </row>
    <row r="25" spans="1:3" ht="33.75" customHeight="1">
      <c r="A25" s="45" t="s">
        <v>46</v>
      </c>
      <c r="B25" s="45" t="s">
        <v>332</v>
      </c>
      <c r="C25" s="202">
        <f>C26</f>
        <v>11627582</v>
      </c>
    </row>
    <row r="26" spans="1:3" ht="34.5" customHeight="1">
      <c r="A26" s="45" t="s">
        <v>47</v>
      </c>
      <c r="B26" s="45" t="s">
        <v>333</v>
      </c>
      <c r="C26" s="204">
        <v>11627582</v>
      </c>
    </row>
    <row r="27" spans="1:3" ht="21.75" customHeight="1">
      <c r="A27" s="281" t="s">
        <v>334</v>
      </c>
      <c r="B27" s="281"/>
      <c r="C27" s="63">
        <f>SUM(C22-(-C23))</f>
        <v>-701342.9800000004</v>
      </c>
    </row>
  </sheetData>
  <sheetProtection/>
  <mergeCells count="6">
    <mergeCell ref="A2:C2"/>
    <mergeCell ref="A5:A6"/>
    <mergeCell ref="B5:B6"/>
    <mergeCell ref="A27:B27"/>
    <mergeCell ref="A3:C3"/>
    <mergeCell ref="A1:C1"/>
  </mergeCells>
  <printOptions/>
  <pageMargins left="0.7" right="0.7" top="0.36" bottom="0.41" header="0.3" footer="0.3"/>
  <pageSetup fitToHeight="1" fitToWidth="1" horizontalDpi="180" verticalDpi="18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view="pageBreakPreview" zoomScaleSheetLayoutView="100" zoomScalePageLayoutView="0" workbookViewId="0" topLeftCell="A1">
      <selection activeCell="F1" sqref="F1"/>
    </sheetView>
  </sheetViews>
  <sheetFormatPr defaultColWidth="9.140625" defaultRowHeight="15"/>
  <cols>
    <col min="1" max="1" width="34.7109375" style="0" customWidth="1"/>
    <col min="2" max="2" width="51.140625" style="0" customWidth="1"/>
    <col min="3" max="3" width="23.421875" style="1" customWidth="1"/>
    <col min="4" max="4" width="22.00390625" style="0" customWidth="1"/>
  </cols>
  <sheetData>
    <row r="1" spans="1:4" ht="82.5" customHeight="1">
      <c r="A1" s="278" t="s">
        <v>623</v>
      </c>
      <c r="B1" s="278"/>
      <c r="C1" s="278"/>
      <c r="D1" s="278"/>
    </row>
    <row r="2" spans="1:5" ht="87.75" customHeight="1">
      <c r="A2" s="278" t="s">
        <v>609</v>
      </c>
      <c r="B2" s="278"/>
      <c r="C2" s="278"/>
      <c r="D2" s="278"/>
      <c r="E2" s="2"/>
    </row>
    <row r="3" spans="1:4" ht="32.25" customHeight="1">
      <c r="A3" s="282" t="s">
        <v>511</v>
      </c>
      <c r="B3" s="282"/>
      <c r="C3" s="282"/>
      <c r="D3" s="196"/>
    </row>
    <row r="4" spans="1:4" ht="15.75">
      <c r="A4" s="196"/>
      <c r="B4" s="196"/>
      <c r="C4" s="197" t="s">
        <v>225</v>
      </c>
      <c r="D4" s="196"/>
    </row>
    <row r="5" spans="1:4" ht="15.75" customHeight="1">
      <c r="A5" s="280" t="s">
        <v>311</v>
      </c>
      <c r="B5" s="280" t="s">
        <v>312</v>
      </c>
      <c r="C5" s="198" t="s">
        <v>313</v>
      </c>
      <c r="D5" s="198" t="s">
        <v>313</v>
      </c>
    </row>
    <row r="6" spans="1:4" ht="17.25" customHeight="1">
      <c r="A6" s="280"/>
      <c r="B6" s="280"/>
      <c r="C6" s="198" t="s">
        <v>480</v>
      </c>
      <c r="D6" s="198" t="s">
        <v>512</v>
      </c>
    </row>
    <row r="7" spans="1:4" ht="47.25" customHeight="1">
      <c r="A7" s="151" t="s">
        <v>56</v>
      </c>
      <c r="B7" s="151" t="s">
        <v>314</v>
      </c>
      <c r="C7" s="199" t="s">
        <v>310</v>
      </c>
      <c r="D7" s="200" t="s">
        <v>310</v>
      </c>
    </row>
    <row r="8" spans="1:4" ht="43.5" customHeight="1">
      <c r="A8" s="151" t="s">
        <v>37</v>
      </c>
      <c r="B8" s="151" t="s">
        <v>315</v>
      </c>
      <c r="C8" s="199" t="s">
        <v>310</v>
      </c>
      <c r="D8" s="200" t="s">
        <v>310</v>
      </c>
    </row>
    <row r="9" spans="1:4" ht="49.5" customHeight="1">
      <c r="A9" s="151" t="s">
        <v>38</v>
      </c>
      <c r="B9" s="151" t="s">
        <v>316</v>
      </c>
      <c r="C9" s="199" t="s">
        <v>310</v>
      </c>
      <c r="D9" s="200" t="s">
        <v>310</v>
      </c>
    </row>
    <row r="10" spans="1:4" ht="48" customHeight="1">
      <c r="A10" s="45" t="s">
        <v>39</v>
      </c>
      <c r="B10" s="45" t="s">
        <v>317</v>
      </c>
      <c r="C10" s="198" t="s">
        <v>310</v>
      </c>
      <c r="D10" s="200" t="s">
        <v>310</v>
      </c>
    </row>
    <row r="11" spans="1:4" ht="60.75" customHeight="1">
      <c r="A11" s="151" t="s">
        <v>40</v>
      </c>
      <c r="B11" s="151" t="s">
        <v>318</v>
      </c>
      <c r="C11" s="199" t="s">
        <v>310</v>
      </c>
      <c r="D11" s="200" t="s">
        <v>310</v>
      </c>
    </row>
    <row r="12" spans="1:4" ht="63.75" customHeight="1">
      <c r="A12" s="45" t="s">
        <v>41</v>
      </c>
      <c r="B12" s="45" t="s">
        <v>319</v>
      </c>
      <c r="C12" s="198" t="s">
        <v>310</v>
      </c>
      <c r="D12" s="200" t="s">
        <v>310</v>
      </c>
    </row>
    <row r="13" spans="1:4" ht="47.25" customHeight="1">
      <c r="A13" s="151" t="s">
        <v>54</v>
      </c>
      <c r="B13" s="151" t="s">
        <v>320</v>
      </c>
      <c r="C13" s="199" t="s">
        <v>310</v>
      </c>
      <c r="D13" s="200" t="s">
        <v>310</v>
      </c>
    </row>
    <row r="14" spans="1:4" ht="65.25" customHeight="1">
      <c r="A14" s="151" t="s">
        <v>55</v>
      </c>
      <c r="B14" s="151" t="s">
        <v>321</v>
      </c>
      <c r="C14" s="199" t="s">
        <v>310</v>
      </c>
      <c r="D14" s="200" t="s">
        <v>310</v>
      </c>
    </row>
    <row r="15" spans="1:4" ht="63">
      <c r="A15" s="45" t="s">
        <v>42</v>
      </c>
      <c r="B15" s="45" t="s">
        <v>322</v>
      </c>
      <c r="C15" s="198" t="s">
        <v>310</v>
      </c>
      <c r="D15" s="200"/>
    </row>
    <row r="16" spans="1:4" ht="63">
      <c r="A16" s="151" t="s">
        <v>43</v>
      </c>
      <c r="B16" s="151" t="s">
        <v>323</v>
      </c>
      <c r="C16" s="198" t="s">
        <v>310</v>
      </c>
      <c r="D16" s="200" t="s">
        <v>310</v>
      </c>
    </row>
    <row r="17" spans="1:4" ht="64.5" customHeight="1">
      <c r="A17" s="45" t="s">
        <v>48</v>
      </c>
      <c r="B17" s="45" t="s">
        <v>324</v>
      </c>
      <c r="C17" s="198" t="s">
        <v>310</v>
      </c>
      <c r="D17" s="200" t="s">
        <v>310</v>
      </c>
    </row>
    <row r="18" spans="1:4" ht="33" customHeight="1">
      <c r="A18" s="151" t="s">
        <v>49</v>
      </c>
      <c r="B18" s="151" t="s">
        <v>325</v>
      </c>
      <c r="C18" s="201">
        <f>SUM(C27)</f>
        <v>-93400</v>
      </c>
      <c r="D18" s="201">
        <f>SUM(D27)</f>
        <v>-99700</v>
      </c>
    </row>
    <row r="19" spans="1:4" ht="31.5" customHeight="1">
      <c r="A19" s="151" t="s">
        <v>50</v>
      </c>
      <c r="B19" s="151" t="s">
        <v>326</v>
      </c>
      <c r="C19" s="201">
        <f aca="true" t="shared" si="0" ref="C19:D21">C20</f>
        <v>-23385214</v>
      </c>
      <c r="D19" s="201">
        <f t="shared" si="0"/>
        <v>-11913600</v>
      </c>
    </row>
    <row r="20" spans="1:4" ht="32.25" customHeight="1">
      <c r="A20" s="45" t="s">
        <v>51</v>
      </c>
      <c r="B20" s="45" t="s">
        <v>327</v>
      </c>
      <c r="C20" s="202">
        <f t="shared" si="0"/>
        <v>-23385214</v>
      </c>
      <c r="D20" s="203">
        <f t="shared" si="0"/>
        <v>-11913600</v>
      </c>
    </row>
    <row r="21" spans="1:4" ht="33" customHeight="1">
      <c r="A21" s="45" t="s">
        <v>52</v>
      </c>
      <c r="B21" s="45" t="s">
        <v>328</v>
      </c>
      <c r="C21" s="202">
        <f t="shared" si="0"/>
        <v>-23385214</v>
      </c>
      <c r="D21" s="203">
        <f t="shared" si="0"/>
        <v>-11913600</v>
      </c>
    </row>
    <row r="22" spans="1:4" ht="39" customHeight="1">
      <c r="A22" s="45" t="s">
        <v>53</v>
      </c>
      <c r="B22" s="45" t="s">
        <v>329</v>
      </c>
      <c r="C22" s="202">
        <v>-23385214</v>
      </c>
      <c r="D22" s="203">
        <v>-11913600</v>
      </c>
    </row>
    <row r="23" spans="1:4" ht="33" customHeight="1">
      <c r="A23" s="151" t="s">
        <v>44</v>
      </c>
      <c r="B23" s="151" t="s">
        <v>330</v>
      </c>
      <c r="C23" s="201">
        <f aca="true" t="shared" si="1" ref="C23:D25">C24</f>
        <v>23291814</v>
      </c>
      <c r="D23" s="201">
        <f t="shared" si="1"/>
        <v>11813900</v>
      </c>
    </row>
    <row r="24" spans="1:4" ht="36" customHeight="1">
      <c r="A24" s="45" t="s">
        <v>45</v>
      </c>
      <c r="B24" s="45" t="s">
        <v>331</v>
      </c>
      <c r="C24" s="202">
        <f t="shared" si="1"/>
        <v>23291814</v>
      </c>
      <c r="D24" s="202">
        <f t="shared" si="1"/>
        <v>11813900</v>
      </c>
    </row>
    <row r="25" spans="1:4" ht="33.75" customHeight="1">
      <c r="A25" s="45" t="s">
        <v>46</v>
      </c>
      <c r="B25" s="45" t="s">
        <v>332</v>
      </c>
      <c r="C25" s="202">
        <f t="shared" si="1"/>
        <v>23291814</v>
      </c>
      <c r="D25" s="202">
        <f t="shared" si="1"/>
        <v>11813900</v>
      </c>
    </row>
    <row r="26" spans="1:4" ht="34.5" customHeight="1">
      <c r="A26" s="45" t="s">
        <v>47</v>
      </c>
      <c r="B26" s="45" t="s">
        <v>333</v>
      </c>
      <c r="C26" s="202">
        <v>23291814</v>
      </c>
      <c r="D26" s="203">
        <v>11813900</v>
      </c>
    </row>
    <row r="27" spans="1:4" ht="21.75" customHeight="1">
      <c r="A27" s="281" t="s">
        <v>334</v>
      </c>
      <c r="B27" s="281"/>
      <c r="C27" s="201">
        <f>(C23-(-C19))</f>
        <v>-93400</v>
      </c>
      <c r="D27" s="201">
        <f>(D23-(-D19))</f>
        <v>-99700</v>
      </c>
    </row>
  </sheetData>
  <sheetProtection/>
  <mergeCells count="6">
    <mergeCell ref="A27:B27"/>
    <mergeCell ref="A2:D2"/>
    <mergeCell ref="A3:C3"/>
    <mergeCell ref="A5:A6"/>
    <mergeCell ref="B5:B6"/>
    <mergeCell ref="A1:D1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5"/>
  <sheetViews>
    <sheetView zoomScalePageLayoutView="0" workbookViewId="0" topLeftCell="A59">
      <selection activeCell="B11" sqref="B11"/>
    </sheetView>
  </sheetViews>
  <sheetFormatPr defaultColWidth="9.140625" defaultRowHeight="15"/>
  <cols>
    <col min="1" max="1" width="23.7109375" style="23" customWidth="1"/>
    <col min="2" max="2" width="74.00390625" style="23" customWidth="1"/>
    <col min="3" max="3" width="14.421875" style="24" customWidth="1"/>
    <col min="4" max="4" width="15.140625" style="0" customWidth="1"/>
  </cols>
  <sheetData>
    <row r="1" spans="1:4" ht="62.25" customHeight="1">
      <c r="A1" s="283" t="s">
        <v>624</v>
      </c>
      <c r="B1" s="283"/>
      <c r="C1" s="283"/>
      <c r="D1" s="283"/>
    </row>
    <row r="2" spans="1:4" ht="64.5" customHeight="1">
      <c r="A2" s="283" t="s">
        <v>610</v>
      </c>
      <c r="B2" s="283"/>
      <c r="C2" s="283"/>
      <c r="D2" s="283"/>
    </row>
    <row r="3" spans="1:3" ht="30.75" customHeight="1">
      <c r="A3" s="286" t="s">
        <v>513</v>
      </c>
      <c r="B3" s="287"/>
      <c r="C3" s="287"/>
    </row>
    <row r="4" ht="15" customHeight="1" thickBot="1">
      <c r="C4" s="124" t="s">
        <v>225</v>
      </c>
    </row>
    <row r="5" spans="1:4" ht="17.25" customHeight="1">
      <c r="A5" s="153" t="s">
        <v>60</v>
      </c>
      <c r="B5" s="288" t="s">
        <v>62</v>
      </c>
      <c r="C5" s="290" t="s">
        <v>514</v>
      </c>
      <c r="D5" s="292" t="s">
        <v>515</v>
      </c>
    </row>
    <row r="6" spans="1:4" ht="33.75" customHeight="1">
      <c r="A6" s="154" t="s">
        <v>61</v>
      </c>
      <c r="B6" s="289"/>
      <c r="C6" s="291"/>
      <c r="D6" s="293"/>
    </row>
    <row r="7" spans="1:4" ht="24" customHeight="1">
      <c r="A7" s="57" t="s">
        <v>63</v>
      </c>
      <c r="B7" s="64" t="s">
        <v>343</v>
      </c>
      <c r="C7" s="21">
        <f>C8+C13+C22+C33+C37+C30+C41+C19</f>
        <v>1868100</v>
      </c>
      <c r="D7" s="21">
        <f>D8+D13+D22+D33+D37+D30+D41+D19</f>
        <v>1993500</v>
      </c>
    </row>
    <row r="8" spans="1:4" ht="20.25" customHeight="1">
      <c r="A8" s="57" t="s">
        <v>64</v>
      </c>
      <c r="B8" s="64" t="s">
        <v>65</v>
      </c>
      <c r="C8" s="21">
        <f>C9</f>
        <v>899000</v>
      </c>
      <c r="D8" s="21">
        <f>D9</f>
        <v>1003500</v>
      </c>
    </row>
    <row r="9" spans="1:4" ht="21.75" customHeight="1">
      <c r="A9" s="57" t="s">
        <v>66</v>
      </c>
      <c r="B9" s="64" t="s">
        <v>67</v>
      </c>
      <c r="C9" s="21">
        <f>C10+C11+C12</f>
        <v>899000</v>
      </c>
      <c r="D9" s="21">
        <f>D10+D11+D12</f>
        <v>1003500</v>
      </c>
    </row>
    <row r="10" spans="1:4" s="18" customFormat="1" ht="73.5" customHeight="1">
      <c r="A10" s="58" t="s">
        <v>68</v>
      </c>
      <c r="B10" s="65" t="s">
        <v>354</v>
      </c>
      <c r="C10" s="22">
        <v>899000</v>
      </c>
      <c r="D10" s="22">
        <v>1003500</v>
      </c>
    </row>
    <row r="11" spans="1:4" s="18" customFormat="1" ht="104.25" customHeight="1">
      <c r="A11" s="58" t="s">
        <v>69</v>
      </c>
      <c r="B11" s="65" t="s">
        <v>355</v>
      </c>
      <c r="C11" s="22">
        <v>0</v>
      </c>
      <c r="D11" s="22">
        <v>0</v>
      </c>
    </row>
    <row r="12" spans="1:4" s="18" customFormat="1" ht="52.5" customHeight="1">
      <c r="A12" s="58" t="s">
        <v>70</v>
      </c>
      <c r="B12" s="65" t="s">
        <v>356</v>
      </c>
      <c r="C12" s="22">
        <v>0</v>
      </c>
      <c r="D12" s="22">
        <v>0</v>
      </c>
    </row>
    <row r="13" spans="1:4" s="18" customFormat="1" ht="39.75" customHeight="1">
      <c r="A13" s="57" t="s">
        <v>336</v>
      </c>
      <c r="B13" s="64" t="s">
        <v>337</v>
      </c>
      <c r="C13" s="21">
        <f>C14</f>
        <v>361900</v>
      </c>
      <c r="D13" s="21">
        <f>D14</f>
        <v>378200</v>
      </c>
    </row>
    <row r="14" spans="1:4" s="18" customFormat="1" ht="39.75" customHeight="1">
      <c r="A14" s="59" t="s">
        <v>230</v>
      </c>
      <c r="B14" s="66" t="s">
        <v>231</v>
      </c>
      <c r="C14" s="22">
        <f>C15+C16+C17+C18</f>
        <v>361900</v>
      </c>
      <c r="D14" s="22">
        <f>D15+D16+D17+D18</f>
        <v>378200</v>
      </c>
    </row>
    <row r="15" spans="1:4" s="18" customFormat="1" ht="110.25" customHeight="1">
      <c r="A15" s="58" t="s">
        <v>122</v>
      </c>
      <c r="B15" s="65" t="s">
        <v>123</v>
      </c>
      <c r="C15" s="22">
        <v>180000</v>
      </c>
      <c r="D15" s="22">
        <v>190000</v>
      </c>
    </row>
    <row r="16" spans="1:4" s="18" customFormat="1" ht="118.5" customHeight="1">
      <c r="A16" s="58" t="s">
        <v>124</v>
      </c>
      <c r="B16" s="65" t="s">
        <v>125</v>
      </c>
      <c r="C16" s="22">
        <v>1000</v>
      </c>
      <c r="D16" s="22">
        <v>1000</v>
      </c>
    </row>
    <row r="17" spans="1:4" s="18" customFormat="1" ht="117.75" customHeight="1">
      <c r="A17" s="58" t="s">
        <v>126</v>
      </c>
      <c r="B17" s="65" t="s">
        <v>127</v>
      </c>
      <c r="C17" s="22">
        <v>180900</v>
      </c>
      <c r="D17" s="22">
        <v>187200</v>
      </c>
    </row>
    <row r="18" spans="1:4" s="18" customFormat="1" ht="110.25" customHeight="1">
      <c r="A18" s="58" t="s">
        <v>128</v>
      </c>
      <c r="B18" s="65" t="s">
        <v>129</v>
      </c>
      <c r="C18" s="22">
        <v>0</v>
      </c>
      <c r="D18" s="22">
        <v>0</v>
      </c>
    </row>
    <row r="19" spans="1:4" ht="19.5" customHeight="1">
      <c r="A19" s="57" t="s">
        <v>422</v>
      </c>
      <c r="B19" s="177" t="s">
        <v>423</v>
      </c>
      <c r="C19" s="21">
        <f>C20</f>
        <v>35200</v>
      </c>
      <c r="D19" s="21">
        <f>D20</f>
        <v>36800</v>
      </c>
    </row>
    <row r="20" spans="1:4" ht="27" customHeight="1">
      <c r="A20" s="58" t="s">
        <v>516</v>
      </c>
      <c r="B20" s="65" t="s">
        <v>424</v>
      </c>
      <c r="C20" s="21">
        <f>C21</f>
        <v>35200</v>
      </c>
      <c r="D20" s="21">
        <f>D21</f>
        <v>36800</v>
      </c>
    </row>
    <row r="21" spans="1:4" s="18" customFormat="1" ht="29.25" customHeight="1">
      <c r="A21" s="58" t="s">
        <v>517</v>
      </c>
      <c r="B21" s="65" t="s">
        <v>424</v>
      </c>
      <c r="C21" s="22">
        <v>35200</v>
      </c>
      <c r="D21" s="22">
        <v>36800</v>
      </c>
    </row>
    <row r="22" spans="1:4" ht="18.75" customHeight="1">
      <c r="A22" s="57" t="s">
        <v>71</v>
      </c>
      <c r="B22" s="64" t="s">
        <v>72</v>
      </c>
      <c r="C22" s="21">
        <f>C23+C25</f>
        <v>567000</v>
      </c>
      <c r="D22" s="21">
        <f>D23+D25</f>
        <v>570000</v>
      </c>
    </row>
    <row r="23" spans="1:4" ht="24" customHeight="1">
      <c r="A23" s="57" t="s">
        <v>73</v>
      </c>
      <c r="B23" s="64" t="s">
        <v>74</v>
      </c>
      <c r="C23" s="21">
        <f>C24</f>
        <v>215000</v>
      </c>
      <c r="D23" s="21">
        <f>D24</f>
        <v>215000</v>
      </c>
    </row>
    <row r="24" spans="1:4" s="18" customFormat="1" ht="48" customHeight="1">
      <c r="A24" s="58" t="s">
        <v>75</v>
      </c>
      <c r="B24" s="65" t="s">
        <v>340</v>
      </c>
      <c r="C24" s="22">
        <v>215000</v>
      </c>
      <c r="D24" s="22">
        <v>215000</v>
      </c>
    </row>
    <row r="25" spans="1:4" ht="27.75" customHeight="1">
      <c r="A25" s="57" t="s">
        <v>76</v>
      </c>
      <c r="B25" s="64" t="s">
        <v>77</v>
      </c>
      <c r="C25" s="21">
        <f>C26+C28</f>
        <v>352000</v>
      </c>
      <c r="D25" s="21">
        <f>D26+D28</f>
        <v>355000</v>
      </c>
    </row>
    <row r="26" spans="1:4" s="18" customFormat="1" ht="27" customHeight="1">
      <c r="A26" s="58" t="s">
        <v>304</v>
      </c>
      <c r="B26" s="64" t="s">
        <v>132</v>
      </c>
      <c r="C26" s="21">
        <f>C27</f>
        <v>190000</v>
      </c>
      <c r="D26" s="21">
        <f>D27</f>
        <v>193000</v>
      </c>
    </row>
    <row r="27" spans="1:4" s="18" customFormat="1" ht="36.75" customHeight="1">
      <c r="A27" s="58" t="s">
        <v>303</v>
      </c>
      <c r="B27" s="65" t="s">
        <v>341</v>
      </c>
      <c r="C27" s="22">
        <v>190000</v>
      </c>
      <c r="D27" s="22">
        <v>193000</v>
      </c>
    </row>
    <row r="28" spans="1:4" s="18" customFormat="1" ht="24.75" customHeight="1">
      <c r="A28" s="58" t="s">
        <v>306</v>
      </c>
      <c r="B28" s="64" t="s">
        <v>131</v>
      </c>
      <c r="C28" s="21">
        <f>C29</f>
        <v>162000</v>
      </c>
      <c r="D28" s="21">
        <f>D29</f>
        <v>162000</v>
      </c>
    </row>
    <row r="29" spans="1:4" s="18" customFormat="1" ht="42" customHeight="1">
      <c r="A29" s="58" t="s">
        <v>305</v>
      </c>
      <c r="B29" s="65" t="s">
        <v>342</v>
      </c>
      <c r="C29" s="22">
        <v>162000</v>
      </c>
      <c r="D29" s="22">
        <v>162000</v>
      </c>
    </row>
    <row r="30" spans="1:4" s="18" customFormat="1" ht="29.25" customHeight="1">
      <c r="A30" s="57" t="s">
        <v>425</v>
      </c>
      <c r="B30" s="64" t="s">
        <v>426</v>
      </c>
      <c r="C30" s="21">
        <f>C31</f>
        <v>2000</v>
      </c>
      <c r="D30" s="21">
        <f>D31</f>
        <v>2000</v>
      </c>
    </row>
    <row r="31" spans="1:4" s="18" customFormat="1" ht="48" customHeight="1">
      <c r="A31" s="57" t="s">
        <v>427</v>
      </c>
      <c r="B31" s="65" t="s">
        <v>428</v>
      </c>
      <c r="C31" s="22">
        <f>C32</f>
        <v>2000</v>
      </c>
      <c r="D31" s="22">
        <f>D32</f>
        <v>2000</v>
      </c>
    </row>
    <row r="32" spans="1:4" s="18" customFormat="1" ht="69.75" customHeight="1">
      <c r="A32" s="58" t="s">
        <v>445</v>
      </c>
      <c r="B32" s="65" t="s">
        <v>444</v>
      </c>
      <c r="C32" s="22">
        <v>2000</v>
      </c>
      <c r="D32" s="22">
        <v>2000</v>
      </c>
    </row>
    <row r="33" spans="1:4" s="18" customFormat="1" ht="54" customHeight="1">
      <c r="A33" s="60" t="s">
        <v>232</v>
      </c>
      <c r="B33" s="67" t="s">
        <v>233</v>
      </c>
      <c r="C33" s="22">
        <f aca="true" t="shared" si="0" ref="C33:D35">C34</f>
        <v>0</v>
      </c>
      <c r="D33" s="22">
        <f t="shared" si="0"/>
        <v>0</v>
      </c>
    </row>
    <row r="34" spans="1:4" s="18" customFormat="1" ht="81.75" customHeight="1">
      <c r="A34" s="59" t="s">
        <v>234</v>
      </c>
      <c r="B34" s="66" t="s">
        <v>235</v>
      </c>
      <c r="C34" s="22">
        <f t="shared" si="0"/>
        <v>0</v>
      </c>
      <c r="D34" s="22">
        <f t="shared" si="0"/>
        <v>0</v>
      </c>
    </row>
    <row r="35" spans="1:4" s="4" customFormat="1" ht="77.25" customHeight="1">
      <c r="A35" s="61" t="s">
        <v>429</v>
      </c>
      <c r="B35" s="68" t="s">
        <v>430</v>
      </c>
      <c r="C35" s="43">
        <f t="shared" si="0"/>
        <v>0</v>
      </c>
      <c r="D35" s="43">
        <f t="shared" si="0"/>
        <v>0</v>
      </c>
    </row>
    <row r="36" spans="1:4" s="8" customFormat="1" ht="73.5" customHeight="1">
      <c r="A36" s="61" t="s">
        <v>431</v>
      </c>
      <c r="B36" s="168" t="s">
        <v>11</v>
      </c>
      <c r="C36" s="43">
        <v>0</v>
      </c>
      <c r="D36" s="43">
        <v>0</v>
      </c>
    </row>
    <row r="37" spans="1:4" ht="4.5" customHeight="1">
      <c r="A37" s="57" t="s">
        <v>249</v>
      </c>
      <c r="B37" s="176" t="s">
        <v>250</v>
      </c>
      <c r="C37" s="21">
        <f>C40</f>
        <v>0</v>
      </c>
      <c r="D37" s="21">
        <f>D40</f>
        <v>0</v>
      </c>
    </row>
    <row r="38" spans="1:4" ht="65.25" customHeight="1" hidden="1">
      <c r="A38" s="59" t="s">
        <v>236</v>
      </c>
      <c r="B38" s="169" t="s">
        <v>237</v>
      </c>
      <c r="C38" s="22">
        <f>C39</f>
        <v>0</v>
      </c>
      <c r="D38" s="22">
        <f>D39</f>
        <v>0</v>
      </c>
    </row>
    <row r="39" spans="1:4" s="18" customFormat="1" ht="74.25" customHeight="1" hidden="1">
      <c r="A39" s="59" t="s">
        <v>238</v>
      </c>
      <c r="B39" s="170" t="s">
        <v>239</v>
      </c>
      <c r="C39" s="22">
        <f>C40</f>
        <v>0</v>
      </c>
      <c r="D39" s="22">
        <f>D40</f>
        <v>0</v>
      </c>
    </row>
    <row r="40" spans="1:4" s="18" customFormat="1" ht="72" customHeight="1" hidden="1">
      <c r="A40" s="58" t="s">
        <v>57</v>
      </c>
      <c r="B40" s="171" t="s">
        <v>251</v>
      </c>
      <c r="C40" s="22">
        <v>0</v>
      </c>
      <c r="D40" s="22">
        <v>0</v>
      </c>
    </row>
    <row r="41" spans="1:4" s="18" customFormat="1" ht="18.75" customHeight="1">
      <c r="A41" s="57" t="s">
        <v>432</v>
      </c>
      <c r="B41" s="176" t="s">
        <v>433</v>
      </c>
      <c r="C41" s="175">
        <f>C42</f>
        <v>3000</v>
      </c>
      <c r="D41" s="175">
        <f>D42</f>
        <v>3000</v>
      </c>
    </row>
    <row r="42" spans="1:4" s="18" customFormat="1" ht="18.75" customHeight="1">
      <c r="A42" s="59" t="s">
        <v>434</v>
      </c>
      <c r="B42" s="66" t="s">
        <v>435</v>
      </c>
      <c r="C42" s="22">
        <f>C43</f>
        <v>3000</v>
      </c>
      <c r="D42" s="22">
        <f>D43</f>
        <v>3000</v>
      </c>
    </row>
    <row r="43" spans="1:4" s="18" customFormat="1" ht="44.25" customHeight="1">
      <c r="A43" s="59" t="s">
        <v>436</v>
      </c>
      <c r="B43" s="66" t="s">
        <v>437</v>
      </c>
      <c r="C43" s="22">
        <v>3000</v>
      </c>
      <c r="D43" s="22">
        <v>3000</v>
      </c>
    </row>
    <row r="44" spans="1:9" s="18" customFormat="1" ht="25.5" customHeight="1">
      <c r="A44" s="173" t="s">
        <v>78</v>
      </c>
      <c r="B44" s="174" t="s">
        <v>79</v>
      </c>
      <c r="C44" s="175">
        <f>C45</f>
        <v>21423714</v>
      </c>
      <c r="D44" s="175">
        <f>D45</f>
        <v>9820400</v>
      </c>
      <c r="F44" s="28"/>
      <c r="G44" s="28"/>
      <c r="H44" s="28"/>
      <c r="I44" s="28"/>
    </row>
    <row r="45" spans="1:9" s="18" customFormat="1" ht="37.5" customHeight="1">
      <c r="A45" s="57" t="s">
        <v>80</v>
      </c>
      <c r="B45" s="64" t="s">
        <v>81</v>
      </c>
      <c r="C45" s="21">
        <f>C46+C53+C60+C51+C49</f>
        <v>21423714</v>
      </c>
      <c r="D45" s="21">
        <f>D46+D53+D60+D51+D49</f>
        <v>9820400</v>
      </c>
      <c r="F45" s="28"/>
      <c r="G45" s="28"/>
      <c r="H45" s="28"/>
      <c r="I45" s="28"/>
    </row>
    <row r="46" spans="1:9" s="18" customFormat="1" ht="24" customHeight="1">
      <c r="A46" s="57" t="s">
        <v>438</v>
      </c>
      <c r="B46" s="64" t="s">
        <v>133</v>
      </c>
      <c r="C46" s="21">
        <f>C47</f>
        <v>9088400</v>
      </c>
      <c r="D46" s="21">
        <f>D47</f>
        <v>9088400</v>
      </c>
      <c r="F46" s="28"/>
      <c r="G46" s="28"/>
      <c r="H46" s="28"/>
      <c r="I46" s="28"/>
    </row>
    <row r="47" spans="1:9" s="18" customFormat="1" ht="33.75" customHeight="1">
      <c r="A47" s="58" t="s">
        <v>473</v>
      </c>
      <c r="B47" s="65" t="s">
        <v>474</v>
      </c>
      <c r="C47" s="22">
        <f>C48</f>
        <v>9088400</v>
      </c>
      <c r="D47" s="22">
        <f>D48</f>
        <v>9088400</v>
      </c>
      <c r="F47" s="28"/>
      <c r="G47" s="29"/>
      <c r="H47" s="30"/>
      <c r="I47" s="31"/>
    </row>
    <row r="48" spans="1:9" s="18" customFormat="1" ht="33.75" customHeight="1">
      <c r="A48" s="58" t="s">
        <v>472</v>
      </c>
      <c r="B48" s="65" t="s">
        <v>475</v>
      </c>
      <c r="C48" s="22">
        <v>9088400</v>
      </c>
      <c r="D48" s="22">
        <v>9088400</v>
      </c>
      <c r="F48" s="28"/>
      <c r="G48" s="29"/>
      <c r="H48" s="30"/>
      <c r="I48" s="31"/>
    </row>
    <row r="49" spans="1:9" s="18" customFormat="1" ht="33.75" customHeight="1">
      <c r="A49" s="57" t="s">
        <v>555</v>
      </c>
      <c r="B49" s="64" t="s">
        <v>556</v>
      </c>
      <c r="C49" s="21">
        <f>C50</f>
        <v>11710914</v>
      </c>
      <c r="D49" s="21">
        <f>D50</f>
        <v>0</v>
      </c>
      <c r="F49" s="28"/>
      <c r="G49" s="29"/>
      <c r="H49" s="30"/>
      <c r="I49" s="31"/>
    </row>
    <row r="50" spans="1:9" s="18" customFormat="1" ht="33.75" customHeight="1">
      <c r="A50" s="58" t="s">
        <v>518</v>
      </c>
      <c r="B50" s="65" t="s">
        <v>557</v>
      </c>
      <c r="C50" s="22">
        <v>11710914</v>
      </c>
      <c r="D50" s="22">
        <v>0</v>
      </c>
      <c r="F50" s="28"/>
      <c r="G50" s="29"/>
      <c r="H50" s="30"/>
      <c r="I50" s="259"/>
    </row>
    <row r="51" spans="1:9" s="18" customFormat="1" ht="33.75" customHeight="1">
      <c r="A51" s="195" t="s">
        <v>465</v>
      </c>
      <c r="B51" s="64" t="s">
        <v>466</v>
      </c>
      <c r="C51" s="21">
        <f>C52</f>
        <v>381000</v>
      </c>
      <c r="D51" s="21">
        <f>D52</f>
        <v>481000</v>
      </c>
      <c r="F51" s="28"/>
      <c r="G51" s="29"/>
      <c r="H51" s="30"/>
      <c r="I51" s="31"/>
    </row>
    <row r="52" spans="1:9" s="18" customFormat="1" ht="38.25" customHeight="1">
      <c r="A52" s="61" t="s">
        <v>34</v>
      </c>
      <c r="B52" s="65" t="s">
        <v>240</v>
      </c>
      <c r="C52" s="22">
        <v>381000</v>
      </c>
      <c r="D52" s="22">
        <v>481000</v>
      </c>
      <c r="F52" s="28"/>
      <c r="G52" s="29"/>
      <c r="H52" s="30"/>
      <c r="I52" s="31"/>
    </row>
    <row r="53" spans="1:4" ht="31.5">
      <c r="A53" s="57" t="s">
        <v>9</v>
      </c>
      <c r="B53" s="64" t="s">
        <v>82</v>
      </c>
      <c r="C53" s="21">
        <f>C55+C56+C58</f>
        <v>243400</v>
      </c>
      <c r="D53" s="21">
        <f>D55+D56+D58</f>
        <v>251000</v>
      </c>
    </row>
    <row r="54" spans="1:4" ht="31.5">
      <c r="A54" s="61" t="s">
        <v>439</v>
      </c>
      <c r="B54" s="65" t="s">
        <v>440</v>
      </c>
      <c r="C54" s="22">
        <f>C55</f>
        <v>1000</v>
      </c>
      <c r="D54" s="22">
        <f>D55</f>
        <v>1000</v>
      </c>
    </row>
    <row r="55" spans="1:4" ht="31.5">
      <c r="A55" s="61" t="s">
        <v>441</v>
      </c>
      <c r="B55" s="65" t="s">
        <v>442</v>
      </c>
      <c r="C55" s="22">
        <v>1000</v>
      </c>
      <c r="D55" s="22">
        <v>1000</v>
      </c>
    </row>
    <row r="56" spans="1:4" ht="47.25">
      <c r="A56" s="57" t="s">
        <v>8</v>
      </c>
      <c r="B56" s="151" t="s">
        <v>608</v>
      </c>
      <c r="C56" s="21">
        <f>C57</f>
        <v>153400</v>
      </c>
      <c r="D56" s="21">
        <f>D57</f>
        <v>161000</v>
      </c>
    </row>
    <row r="57" spans="1:4" ht="52.5" customHeight="1">
      <c r="A57" s="58" t="s">
        <v>7</v>
      </c>
      <c r="B57" s="45" t="s">
        <v>607</v>
      </c>
      <c r="C57" s="22">
        <v>153400</v>
      </c>
      <c r="D57" s="22">
        <v>161000</v>
      </c>
    </row>
    <row r="58" spans="1:4" ht="15.75" customHeight="1">
      <c r="A58" s="57" t="s">
        <v>6</v>
      </c>
      <c r="B58" s="64" t="s">
        <v>100</v>
      </c>
      <c r="C58" s="21">
        <f>C59</f>
        <v>89000</v>
      </c>
      <c r="D58" s="21">
        <f>D59</f>
        <v>89000</v>
      </c>
    </row>
    <row r="59" spans="1:4" ht="34.5" customHeight="1">
      <c r="A59" s="58" t="s">
        <v>4</v>
      </c>
      <c r="B59" s="65" t="s">
        <v>99</v>
      </c>
      <c r="C59" s="22">
        <v>89000</v>
      </c>
      <c r="D59" s="22">
        <v>89000</v>
      </c>
    </row>
    <row r="60" spans="1:4" ht="25.5" customHeight="1">
      <c r="A60" s="57" t="s">
        <v>5</v>
      </c>
      <c r="B60" s="64" t="s">
        <v>357</v>
      </c>
      <c r="C60" s="21">
        <f>C61+C63</f>
        <v>0</v>
      </c>
      <c r="D60" s="21">
        <f>D61+D63</f>
        <v>0</v>
      </c>
    </row>
    <row r="61" spans="1:4" ht="59.25" customHeight="1">
      <c r="A61" s="58" t="s">
        <v>3</v>
      </c>
      <c r="B61" s="65" t="s">
        <v>358</v>
      </c>
      <c r="C61" s="22">
        <f>C62</f>
        <v>0</v>
      </c>
      <c r="D61" s="22">
        <f>D62</f>
        <v>0</v>
      </c>
    </row>
    <row r="62" spans="1:4" ht="69" customHeight="1">
      <c r="A62" s="58" t="s">
        <v>2</v>
      </c>
      <c r="B62" s="65" t="s">
        <v>359</v>
      </c>
      <c r="C62" s="22">
        <v>0</v>
      </c>
      <c r="D62" s="22">
        <v>0</v>
      </c>
    </row>
    <row r="63" spans="1:4" ht="15.75">
      <c r="A63" s="57" t="s">
        <v>1</v>
      </c>
      <c r="B63" s="64" t="s">
        <v>360</v>
      </c>
      <c r="C63" s="21">
        <f>C64</f>
        <v>0</v>
      </c>
      <c r="D63" s="21">
        <f>D64</f>
        <v>0</v>
      </c>
    </row>
    <row r="64" spans="1:4" ht="31.5">
      <c r="A64" s="58" t="s">
        <v>0</v>
      </c>
      <c r="B64" s="65" t="s">
        <v>130</v>
      </c>
      <c r="C64" s="22"/>
      <c r="D64" s="22"/>
    </row>
    <row r="65" spans="1:4" ht="15.75">
      <c r="A65" s="284" t="s">
        <v>83</v>
      </c>
      <c r="B65" s="285"/>
      <c r="C65" s="21">
        <f>C7+C44</f>
        <v>23291814</v>
      </c>
      <c r="D65" s="21">
        <f>D7+D44</f>
        <v>11813900</v>
      </c>
    </row>
  </sheetData>
  <sheetProtection/>
  <mergeCells count="7">
    <mergeCell ref="A1:D1"/>
    <mergeCell ref="A65:B65"/>
    <mergeCell ref="A2:D2"/>
    <mergeCell ref="A3:C3"/>
    <mergeCell ref="B5:B6"/>
    <mergeCell ref="C5:C6"/>
    <mergeCell ref="D5:D6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69"/>
  <sheetViews>
    <sheetView tabSelected="1" view="pageBreakPreview" zoomScaleSheetLayoutView="100" zoomScalePageLayoutView="0" workbookViewId="0" topLeftCell="A245">
      <selection activeCell="H15" sqref="H15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3" customWidth="1"/>
    <col min="6" max="6" width="15.421875" style="5" customWidth="1"/>
    <col min="7" max="7" width="15.421875" style="91" customWidth="1"/>
    <col min="8" max="8" width="19.57421875" style="2" customWidth="1"/>
  </cols>
  <sheetData>
    <row r="1" spans="1:6" ht="79.5" customHeight="1">
      <c r="A1" s="294" t="s">
        <v>625</v>
      </c>
      <c r="B1" s="294"/>
      <c r="C1" s="294"/>
      <c r="D1" s="294"/>
      <c r="E1" s="294"/>
      <c r="F1" s="294"/>
    </row>
    <row r="2" spans="1:7" ht="76.5" customHeight="1">
      <c r="A2" s="294" t="s">
        <v>611</v>
      </c>
      <c r="B2" s="294"/>
      <c r="C2" s="294"/>
      <c r="D2" s="294"/>
      <c r="E2" s="294"/>
      <c r="F2" s="294"/>
      <c r="G2" s="84"/>
    </row>
    <row r="3" spans="1:7" ht="45" customHeight="1">
      <c r="A3" s="295" t="s">
        <v>519</v>
      </c>
      <c r="B3" s="295"/>
      <c r="C3" s="295"/>
      <c r="D3" s="295"/>
      <c r="E3" s="295"/>
      <c r="F3" s="295"/>
      <c r="G3" s="85"/>
    </row>
    <row r="4" spans="6:7" ht="15">
      <c r="F4" s="1" t="s">
        <v>224</v>
      </c>
      <c r="G4" s="86"/>
    </row>
    <row r="5" spans="1:7" ht="15.75">
      <c r="A5" s="155" t="s">
        <v>134</v>
      </c>
      <c r="B5" s="155" t="s">
        <v>136</v>
      </c>
      <c r="C5" s="296" t="s">
        <v>138</v>
      </c>
      <c r="D5" s="296" t="s">
        <v>139</v>
      </c>
      <c r="E5" s="297" t="s">
        <v>140</v>
      </c>
      <c r="F5" s="156" t="s">
        <v>141</v>
      </c>
      <c r="G5" s="81"/>
    </row>
    <row r="6" spans="1:7" ht="16.5" customHeight="1">
      <c r="A6" s="155" t="s">
        <v>135</v>
      </c>
      <c r="B6" s="155" t="s">
        <v>137</v>
      </c>
      <c r="C6" s="296"/>
      <c r="D6" s="296"/>
      <c r="E6" s="297"/>
      <c r="F6" s="156" t="s">
        <v>142</v>
      </c>
      <c r="G6" s="81"/>
    </row>
    <row r="7" spans="1:7" ht="15">
      <c r="A7" s="155"/>
      <c r="B7" s="155" t="s">
        <v>135</v>
      </c>
      <c r="C7" s="296"/>
      <c r="D7" s="296"/>
      <c r="E7" s="297"/>
      <c r="F7" s="157" t="s">
        <v>520</v>
      </c>
      <c r="G7" s="87"/>
    </row>
    <row r="8" spans="1:8" s="16" customFormat="1" ht="21" customHeight="1">
      <c r="A8" s="54" t="s">
        <v>161</v>
      </c>
      <c r="B8" s="54"/>
      <c r="C8" s="133"/>
      <c r="D8" s="133"/>
      <c r="E8" s="55" t="s">
        <v>269</v>
      </c>
      <c r="F8" s="56">
        <f>SUM(F9+F14+F34+F29+F27)</f>
        <v>5292809.4399999995</v>
      </c>
      <c r="G8" s="88"/>
      <c r="H8" s="93"/>
    </row>
    <row r="9" spans="1:8" s="16" customFormat="1" ht="33" customHeight="1">
      <c r="A9" s="10" t="s">
        <v>161</v>
      </c>
      <c r="B9" s="10" t="s">
        <v>163</v>
      </c>
      <c r="C9" s="132"/>
      <c r="D9" s="132"/>
      <c r="E9" s="48" t="s">
        <v>270</v>
      </c>
      <c r="F9" s="21">
        <f>F10</f>
        <v>500000</v>
      </c>
      <c r="G9" s="82"/>
      <c r="H9" s="93"/>
    </row>
    <row r="10" spans="1:7" ht="44.25" customHeight="1">
      <c r="A10" s="10" t="s">
        <v>161</v>
      </c>
      <c r="B10" s="10" t="s">
        <v>163</v>
      </c>
      <c r="C10" s="132" t="s">
        <v>194</v>
      </c>
      <c r="D10" s="132"/>
      <c r="E10" s="48" t="s">
        <v>362</v>
      </c>
      <c r="F10" s="21">
        <f>F11</f>
        <v>500000</v>
      </c>
      <c r="G10" s="82"/>
    </row>
    <row r="11" spans="1:7" ht="41.25" customHeight="1">
      <c r="A11" s="10" t="s">
        <v>161</v>
      </c>
      <c r="B11" s="10" t="s">
        <v>163</v>
      </c>
      <c r="C11" s="132" t="s">
        <v>193</v>
      </c>
      <c r="D11" s="132"/>
      <c r="E11" s="48" t="s">
        <v>363</v>
      </c>
      <c r="F11" s="21">
        <f>F12</f>
        <v>500000</v>
      </c>
      <c r="G11" s="82"/>
    </row>
    <row r="12" spans="1:7" ht="19.5" customHeight="1">
      <c r="A12" s="10" t="s">
        <v>161</v>
      </c>
      <c r="B12" s="10" t="s">
        <v>163</v>
      </c>
      <c r="C12" s="132" t="s">
        <v>212</v>
      </c>
      <c r="D12" s="132"/>
      <c r="E12" s="48" t="s">
        <v>364</v>
      </c>
      <c r="F12" s="21">
        <f>F13</f>
        <v>500000</v>
      </c>
      <c r="G12" s="82"/>
    </row>
    <row r="13" spans="1:7" ht="29.25" customHeight="1">
      <c r="A13" s="13" t="s">
        <v>161</v>
      </c>
      <c r="B13" s="13" t="s">
        <v>163</v>
      </c>
      <c r="C13" s="134" t="s">
        <v>212</v>
      </c>
      <c r="D13" s="134" t="s">
        <v>106</v>
      </c>
      <c r="E13" s="108" t="s">
        <v>109</v>
      </c>
      <c r="F13" s="22">
        <v>500000</v>
      </c>
      <c r="G13" s="82"/>
    </row>
    <row r="14" spans="1:8" s="16" customFormat="1" ht="43.5" customHeight="1">
      <c r="A14" s="10" t="s">
        <v>161</v>
      </c>
      <c r="B14" s="10" t="s">
        <v>165</v>
      </c>
      <c r="C14" s="132"/>
      <c r="D14" s="132"/>
      <c r="E14" s="48" t="s">
        <v>272</v>
      </c>
      <c r="F14" s="21">
        <f>F15</f>
        <v>1014309.4400000001</v>
      </c>
      <c r="G14" s="82"/>
      <c r="H14" s="93"/>
    </row>
    <row r="15" spans="1:8" s="17" customFormat="1" ht="41.25" customHeight="1">
      <c r="A15" s="10" t="s">
        <v>161</v>
      </c>
      <c r="B15" s="10" t="s">
        <v>165</v>
      </c>
      <c r="C15" s="132" t="s">
        <v>194</v>
      </c>
      <c r="D15" s="132"/>
      <c r="E15" s="48" t="s">
        <v>362</v>
      </c>
      <c r="F15" s="21">
        <f>F16</f>
        <v>1014309.4400000001</v>
      </c>
      <c r="G15" s="82"/>
      <c r="H15" s="94"/>
    </row>
    <row r="16" spans="1:7" ht="42" customHeight="1">
      <c r="A16" s="10" t="s">
        <v>161</v>
      </c>
      <c r="B16" s="10" t="s">
        <v>165</v>
      </c>
      <c r="C16" s="132" t="s">
        <v>193</v>
      </c>
      <c r="D16" s="132"/>
      <c r="E16" s="48" t="s">
        <v>365</v>
      </c>
      <c r="F16" s="21">
        <f>F17+F25+F22</f>
        <v>1014309.4400000001</v>
      </c>
      <c r="G16" s="82"/>
    </row>
    <row r="17" spans="1:7" ht="15" customHeight="1">
      <c r="A17" s="10" t="s">
        <v>161</v>
      </c>
      <c r="B17" s="10" t="s">
        <v>165</v>
      </c>
      <c r="C17" s="132" t="s">
        <v>213</v>
      </c>
      <c r="D17" s="132"/>
      <c r="E17" s="48" t="s">
        <v>274</v>
      </c>
      <c r="F17" s="21">
        <f>SUM(F18:F21)</f>
        <v>996197.3200000001</v>
      </c>
      <c r="G17" s="82"/>
    </row>
    <row r="18" spans="1:7" ht="29.25" customHeight="1">
      <c r="A18" s="13" t="s">
        <v>161</v>
      </c>
      <c r="B18" s="13" t="s">
        <v>165</v>
      </c>
      <c r="C18" s="134" t="s">
        <v>213</v>
      </c>
      <c r="D18" s="134" t="s">
        <v>106</v>
      </c>
      <c r="E18" s="108" t="s">
        <v>109</v>
      </c>
      <c r="F18" s="22">
        <v>579309</v>
      </c>
      <c r="G18" s="82"/>
    </row>
    <row r="19" spans="1:8" s="17" customFormat="1" ht="24.75" customHeight="1">
      <c r="A19" s="13" t="s">
        <v>161</v>
      </c>
      <c r="B19" s="13" t="s">
        <v>165</v>
      </c>
      <c r="C19" s="134" t="s">
        <v>213</v>
      </c>
      <c r="D19" s="134" t="s">
        <v>104</v>
      </c>
      <c r="E19" s="108" t="s">
        <v>112</v>
      </c>
      <c r="F19" s="22">
        <v>316888.32</v>
      </c>
      <c r="G19" s="82"/>
      <c r="H19" s="94"/>
    </row>
    <row r="20" spans="1:8" ht="22.5" customHeight="1">
      <c r="A20" s="13" t="s">
        <v>161</v>
      </c>
      <c r="B20" s="13" t="s">
        <v>165</v>
      </c>
      <c r="C20" s="134" t="s">
        <v>213</v>
      </c>
      <c r="D20" s="134" t="s">
        <v>107</v>
      </c>
      <c r="E20" s="49" t="s">
        <v>114</v>
      </c>
      <c r="F20" s="22">
        <v>20000</v>
      </c>
      <c r="G20" s="82"/>
      <c r="H20" s="95"/>
    </row>
    <row r="21" spans="1:8" ht="22.5" customHeight="1">
      <c r="A21" s="13" t="s">
        <v>161</v>
      </c>
      <c r="B21" s="13" t="s">
        <v>165</v>
      </c>
      <c r="C21" s="134" t="s">
        <v>213</v>
      </c>
      <c r="D21" s="134" t="s">
        <v>108</v>
      </c>
      <c r="E21" s="49" t="s">
        <v>113</v>
      </c>
      <c r="F21" s="22">
        <v>80000</v>
      </c>
      <c r="G21" s="82"/>
      <c r="H21" s="95"/>
    </row>
    <row r="22" spans="1:8" ht="30.75" customHeight="1">
      <c r="A22" s="10" t="s">
        <v>161</v>
      </c>
      <c r="B22" s="10" t="s">
        <v>165</v>
      </c>
      <c r="C22" s="132" t="s">
        <v>626</v>
      </c>
      <c r="D22" s="132"/>
      <c r="E22" s="48" t="s">
        <v>565</v>
      </c>
      <c r="F22" s="21">
        <f>F23</f>
        <v>17112.12</v>
      </c>
      <c r="G22" s="82"/>
      <c r="H22" s="95"/>
    </row>
    <row r="23" spans="1:8" ht="31.5" customHeight="1">
      <c r="A23" s="13" t="s">
        <v>161</v>
      </c>
      <c r="B23" s="13" t="s">
        <v>165</v>
      </c>
      <c r="C23" s="134" t="s">
        <v>626</v>
      </c>
      <c r="D23" s="134" t="s">
        <v>104</v>
      </c>
      <c r="E23" s="167" t="s">
        <v>144</v>
      </c>
      <c r="F23" s="22">
        <v>17112.12</v>
      </c>
      <c r="G23" s="82"/>
      <c r="H23" s="95"/>
    </row>
    <row r="24" spans="1:8" ht="22.5" customHeight="1" hidden="1">
      <c r="A24" s="13"/>
      <c r="B24" s="13"/>
      <c r="C24" s="134"/>
      <c r="D24" s="134"/>
      <c r="E24" s="49"/>
      <c r="F24" s="22"/>
      <c r="G24" s="82"/>
      <c r="H24" s="95"/>
    </row>
    <row r="25" spans="1:8" ht="47.25" customHeight="1">
      <c r="A25" s="10" t="s">
        <v>161</v>
      </c>
      <c r="B25" s="10" t="s">
        <v>165</v>
      </c>
      <c r="C25" s="132" t="s">
        <v>446</v>
      </c>
      <c r="D25" s="134"/>
      <c r="E25" s="185" t="s">
        <v>461</v>
      </c>
      <c r="F25" s="21">
        <f>F26</f>
        <v>1000</v>
      </c>
      <c r="G25" s="82"/>
      <c r="H25" s="95"/>
    </row>
    <row r="26" spans="1:8" ht="24.75" customHeight="1">
      <c r="A26" s="10" t="s">
        <v>161</v>
      </c>
      <c r="B26" s="10" t="s">
        <v>165</v>
      </c>
      <c r="C26" s="132" t="s">
        <v>446</v>
      </c>
      <c r="D26" s="134" t="s">
        <v>104</v>
      </c>
      <c r="E26" s="108" t="s">
        <v>112</v>
      </c>
      <c r="F26" s="22">
        <v>1000</v>
      </c>
      <c r="G26" s="82"/>
      <c r="H26" s="95"/>
    </row>
    <row r="27" spans="1:8" ht="0.75" customHeight="1">
      <c r="A27" s="10" t="s">
        <v>161</v>
      </c>
      <c r="B27" s="10" t="s">
        <v>167</v>
      </c>
      <c r="C27" s="186" t="s">
        <v>97</v>
      </c>
      <c r="D27" s="134"/>
      <c r="E27" s="9" t="s">
        <v>462</v>
      </c>
      <c r="F27" s="21">
        <f>F28</f>
        <v>0</v>
      </c>
      <c r="G27" s="82"/>
      <c r="H27" s="95"/>
    </row>
    <row r="28" spans="1:8" ht="23.25" customHeight="1" hidden="1">
      <c r="A28" s="10" t="s">
        <v>161</v>
      </c>
      <c r="B28" s="10" t="s">
        <v>167</v>
      </c>
      <c r="C28" s="186" t="s">
        <v>97</v>
      </c>
      <c r="D28" s="134" t="s">
        <v>447</v>
      </c>
      <c r="E28" s="14" t="s">
        <v>448</v>
      </c>
      <c r="F28" s="22">
        <v>0</v>
      </c>
      <c r="G28" s="82"/>
      <c r="H28" s="95"/>
    </row>
    <row r="29" spans="1:8" s="17" customFormat="1" ht="17.25" customHeight="1" hidden="1">
      <c r="A29" s="78" t="s">
        <v>161</v>
      </c>
      <c r="B29" s="78" t="s">
        <v>302</v>
      </c>
      <c r="C29" s="79"/>
      <c r="D29" s="79"/>
      <c r="E29" s="77" t="s">
        <v>90</v>
      </c>
      <c r="F29" s="21">
        <f>F30</f>
        <v>2000</v>
      </c>
      <c r="G29" s="82"/>
      <c r="H29" s="76"/>
    </row>
    <row r="30" spans="1:8" s="17" customFormat="1" ht="36.75" customHeight="1">
      <c r="A30" s="131" t="s">
        <v>161</v>
      </c>
      <c r="B30" s="131" t="s">
        <v>302</v>
      </c>
      <c r="C30" s="135" t="s">
        <v>194</v>
      </c>
      <c r="D30" s="135"/>
      <c r="E30" s="110" t="s">
        <v>372</v>
      </c>
      <c r="F30" s="21">
        <f>F31</f>
        <v>2000</v>
      </c>
      <c r="G30" s="82"/>
      <c r="H30" s="76"/>
    </row>
    <row r="31" spans="1:8" s="17" customFormat="1" ht="40.5" customHeight="1">
      <c r="A31" s="131" t="s">
        <v>161</v>
      </c>
      <c r="B31" s="131" t="s">
        <v>302</v>
      </c>
      <c r="C31" s="135" t="s">
        <v>193</v>
      </c>
      <c r="D31" s="135"/>
      <c r="E31" s="110" t="s">
        <v>373</v>
      </c>
      <c r="F31" s="21">
        <f>F32</f>
        <v>2000</v>
      </c>
      <c r="G31" s="82"/>
      <c r="H31" s="76"/>
    </row>
    <row r="32" spans="1:8" s="17" customFormat="1" ht="21.75" customHeight="1">
      <c r="A32" s="131" t="s">
        <v>161</v>
      </c>
      <c r="B32" s="131" t="s">
        <v>302</v>
      </c>
      <c r="C32" s="135" t="s">
        <v>92</v>
      </c>
      <c r="D32" s="135"/>
      <c r="E32" s="110" t="s">
        <v>91</v>
      </c>
      <c r="F32" s="21">
        <f>F33</f>
        <v>2000</v>
      </c>
      <c r="G32" s="82"/>
      <c r="H32" s="76"/>
    </row>
    <row r="33" spans="1:8" s="17" customFormat="1" ht="21" customHeight="1">
      <c r="A33" s="131" t="s">
        <v>161</v>
      </c>
      <c r="B33" s="131" t="s">
        <v>302</v>
      </c>
      <c r="C33" s="135" t="s">
        <v>92</v>
      </c>
      <c r="D33" s="135" t="s">
        <v>94</v>
      </c>
      <c r="E33" s="110" t="s">
        <v>93</v>
      </c>
      <c r="F33" s="21">
        <v>2000</v>
      </c>
      <c r="G33" s="82"/>
      <c r="H33" s="76"/>
    </row>
    <row r="34" spans="1:7" ht="21" customHeight="1">
      <c r="A34" s="40" t="s">
        <v>161</v>
      </c>
      <c r="B34" s="40">
        <v>13</v>
      </c>
      <c r="C34" s="136"/>
      <c r="D34" s="136"/>
      <c r="E34" s="178" t="s">
        <v>145</v>
      </c>
      <c r="F34" s="42">
        <f>F35+F48+F39+F43</f>
        <v>3776500</v>
      </c>
      <c r="G34" s="83"/>
    </row>
    <row r="35" spans="1:7" ht="29.25" customHeight="1">
      <c r="A35" s="10" t="s">
        <v>161</v>
      </c>
      <c r="B35" s="10">
        <v>13</v>
      </c>
      <c r="C35" s="132" t="s">
        <v>197</v>
      </c>
      <c r="D35" s="132"/>
      <c r="E35" s="50" t="s">
        <v>481</v>
      </c>
      <c r="F35" s="21">
        <f>F36</f>
        <v>10000</v>
      </c>
      <c r="G35" s="82"/>
    </row>
    <row r="36" spans="1:7" ht="27.75" customHeight="1">
      <c r="A36" s="10" t="s">
        <v>161</v>
      </c>
      <c r="B36" s="10" t="s">
        <v>216</v>
      </c>
      <c r="C36" s="132" t="s">
        <v>198</v>
      </c>
      <c r="D36" s="132"/>
      <c r="E36" s="48" t="s">
        <v>200</v>
      </c>
      <c r="F36" s="21">
        <f>F37</f>
        <v>10000</v>
      </c>
      <c r="G36" s="82"/>
    </row>
    <row r="37" spans="1:7" ht="27.75" customHeight="1">
      <c r="A37" s="10" t="s">
        <v>161</v>
      </c>
      <c r="B37" s="10">
        <v>13</v>
      </c>
      <c r="C37" s="132" t="s">
        <v>366</v>
      </c>
      <c r="D37" s="132"/>
      <c r="E37" s="48" t="s">
        <v>276</v>
      </c>
      <c r="F37" s="21">
        <f>F38</f>
        <v>10000</v>
      </c>
      <c r="G37" s="82"/>
    </row>
    <row r="38" spans="1:7" ht="18" customHeight="1">
      <c r="A38" s="13" t="s">
        <v>161</v>
      </c>
      <c r="B38" s="13" t="s">
        <v>296</v>
      </c>
      <c r="C38" s="134" t="s">
        <v>366</v>
      </c>
      <c r="D38" s="134" t="s">
        <v>528</v>
      </c>
      <c r="E38" s="108" t="s">
        <v>529</v>
      </c>
      <c r="F38" s="22">
        <v>10000</v>
      </c>
      <c r="G38" s="82"/>
    </row>
    <row r="39" spans="1:7" ht="31.5" customHeight="1">
      <c r="A39" s="10" t="s">
        <v>161</v>
      </c>
      <c r="B39" s="10" t="s">
        <v>296</v>
      </c>
      <c r="C39" s="132" t="s">
        <v>367</v>
      </c>
      <c r="D39" s="132"/>
      <c r="E39" s="127" t="s">
        <v>482</v>
      </c>
      <c r="F39" s="21">
        <f>F41</f>
        <v>111000</v>
      </c>
      <c r="G39" s="82"/>
    </row>
    <row r="40" spans="1:7" ht="24" customHeight="1">
      <c r="A40" s="13" t="s">
        <v>161</v>
      </c>
      <c r="B40" s="13" t="s">
        <v>296</v>
      </c>
      <c r="C40" s="149" t="s">
        <v>32</v>
      </c>
      <c r="D40" s="132"/>
      <c r="E40" s="127" t="s">
        <v>368</v>
      </c>
      <c r="F40" s="21">
        <f>F41</f>
        <v>111000</v>
      </c>
      <c r="G40" s="82"/>
    </row>
    <row r="41" spans="1:7" ht="32.25" customHeight="1">
      <c r="A41" s="13" t="s">
        <v>161</v>
      </c>
      <c r="B41" s="13" t="s">
        <v>296</v>
      </c>
      <c r="C41" s="149" t="s">
        <v>33</v>
      </c>
      <c r="D41" s="134"/>
      <c r="E41" s="122" t="s">
        <v>369</v>
      </c>
      <c r="F41" s="21">
        <f>F42</f>
        <v>111000</v>
      </c>
      <c r="G41" s="82"/>
    </row>
    <row r="42" spans="1:7" ht="32.25" customHeight="1">
      <c r="A42" s="13" t="s">
        <v>161</v>
      </c>
      <c r="B42" s="13" t="s">
        <v>296</v>
      </c>
      <c r="C42" s="149" t="s">
        <v>33</v>
      </c>
      <c r="D42" s="134" t="s">
        <v>104</v>
      </c>
      <c r="E42" s="108" t="s">
        <v>112</v>
      </c>
      <c r="F42" s="22">
        <v>111000</v>
      </c>
      <c r="G42" s="82"/>
    </row>
    <row r="43" spans="1:7" ht="1.5" customHeight="1">
      <c r="A43" s="10" t="s">
        <v>161</v>
      </c>
      <c r="B43" s="10" t="s">
        <v>296</v>
      </c>
      <c r="C43" s="132" t="s">
        <v>616</v>
      </c>
      <c r="D43" s="132"/>
      <c r="E43" s="127" t="s">
        <v>627</v>
      </c>
      <c r="F43" s="21">
        <f>F45+F46</f>
        <v>0</v>
      </c>
      <c r="G43" s="82"/>
    </row>
    <row r="44" spans="1:7" ht="57.75" customHeight="1" hidden="1">
      <c r="A44" s="13" t="s">
        <v>161</v>
      </c>
      <c r="B44" s="13" t="s">
        <v>296</v>
      </c>
      <c r="C44" s="149" t="s">
        <v>618</v>
      </c>
      <c r="D44" s="134" t="s">
        <v>629</v>
      </c>
      <c r="E44" s="122" t="s">
        <v>628</v>
      </c>
      <c r="F44" s="22">
        <f>F45</f>
        <v>0</v>
      </c>
      <c r="G44" s="82"/>
    </row>
    <row r="45" spans="1:7" ht="32.25" customHeight="1" hidden="1">
      <c r="A45" s="13" t="s">
        <v>161</v>
      </c>
      <c r="B45" s="13" t="s">
        <v>296</v>
      </c>
      <c r="C45" s="149" t="s">
        <v>618</v>
      </c>
      <c r="D45" s="134" t="s">
        <v>104</v>
      </c>
      <c r="E45" s="108" t="s">
        <v>112</v>
      </c>
      <c r="F45" s="22">
        <v>0</v>
      </c>
      <c r="G45" s="82"/>
    </row>
    <row r="46" spans="1:7" ht="27" customHeight="1" hidden="1">
      <c r="A46" s="13" t="s">
        <v>161</v>
      </c>
      <c r="B46" s="13" t="s">
        <v>296</v>
      </c>
      <c r="C46" s="149" t="s">
        <v>620</v>
      </c>
      <c r="D46" s="134" t="s">
        <v>629</v>
      </c>
      <c r="E46" s="108" t="s">
        <v>630</v>
      </c>
      <c r="F46" s="22">
        <f>F47</f>
        <v>0</v>
      </c>
      <c r="G46" s="82"/>
    </row>
    <row r="47" spans="1:7" ht="32.25" customHeight="1" hidden="1">
      <c r="A47" s="13" t="s">
        <v>161</v>
      </c>
      <c r="B47" s="13" t="s">
        <v>296</v>
      </c>
      <c r="C47" s="149" t="s">
        <v>620</v>
      </c>
      <c r="D47" s="134" t="s">
        <v>104</v>
      </c>
      <c r="E47" s="108" t="s">
        <v>112</v>
      </c>
      <c r="F47" s="22">
        <v>0</v>
      </c>
      <c r="G47" s="82"/>
    </row>
    <row r="48" spans="1:7" ht="40.5" customHeight="1">
      <c r="A48" s="10" t="s">
        <v>161</v>
      </c>
      <c r="B48" s="10">
        <v>13</v>
      </c>
      <c r="C48" s="132" t="s">
        <v>194</v>
      </c>
      <c r="D48" s="132"/>
      <c r="E48" s="48" t="s">
        <v>370</v>
      </c>
      <c r="F48" s="21">
        <f>F49</f>
        <v>3655500</v>
      </c>
      <c r="G48" s="82"/>
    </row>
    <row r="49" spans="1:7" ht="39" customHeight="1">
      <c r="A49" s="10" t="s">
        <v>161</v>
      </c>
      <c r="B49" s="10">
        <v>13</v>
      </c>
      <c r="C49" s="132" t="s">
        <v>193</v>
      </c>
      <c r="D49" s="132"/>
      <c r="E49" s="48" t="s">
        <v>371</v>
      </c>
      <c r="F49" s="21">
        <f>F53+F50</f>
        <v>3655500</v>
      </c>
      <c r="G49" s="82"/>
    </row>
    <row r="50" spans="1:7" ht="28.5" customHeight="1">
      <c r="A50" s="10" t="s">
        <v>161</v>
      </c>
      <c r="B50" s="10">
        <v>13</v>
      </c>
      <c r="C50" s="132" t="s">
        <v>215</v>
      </c>
      <c r="D50" s="132"/>
      <c r="E50" s="48" t="s">
        <v>307</v>
      </c>
      <c r="F50" s="21">
        <f>SUM(F51:F52)</f>
        <v>3655500</v>
      </c>
      <c r="G50" s="82"/>
    </row>
    <row r="51" spans="1:7" ht="28.5" customHeight="1">
      <c r="A51" s="10" t="s">
        <v>161</v>
      </c>
      <c r="B51" s="10">
        <v>13</v>
      </c>
      <c r="C51" s="134" t="s">
        <v>215</v>
      </c>
      <c r="D51" s="134" t="s">
        <v>106</v>
      </c>
      <c r="E51" s="108" t="s">
        <v>109</v>
      </c>
      <c r="F51" s="22">
        <v>3187000</v>
      </c>
      <c r="G51" s="82"/>
    </row>
    <row r="52" spans="1:8" s="17" customFormat="1" ht="26.25" customHeight="1">
      <c r="A52" s="13" t="s">
        <v>161</v>
      </c>
      <c r="B52" s="13" t="s">
        <v>296</v>
      </c>
      <c r="C52" s="134" t="s">
        <v>215</v>
      </c>
      <c r="D52" s="134" t="s">
        <v>104</v>
      </c>
      <c r="E52" s="108" t="s">
        <v>112</v>
      </c>
      <c r="F52" s="22">
        <v>468500</v>
      </c>
      <c r="G52" s="82"/>
      <c r="H52" s="94"/>
    </row>
    <row r="53" spans="1:7" ht="29.25" customHeight="1" hidden="1">
      <c r="A53" s="10" t="s">
        <v>161</v>
      </c>
      <c r="B53" s="10">
        <v>13</v>
      </c>
      <c r="C53" s="132" t="s">
        <v>214</v>
      </c>
      <c r="D53" s="132"/>
      <c r="E53" s="48" t="s">
        <v>179</v>
      </c>
      <c r="F53" s="21">
        <f>SUM(F54:F54)</f>
        <v>0</v>
      </c>
      <c r="G53" s="82"/>
    </row>
    <row r="54" spans="1:7" ht="29.25" customHeight="1" hidden="1">
      <c r="A54" s="13" t="s">
        <v>161</v>
      </c>
      <c r="B54" s="13" t="s">
        <v>296</v>
      </c>
      <c r="C54" s="134" t="s">
        <v>214</v>
      </c>
      <c r="D54" s="134" t="s">
        <v>104</v>
      </c>
      <c r="E54" s="108" t="s">
        <v>112</v>
      </c>
      <c r="F54" s="22">
        <v>0</v>
      </c>
      <c r="G54" s="82"/>
    </row>
    <row r="55" spans="1:7" ht="1.5" customHeight="1">
      <c r="A55" s="54" t="s">
        <v>163</v>
      </c>
      <c r="B55" s="54"/>
      <c r="C55" s="133"/>
      <c r="D55" s="133"/>
      <c r="E55" s="55" t="s">
        <v>146</v>
      </c>
      <c r="F55" s="56">
        <f>F56</f>
        <v>146400</v>
      </c>
      <c r="G55" s="89"/>
    </row>
    <row r="56" spans="1:7" ht="18.75" customHeight="1" hidden="1">
      <c r="A56" s="10" t="s">
        <v>163</v>
      </c>
      <c r="B56" s="10" t="s">
        <v>164</v>
      </c>
      <c r="C56" s="132"/>
      <c r="D56" s="132"/>
      <c r="E56" s="48" t="s">
        <v>277</v>
      </c>
      <c r="F56" s="21">
        <f>F57</f>
        <v>146400</v>
      </c>
      <c r="G56" s="82"/>
    </row>
    <row r="57" spans="1:7" ht="43.5" customHeight="1" hidden="1">
      <c r="A57" s="10" t="s">
        <v>163</v>
      </c>
      <c r="B57" s="10" t="s">
        <v>164</v>
      </c>
      <c r="C57" s="132" t="s">
        <v>194</v>
      </c>
      <c r="D57" s="132"/>
      <c r="E57" s="48" t="s">
        <v>362</v>
      </c>
      <c r="F57" s="21">
        <f>F58</f>
        <v>146400</v>
      </c>
      <c r="G57" s="82"/>
    </row>
    <row r="58" spans="1:7" ht="40.5" customHeight="1" hidden="1">
      <c r="A58" s="10" t="s">
        <v>163</v>
      </c>
      <c r="B58" s="10" t="s">
        <v>164</v>
      </c>
      <c r="C58" s="132" t="s">
        <v>193</v>
      </c>
      <c r="D58" s="132"/>
      <c r="E58" s="48" t="s">
        <v>371</v>
      </c>
      <c r="F58" s="21">
        <f>F59</f>
        <v>146400</v>
      </c>
      <c r="G58" s="82"/>
    </row>
    <row r="59" spans="1:7" ht="34.5" customHeight="1">
      <c r="A59" s="10" t="s">
        <v>163</v>
      </c>
      <c r="B59" s="10" t="s">
        <v>164</v>
      </c>
      <c r="C59" s="132" t="s">
        <v>196</v>
      </c>
      <c r="D59" s="132"/>
      <c r="E59" s="48" t="s">
        <v>278</v>
      </c>
      <c r="F59" s="21">
        <f>SUM(F60:F61)</f>
        <v>146400</v>
      </c>
      <c r="G59" s="82"/>
    </row>
    <row r="60" spans="1:7" ht="25.5" customHeight="1">
      <c r="A60" s="13" t="s">
        <v>163</v>
      </c>
      <c r="B60" s="13" t="s">
        <v>164</v>
      </c>
      <c r="C60" s="134" t="s">
        <v>196</v>
      </c>
      <c r="D60" s="134" t="s">
        <v>106</v>
      </c>
      <c r="E60" s="108" t="s">
        <v>109</v>
      </c>
      <c r="F60" s="22">
        <v>146400</v>
      </c>
      <c r="G60" s="82"/>
    </row>
    <row r="61" spans="1:8" s="17" customFormat="1" ht="4.5" customHeight="1" hidden="1">
      <c r="A61" s="13" t="s">
        <v>163</v>
      </c>
      <c r="B61" s="13" t="s">
        <v>164</v>
      </c>
      <c r="C61" s="134" t="s">
        <v>196</v>
      </c>
      <c r="D61" s="134" t="s">
        <v>104</v>
      </c>
      <c r="E61" s="108" t="s">
        <v>112</v>
      </c>
      <c r="F61" s="43"/>
      <c r="G61" s="82"/>
      <c r="H61" s="94"/>
    </row>
    <row r="62" spans="1:7" ht="40.5" customHeight="1">
      <c r="A62" s="54" t="s">
        <v>164</v>
      </c>
      <c r="B62" s="54"/>
      <c r="C62" s="133"/>
      <c r="D62" s="133"/>
      <c r="E62" s="55" t="s">
        <v>279</v>
      </c>
      <c r="F62" s="56">
        <f>F63+F73+F100</f>
        <v>434000</v>
      </c>
      <c r="G62" s="89"/>
    </row>
    <row r="63" spans="1:7" ht="16.5" customHeight="1">
      <c r="A63" s="10" t="s">
        <v>164</v>
      </c>
      <c r="B63" s="10" t="s">
        <v>169</v>
      </c>
      <c r="C63" s="132"/>
      <c r="D63" s="132"/>
      <c r="E63" s="48" t="s">
        <v>531</v>
      </c>
      <c r="F63" s="21">
        <f>F64+F69</f>
        <v>97000</v>
      </c>
      <c r="G63" s="82"/>
    </row>
    <row r="64" spans="1:7" ht="0.75" customHeight="1">
      <c r="A64" s="10" t="s">
        <v>164</v>
      </c>
      <c r="B64" s="10" t="s">
        <v>169</v>
      </c>
      <c r="C64" s="137" t="s">
        <v>377</v>
      </c>
      <c r="D64" s="132"/>
      <c r="E64" s="48" t="s">
        <v>483</v>
      </c>
      <c r="F64" s="21">
        <f>F65</f>
        <v>0</v>
      </c>
      <c r="G64" s="82"/>
    </row>
    <row r="65" spans="1:7" ht="30.75" customHeight="1" hidden="1">
      <c r="A65" s="10" t="s">
        <v>164</v>
      </c>
      <c r="B65" s="10" t="s">
        <v>169</v>
      </c>
      <c r="C65" s="137" t="s">
        <v>380</v>
      </c>
      <c r="D65" s="132"/>
      <c r="E65" s="159" t="s">
        <v>379</v>
      </c>
      <c r="F65" s="21">
        <f>F66</f>
        <v>0</v>
      </c>
      <c r="G65" s="82"/>
    </row>
    <row r="66" spans="1:7" ht="30.75" customHeight="1" hidden="1">
      <c r="A66" s="10" t="s">
        <v>164</v>
      </c>
      <c r="B66" s="10" t="s">
        <v>169</v>
      </c>
      <c r="C66" s="137" t="s">
        <v>381</v>
      </c>
      <c r="D66" s="132"/>
      <c r="E66" s="48" t="s">
        <v>382</v>
      </c>
      <c r="F66" s="21">
        <f>F67</f>
        <v>0</v>
      </c>
      <c r="G66" s="82"/>
    </row>
    <row r="67" spans="1:7" ht="30.75" customHeight="1" hidden="1">
      <c r="A67" s="13" t="s">
        <v>164</v>
      </c>
      <c r="B67" s="13" t="s">
        <v>169</v>
      </c>
      <c r="C67" s="138" t="s">
        <v>381</v>
      </c>
      <c r="D67" s="134" t="s">
        <v>103</v>
      </c>
      <c r="E67" s="108" t="s">
        <v>101</v>
      </c>
      <c r="F67" s="21">
        <f>F68</f>
        <v>0</v>
      </c>
      <c r="G67" s="82"/>
    </row>
    <row r="68" spans="1:7" ht="13.5" customHeight="1" hidden="1">
      <c r="A68" s="13" t="s">
        <v>164</v>
      </c>
      <c r="B68" s="13" t="s">
        <v>169</v>
      </c>
      <c r="C68" s="138" t="s">
        <v>381</v>
      </c>
      <c r="D68" s="134" t="s">
        <v>104</v>
      </c>
      <c r="E68" s="111" t="s">
        <v>144</v>
      </c>
      <c r="F68" s="21">
        <v>0</v>
      </c>
      <c r="G68" s="82"/>
    </row>
    <row r="69" spans="1:7" ht="39.75" customHeight="1">
      <c r="A69" s="10" t="s">
        <v>164</v>
      </c>
      <c r="B69" s="10" t="s">
        <v>169</v>
      </c>
      <c r="C69" s="132" t="s">
        <v>194</v>
      </c>
      <c r="D69" s="132"/>
      <c r="E69" s="48" t="s">
        <v>362</v>
      </c>
      <c r="F69" s="21">
        <f>F70</f>
        <v>97000</v>
      </c>
      <c r="G69" s="82"/>
    </row>
    <row r="70" spans="1:7" ht="39" customHeight="1">
      <c r="A70" s="10" t="s">
        <v>164</v>
      </c>
      <c r="B70" s="10" t="s">
        <v>169</v>
      </c>
      <c r="C70" s="132" t="s">
        <v>193</v>
      </c>
      <c r="D70" s="132"/>
      <c r="E70" s="48" t="s">
        <v>371</v>
      </c>
      <c r="F70" s="21">
        <f>F71</f>
        <v>97000</v>
      </c>
      <c r="G70" s="82"/>
    </row>
    <row r="71" spans="1:7" ht="17.25" customHeight="1">
      <c r="A71" s="10" t="s">
        <v>164</v>
      </c>
      <c r="B71" s="10" t="s">
        <v>169</v>
      </c>
      <c r="C71" s="132" t="s">
        <v>202</v>
      </c>
      <c r="D71" s="132"/>
      <c r="E71" s="48" t="s">
        <v>281</v>
      </c>
      <c r="F71" s="21">
        <f>F72</f>
        <v>97000</v>
      </c>
      <c r="G71" s="82"/>
    </row>
    <row r="72" spans="1:7" ht="25.5" customHeight="1">
      <c r="A72" s="13" t="s">
        <v>164</v>
      </c>
      <c r="B72" s="13" t="s">
        <v>169</v>
      </c>
      <c r="C72" s="134" t="s">
        <v>202</v>
      </c>
      <c r="D72" s="134" t="s">
        <v>104</v>
      </c>
      <c r="E72" s="108" t="s">
        <v>112</v>
      </c>
      <c r="F72" s="22">
        <v>97000</v>
      </c>
      <c r="G72" s="82"/>
    </row>
    <row r="73" spans="1:7" ht="30" customHeight="1">
      <c r="A73" s="10" t="s">
        <v>164</v>
      </c>
      <c r="B73" s="10">
        <v>10</v>
      </c>
      <c r="C73" s="132"/>
      <c r="D73" s="132"/>
      <c r="E73" s="48" t="s">
        <v>530</v>
      </c>
      <c r="F73" s="21">
        <f>F91+F74+F79</f>
        <v>336000</v>
      </c>
      <c r="G73" s="82"/>
    </row>
    <row r="74" spans="1:7" ht="15" customHeight="1" hidden="1">
      <c r="A74" s="10" t="s">
        <v>164</v>
      </c>
      <c r="B74" s="10" t="s">
        <v>297</v>
      </c>
      <c r="C74" s="137" t="s">
        <v>345</v>
      </c>
      <c r="D74" s="132"/>
      <c r="E74" s="112" t="s">
        <v>374</v>
      </c>
      <c r="F74" s="21">
        <f>F75</f>
        <v>0</v>
      </c>
      <c r="G74" s="82"/>
    </row>
    <row r="75" spans="1:7" ht="15" customHeight="1" hidden="1">
      <c r="A75" s="10" t="s">
        <v>164</v>
      </c>
      <c r="B75" s="10" t="s">
        <v>297</v>
      </c>
      <c r="C75" s="137" t="s">
        <v>344</v>
      </c>
      <c r="D75" s="132"/>
      <c r="E75" s="159" t="s">
        <v>147</v>
      </c>
      <c r="F75" s="21">
        <f>F76</f>
        <v>0</v>
      </c>
      <c r="G75" s="82"/>
    </row>
    <row r="76" spans="1:7" ht="15" customHeight="1" hidden="1">
      <c r="A76" s="10" t="s">
        <v>164</v>
      </c>
      <c r="B76" s="10" t="s">
        <v>297</v>
      </c>
      <c r="C76" s="137" t="s">
        <v>376</v>
      </c>
      <c r="D76" s="132"/>
      <c r="E76" s="160" t="s">
        <v>375</v>
      </c>
      <c r="F76" s="21">
        <f>F77</f>
        <v>0</v>
      </c>
      <c r="G76" s="82"/>
    </row>
    <row r="77" spans="1:7" ht="15" customHeight="1" hidden="1">
      <c r="A77" s="13" t="s">
        <v>164</v>
      </c>
      <c r="B77" s="13" t="s">
        <v>297</v>
      </c>
      <c r="C77" s="138" t="s">
        <v>376</v>
      </c>
      <c r="D77" s="134" t="s">
        <v>103</v>
      </c>
      <c r="E77" s="108" t="s">
        <v>101</v>
      </c>
      <c r="F77" s="22">
        <f>F78</f>
        <v>0</v>
      </c>
      <c r="G77" s="82"/>
    </row>
    <row r="78" spans="1:7" ht="15" customHeight="1" hidden="1">
      <c r="A78" s="13" t="s">
        <v>164</v>
      </c>
      <c r="B78" s="13" t="s">
        <v>297</v>
      </c>
      <c r="C78" s="138" t="s">
        <v>376</v>
      </c>
      <c r="D78" s="134" t="s">
        <v>104</v>
      </c>
      <c r="E78" s="111" t="s">
        <v>144</v>
      </c>
      <c r="F78" s="22">
        <v>0</v>
      </c>
      <c r="G78" s="82"/>
    </row>
    <row r="79" spans="1:7" ht="44.25" customHeight="1">
      <c r="A79" s="40" t="s">
        <v>164</v>
      </c>
      <c r="B79" s="40" t="s">
        <v>297</v>
      </c>
      <c r="C79" s="161" t="s">
        <v>347</v>
      </c>
      <c r="D79" s="136"/>
      <c r="E79" s="162" t="s">
        <v>484</v>
      </c>
      <c r="F79" s="42">
        <f>F80</f>
        <v>336000</v>
      </c>
      <c r="G79" s="82"/>
    </row>
    <row r="80" spans="1:7" ht="29.25" customHeight="1">
      <c r="A80" s="40" t="s">
        <v>164</v>
      </c>
      <c r="B80" s="40" t="s">
        <v>297</v>
      </c>
      <c r="C80" s="161" t="s">
        <v>348</v>
      </c>
      <c r="D80" s="136"/>
      <c r="E80" s="48" t="s">
        <v>280</v>
      </c>
      <c r="F80" s="42">
        <f>F81+F86+F89</f>
        <v>336000</v>
      </c>
      <c r="G80" s="82"/>
    </row>
    <row r="81" spans="1:7" ht="17.25" customHeight="1">
      <c r="A81" s="40" t="s">
        <v>164</v>
      </c>
      <c r="B81" s="40" t="s">
        <v>297</v>
      </c>
      <c r="C81" s="161" t="s">
        <v>384</v>
      </c>
      <c r="D81" s="136"/>
      <c r="E81" s="164" t="s">
        <v>375</v>
      </c>
      <c r="F81" s="43">
        <f>F82+F84</f>
        <v>52161.619999999995</v>
      </c>
      <c r="G81" s="82"/>
    </row>
    <row r="82" spans="1:7" ht="27" customHeight="1">
      <c r="A82" s="37" t="s">
        <v>164</v>
      </c>
      <c r="B82" s="37" t="s">
        <v>297</v>
      </c>
      <c r="C82" s="165" t="s">
        <v>384</v>
      </c>
      <c r="D82" s="142" t="s">
        <v>103</v>
      </c>
      <c r="E82" s="166" t="s">
        <v>101</v>
      </c>
      <c r="F82" s="43">
        <f>F83</f>
        <v>17161.62</v>
      </c>
      <c r="G82" s="82"/>
    </row>
    <row r="83" spans="1:7" ht="27" customHeight="1">
      <c r="A83" s="37" t="s">
        <v>164</v>
      </c>
      <c r="B83" s="37" t="s">
        <v>297</v>
      </c>
      <c r="C83" s="165" t="s">
        <v>384</v>
      </c>
      <c r="D83" s="142" t="s">
        <v>104</v>
      </c>
      <c r="E83" s="167" t="s">
        <v>144</v>
      </c>
      <c r="F83" s="43">
        <v>17161.62</v>
      </c>
      <c r="G83" s="82"/>
    </row>
    <row r="84" spans="1:7" ht="16.5" customHeight="1">
      <c r="A84" s="37" t="s">
        <v>164</v>
      </c>
      <c r="B84" s="37" t="s">
        <v>297</v>
      </c>
      <c r="C84" s="165" t="s">
        <v>384</v>
      </c>
      <c r="D84" s="142" t="s">
        <v>528</v>
      </c>
      <c r="E84" s="242" t="s">
        <v>529</v>
      </c>
      <c r="F84" s="43">
        <f>F85</f>
        <v>35000</v>
      </c>
      <c r="G84" s="82"/>
    </row>
    <row r="85" spans="1:7" ht="15.75">
      <c r="A85" s="37" t="s">
        <v>164</v>
      </c>
      <c r="B85" s="37" t="s">
        <v>297</v>
      </c>
      <c r="C85" s="165" t="s">
        <v>384</v>
      </c>
      <c r="D85" s="142" t="s">
        <v>532</v>
      </c>
      <c r="E85" s="242" t="s">
        <v>533</v>
      </c>
      <c r="F85" s="43">
        <v>35000</v>
      </c>
      <c r="G85" s="82"/>
    </row>
    <row r="86" spans="1:7" ht="25.5">
      <c r="A86" s="40" t="s">
        <v>164</v>
      </c>
      <c r="B86" s="40" t="s">
        <v>297</v>
      </c>
      <c r="C86" s="119" t="s">
        <v>559</v>
      </c>
      <c r="D86" s="132"/>
      <c r="E86" s="160" t="s">
        <v>560</v>
      </c>
      <c r="F86" s="42">
        <f>F87+F88</f>
        <v>229292.93</v>
      </c>
      <c r="G86" s="82"/>
    </row>
    <row r="87" spans="1:7" ht="25.5">
      <c r="A87" s="37" t="s">
        <v>164</v>
      </c>
      <c r="B87" s="37" t="s">
        <v>297</v>
      </c>
      <c r="C87" s="149" t="s">
        <v>559</v>
      </c>
      <c r="D87" s="134" t="s">
        <v>104</v>
      </c>
      <c r="E87" s="167" t="s">
        <v>144</v>
      </c>
      <c r="F87" s="22">
        <v>179292.93</v>
      </c>
      <c r="G87" s="82"/>
    </row>
    <row r="88" spans="1:7" ht="15.75">
      <c r="A88" s="37" t="s">
        <v>164</v>
      </c>
      <c r="B88" s="37" t="s">
        <v>297</v>
      </c>
      <c r="C88" s="149" t="s">
        <v>559</v>
      </c>
      <c r="D88" s="142" t="s">
        <v>528</v>
      </c>
      <c r="E88" s="242" t="s">
        <v>529</v>
      </c>
      <c r="F88" s="43">
        <v>50000</v>
      </c>
      <c r="G88" s="82"/>
    </row>
    <row r="89" spans="1:7" ht="25.5">
      <c r="A89" s="37" t="s">
        <v>164</v>
      </c>
      <c r="B89" s="37" t="s">
        <v>297</v>
      </c>
      <c r="C89" s="149" t="s">
        <v>561</v>
      </c>
      <c r="D89" s="134"/>
      <c r="E89" s="160" t="s">
        <v>562</v>
      </c>
      <c r="F89" s="21">
        <v>54545.45</v>
      </c>
      <c r="G89" s="82"/>
    </row>
    <row r="90" spans="1:7" ht="27" customHeight="1">
      <c r="A90" s="37" t="s">
        <v>164</v>
      </c>
      <c r="B90" s="37" t="s">
        <v>297</v>
      </c>
      <c r="C90" s="149" t="s">
        <v>561</v>
      </c>
      <c r="D90" s="134" t="s">
        <v>104</v>
      </c>
      <c r="E90" s="167" t="s">
        <v>144</v>
      </c>
      <c r="F90" s="22">
        <v>54545.45</v>
      </c>
      <c r="G90" s="82"/>
    </row>
    <row r="91" spans="1:7" ht="38.25" hidden="1">
      <c r="A91" s="10" t="s">
        <v>164</v>
      </c>
      <c r="B91" s="10" t="s">
        <v>297</v>
      </c>
      <c r="C91" s="132" t="s">
        <v>194</v>
      </c>
      <c r="D91" s="132"/>
      <c r="E91" s="48" t="s">
        <v>385</v>
      </c>
      <c r="F91" s="21">
        <f>F92</f>
        <v>0</v>
      </c>
      <c r="G91" s="82"/>
    </row>
    <row r="92" spans="1:7" ht="18" customHeight="1" hidden="1">
      <c r="A92" s="10" t="s">
        <v>164</v>
      </c>
      <c r="B92" s="10" t="s">
        <v>297</v>
      </c>
      <c r="C92" s="132" t="s">
        <v>193</v>
      </c>
      <c r="D92" s="132"/>
      <c r="E92" s="48" t="s">
        <v>371</v>
      </c>
      <c r="F92" s="21">
        <f>F93+F95</f>
        <v>0</v>
      </c>
      <c r="G92" s="82"/>
    </row>
    <row r="93" spans="1:7" ht="35.25" customHeight="1" hidden="1">
      <c r="A93" s="10" t="s">
        <v>164</v>
      </c>
      <c r="B93" s="10">
        <v>10</v>
      </c>
      <c r="C93" s="132" t="s">
        <v>203</v>
      </c>
      <c r="D93" s="132"/>
      <c r="E93" s="48" t="s">
        <v>282</v>
      </c>
      <c r="F93" s="21">
        <f>SUM(F94)</f>
        <v>0</v>
      </c>
      <c r="G93" s="82"/>
    </row>
    <row r="94" spans="1:7" ht="27" customHeight="1" hidden="1">
      <c r="A94" s="13" t="s">
        <v>164</v>
      </c>
      <c r="B94" s="13" t="s">
        <v>297</v>
      </c>
      <c r="C94" s="134" t="s">
        <v>203</v>
      </c>
      <c r="D94" s="134" t="s">
        <v>104</v>
      </c>
      <c r="E94" s="108" t="s">
        <v>112</v>
      </c>
      <c r="F94" s="21">
        <v>0</v>
      </c>
      <c r="G94" s="82"/>
    </row>
    <row r="95" spans="1:7" ht="24" customHeight="1" hidden="1">
      <c r="A95" s="10" t="s">
        <v>164</v>
      </c>
      <c r="B95" s="10">
        <v>10</v>
      </c>
      <c r="C95" s="132" t="s">
        <v>468</v>
      </c>
      <c r="D95" s="132"/>
      <c r="E95" s="48" t="s">
        <v>558</v>
      </c>
      <c r="F95" s="21">
        <f>SUM(F96)</f>
        <v>0</v>
      </c>
      <c r="G95" s="82"/>
    </row>
    <row r="96" spans="1:7" ht="26.25" customHeight="1" hidden="1">
      <c r="A96" s="13" t="s">
        <v>164</v>
      </c>
      <c r="B96" s="13" t="s">
        <v>297</v>
      </c>
      <c r="C96" s="134" t="s">
        <v>468</v>
      </c>
      <c r="D96" s="134" t="s">
        <v>104</v>
      </c>
      <c r="E96" s="108" t="s">
        <v>112</v>
      </c>
      <c r="F96" s="21">
        <v>0</v>
      </c>
      <c r="G96" s="82"/>
    </row>
    <row r="97" spans="1:7" ht="21" customHeight="1" hidden="1">
      <c r="A97" s="10" t="s">
        <v>164</v>
      </c>
      <c r="B97" s="10" t="s">
        <v>297</v>
      </c>
      <c r="C97" s="132" t="s">
        <v>98</v>
      </c>
      <c r="D97" s="132"/>
      <c r="E97" s="48" t="s">
        <v>386</v>
      </c>
      <c r="F97" s="21">
        <f>SUM(F99)</f>
        <v>0</v>
      </c>
      <c r="G97" s="82"/>
    </row>
    <row r="98" spans="1:7" ht="17.25" customHeight="1" hidden="1">
      <c r="A98" s="13" t="s">
        <v>164</v>
      </c>
      <c r="B98" s="13" t="s">
        <v>297</v>
      </c>
      <c r="C98" s="134" t="s">
        <v>98</v>
      </c>
      <c r="D98" s="134" t="s">
        <v>104</v>
      </c>
      <c r="E98" s="108" t="s">
        <v>112</v>
      </c>
      <c r="F98" s="21">
        <f>F99</f>
        <v>0</v>
      </c>
      <c r="G98" s="82"/>
    </row>
    <row r="99" spans="1:7" ht="1.5" customHeight="1">
      <c r="A99" s="13" t="s">
        <v>164</v>
      </c>
      <c r="B99" s="13" t="s">
        <v>297</v>
      </c>
      <c r="C99" s="134" t="s">
        <v>98</v>
      </c>
      <c r="D99" s="134" t="s">
        <v>295</v>
      </c>
      <c r="E99" s="49" t="s">
        <v>275</v>
      </c>
      <c r="F99" s="22">
        <v>0</v>
      </c>
      <c r="G99" s="82"/>
    </row>
    <row r="100" spans="1:7" ht="31.5" customHeight="1">
      <c r="A100" s="10" t="s">
        <v>164</v>
      </c>
      <c r="B100" s="10" t="s">
        <v>84</v>
      </c>
      <c r="C100" s="132"/>
      <c r="D100" s="132"/>
      <c r="E100" s="9" t="s">
        <v>89</v>
      </c>
      <c r="F100" s="21">
        <f>F101</f>
        <v>1000</v>
      </c>
      <c r="G100" s="82"/>
    </row>
    <row r="101" spans="1:7" ht="51" customHeight="1">
      <c r="A101" s="10" t="s">
        <v>164</v>
      </c>
      <c r="B101" s="10" t="s">
        <v>84</v>
      </c>
      <c r="C101" s="132" t="s">
        <v>118</v>
      </c>
      <c r="D101" s="132"/>
      <c r="E101" s="50" t="s">
        <v>485</v>
      </c>
      <c r="F101" s="21">
        <f>F102</f>
        <v>1000</v>
      </c>
      <c r="G101" s="82"/>
    </row>
    <row r="102" spans="1:7" ht="15.75" customHeight="1">
      <c r="A102" s="10" t="s">
        <v>164</v>
      </c>
      <c r="B102" s="10" t="s">
        <v>84</v>
      </c>
      <c r="C102" s="132" t="s">
        <v>117</v>
      </c>
      <c r="D102" s="132"/>
      <c r="E102" s="48" t="s">
        <v>387</v>
      </c>
      <c r="F102" s="21">
        <f>F103</f>
        <v>1000</v>
      </c>
      <c r="G102" s="82"/>
    </row>
    <row r="103" spans="1:7" ht="30" customHeight="1">
      <c r="A103" s="10" t="s">
        <v>164</v>
      </c>
      <c r="B103" s="10" t="s">
        <v>84</v>
      </c>
      <c r="C103" s="132" t="s">
        <v>420</v>
      </c>
      <c r="D103" s="132"/>
      <c r="E103" s="48" t="s">
        <v>388</v>
      </c>
      <c r="F103" s="21">
        <f>F105</f>
        <v>1000</v>
      </c>
      <c r="G103" s="82"/>
    </row>
    <row r="104" spans="1:7" ht="30" customHeight="1">
      <c r="A104" s="13" t="s">
        <v>164</v>
      </c>
      <c r="B104" s="13" t="s">
        <v>84</v>
      </c>
      <c r="C104" s="134" t="s">
        <v>420</v>
      </c>
      <c r="D104" s="134" t="s">
        <v>104</v>
      </c>
      <c r="E104" s="108" t="s">
        <v>112</v>
      </c>
      <c r="F104" s="22">
        <f>F105</f>
        <v>1000</v>
      </c>
      <c r="G104" s="82"/>
    </row>
    <row r="105" spans="1:7" ht="30.75" customHeight="1">
      <c r="A105" s="13" t="s">
        <v>164</v>
      </c>
      <c r="B105" s="13" t="s">
        <v>84</v>
      </c>
      <c r="C105" s="134" t="s">
        <v>420</v>
      </c>
      <c r="D105" s="134" t="s">
        <v>295</v>
      </c>
      <c r="E105" s="49" t="s">
        <v>275</v>
      </c>
      <c r="F105" s="22">
        <v>1000</v>
      </c>
      <c r="G105" s="82"/>
    </row>
    <row r="106" spans="1:7" ht="30" customHeight="1">
      <c r="A106" s="54" t="s">
        <v>165</v>
      </c>
      <c r="B106" s="54"/>
      <c r="C106" s="133"/>
      <c r="D106" s="133"/>
      <c r="E106" s="55" t="s">
        <v>148</v>
      </c>
      <c r="F106" s="56">
        <f>F107+F119</f>
        <v>624733.54</v>
      </c>
      <c r="G106" s="89"/>
    </row>
    <row r="107" spans="1:7" ht="19.5" customHeight="1">
      <c r="A107" s="103" t="s">
        <v>165</v>
      </c>
      <c r="B107" s="103" t="s">
        <v>169</v>
      </c>
      <c r="C107" s="132"/>
      <c r="D107" s="144"/>
      <c r="E107" s="48" t="s">
        <v>227</v>
      </c>
      <c r="F107" s="21">
        <f>F117+F115</f>
        <v>619733.54</v>
      </c>
      <c r="G107" s="82"/>
    </row>
    <row r="108" spans="1:7" ht="20.25" customHeight="1" hidden="1">
      <c r="A108" s="104" t="s">
        <v>165</v>
      </c>
      <c r="B108" s="104" t="s">
        <v>169</v>
      </c>
      <c r="C108" s="139" t="s">
        <v>207</v>
      </c>
      <c r="D108" s="145"/>
      <c r="E108" s="52" t="s">
        <v>263</v>
      </c>
      <c r="F108" s="69">
        <f>SUM(F109)</f>
        <v>0</v>
      </c>
      <c r="G108" s="92"/>
    </row>
    <row r="109" spans="1:7" ht="0.75" customHeight="1" hidden="1">
      <c r="A109" s="104" t="s">
        <v>165</v>
      </c>
      <c r="B109" s="104" t="s">
        <v>169</v>
      </c>
      <c r="C109" s="139" t="s">
        <v>208</v>
      </c>
      <c r="D109" s="145"/>
      <c r="E109" s="52" t="s">
        <v>264</v>
      </c>
      <c r="F109" s="69">
        <f>SUM(F110)</f>
        <v>0</v>
      </c>
      <c r="G109" s="92"/>
    </row>
    <row r="110" spans="1:7" ht="33.75" customHeight="1" hidden="1">
      <c r="A110" s="104" t="s">
        <v>165</v>
      </c>
      <c r="B110" s="104" t="s">
        <v>169</v>
      </c>
      <c r="C110" s="139" t="s">
        <v>267</v>
      </c>
      <c r="D110" s="145"/>
      <c r="E110" s="52" t="s">
        <v>265</v>
      </c>
      <c r="F110" s="69">
        <f>SUM(F111)</f>
        <v>0</v>
      </c>
      <c r="G110" s="92"/>
    </row>
    <row r="111" spans="1:7" ht="36" customHeight="1" hidden="1">
      <c r="A111" s="104" t="s">
        <v>165</v>
      </c>
      <c r="B111" s="104" t="s">
        <v>169</v>
      </c>
      <c r="C111" s="139" t="s">
        <v>268</v>
      </c>
      <c r="D111" s="145"/>
      <c r="E111" s="52" t="s">
        <v>266</v>
      </c>
      <c r="F111" s="69">
        <f>SUM(F112)</f>
        <v>0</v>
      </c>
      <c r="G111" s="92"/>
    </row>
    <row r="112" spans="1:7" ht="27" customHeight="1" hidden="1">
      <c r="A112" s="105" t="s">
        <v>165</v>
      </c>
      <c r="B112" s="105" t="s">
        <v>169</v>
      </c>
      <c r="C112" s="140" t="s">
        <v>268</v>
      </c>
      <c r="D112" s="146" t="s">
        <v>295</v>
      </c>
      <c r="E112" s="72" t="s">
        <v>275</v>
      </c>
      <c r="F112" s="101"/>
      <c r="G112" s="92"/>
    </row>
    <row r="113" spans="1:7" ht="29.25" customHeight="1" hidden="1">
      <c r="A113" s="103" t="s">
        <v>165</v>
      </c>
      <c r="B113" s="103" t="s">
        <v>169</v>
      </c>
      <c r="C113" s="132" t="s">
        <v>194</v>
      </c>
      <c r="D113" s="144"/>
      <c r="E113" s="48" t="s">
        <v>271</v>
      </c>
      <c r="F113" s="21">
        <f>F114</f>
        <v>479333.54</v>
      </c>
      <c r="G113" s="82"/>
    </row>
    <row r="114" spans="1:7" ht="40.5" customHeight="1" hidden="1">
      <c r="A114" s="103" t="s">
        <v>165</v>
      </c>
      <c r="B114" s="103" t="s">
        <v>169</v>
      </c>
      <c r="C114" s="132" t="s">
        <v>193</v>
      </c>
      <c r="D114" s="144"/>
      <c r="E114" s="48" t="s">
        <v>273</v>
      </c>
      <c r="F114" s="21">
        <f>F117</f>
        <v>479333.54</v>
      </c>
      <c r="G114" s="82"/>
    </row>
    <row r="115" spans="1:7" ht="27" customHeight="1">
      <c r="A115" s="103" t="s">
        <v>165</v>
      </c>
      <c r="B115" s="103" t="s">
        <v>169</v>
      </c>
      <c r="C115" s="134" t="s">
        <v>534</v>
      </c>
      <c r="D115" s="144"/>
      <c r="E115" s="48" t="s">
        <v>449</v>
      </c>
      <c r="F115" s="21">
        <f>F116</f>
        <v>140400</v>
      </c>
      <c r="G115" s="82"/>
    </row>
    <row r="116" spans="1:7" ht="27.75" customHeight="1">
      <c r="A116" s="106" t="s">
        <v>165</v>
      </c>
      <c r="B116" s="106" t="s">
        <v>169</v>
      </c>
      <c r="C116" s="134" t="s">
        <v>535</v>
      </c>
      <c r="D116" s="147" t="s">
        <v>104</v>
      </c>
      <c r="E116" s="108" t="s">
        <v>112</v>
      </c>
      <c r="F116" s="21">
        <v>140400</v>
      </c>
      <c r="G116" s="82"/>
    </row>
    <row r="117" spans="1:7" ht="27.75" customHeight="1">
      <c r="A117" s="103" t="s">
        <v>165</v>
      </c>
      <c r="B117" s="103" t="s">
        <v>169</v>
      </c>
      <c r="C117" s="132" t="s">
        <v>339</v>
      </c>
      <c r="D117" s="144"/>
      <c r="E117" s="51" t="s">
        <v>389</v>
      </c>
      <c r="F117" s="21">
        <f>F118</f>
        <v>479333.54</v>
      </c>
      <c r="G117" s="82"/>
    </row>
    <row r="118" spans="1:7" ht="24" customHeight="1">
      <c r="A118" s="106" t="s">
        <v>165</v>
      </c>
      <c r="B118" s="106" t="s">
        <v>169</v>
      </c>
      <c r="C118" s="134" t="s">
        <v>339</v>
      </c>
      <c r="D118" s="147" t="s">
        <v>104</v>
      </c>
      <c r="E118" s="108" t="s">
        <v>112</v>
      </c>
      <c r="F118" s="22">
        <v>479333.54</v>
      </c>
      <c r="G118" s="82"/>
    </row>
    <row r="119" spans="1:7" ht="20.25" customHeight="1">
      <c r="A119" s="19" t="s">
        <v>165</v>
      </c>
      <c r="B119" s="19" t="s">
        <v>298</v>
      </c>
      <c r="C119" s="132"/>
      <c r="D119" s="132"/>
      <c r="E119" s="48" t="s">
        <v>149</v>
      </c>
      <c r="F119" s="21">
        <f>F120+F124</f>
        <v>5000</v>
      </c>
      <c r="G119" s="82"/>
    </row>
    <row r="120" spans="1:7" ht="0.75" customHeight="1">
      <c r="A120" s="19" t="s">
        <v>165</v>
      </c>
      <c r="B120" s="19" t="s">
        <v>298</v>
      </c>
      <c r="C120" s="132" t="s">
        <v>201</v>
      </c>
      <c r="D120" s="132"/>
      <c r="E120" s="98" t="s">
        <v>496</v>
      </c>
      <c r="F120" s="21">
        <f>F121</f>
        <v>0</v>
      </c>
      <c r="G120" s="82"/>
    </row>
    <row r="121" spans="1:7" ht="28.5" customHeight="1" hidden="1">
      <c r="A121" s="19" t="s">
        <v>204</v>
      </c>
      <c r="B121" s="19" t="s">
        <v>298</v>
      </c>
      <c r="C121" s="132" t="s">
        <v>199</v>
      </c>
      <c r="D121" s="132"/>
      <c r="E121" s="98" t="s">
        <v>205</v>
      </c>
      <c r="F121" s="21">
        <f>F122</f>
        <v>0</v>
      </c>
      <c r="G121" s="82"/>
    </row>
    <row r="122" spans="1:7" ht="30.75" customHeight="1" hidden="1">
      <c r="A122" s="19" t="s">
        <v>165</v>
      </c>
      <c r="B122" s="19" t="s">
        <v>298</v>
      </c>
      <c r="C122" s="132" t="s">
        <v>390</v>
      </c>
      <c r="D122" s="132"/>
      <c r="E122" s="48" t="s">
        <v>180</v>
      </c>
      <c r="F122" s="21">
        <f>F123</f>
        <v>0</v>
      </c>
      <c r="G122" s="82"/>
    </row>
    <row r="123" spans="1:7" ht="30.75" customHeight="1" hidden="1">
      <c r="A123" s="15" t="s">
        <v>165</v>
      </c>
      <c r="B123" s="15" t="s">
        <v>298</v>
      </c>
      <c r="C123" s="134" t="s">
        <v>390</v>
      </c>
      <c r="D123" s="134" t="s">
        <v>104</v>
      </c>
      <c r="E123" s="108" t="s">
        <v>112</v>
      </c>
      <c r="F123" s="22">
        <v>0</v>
      </c>
      <c r="G123" s="82"/>
    </row>
    <row r="124" spans="1:7" ht="29.25" customHeight="1">
      <c r="A124" s="19" t="s">
        <v>165</v>
      </c>
      <c r="B124" s="19" t="s">
        <v>298</v>
      </c>
      <c r="C124" s="19" t="s">
        <v>352</v>
      </c>
      <c r="D124" s="19"/>
      <c r="E124" s="48" t="s">
        <v>391</v>
      </c>
      <c r="F124" s="21">
        <f>F125</f>
        <v>5000</v>
      </c>
      <c r="G124" s="82"/>
    </row>
    <row r="125" spans="1:7" ht="28.5" customHeight="1">
      <c r="A125" s="15" t="s">
        <v>165</v>
      </c>
      <c r="B125" s="15" t="s">
        <v>298</v>
      </c>
      <c r="C125" s="15" t="s">
        <v>352</v>
      </c>
      <c r="D125" s="15" t="s">
        <v>103</v>
      </c>
      <c r="E125" s="108" t="s">
        <v>101</v>
      </c>
      <c r="F125" s="22">
        <f>F126</f>
        <v>5000</v>
      </c>
      <c r="G125" s="82"/>
    </row>
    <row r="126" spans="1:7" ht="27.75" customHeight="1">
      <c r="A126" s="15" t="s">
        <v>165</v>
      </c>
      <c r="B126" s="15" t="s">
        <v>298</v>
      </c>
      <c r="C126" s="15" t="s">
        <v>352</v>
      </c>
      <c r="D126" s="15" t="s">
        <v>104</v>
      </c>
      <c r="E126" s="111" t="s">
        <v>144</v>
      </c>
      <c r="F126" s="22">
        <v>5000</v>
      </c>
      <c r="G126" s="82"/>
    </row>
    <row r="127" spans="1:7" ht="33" customHeight="1">
      <c r="A127" s="73" t="s">
        <v>166</v>
      </c>
      <c r="B127" s="73"/>
      <c r="C127" s="133"/>
      <c r="D127" s="133"/>
      <c r="E127" s="55" t="s">
        <v>283</v>
      </c>
      <c r="F127" s="56">
        <f>F137+F164+F180</f>
        <v>1715006</v>
      </c>
      <c r="G127" s="89"/>
    </row>
    <row r="128" spans="1:7" ht="19.5" customHeight="1" hidden="1">
      <c r="A128" s="19" t="s">
        <v>166</v>
      </c>
      <c r="B128" s="10" t="s">
        <v>161</v>
      </c>
      <c r="C128" s="132" t="s">
        <v>254</v>
      </c>
      <c r="D128" s="132"/>
      <c r="E128" s="48" t="s">
        <v>252</v>
      </c>
      <c r="F128" s="42">
        <f>F129</f>
        <v>0</v>
      </c>
      <c r="G128" s="83"/>
    </row>
    <row r="129" spans="1:7" ht="19.5" customHeight="1" hidden="1">
      <c r="A129" s="19" t="s">
        <v>166</v>
      </c>
      <c r="B129" s="10" t="s">
        <v>161</v>
      </c>
      <c r="C129" s="132" t="s">
        <v>254</v>
      </c>
      <c r="D129" s="132"/>
      <c r="E129" s="48" t="s">
        <v>150</v>
      </c>
      <c r="F129" s="42">
        <f>F130</f>
        <v>0</v>
      </c>
      <c r="G129" s="83"/>
    </row>
    <row r="130" spans="1:7" ht="28.5" customHeight="1" hidden="1">
      <c r="A130" s="19" t="s">
        <v>166</v>
      </c>
      <c r="B130" s="10" t="s">
        <v>161</v>
      </c>
      <c r="C130" s="132" t="s">
        <v>254</v>
      </c>
      <c r="D130" s="132"/>
      <c r="E130" s="98" t="s">
        <v>253</v>
      </c>
      <c r="F130" s="42">
        <f>F131</f>
        <v>0</v>
      </c>
      <c r="G130" s="83"/>
    </row>
    <row r="131" spans="1:7" ht="32.25" customHeight="1" hidden="1">
      <c r="A131" s="15" t="s">
        <v>166</v>
      </c>
      <c r="B131" s="13" t="s">
        <v>161</v>
      </c>
      <c r="C131" s="134" t="s">
        <v>254</v>
      </c>
      <c r="D131" s="134" t="s">
        <v>244</v>
      </c>
      <c r="E131" s="49" t="s">
        <v>248</v>
      </c>
      <c r="F131" s="43">
        <v>0</v>
      </c>
      <c r="G131" s="83"/>
    </row>
    <row r="132" spans="1:7" ht="2.25" customHeight="1" hidden="1">
      <c r="A132" s="10" t="s">
        <v>166</v>
      </c>
      <c r="B132" s="10" t="s">
        <v>161</v>
      </c>
      <c r="C132" s="132" t="s">
        <v>246</v>
      </c>
      <c r="D132" s="132"/>
      <c r="E132" s="48" t="s">
        <v>150</v>
      </c>
      <c r="F132" s="21">
        <f>F133+F135</f>
        <v>0</v>
      </c>
      <c r="G132" s="82"/>
    </row>
    <row r="133" spans="1:17" ht="17.25" customHeight="1" hidden="1">
      <c r="A133" s="10" t="s">
        <v>166</v>
      </c>
      <c r="B133" s="10" t="s">
        <v>161</v>
      </c>
      <c r="C133" s="132" t="s">
        <v>245</v>
      </c>
      <c r="D133" s="132"/>
      <c r="E133" s="48" t="s">
        <v>241</v>
      </c>
      <c r="F133" s="21">
        <f>F134</f>
        <v>0</v>
      </c>
      <c r="G133" s="82"/>
      <c r="K133" s="35"/>
      <c r="L133" s="33"/>
      <c r="M133" s="33"/>
      <c r="N133" s="33"/>
      <c r="O133" s="36"/>
      <c r="P133" s="34"/>
      <c r="Q133" s="32"/>
    </row>
    <row r="134" spans="1:17" ht="60" customHeight="1" hidden="1">
      <c r="A134" s="13" t="s">
        <v>166</v>
      </c>
      <c r="B134" s="13" t="s">
        <v>161</v>
      </c>
      <c r="C134" s="134" t="s">
        <v>245</v>
      </c>
      <c r="D134" s="134" t="s">
        <v>244</v>
      </c>
      <c r="E134" s="49" t="s">
        <v>248</v>
      </c>
      <c r="F134" s="22">
        <v>0</v>
      </c>
      <c r="G134" s="82"/>
      <c r="K134" s="35"/>
      <c r="L134" s="33"/>
      <c r="M134" s="33"/>
      <c r="N134" s="33"/>
      <c r="O134" s="36"/>
      <c r="P134" s="34"/>
      <c r="Q134" s="32"/>
    </row>
    <row r="135" spans="1:7" ht="2.25" customHeight="1">
      <c r="A135" s="10" t="s">
        <v>166</v>
      </c>
      <c r="B135" s="10" t="s">
        <v>161</v>
      </c>
      <c r="C135" s="132" t="s">
        <v>247</v>
      </c>
      <c r="D135" s="132"/>
      <c r="E135" s="48" t="s">
        <v>242</v>
      </c>
      <c r="F135" s="21">
        <f>F136</f>
        <v>0</v>
      </c>
      <c r="G135" s="82"/>
    </row>
    <row r="136" spans="1:8" ht="17.25" customHeight="1" hidden="1">
      <c r="A136" s="13" t="s">
        <v>166</v>
      </c>
      <c r="B136" s="13" t="s">
        <v>161</v>
      </c>
      <c r="C136" s="134" t="s">
        <v>247</v>
      </c>
      <c r="D136" s="134" t="s">
        <v>244</v>
      </c>
      <c r="E136" s="49" t="s">
        <v>248</v>
      </c>
      <c r="F136" s="22">
        <v>0</v>
      </c>
      <c r="G136" s="82"/>
      <c r="H136" s="96"/>
    </row>
    <row r="137" spans="1:7" ht="19.5" customHeight="1">
      <c r="A137" s="10" t="s">
        <v>166</v>
      </c>
      <c r="B137" s="10" t="s">
        <v>163</v>
      </c>
      <c r="C137" s="132"/>
      <c r="D137" s="132"/>
      <c r="E137" s="48" t="s">
        <v>284</v>
      </c>
      <c r="F137" s="21">
        <f>F143+F138+F140</f>
        <v>352000</v>
      </c>
      <c r="G137" s="82"/>
    </row>
    <row r="138" spans="1:7" ht="30" customHeight="1">
      <c r="A138" s="10" t="s">
        <v>166</v>
      </c>
      <c r="B138" s="10" t="s">
        <v>163</v>
      </c>
      <c r="C138" s="132" t="s">
        <v>452</v>
      </c>
      <c r="D138" s="132"/>
      <c r="E138" s="48" t="s">
        <v>536</v>
      </c>
      <c r="F138" s="21">
        <f>F139</f>
        <v>192000</v>
      </c>
      <c r="G138" s="82"/>
    </row>
    <row r="139" spans="1:7" ht="30" customHeight="1">
      <c r="A139" s="13" t="s">
        <v>166</v>
      </c>
      <c r="B139" s="13" t="s">
        <v>163</v>
      </c>
      <c r="C139" s="134" t="s">
        <v>463</v>
      </c>
      <c r="D139" s="147" t="s">
        <v>104</v>
      </c>
      <c r="E139" s="108" t="s">
        <v>112</v>
      </c>
      <c r="F139" s="22">
        <v>192000</v>
      </c>
      <c r="G139" s="82"/>
    </row>
    <row r="140" spans="1:7" ht="0.75" customHeight="1">
      <c r="A140" s="243" t="s">
        <v>166</v>
      </c>
      <c r="B140" s="243" t="s">
        <v>163</v>
      </c>
      <c r="C140" s="244" t="s">
        <v>491</v>
      </c>
      <c r="D140" s="245"/>
      <c r="E140" s="227" t="s">
        <v>492</v>
      </c>
      <c r="F140" s="246">
        <f>F141</f>
        <v>0</v>
      </c>
      <c r="G140" s="82"/>
    </row>
    <row r="141" spans="1:7" ht="30" customHeight="1" hidden="1">
      <c r="A141" s="247" t="s">
        <v>166</v>
      </c>
      <c r="B141" s="247" t="s">
        <v>163</v>
      </c>
      <c r="C141" s="245" t="s">
        <v>493</v>
      </c>
      <c r="D141" s="248" t="s">
        <v>103</v>
      </c>
      <c r="E141" s="249" t="s">
        <v>101</v>
      </c>
      <c r="F141" s="250">
        <f>F142</f>
        <v>0</v>
      </c>
      <c r="G141" s="82"/>
    </row>
    <row r="142" spans="1:7" ht="30" customHeight="1" hidden="1">
      <c r="A142" s="247" t="s">
        <v>166</v>
      </c>
      <c r="B142" s="247" t="s">
        <v>163</v>
      </c>
      <c r="C142" s="245" t="s">
        <v>493</v>
      </c>
      <c r="D142" s="248" t="s">
        <v>104</v>
      </c>
      <c r="E142" s="251" t="s">
        <v>144</v>
      </c>
      <c r="F142" s="250">
        <v>0</v>
      </c>
      <c r="G142" s="82"/>
    </row>
    <row r="143" spans="1:7" ht="42.75" customHeight="1">
      <c r="A143" s="19" t="s">
        <v>166</v>
      </c>
      <c r="B143" s="19" t="s">
        <v>163</v>
      </c>
      <c r="C143" s="132" t="s">
        <v>194</v>
      </c>
      <c r="D143" s="148"/>
      <c r="E143" s="48" t="s">
        <v>385</v>
      </c>
      <c r="F143" s="21">
        <f>F144</f>
        <v>160000</v>
      </c>
      <c r="G143" s="82"/>
    </row>
    <row r="144" spans="1:7" ht="15" customHeight="1">
      <c r="A144" s="19" t="s">
        <v>166</v>
      </c>
      <c r="B144" s="19" t="s">
        <v>163</v>
      </c>
      <c r="C144" s="132" t="s">
        <v>392</v>
      </c>
      <c r="D144" s="132"/>
      <c r="E144" s="48" t="s">
        <v>151</v>
      </c>
      <c r="F144" s="22">
        <f>F145+F160</f>
        <v>160000</v>
      </c>
      <c r="G144" s="82"/>
    </row>
    <row r="145" spans="1:7" ht="28.5" customHeight="1">
      <c r="A145" s="20" t="s">
        <v>166</v>
      </c>
      <c r="B145" s="20" t="s">
        <v>163</v>
      </c>
      <c r="C145" s="141" t="s">
        <v>218</v>
      </c>
      <c r="D145" s="134" t="s">
        <v>103</v>
      </c>
      <c r="E145" s="108" t="s">
        <v>101</v>
      </c>
      <c r="F145" s="22">
        <f>F146</f>
        <v>150000</v>
      </c>
      <c r="G145" s="82"/>
    </row>
    <row r="146" spans="1:7" ht="32.25" customHeight="1">
      <c r="A146" s="20" t="s">
        <v>166</v>
      </c>
      <c r="B146" s="20" t="s">
        <v>163</v>
      </c>
      <c r="C146" s="141" t="s">
        <v>218</v>
      </c>
      <c r="D146" s="134" t="s">
        <v>104</v>
      </c>
      <c r="E146" s="108" t="s">
        <v>102</v>
      </c>
      <c r="F146" s="22">
        <v>150000</v>
      </c>
      <c r="G146" s="82"/>
    </row>
    <row r="147" spans="1:7" ht="22.5" customHeight="1" hidden="1">
      <c r="A147" s="19" t="s">
        <v>166</v>
      </c>
      <c r="B147" s="19" t="s">
        <v>163</v>
      </c>
      <c r="C147" s="132" t="s">
        <v>210</v>
      </c>
      <c r="D147" s="132"/>
      <c r="E147" s="48" t="s">
        <v>284</v>
      </c>
      <c r="F147" s="21">
        <f>F148+F151+F154</f>
        <v>10000</v>
      </c>
      <c r="G147" s="82"/>
    </row>
    <row r="148" spans="1:7" ht="30.75" customHeight="1" hidden="1">
      <c r="A148" s="19" t="s">
        <v>166</v>
      </c>
      <c r="B148" s="19" t="s">
        <v>163</v>
      </c>
      <c r="C148" s="132" t="s">
        <v>209</v>
      </c>
      <c r="D148" s="132"/>
      <c r="E148" s="48" t="s">
        <v>285</v>
      </c>
      <c r="F148" s="21">
        <f>F150</f>
        <v>0</v>
      </c>
      <c r="G148" s="82"/>
    </row>
    <row r="149" spans="1:7" ht="21.75" customHeight="1" hidden="1">
      <c r="A149" s="15" t="s">
        <v>166</v>
      </c>
      <c r="B149" s="15" t="s">
        <v>163</v>
      </c>
      <c r="C149" s="134" t="s">
        <v>209</v>
      </c>
      <c r="D149" s="134" t="s">
        <v>94</v>
      </c>
      <c r="E149" s="49" t="s">
        <v>93</v>
      </c>
      <c r="F149" s="22">
        <f>F150</f>
        <v>0</v>
      </c>
      <c r="G149" s="82"/>
    </row>
    <row r="150" spans="1:7" ht="40.5" customHeight="1" hidden="1">
      <c r="A150" s="15" t="s">
        <v>166</v>
      </c>
      <c r="B150" s="15" t="s">
        <v>163</v>
      </c>
      <c r="C150" s="134" t="s">
        <v>209</v>
      </c>
      <c r="D150" s="134" t="s">
        <v>86</v>
      </c>
      <c r="E150" s="74" t="s">
        <v>85</v>
      </c>
      <c r="F150" s="22">
        <v>0</v>
      </c>
      <c r="G150" s="82"/>
    </row>
    <row r="151" spans="1:7" ht="38.25" hidden="1">
      <c r="A151" s="19" t="s">
        <v>166</v>
      </c>
      <c r="B151" s="10" t="s">
        <v>163</v>
      </c>
      <c r="C151" s="132" t="s">
        <v>219</v>
      </c>
      <c r="D151" s="132"/>
      <c r="E151" s="48" t="s">
        <v>286</v>
      </c>
      <c r="F151" s="21">
        <f>F153</f>
        <v>0</v>
      </c>
      <c r="G151" s="82"/>
    </row>
    <row r="152" spans="1:7" ht="15.75" hidden="1">
      <c r="A152" s="15" t="s">
        <v>166</v>
      </c>
      <c r="B152" s="13" t="s">
        <v>163</v>
      </c>
      <c r="C152" s="134" t="s">
        <v>219</v>
      </c>
      <c r="D152" s="134" t="s">
        <v>299</v>
      </c>
      <c r="E152" s="49" t="s">
        <v>93</v>
      </c>
      <c r="F152" s="22">
        <f>F153</f>
        <v>0</v>
      </c>
      <c r="G152" s="82"/>
    </row>
    <row r="153" spans="1:7" ht="27.75" customHeight="1" hidden="1">
      <c r="A153" s="15" t="s">
        <v>166</v>
      </c>
      <c r="B153" s="13" t="s">
        <v>163</v>
      </c>
      <c r="C153" s="134" t="s">
        <v>219</v>
      </c>
      <c r="D153" s="134" t="s">
        <v>86</v>
      </c>
      <c r="E153" s="74" t="s">
        <v>85</v>
      </c>
      <c r="F153" s="22">
        <v>0</v>
      </c>
      <c r="G153" s="82"/>
    </row>
    <row r="154" spans="1:7" ht="22.5" customHeight="1" hidden="1">
      <c r="A154" s="10" t="s">
        <v>166</v>
      </c>
      <c r="B154" s="10" t="s">
        <v>163</v>
      </c>
      <c r="C154" s="132" t="s">
        <v>218</v>
      </c>
      <c r="D154" s="132"/>
      <c r="E154" s="48" t="s">
        <v>151</v>
      </c>
      <c r="F154" s="21">
        <f>F159+F157+F156+F160</f>
        <v>10000</v>
      </c>
      <c r="G154" s="82"/>
    </row>
    <row r="155" spans="1:7" ht="22.5" customHeight="1" hidden="1">
      <c r="A155" s="13" t="s">
        <v>166</v>
      </c>
      <c r="B155" s="13" t="s">
        <v>163</v>
      </c>
      <c r="C155" s="134" t="s">
        <v>218</v>
      </c>
      <c r="D155" s="134" t="s">
        <v>104</v>
      </c>
      <c r="E155" s="108" t="s">
        <v>112</v>
      </c>
      <c r="F155" s="22">
        <f>F156+F157</f>
        <v>0</v>
      </c>
      <c r="G155" s="82"/>
    </row>
    <row r="156" spans="1:7" ht="18.75" customHeight="1" hidden="1">
      <c r="A156" s="13" t="s">
        <v>166</v>
      </c>
      <c r="B156" s="13" t="s">
        <v>163</v>
      </c>
      <c r="C156" s="134" t="s">
        <v>218</v>
      </c>
      <c r="D156" s="134" t="s">
        <v>95</v>
      </c>
      <c r="E156" s="49" t="s">
        <v>96</v>
      </c>
      <c r="F156" s="22"/>
      <c r="G156" s="82"/>
    </row>
    <row r="157" spans="1:7" ht="29.25" customHeight="1" hidden="1">
      <c r="A157" s="13" t="s">
        <v>166</v>
      </c>
      <c r="B157" s="13" t="s">
        <v>163</v>
      </c>
      <c r="C157" s="134" t="s">
        <v>218</v>
      </c>
      <c r="D157" s="134" t="s">
        <v>295</v>
      </c>
      <c r="E157" s="49" t="s">
        <v>275</v>
      </c>
      <c r="F157" s="22">
        <v>0</v>
      </c>
      <c r="G157" s="82"/>
    </row>
    <row r="158" spans="1:7" ht="29.25" customHeight="1" hidden="1">
      <c r="A158" s="13" t="s">
        <v>166</v>
      </c>
      <c r="B158" s="13" t="s">
        <v>163</v>
      </c>
      <c r="C158" s="134" t="s">
        <v>218</v>
      </c>
      <c r="D158" s="134" t="s">
        <v>94</v>
      </c>
      <c r="E158" s="49" t="s">
        <v>93</v>
      </c>
      <c r="F158" s="22">
        <f>F159+F160</f>
        <v>10000</v>
      </c>
      <c r="G158" s="82"/>
    </row>
    <row r="159" spans="1:7" ht="39.75" customHeight="1" hidden="1">
      <c r="A159" s="13" t="s">
        <v>166</v>
      </c>
      <c r="B159" s="13" t="s">
        <v>163</v>
      </c>
      <c r="C159" s="134" t="s">
        <v>218</v>
      </c>
      <c r="D159" s="134" t="s">
        <v>87</v>
      </c>
      <c r="E159" s="75" t="s">
        <v>88</v>
      </c>
      <c r="F159" s="22">
        <v>0</v>
      </c>
      <c r="G159" s="82"/>
    </row>
    <row r="160" spans="1:7" ht="27" customHeight="1">
      <c r="A160" s="13" t="s">
        <v>166</v>
      </c>
      <c r="B160" s="13" t="s">
        <v>163</v>
      </c>
      <c r="C160" s="134" t="s">
        <v>218</v>
      </c>
      <c r="D160" s="134" t="s">
        <v>255</v>
      </c>
      <c r="E160" s="49" t="s">
        <v>335</v>
      </c>
      <c r="F160" s="22">
        <v>10000</v>
      </c>
      <c r="G160" s="82"/>
    </row>
    <row r="161" spans="1:7" ht="2.25" customHeight="1">
      <c r="A161" s="10" t="s">
        <v>166</v>
      </c>
      <c r="B161" s="10" t="s">
        <v>163</v>
      </c>
      <c r="C161" s="132" t="s">
        <v>228</v>
      </c>
      <c r="D161" s="132"/>
      <c r="E161" s="48" t="s">
        <v>229</v>
      </c>
      <c r="F161" s="21">
        <f>SUM(F163)</f>
        <v>0</v>
      </c>
      <c r="G161" s="82"/>
    </row>
    <row r="162" spans="1:7" ht="21.75" customHeight="1" hidden="1">
      <c r="A162" s="13" t="s">
        <v>166</v>
      </c>
      <c r="B162" s="13" t="s">
        <v>163</v>
      </c>
      <c r="C162" s="134" t="s">
        <v>228</v>
      </c>
      <c r="D162" s="134" t="s">
        <v>104</v>
      </c>
      <c r="E162" s="108" t="s">
        <v>112</v>
      </c>
      <c r="F162" s="22">
        <f>F163</f>
        <v>0</v>
      </c>
      <c r="G162" s="82"/>
    </row>
    <row r="163" spans="1:7" ht="21.75" customHeight="1" hidden="1">
      <c r="A163" s="13" t="s">
        <v>166</v>
      </c>
      <c r="B163" s="13" t="s">
        <v>164</v>
      </c>
      <c r="C163" s="134" t="s">
        <v>450</v>
      </c>
      <c r="D163" s="134" t="s">
        <v>451</v>
      </c>
      <c r="E163" s="108" t="s">
        <v>112</v>
      </c>
      <c r="F163" s="22">
        <v>0</v>
      </c>
      <c r="G163" s="82"/>
    </row>
    <row r="164" spans="1:9" ht="19.5" customHeight="1">
      <c r="A164" s="10" t="s">
        <v>166</v>
      </c>
      <c r="B164" s="10" t="s">
        <v>164</v>
      </c>
      <c r="C164" s="132"/>
      <c r="D164" s="132"/>
      <c r="E164" s="48" t="s">
        <v>287</v>
      </c>
      <c r="F164" s="21">
        <f>F171+F165</f>
        <v>1126006</v>
      </c>
      <c r="G164" s="82"/>
      <c r="H164" s="76"/>
      <c r="I164" s="32"/>
    </row>
    <row r="165" spans="1:9" ht="57" customHeight="1">
      <c r="A165" s="270" t="s">
        <v>166</v>
      </c>
      <c r="B165" s="270" t="s">
        <v>164</v>
      </c>
      <c r="C165" s="186" t="s">
        <v>616</v>
      </c>
      <c r="D165" s="186"/>
      <c r="E165" s="268" t="s">
        <v>627</v>
      </c>
      <c r="F165" s="21">
        <f>F166</f>
        <v>101000</v>
      </c>
      <c r="G165" s="82"/>
      <c r="H165" s="76"/>
      <c r="I165" s="32"/>
    </row>
    <row r="166" spans="1:9" ht="44.25" customHeight="1">
      <c r="A166" s="270" t="s">
        <v>166</v>
      </c>
      <c r="B166" s="270" t="s">
        <v>164</v>
      </c>
      <c r="C166" s="186" t="s">
        <v>637</v>
      </c>
      <c r="D166" s="186"/>
      <c r="E166" s="267" t="s">
        <v>636</v>
      </c>
      <c r="F166" s="21">
        <f>F167+F169</f>
        <v>101000</v>
      </c>
      <c r="G166" s="82"/>
      <c r="H166" s="76"/>
      <c r="I166" s="32"/>
    </row>
    <row r="167" spans="1:9" ht="49.5" customHeight="1">
      <c r="A167" s="273" t="s">
        <v>166</v>
      </c>
      <c r="B167" s="273" t="s">
        <v>164</v>
      </c>
      <c r="C167" s="257" t="s">
        <v>618</v>
      </c>
      <c r="D167" s="188" t="s">
        <v>629</v>
      </c>
      <c r="E167" s="271" t="s">
        <v>628</v>
      </c>
      <c r="F167" s="22">
        <f>F168</f>
        <v>100000</v>
      </c>
      <c r="G167" s="82"/>
      <c r="H167" s="76"/>
      <c r="I167" s="32"/>
    </row>
    <row r="168" spans="1:9" ht="27" customHeight="1">
      <c r="A168" s="273" t="s">
        <v>166</v>
      </c>
      <c r="B168" s="273" t="s">
        <v>164</v>
      </c>
      <c r="C168" s="257" t="s">
        <v>618</v>
      </c>
      <c r="D168" s="188" t="s">
        <v>104</v>
      </c>
      <c r="E168" s="254" t="s">
        <v>112</v>
      </c>
      <c r="F168" s="22">
        <v>100000</v>
      </c>
      <c r="G168" s="82"/>
      <c r="H168" s="76"/>
      <c r="I168" s="32"/>
    </row>
    <row r="169" spans="1:9" ht="26.25" customHeight="1">
      <c r="A169" s="273" t="s">
        <v>166</v>
      </c>
      <c r="B169" s="273" t="s">
        <v>164</v>
      </c>
      <c r="C169" s="257" t="s">
        <v>620</v>
      </c>
      <c r="D169" s="188" t="s">
        <v>629</v>
      </c>
      <c r="E169" s="254" t="s">
        <v>630</v>
      </c>
      <c r="F169" s="22">
        <f>F170</f>
        <v>1000</v>
      </c>
      <c r="G169" s="82"/>
      <c r="H169" s="76"/>
      <c r="I169" s="32"/>
    </row>
    <row r="170" spans="1:9" ht="26.25" customHeight="1">
      <c r="A170" s="273" t="s">
        <v>166</v>
      </c>
      <c r="B170" s="273" t="s">
        <v>164</v>
      </c>
      <c r="C170" s="257" t="s">
        <v>620</v>
      </c>
      <c r="D170" s="188" t="s">
        <v>104</v>
      </c>
      <c r="E170" s="254" t="s">
        <v>112</v>
      </c>
      <c r="F170" s="22">
        <v>1000</v>
      </c>
      <c r="G170" s="82"/>
      <c r="H170" s="76"/>
      <c r="I170" s="32"/>
    </row>
    <row r="171" spans="1:7" ht="42.75" customHeight="1">
      <c r="A171" s="10" t="s">
        <v>166</v>
      </c>
      <c r="B171" s="10" t="s">
        <v>164</v>
      </c>
      <c r="C171" s="132" t="s">
        <v>194</v>
      </c>
      <c r="D171" s="132"/>
      <c r="E171" s="48" t="s">
        <v>362</v>
      </c>
      <c r="F171" s="21">
        <f>F172</f>
        <v>1025006</v>
      </c>
      <c r="G171" s="82"/>
    </row>
    <row r="172" spans="1:7" ht="18.75" customHeight="1">
      <c r="A172" s="10" t="s">
        <v>166</v>
      </c>
      <c r="B172" s="10" t="s">
        <v>164</v>
      </c>
      <c r="C172" s="132" t="s">
        <v>211</v>
      </c>
      <c r="D172" s="132"/>
      <c r="E172" s="48" t="s">
        <v>150</v>
      </c>
      <c r="F172" s="21">
        <f>F173</f>
        <v>1025006</v>
      </c>
      <c r="G172" s="82"/>
    </row>
    <row r="173" spans="1:7" ht="15" customHeight="1">
      <c r="A173" s="10" t="s">
        <v>166</v>
      </c>
      <c r="B173" s="10" t="s">
        <v>164</v>
      </c>
      <c r="C173" s="132" t="s">
        <v>223</v>
      </c>
      <c r="D173" s="132"/>
      <c r="E173" s="48" t="s">
        <v>287</v>
      </c>
      <c r="F173" s="21">
        <f>F174+F176+F178</f>
        <v>1025006</v>
      </c>
      <c r="G173" s="82"/>
    </row>
    <row r="174" spans="1:7" ht="15" customHeight="1">
      <c r="A174" s="10" t="s">
        <v>166</v>
      </c>
      <c r="B174" s="10" t="s">
        <v>164</v>
      </c>
      <c r="C174" s="132" t="s">
        <v>222</v>
      </c>
      <c r="D174" s="132"/>
      <c r="E174" s="48" t="s">
        <v>288</v>
      </c>
      <c r="F174" s="21">
        <f>F175</f>
        <v>117274</v>
      </c>
      <c r="G174" s="82"/>
    </row>
    <row r="175" spans="1:7" ht="30" customHeight="1">
      <c r="A175" s="37" t="s">
        <v>166</v>
      </c>
      <c r="B175" s="37" t="s">
        <v>164</v>
      </c>
      <c r="C175" s="142" t="s">
        <v>222</v>
      </c>
      <c r="D175" s="142" t="s">
        <v>104</v>
      </c>
      <c r="E175" s="108" t="s">
        <v>112</v>
      </c>
      <c r="F175" s="22">
        <v>117274</v>
      </c>
      <c r="G175" s="82"/>
    </row>
    <row r="176" spans="1:7" ht="18.75" customHeight="1" hidden="1">
      <c r="A176" s="10" t="s">
        <v>166</v>
      </c>
      <c r="B176" s="10" t="s">
        <v>164</v>
      </c>
      <c r="C176" s="132" t="s">
        <v>221</v>
      </c>
      <c r="D176" s="132"/>
      <c r="E176" s="48" t="s">
        <v>152</v>
      </c>
      <c r="F176" s="21">
        <f>F177</f>
        <v>0</v>
      </c>
      <c r="G176" s="82"/>
    </row>
    <row r="177" spans="1:7" ht="18.75" customHeight="1" hidden="1">
      <c r="A177" s="13" t="s">
        <v>166</v>
      </c>
      <c r="B177" s="13" t="s">
        <v>164</v>
      </c>
      <c r="C177" s="134" t="s">
        <v>221</v>
      </c>
      <c r="D177" s="134" t="s">
        <v>104</v>
      </c>
      <c r="E177" s="108" t="s">
        <v>112</v>
      </c>
      <c r="F177" s="22">
        <v>0</v>
      </c>
      <c r="G177" s="82"/>
    </row>
    <row r="178" spans="1:7" ht="31.5" customHeight="1">
      <c r="A178" s="10" t="s">
        <v>166</v>
      </c>
      <c r="B178" s="10" t="s">
        <v>164</v>
      </c>
      <c r="C178" s="132" t="s">
        <v>220</v>
      </c>
      <c r="D178" s="132"/>
      <c r="E178" s="48" t="s">
        <v>153</v>
      </c>
      <c r="F178" s="21">
        <f>SUM(F179:F179)</f>
        <v>907732</v>
      </c>
      <c r="G178" s="82"/>
    </row>
    <row r="179" spans="1:7" ht="31.5" customHeight="1">
      <c r="A179" s="13" t="s">
        <v>166</v>
      </c>
      <c r="B179" s="13" t="s">
        <v>164</v>
      </c>
      <c r="C179" s="134" t="s">
        <v>220</v>
      </c>
      <c r="D179" s="134" t="s">
        <v>104</v>
      </c>
      <c r="E179" s="108" t="s">
        <v>112</v>
      </c>
      <c r="F179" s="22">
        <v>907732</v>
      </c>
      <c r="G179" s="82"/>
    </row>
    <row r="180" spans="1:7" ht="18" customHeight="1">
      <c r="A180" s="10" t="s">
        <v>166</v>
      </c>
      <c r="B180" s="10" t="s">
        <v>166</v>
      </c>
      <c r="C180" s="132" t="s">
        <v>537</v>
      </c>
      <c r="D180" s="132"/>
      <c r="E180" s="107" t="s">
        <v>538</v>
      </c>
      <c r="F180" s="21">
        <f>SUM(F181+F183)</f>
        <v>237000</v>
      </c>
      <c r="G180" s="82"/>
    </row>
    <row r="181" spans="1:7" ht="31.5" customHeight="1">
      <c r="A181" s="13" t="s">
        <v>166</v>
      </c>
      <c r="B181" s="13" t="s">
        <v>166</v>
      </c>
      <c r="C181" s="134" t="s">
        <v>390</v>
      </c>
      <c r="D181" s="134"/>
      <c r="E181" s="108" t="s">
        <v>539</v>
      </c>
      <c r="F181" s="21">
        <f>SUM(F182)</f>
        <v>128919.19</v>
      </c>
      <c r="G181" s="82"/>
    </row>
    <row r="182" spans="1:7" ht="31.5" customHeight="1">
      <c r="A182" s="13" t="s">
        <v>166</v>
      </c>
      <c r="B182" s="13" t="s">
        <v>166</v>
      </c>
      <c r="C182" s="134" t="s">
        <v>390</v>
      </c>
      <c r="D182" s="134" t="s">
        <v>104</v>
      </c>
      <c r="E182" s="108" t="s">
        <v>112</v>
      </c>
      <c r="F182" s="22">
        <v>128919.19</v>
      </c>
      <c r="G182" s="82"/>
    </row>
    <row r="183" spans="1:7" ht="31.5" customHeight="1">
      <c r="A183" s="10" t="s">
        <v>166</v>
      </c>
      <c r="B183" s="10" t="s">
        <v>166</v>
      </c>
      <c r="C183" s="132" t="s">
        <v>563</v>
      </c>
      <c r="D183" s="132"/>
      <c r="E183" s="107" t="s">
        <v>539</v>
      </c>
      <c r="F183" s="21">
        <f>SUM(F184)</f>
        <v>108080.81</v>
      </c>
      <c r="G183" s="82"/>
    </row>
    <row r="184" spans="1:7" ht="31.5" customHeight="1">
      <c r="A184" s="13" t="s">
        <v>166</v>
      </c>
      <c r="B184" s="13" t="s">
        <v>166</v>
      </c>
      <c r="C184" s="134" t="s">
        <v>563</v>
      </c>
      <c r="D184" s="134" t="s">
        <v>104</v>
      </c>
      <c r="E184" s="108" t="s">
        <v>112</v>
      </c>
      <c r="F184" s="22">
        <v>108080.81</v>
      </c>
      <c r="G184" s="82"/>
    </row>
    <row r="185" spans="1:7" ht="16.5" customHeight="1">
      <c r="A185" s="10" t="s">
        <v>540</v>
      </c>
      <c r="B185" s="10"/>
      <c r="C185" s="132"/>
      <c r="D185" s="132"/>
      <c r="E185" s="107" t="s">
        <v>541</v>
      </c>
      <c r="F185" s="21">
        <f>SUM(F186:F186)</f>
        <v>20000</v>
      </c>
      <c r="G185" s="82"/>
    </row>
    <row r="186" spans="1:7" ht="19.5" customHeight="1">
      <c r="A186" s="13" t="s">
        <v>540</v>
      </c>
      <c r="B186" s="13" t="s">
        <v>166</v>
      </c>
      <c r="C186" s="132" t="s">
        <v>537</v>
      </c>
      <c r="D186" s="134"/>
      <c r="E186" s="107" t="s">
        <v>542</v>
      </c>
      <c r="F186" s="21">
        <f>SUM(F189:F189)</f>
        <v>20000</v>
      </c>
      <c r="G186" s="82"/>
    </row>
    <row r="187" spans="1:7" ht="53.25" customHeight="1">
      <c r="A187" s="10" t="s">
        <v>540</v>
      </c>
      <c r="B187" s="10" t="s">
        <v>166</v>
      </c>
      <c r="C187" s="186" t="s">
        <v>491</v>
      </c>
      <c r="D187" s="188"/>
      <c r="E187" s="252" t="s">
        <v>492</v>
      </c>
      <c r="F187" s="190">
        <f>F188</f>
        <v>20000</v>
      </c>
      <c r="G187" s="82"/>
    </row>
    <row r="188" spans="1:7" ht="31.5" customHeight="1">
      <c r="A188" s="13" t="s">
        <v>540</v>
      </c>
      <c r="B188" s="13" t="s">
        <v>166</v>
      </c>
      <c r="C188" s="188" t="s">
        <v>493</v>
      </c>
      <c r="D188" s="253" t="s">
        <v>103</v>
      </c>
      <c r="E188" s="254" t="s">
        <v>101</v>
      </c>
      <c r="F188" s="193">
        <f>F189</f>
        <v>20000</v>
      </c>
      <c r="G188" s="82"/>
    </row>
    <row r="189" spans="1:7" ht="31.5" customHeight="1">
      <c r="A189" s="13" t="s">
        <v>540</v>
      </c>
      <c r="B189" s="13" t="s">
        <v>166</v>
      </c>
      <c r="C189" s="188" t="s">
        <v>493</v>
      </c>
      <c r="D189" s="253" t="s">
        <v>104</v>
      </c>
      <c r="E189" s="255" t="s">
        <v>144</v>
      </c>
      <c r="F189" s="193">
        <v>20000</v>
      </c>
      <c r="G189" s="82"/>
    </row>
    <row r="190" spans="1:7" ht="19.5" customHeight="1">
      <c r="A190" s="54" t="s">
        <v>167</v>
      </c>
      <c r="B190" s="54"/>
      <c r="C190" s="133"/>
      <c r="D190" s="133"/>
      <c r="E190" s="55" t="s">
        <v>154</v>
      </c>
      <c r="F190" s="56">
        <f>F191</f>
        <v>1000</v>
      </c>
      <c r="G190" s="89"/>
    </row>
    <row r="191" spans="1:7" ht="28.5" customHeight="1">
      <c r="A191" s="10" t="s">
        <v>167</v>
      </c>
      <c r="B191" s="10" t="s">
        <v>166</v>
      </c>
      <c r="C191" s="132"/>
      <c r="D191" s="132"/>
      <c r="E191" s="48" t="s">
        <v>393</v>
      </c>
      <c r="F191" s="21">
        <f>F192</f>
        <v>1000</v>
      </c>
      <c r="G191" s="82"/>
    </row>
    <row r="192" spans="1:7" ht="39.75" customHeight="1">
      <c r="A192" s="10" t="s">
        <v>167</v>
      </c>
      <c r="B192" s="10" t="s">
        <v>166</v>
      </c>
      <c r="C192" s="132" t="s">
        <v>349</v>
      </c>
      <c r="D192" s="132"/>
      <c r="E192" s="98" t="s">
        <v>476</v>
      </c>
      <c r="F192" s="21">
        <f>F193</f>
        <v>1000</v>
      </c>
      <c r="G192" s="82"/>
    </row>
    <row r="193" spans="1:7" ht="19.5" customHeight="1">
      <c r="A193" s="10" t="s">
        <v>167</v>
      </c>
      <c r="B193" s="10" t="s">
        <v>166</v>
      </c>
      <c r="C193" s="132" t="s">
        <v>350</v>
      </c>
      <c r="D193" s="132"/>
      <c r="E193" s="98" t="s">
        <v>394</v>
      </c>
      <c r="F193" s="21">
        <f>F194</f>
        <v>1000</v>
      </c>
      <c r="G193" s="82"/>
    </row>
    <row r="194" spans="1:7" ht="19.5" customHeight="1">
      <c r="A194" s="10" t="s">
        <v>167</v>
      </c>
      <c r="B194" s="10" t="s">
        <v>166</v>
      </c>
      <c r="C194" s="132" t="s">
        <v>396</v>
      </c>
      <c r="D194" s="132"/>
      <c r="E194" s="48" t="s">
        <v>395</v>
      </c>
      <c r="F194" s="21">
        <f>F195</f>
        <v>1000</v>
      </c>
      <c r="G194" s="82"/>
    </row>
    <row r="195" spans="1:7" ht="33.75" customHeight="1">
      <c r="A195" s="13" t="s">
        <v>167</v>
      </c>
      <c r="B195" s="13" t="s">
        <v>166</v>
      </c>
      <c r="C195" s="134" t="s">
        <v>396</v>
      </c>
      <c r="D195" s="134" t="s">
        <v>104</v>
      </c>
      <c r="E195" s="108" t="s">
        <v>112</v>
      </c>
      <c r="F195" s="22">
        <v>1000</v>
      </c>
      <c r="G195" s="82"/>
    </row>
    <row r="196" spans="1:7" ht="32.25" customHeight="1">
      <c r="A196" s="54" t="s">
        <v>168</v>
      </c>
      <c r="B196" s="54"/>
      <c r="C196" s="133"/>
      <c r="D196" s="133"/>
      <c r="E196" s="55" t="s">
        <v>155</v>
      </c>
      <c r="F196" s="56">
        <f>F197+F211</f>
        <v>3529272</v>
      </c>
      <c r="G196" s="89"/>
    </row>
    <row r="197" spans="1:7" ht="20.25" customHeight="1">
      <c r="A197" s="10" t="s">
        <v>168</v>
      </c>
      <c r="B197" s="10" t="s">
        <v>161</v>
      </c>
      <c r="C197" s="132"/>
      <c r="D197" s="132"/>
      <c r="E197" s="48" t="s">
        <v>156</v>
      </c>
      <c r="F197" s="21">
        <f>F206+F198</f>
        <v>2083872</v>
      </c>
      <c r="G197" s="82"/>
    </row>
    <row r="198" spans="1:7" ht="32.25" customHeight="1">
      <c r="A198" s="10" t="s">
        <v>168</v>
      </c>
      <c r="B198" s="10" t="s">
        <v>161</v>
      </c>
      <c r="C198" s="132" t="s">
        <v>346</v>
      </c>
      <c r="D198" s="132"/>
      <c r="E198" s="50" t="s">
        <v>486</v>
      </c>
      <c r="F198" s="21">
        <f>F202+F203</f>
        <v>537482</v>
      </c>
      <c r="G198" s="82"/>
    </row>
    <row r="199" spans="1:7" ht="20.25" customHeight="1">
      <c r="A199" s="10" t="s">
        <v>168</v>
      </c>
      <c r="B199" s="10" t="s">
        <v>161</v>
      </c>
      <c r="C199" s="132" t="s">
        <v>119</v>
      </c>
      <c r="D199" s="132"/>
      <c r="E199" s="48" t="s">
        <v>487</v>
      </c>
      <c r="F199" s="190">
        <f>F200</f>
        <v>520369.88</v>
      </c>
      <c r="G199" s="82"/>
    </row>
    <row r="200" spans="1:7" ht="20.25" customHeight="1">
      <c r="A200" s="10" t="s">
        <v>168</v>
      </c>
      <c r="B200" s="10" t="s">
        <v>161</v>
      </c>
      <c r="C200" s="132" t="s">
        <v>401</v>
      </c>
      <c r="D200" s="132"/>
      <c r="E200" s="48" t="s">
        <v>403</v>
      </c>
      <c r="F200" s="190">
        <f>F202</f>
        <v>520369.88</v>
      </c>
      <c r="G200" s="82"/>
    </row>
    <row r="201" spans="1:7" ht="0.75" customHeight="1">
      <c r="A201" s="10"/>
      <c r="B201" s="10"/>
      <c r="C201" s="132"/>
      <c r="D201" s="132"/>
      <c r="E201" s="48"/>
      <c r="F201" s="190"/>
      <c r="G201" s="82"/>
    </row>
    <row r="202" spans="1:7" ht="28.5" customHeight="1">
      <c r="A202" s="13" t="s">
        <v>168</v>
      </c>
      <c r="B202" s="13" t="s">
        <v>161</v>
      </c>
      <c r="C202" s="134" t="s">
        <v>401</v>
      </c>
      <c r="D202" s="134" t="s">
        <v>104</v>
      </c>
      <c r="E202" s="108" t="s">
        <v>112</v>
      </c>
      <c r="F202" s="21">
        <v>520369.88</v>
      </c>
      <c r="G202" s="82"/>
    </row>
    <row r="203" spans="1:7" ht="28.5" customHeight="1">
      <c r="A203" s="10" t="s">
        <v>168</v>
      </c>
      <c r="B203" s="10" t="s">
        <v>161</v>
      </c>
      <c r="C203" s="132" t="s">
        <v>564</v>
      </c>
      <c r="D203" s="132"/>
      <c r="E203" s="107" t="s">
        <v>565</v>
      </c>
      <c r="F203" s="190">
        <f>F205</f>
        <v>17112.12</v>
      </c>
      <c r="G203" s="82"/>
    </row>
    <row r="204" spans="1:7" ht="1.5" customHeight="1">
      <c r="A204" s="13" t="s">
        <v>168</v>
      </c>
      <c r="B204" s="13" t="s">
        <v>161</v>
      </c>
      <c r="C204" s="134" t="s">
        <v>564</v>
      </c>
      <c r="D204" s="134" t="s">
        <v>103</v>
      </c>
      <c r="E204" s="108" t="s">
        <v>101</v>
      </c>
      <c r="F204" s="21">
        <v>0</v>
      </c>
      <c r="G204" s="82"/>
    </row>
    <row r="205" spans="1:7" ht="30.75" customHeight="1">
      <c r="A205" s="13" t="s">
        <v>168</v>
      </c>
      <c r="B205" s="13" t="s">
        <v>161</v>
      </c>
      <c r="C205" s="134" t="s">
        <v>564</v>
      </c>
      <c r="D205" s="132" t="s">
        <v>104</v>
      </c>
      <c r="E205" s="108" t="s">
        <v>112</v>
      </c>
      <c r="F205" s="21">
        <v>17112.12</v>
      </c>
      <c r="G205" s="82"/>
    </row>
    <row r="206" spans="1:7" ht="39" customHeight="1">
      <c r="A206" s="10" t="s">
        <v>168</v>
      </c>
      <c r="B206" s="10" t="s">
        <v>161</v>
      </c>
      <c r="C206" s="132" t="s">
        <v>194</v>
      </c>
      <c r="D206" s="132"/>
      <c r="E206" s="48" t="s">
        <v>385</v>
      </c>
      <c r="F206" s="21">
        <f>F207</f>
        <v>1546390</v>
      </c>
      <c r="G206" s="82"/>
    </row>
    <row r="207" spans="1:7" ht="39.75" customHeight="1">
      <c r="A207" s="10" t="s">
        <v>168</v>
      </c>
      <c r="B207" s="10" t="s">
        <v>161</v>
      </c>
      <c r="C207" s="132" t="s">
        <v>193</v>
      </c>
      <c r="D207" s="132"/>
      <c r="E207" s="48" t="s">
        <v>371</v>
      </c>
      <c r="F207" s="21">
        <f>F208</f>
        <v>1546390</v>
      </c>
      <c r="G207" s="82"/>
    </row>
    <row r="208" spans="1:7" ht="29.25" customHeight="1">
      <c r="A208" s="10" t="s">
        <v>168</v>
      </c>
      <c r="B208" s="10" t="s">
        <v>161</v>
      </c>
      <c r="C208" s="132" t="s">
        <v>195</v>
      </c>
      <c r="D208" s="132"/>
      <c r="E208" s="48" t="s">
        <v>289</v>
      </c>
      <c r="F208" s="21">
        <f>F209</f>
        <v>1546390</v>
      </c>
      <c r="G208" s="82"/>
    </row>
    <row r="209" spans="1:7" ht="21" customHeight="1">
      <c r="A209" s="13" t="s">
        <v>168</v>
      </c>
      <c r="B209" s="13" t="s">
        <v>161</v>
      </c>
      <c r="C209" s="134" t="s">
        <v>195</v>
      </c>
      <c r="D209" s="134" t="s">
        <v>397</v>
      </c>
      <c r="E209" s="49" t="s">
        <v>398</v>
      </c>
      <c r="F209" s="21">
        <f>F210</f>
        <v>1546390</v>
      </c>
      <c r="G209" s="82"/>
    </row>
    <row r="210" spans="1:7" ht="45" customHeight="1">
      <c r="A210" s="13" t="s">
        <v>168</v>
      </c>
      <c r="B210" s="13" t="s">
        <v>161</v>
      </c>
      <c r="C210" s="134" t="s">
        <v>195</v>
      </c>
      <c r="D210" s="134" t="s">
        <v>399</v>
      </c>
      <c r="E210" s="49" t="s">
        <v>400</v>
      </c>
      <c r="F210" s="193">
        <v>1546390</v>
      </c>
      <c r="G210" s="82"/>
    </row>
    <row r="211" spans="1:8" s="17" customFormat="1" ht="17.25" customHeight="1">
      <c r="A211" s="10" t="s">
        <v>168</v>
      </c>
      <c r="B211" s="10" t="s">
        <v>165</v>
      </c>
      <c r="C211" s="132"/>
      <c r="D211" s="132"/>
      <c r="E211" s="48" t="s">
        <v>157</v>
      </c>
      <c r="F211" s="21">
        <f>F220+F212</f>
        <v>1445400</v>
      </c>
      <c r="G211" s="82"/>
      <c r="H211" s="94"/>
    </row>
    <row r="212" spans="1:8" s="17" customFormat="1" ht="24.75" customHeight="1">
      <c r="A212" s="10" t="s">
        <v>168</v>
      </c>
      <c r="B212" s="10" t="s">
        <v>165</v>
      </c>
      <c r="C212" s="132" t="s">
        <v>197</v>
      </c>
      <c r="D212" s="132"/>
      <c r="E212" s="50" t="s">
        <v>481</v>
      </c>
      <c r="F212" s="21">
        <f>F213</f>
        <v>60000</v>
      </c>
      <c r="G212" s="82"/>
      <c r="H212" s="94"/>
    </row>
    <row r="213" spans="1:8" s="17" customFormat="1" ht="24.75" customHeight="1">
      <c r="A213" s="10" t="s">
        <v>168</v>
      </c>
      <c r="B213" s="10" t="s">
        <v>165</v>
      </c>
      <c r="C213" s="132" t="s">
        <v>198</v>
      </c>
      <c r="D213" s="132"/>
      <c r="E213" s="48" t="s">
        <v>200</v>
      </c>
      <c r="F213" s="21">
        <f>F214</f>
        <v>60000</v>
      </c>
      <c r="G213" s="82"/>
      <c r="H213" s="94"/>
    </row>
    <row r="214" spans="1:8" s="17" customFormat="1" ht="29.25" customHeight="1">
      <c r="A214" s="10" t="s">
        <v>168</v>
      </c>
      <c r="B214" s="10" t="s">
        <v>165</v>
      </c>
      <c r="C214" s="132" t="s">
        <v>366</v>
      </c>
      <c r="D214" s="132"/>
      <c r="E214" s="48" t="s">
        <v>276</v>
      </c>
      <c r="F214" s="21">
        <f>F215</f>
        <v>60000</v>
      </c>
      <c r="G214" s="82"/>
      <c r="H214" s="94"/>
    </row>
    <row r="215" spans="1:8" s="17" customFormat="1" ht="24.75" customHeight="1">
      <c r="A215" s="13" t="s">
        <v>168</v>
      </c>
      <c r="B215" s="13" t="s">
        <v>165</v>
      </c>
      <c r="C215" s="134" t="s">
        <v>366</v>
      </c>
      <c r="D215" s="134" t="s">
        <v>104</v>
      </c>
      <c r="E215" s="108" t="s">
        <v>112</v>
      </c>
      <c r="F215" s="22">
        <v>60000</v>
      </c>
      <c r="G215" s="82"/>
      <c r="H215" s="94"/>
    </row>
    <row r="216" spans="1:8" s="17" customFormat="1" ht="1.5" customHeight="1">
      <c r="A216" s="10" t="s">
        <v>168</v>
      </c>
      <c r="B216" s="10" t="s">
        <v>165</v>
      </c>
      <c r="C216" s="132" t="s">
        <v>346</v>
      </c>
      <c r="D216" s="132"/>
      <c r="E216" s="50" t="s">
        <v>486</v>
      </c>
      <c r="F216" s="21">
        <f>F217</f>
        <v>0</v>
      </c>
      <c r="G216" s="82"/>
      <c r="H216" s="94"/>
    </row>
    <row r="217" spans="1:8" s="17" customFormat="1" ht="24.75" customHeight="1" hidden="1">
      <c r="A217" s="10" t="s">
        <v>168</v>
      </c>
      <c r="B217" s="10" t="s">
        <v>165</v>
      </c>
      <c r="C217" s="132" t="s">
        <v>119</v>
      </c>
      <c r="D217" s="132"/>
      <c r="E217" s="48" t="s">
        <v>487</v>
      </c>
      <c r="F217" s="21">
        <f>F218</f>
        <v>0</v>
      </c>
      <c r="G217" s="82"/>
      <c r="H217" s="94"/>
    </row>
    <row r="218" spans="1:8" s="17" customFormat="1" ht="24.75" customHeight="1" hidden="1">
      <c r="A218" s="10" t="s">
        <v>168</v>
      </c>
      <c r="B218" s="10" t="s">
        <v>165</v>
      </c>
      <c r="C218" s="132" t="s">
        <v>401</v>
      </c>
      <c r="D218" s="132"/>
      <c r="E218" s="48" t="s">
        <v>403</v>
      </c>
      <c r="F218" s="21">
        <f>F219</f>
        <v>0</v>
      </c>
      <c r="G218" s="82"/>
      <c r="H218" s="94"/>
    </row>
    <row r="219" spans="1:8" s="17" customFormat="1" ht="24.75" customHeight="1" hidden="1">
      <c r="A219" s="13" t="s">
        <v>168</v>
      </c>
      <c r="B219" s="13" t="s">
        <v>165</v>
      </c>
      <c r="C219" s="134" t="s">
        <v>401</v>
      </c>
      <c r="D219" s="134" t="s">
        <v>104</v>
      </c>
      <c r="E219" s="108" t="s">
        <v>112</v>
      </c>
      <c r="F219" s="22">
        <v>0</v>
      </c>
      <c r="G219" s="82"/>
      <c r="H219" s="94"/>
    </row>
    <row r="220" spans="1:8" s="17" customFormat="1" ht="40.5" customHeight="1">
      <c r="A220" s="10" t="s">
        <v>168</v>
      </c>
      <c r="B220" s="10" t="s">
        <v>165</v>
      </c>
      <c r="C220" s="132" t="s">
        <v>194</v>
      </c>
      <c r="D220" s="132"/>
      <c r="E220" s="48" t="s">
        <v>385</v>
      </c>
      <c r="F220" s="21">
        <f>F221</f>
        <v>1385400</v>
      </c>
      <c r="G220" s="82"/>
      <c r="H220" s="94"/>
    </row>
    <row r="221" spans="1:8" ht="42.75" customHeight="1">
      <c r="A221" s="10" t="s">
        <v>168</v>
      </c>
      <c r="B221" s="10" t="s">
        <v>165</v>
      </c>
      <c r="C221" s="132" t="s">
        <v>193</v>
      </c>
      <c r="D221" s="132"/>
      <c r="E221" s="48" t="s">
        <v>371</v>
      </c>
      <c r="F221" s="21">
        <f>F230</f>
        <v>1385400</v>
      </c>
      <c r="G221" s="82"/>
      <c r="H221" s="96"/>
    </row>
    <row r="222" spans="1:7" ht="28.5" customHeight="1" hidden="1">
      <c r="A222" s="10" t="s">
        <v>168</v>
      </c>
      <c r="B222" s="10" t="s">
        <v>165</v>
      </c>
      <c r="C222" s="132" t="s">
        <v>192</v>
      </c>
      <c r="D222" s="132"/>
      <c r="E222" s="48" t="s">
        <v>307</v>
      </c>
      <c r="F222" s="21">
        <f>F224+F225+F229+F227</f>
        <v>0</v>
      </c>
      <c r="G222" s="82"/>
    </row>
    <row r="223" spans="1:7" ht="28.5" customHeight="1" hidden="1">
      <c r="A223" s="13" t="s">
        <v>168</v>
      </c>
      <c r="B223" s="13" t="s">
        <v>165</v>
      </c>
      <c r="C223" s="134" t="s">
        <v>192</v>
      </c>
      <c r="D223" s="134" t="s">
        <v>111</v>
      </c>
      <c r="E223" s="49" t="s">
        <v>116</v>
      </c>
      <c r="F223" s="22">
        <f>F224+F225</f>
        <v>0</v>
      </c>
      <c r="G223" s="82"/>
    </row>
    <row r="224" spans="1:7" ht="20.25" customHeight="1" hidden="1">
      <c r="A224" s="13" t="s">
        <v>168</v>
      </c>
      <c r="B224" s="13" t="s">
        <v>165</v>
      </c>
      <c r="C224" s="134" t="s">
        <v>192</v>
      </c>
      <c r="D224" s="134" t="s">
        <v>300</v>
      </c>
      <c r="E224" s="14" t="s">
        <v>58</v>
      </c>
      <c r="F224" s="22">
        <v>0</v>
      </c>
      <c r="G224" s="82"/>
    </row>
    <row r="225" spans="1:8" s="17" customFormat="1" ht="27.75" customHeight="1" hidden="1">
      <c r="A225" s="13" t="s">
        <v>168</v>
      </c>
      <c r="B225" s="13" t="s">
        <v>165</v>
      </c>
      <c r="C225" s="134" t="s">
        <v>192</v>
      </c>
      <c r="D225" s="134" t="s">
        <v>243</v>
      </c>
      <c r="E225" s="49" t="s">
        <v>226</v>
      </c>
      <c r="F225" s="22">
        <v>0</v>
      </c>
      <c r="G225" s="82"/>
      <c r="H225" s="94"/>
    </row>
    <row r="226" spans="1:8" s="17" customFormat="1" ht="27.75" customHeight="1" hidden="1">
      <c r="A226" s="13" t="s">
        <v>168</v>
      </c>
      <c r="B226" s="13" t="s">
        <v>165</v>
      </c>
      <c r="C226" s="134" t="s">
        <v>192</v>
      </c>
      <c r="D226" s="134" t="s">
        <v>104</v>
      </c>
      <c r="E226" s="108" t="s">
        <v>112</v>
      </c>
      <c r="F226" s="22">
        <f>F227</f>
        <v>0</v>
      </c>
      <c r="G226" s="82"/>
      <c r="H226" s="94"/>
    </row>
    <row r="227" spans="1:7" ht="27.75" customHeight="1" hidden="1">
      <c r="A227" s="13" t="s">
        <v>168</v>
      </c>
      <c r="B227" s="13" t="s">
        <v>165</v>
      </c>
      <c r="C227" s="134" t="s">
        <v>192</v>
      </c>
      <c r="D227" s="134" t="s">
        <v>295</v>
      </c>
      <c r="E227" s="49" t="s">
        <v>290</v>
      </c>
      <c r="F227" s="22">
        <v>0</v>
      </c>
      <c r="G227" s="92"/>
    </row>
    <row r="228" spans="1:7" ht="27.75" customHeight="1" hidden="1">
      <c r="A228" s="13" t="s">
        <v>168</v>
      </c>
      <c r="B228" s="13" t="s">
        <v>165</v>
      </c>
      <c r="C228" s="134" t="s">
        <v>192</v>
      </c>
      <c r="D228" s="134" t="s">
        <v>107</v>
      </c>
      <c r="E228" s="49" t="s">
        <v>114</v>
      </c>
      <c r="F228" s="22">
        <f>F229</f>
        <v>0</v>
      </c>
      <c r="G228" s="92"/>
    </row>
    <row r="229" spans="1:7" ht="28.5" customHeight="1" hidden="1">
      <c r="A229" s="13" t="s">
        <v>168</v>
      </c>
      <c r="B229" s="13" t="s">
        <v>165</v>
      </c>
      <c r="C229" s="134" t="s">
        <v>192</v>
      </c>
      <c r="D229" s="134" t="s">
        <v>255</v>
      </c>
      <c r="E229" s="49" t="s">
        <v>335</v>
      </c>
      <c r="F229" s="22">
        <v>0</v>
      </c>
      <c r="G229" s="82"/>
    </row>
    <row r="230" spans="1:7" ht="54" customHeight="1">
      <c r="A230" s="10" t="s">
        <v>168</v>
      </c>
      <c r="B230" s="10" t="s">
        <v>165</v>
      </c>
      <c r="C230" s="132" t="s">
        <v>191</v>
      </c>
      <c r="D230" s="132"/>
      <c r="E230" s="48" t="s">
        <v>190</v>
      </c>
      <c r="F230" s="21">
        <f>SUM(F231:F232)</f>
        <v>1385400</v>
      </c>
      <c r="G230" s="82"/>
    </row>
    <row r="231" spans="1:7" ht="27" customHeight="1">
      <c r="A231" s="13" t="s">
        <v>168</v>
      </c>
      <c r="B231" s="13" t="s">
        <v>165</v>
      </c>
      <c r="C231" s="134" t="s">
        <v>191</v>
      </c>
      <c r="D231" s="134" t="s">
        <v>106</v>
      </c>
      <c r="E231" s="108" t="s">
        <v>109</v>
      </c>
      <c r="F231" s="22">
        <v>1223000</v>
      </c>
      <c r="G231" s="82"/>
    </row>
    <row r="232" spans="1:7" ht="26.25" customHeight="1">
      <c r="A232" s="15" t="s">
        <v>168</v>
      </c>
      <c r="B232" s="15" t="s">
        <v>165</v>
      </c>
      <c r="C232" s="134" t="s">
        <v>191</v>
      </c>
      <c r="D232" s="134" t="s">
        <v>104</v>
      </c>
      <c r="E232" s="108" t="s">
        <v>112</v>
      </c>
      <c r="F232" s="22">
        <v>162400</v>
      </c>
      <c r="G232" s="82"/>
    </row>
    <row r="233" spans="1:7" ht="18" customHeight="1">
      <c r="A233" s="54">
        <v>10</v>
      </c>
      <c r="B233" s="54"/>
      <c r="C233" s="133"/>
      <c r="D233" s="133"/>
      <c r="E233" s="55" t="s">
        <v>291</v>
      </c>
      <c r="F233" s="56">
        <f>F234+F240+F246</f>
        <v>502704</v>
      </c>
      <c r="G233" s="89"/>
    </row>
    <row r="234" spans="1:8" ht="17.25" customHeight="1">
      <c r="A234" s="10">
        <v>10</v>
      </c>
      <c r="B234" s="10" t="s">
        <v>161</v>
      </c>
      <c r="C234" s="132"/>
      <c r="D234" s="132"/>
      <c r="E234" s="48" t="s">
        <v>158</v>
      </c>
      <c r="F234" s="21">
        <f>F235</f>
        <v>368704</v>
      </c>
      <c r="G234" s="82"/>
      <c r="H234" s="76"/>
    </row>
    <row r="235" spans="1:8" s="17" customFormat="1" ht="24.75" customHeight="1">
      <c r="A235" s="10">
        <v>10</v>
      </c>
      <c r="B235" s="10" t="s">
        <v>161</v>
      </c>
      <c r="C235" s="132" t="s">
        <v>185</v>
      </c>
      <c r="D235" s="132"/>
      <c r="E235" s="98" t="s">
        <v>488</v>
      </c>
      <c r="F235" s="21">
        <f>F236</f>
        <v>368704</v>
      </c>
      <c r="G235" s="82"/>
      <c r="H235" s="94"/>
    </row>
    <row r="236" spans="1:8" s="17" customFormat="1" ht="27.75" customHeight="1">
      <c r="A236" s="10" t="s">
        <v>297</v>
      </c>
      <c r="B236" s="10" t="s">
        <v>161</v>
      </c>
      <c r="C236" s="132" t="s">
        <v>188</v>
      </c>
      <c r="D236" s="132"/>
      <c r="E236" s="98" t="s">
        <v>189</v>
      </c>
      <c r="F236" s="42">
        <f>F237</f>
        <v>368704</v>
      </c>
      <c r="G236" s="83"/>
      <c r="H236" s="94"/>
    </row>
    <row r="237" spans="1:8" s="17" customFormat="1" ht="26.25" customHeight="1">
      <c r="A237" s="10" t="s">
        <v>297</v>
      </c>
      <c r="B237" s="10" t="s">
        <v>161</v>
      </c>
      <c r="C237" s="132" t="s">
        <v>405</v>
      </c>
      <c r="D237" s="132"/>
      <c r="E237" s="48" t="s">
        <v>159</v>
      </c>
      <c r="F237" s="21">
        <f>F238</f>
        <v>368704</v>
      </c>
      <c r="G237" s="82"/>
      <c r="H237" s="96"/>
    </row>
    <row r="238" spans="1:8" ht="29.25" customHeight="1">
      <c r="A238" s="10">
        <v>10</v>
      </c>
      <c r="B238" s="10" t="s">
        <v>161</v>
      </c>
      <c r="C238" s="132" t="s">
        <v>407</v>
      </c>
      <c r="D238" s="132"/>
      <c r="E238" s="48" t="s">
        <v>406</v>
      </c>
      <c r="F238" s="21">
        <f>F239</f>
        <v>368704</v>
      </c>
      <c r="G238" s="82"/>
      <c r="H238" s="96"/>
    </row>
    <row r="239" spans="1:8" ht="14.25" customHeight="1">
      <c r="A239" s="13" t="s">
        <v>297</v>
      </c>
      <c r="B239" s="13" t="s">
        <v>161</v>
      </c>
      <c r="C239" s="134" t="s">
        <v>407</v>
      </c>
      <c r="D239" s="134" t="s">
        <v>110</v>
      </c>
      <c r="E239" s="49" t="s">
        <v>160</v>
      </c>
      <c r="F239" s="22">
        <v>368704</v>
      </c>
      <c r="G239" s="82"/>
      <c r="H239" s="96"/>
    </row>
    <row r="240" spans="1:7" ht="16.5" customHeight="1">
      <c r="A240" s="10">
        <v>10</v>
      </c>
      <c r="B240" s="10" t="s">
        <v>164</v>
      </c>
      <c r="C240" s="132"/>
      <c r="D240" s="132"/>
      <c r="E240" s="48" t="s">
        <v>308</v>
      </c>
      <c r="F240" s="21">
        <f>F241</f>
        <v>45000</v>
      </c>
      <c r="G240" s="82"/>
    </row>
    <row r="241" spans="1:7" ht="27.75" customHeight="1">
      <c r="A241" s="10">
        <v>10</v>
      </c>
      <c r="B241" s="10" t="s">
        <v>164</v>
      </c>
      <c r="C241" s="132" t="s">
        <v>185</v>
      </c>
      <c r="D241" s="132"/>
      <c r="E241" s="98" t="s">
        <v>488</v>
      </c>
      <c r="F241" s="21">
        <f>F242</f>
        <v>45000</v>
      </c>
      <c r="G241" s="82"/>
    </row>
    <row r="242" spans="1:7" ht="27.75" customHeight="1">
      <c r="A242" s="10" t="s">
        <v>297</v>
      </c>
      <c r="B242" s="10" t="s">
        <v>164</v>
      </c>
      <c r="C242" s="132" t="s">
        <v>188</v>
      </c>
      <c r="D242" s="132"/>
      <c r="E242" s="98" t="s">
        <v>189</v>
      </c>
      <c r="F242" s="42">
        <f>F243</f>
        <v>45000</v>
      </c>
      <c r="G242" s="83"/>
    </row>
    <row r="243" spans="1:7" ht="27" customHeight="1">
      <c r="A243" s="10" t="s">
        <v>297</v>
      </c>
      <c r="B243" s="10" t="s">
        <v>164</v>
      </c>
      <c r="C243" s="132" t="s">
        <v>405</v>
      </c>
      <c r="D243" s="132"/>
      <c r="E243" s="48" t="s">
        <v>159</v>
      </c>
      <c r="F243" s="21">
        <f>F244</f>
        <v>45000</v>
      </c>
      <c r="G243" s="82"/>
    </row>
    <row r="244" spans="1:7" ht="30" customHeight="1">
      <c r="A244" s="10">
        <v>10</v>
      </c>
      <c r="B244" s="10" t="s">
        <v>164</v>
      </c>
      <c r="C244" s="132" t="s">
        <v>409</v>
      </c>
      <c r="D244" s="132"/>
      <c r="E244" s="48" t="s">
        <v>408</v>
      </c>
      <c r="F244" s="21">
        <f>F245</f>
        <v>45000</v>
      </c>
      <c r="G244" s="82"/>
    </row>
    <row r="245" spans="1:7" ht="21.75" customHeight="1">
      <c r="A245" s="13" t="s">
        <v>297</v>
      </c>
      <c r="B245" s="13" t="s">
        <v>164</v>
      </c>
      <c r="C245" s="134" t="s">
        <v>409</v>
      </c>
      <c r="D245" s="134" t="s">
        <v>110</v>
      </c>
      <c r="E245" s="179" t="s">
        <v>160</v>
      </c>
      <c r="F245" s="22">
        <v>45000</v>
      </c>
      <c r="G245" s="82"/>
    </row>
    <row r="246" spans="1:8" ht="0.75" customHeight="1">
      <c r="A246" s="10" t="s">
        <v>297</v>
      </c>
      <c r="B246" s="10" t="s">
        <v>164</v>
      </c>
      <c r="C246" s="132" t="s">
        <v>194</v>
      </c>
      <c r="D246" s="132"/>
      <c r="E246" s="107" t="s">
        <v>362</v>
      </c>
      <c r="F246" s="21">
        <f>F247</f>
        <v>89000</v>
      </c>
      <c r="G246" s="82"/>
      <c r="H246" s="76"/>
    </row>
    <row r="247" spans="1:8" ht="45.75" customHeight="1" hidden="1">
      <c r="A247" s="10" t="s">
        <v>297</v>
      </c>
      <c r="B247" s="10" t="s">
        <v>164</v>
      </c>
      <c r="C247" s="132" t="s">
        <v>193</v>
      </c>
      <c r="D247" s="132"/>
      <c r="E247" s="107" t="s">
        <v>410</v>
      </c>
      <c r="F247" s="21">
        <f>F248</f>
        <v>89000</v>
      </c>
      <c r="G247" s="82"/>
      <c r="H247" s="76"/>
    </row>
    <row r="248" spans="1:8" ht="52.5" customHeight="1">
      <c r="A248" s="10" t="s">
        <v>297</v>
      </c>
      <c r="B248" s="10" t="s">
        <v>164</v>
      </c>
      <c r="C248" s="132" t="s">
        <v>105</v>
      </c>
      <c r="D248" s="132"/>
      <c r="E248" s="109" t="s">
        <v>418</v>
      </c>
      <c r="F248" s="21">
        <f>F249</f>
        <v>89000</v>
      </c>
      <c r="G248" s="82"/>
      <c r="H248" s="76"/>
    </row>
    <row r="249" spans="1:8" ht="17.25" customHeight="1">
      <c r="A249" s="13" t="s">
        <v>297</v>
      </c>
      <c r="B249" s="13" t="s">
        <v>164</v>
      </c>
      <c r="C249" s="134" t="s">
        <v>105</v>
      </c>
      <c r="D249" s="134" t="s">
        <v>397</v>
      </c>
      <c r="E249" s="49" t="s">
        <v>398</v>
      </c>
      <c r="F249" s="21">
        <f>F250</f>
        <v>89000</v>
      </c>
      <c r="G249" s="82"/>
      <c r="H249" s="76"/>
    </row>
    <row r="250" spans="1:8" ht="42.75" customHeight="1">
      <c r="A250" s="13" t="s">
        <v>297</v>
      </c>
      <c r="B250" s="13" t="s">
        <v>164</v>
      </c>
      <c r="C250" s="134" t="s">
        <v>105</v>
      </c>
      <c r="D250" s="134" t="s">
        <v>399</v>
      </c>
      <c r="E250" s="49" t="s">
        <v>400</v>
      </c>
      <c r="F250" s="21">
        <v>89000</v>
      </c>
      <c r="G250" s="82"/>
      <c r="H250" s="76"/>
    </row>
    <row r="251" spans="1:7" ht="21" customHeight="1">
      <c r="A251" s="54">
        <v>11</v>
      </c>
      <c r="B251" s="54"/>
      <c r="C251" s="133"/>
      <c r="D251" s="133"/>
      <c r="E251" s="55" t="s">
        <v>171</v>
      </c>
      <c r="F251" s="56">
        <f>F252</f>
        <v>63000</v>
      </c>
      <c r="G251" s="89"/>
    </row>
    <row r="252" spans="1:7" ht="12.75" customHeight="1">
      <c r="A252" s="10">
        <v>11</v>
      </c>
      <c r="B252" s="10" t="s">
        <v>161</v>
      </c>
      <c r="C252" s="132"/>
      <c r="D252" s="132"/>
      <c r="E252" s="48" t="s">
        <v>294</v>
      </c>
      <c r="F252" s="21">
        <f>F253</f>
        <v>63000</v>
      </c>
      <c r="G252" s="82"/>
    </row>
    <row r="253" spans="1:7" ht="24.75" customHeight="1">
      <c r="A253" s="10">
        <v>11</v>
      </c>
      <c r="B253" s="10" t="s">
        <v>161</v>
      </c>
      <c r="C253" s="132" t="s">
        <v>182</v>
      </c>
      <c r="D253" s="132"/>
      <c r="E253" s="48" t="s">
        <v>490</v>
      </c>
      <c r="F253" s="21">
        <f>F254</f>
        <v>63000</v>
      </c>
      <c r="G253" s="82"/>
    </row>
    <row r="254" spans="1:7" ht="27.75" customHeight="1">
      <c r="A254" s="10" t="s">
        <v>302</v>
      </c>
      <c r="B254" s="10" t="s">
        <v>161</v>
      </c>
      <c r="C254" s="132" t="s">
        <v>183</v>
      </c>
      <c r="D254" s="132"/>
      <c r="E254" s="48" t="s">
        <v>184</v>
      </c>
      <c r="F254" s="42">
        <f>F255</f>
        <v>63000</v>
      </c>
      <c r="G254" s="83"/>
    </row>
    <row r="255" spans="1:7" ht="20.25" customHeight="1">
      <c r="A255" s="10">
        <v>11</v>
      </c>
      <c r="B255" s="10" t="s">
        <v>161</v>
      </c>
      <c r="C255" s="132" t="s">
        <v>411</v>
      </c>
      <c r="D255" s="132"/>
      <c r="E255" s="48" t="s">
        <v>172</v>
      </c>
      <c r="F255" s="21">
        <f>F256</f>
        <v>63000</v>
      </c>
      <c r="G255" s="82"/>
    </row>
    <row r="256" spans="1:7" ht="31.5" customHeight="1">
      <c r="A256" s="13" t="s">
        <v>302</v>
      </c>
      <c r="B256" s="13" t="s">
        <v>161</v>
      </c>
      <c r="C256" s="134" t="s">
        <v>411</v>
      </c>
      <c r="D256" s="134" t="s">
        <v>104</v>
      </c>
      <c r="E256" s="108" t="s">
        <v>112</v>
      </c>
      <c r="F256" s="22">
        <v>63000</v>
      </c>
      <c r="G256" s="82"/>
    </row>
    <row r="257" spans="1:7" ht="3.75" customHeight="1">
      <c r="A257" s="54" t="s">
        <v>296</v>
      </c>
      <c r="B257" s="54"/>
      <c r="C257" s="133"/>
      <c r="D257" s="133"/>
      <c r="E257" s="55" t="s">
        <v>412</v>
      </c>
      <c r="F257" s="56">
        <f>F258</f>
        <v>0</v>
      </c>
      <c r="G257" s="82"/>
    </row>
    <row r="258" spans="1:7" ht="31.5" customHeight="1" hidden="1">
      <c r="A258" s="10" t="s">
        <v>296</v>
      </c>
      <c r="B258" s="10" t="s">
        <v>161</v>
      </c>
      <c r="C258" s="132"/>
      <c r="D258" s="132"/>
      <c r="E258" s="48" t="s">
        <v>413</v>
      </c>
      <c r="F258" s="21">
        <f>F259</f>
        <v>0</v>
      </c>
      <c r="G258" s="82"/>
    </row>
    <row r="259" spans="1:7" ht="39.75" customHeight="1" hidden="1">
      <c r="A259" s="10" t="s">
        <v>296</v>
      </c>
      <c r="B259" s="10" t="s">
        <v>161</v>
      </c>
      <c r="C259" s="132" t="s">
        <v>194</v>
      </c>
      <c r="D259" s="134"/>
      <c r="E259" s="107" t="s">
        <v>414</v>
      </c>
      <c r="F259" s="21">
        <f>F260</f>
        <v>0</v>
      </c>
      <c r="G259" s="82"/>
    </row>
    <row r="260" spans="1:7" ht="42.75" customHeight="1" hidden="1">
      <c r="A260" s="10" t="s">
        <v>296</v>
      </c>
      <c r="B260" s="10" t="s">
        <v>161</v>
      </c>
      <c r="C260" s="132" t="s">
        <v>193</v>
      </c>
      <c r="D260" s="132"/>
      <c r="E260" s="107" t="s">
        <v>410</v>
      </c>
      <c r="F260" s="21">
        <f>F261</f>
        <v>0</v>
      </c>
      <c r="G260" s="82"/>
    </row>
    <row r="261" spans="1:7" ht="31.5" customHeight="1" hidden="1">
      <c r="A261" s="13" t="s">
        <v>296</v>
      </c>
      <c r="B261" s="13" t="s">
        <v>161</v>
      </c>
      <c r="C261" s="134" t="s">
        <v>417</v>
      </c>
      <c r="D261" s="134"/>
      <c r="E261" s="108" t="s">
        <v>415</v>
      </c>
      <c r="F261" s="21">
        <f>F262</f>
        <v>0</v>
      </c>
      <c r="G261" s="82"/>
    </row>
    <row r="262" spans="1:7" ht="31.5" customHeight="1" hidden="1">
      <c r="A262" s="13" t="s">
        <v>296</v>
      </c>
      <c r="B262" s="13" t="s">
        <v>161</v>
      </c>
      <c r="C262" s="134" t="s">
        <v>417</v>
      </c>
      <c r="D262" s="134" t="s">
        <v>15</v>
      </c>
      <c r="E262" s="108" t="s">
        <v>416</v>
      </c>
      <c r="F262" s="22">
        <v>0</v>
      </c>
      <c r="G262" s="82"/>
    </row>
    <row r="263" spans="1:7" ht="31.5" customHeight="1">
      <c r="A263" s="38"/>
      <c r="B263" s="38"/>
      <c r="C263" s="143"/>
      <c r="D263" s="143"/>
      <c r="E263" s="52" t="s">
        <v>309</v>
      </c>
      <c r="F263" s="39">
        <f>F8+F55+F62+F106+F127+F190+F196+F233+F251+F257+F185</f>
        <v>12328924.98</v>
      </c>
      <c r="G263" s="90"/>
    </row>
    <row r="264" ht="18.75" customHeight="1">
      <c r="G264" s="90"/>
    </row>
    <row r="265" ht="33.75" customHeight="1"/>
    <row r="266" ht="33.75" customHeight="1"/>
    <row r="267" ht="21.75" customHeight="1"/>
    <row r="268" ht="33" customHeight="1"/>
    <row r="269" ht="15">
      <c r="H269" s="97"/>
    </row>
  </sheetData>
  <sheetProtection/>
  <mergeCells count="6">
    <mergeCell ref="A2:F2"/>
    <mergeCell ref="A3:F3"/>
    <mergeCell ref="C5:C7"/>
    <mergeCell ref="D5:D7"/>
    <mergeCell ref="E5:E7"/>
    <mergeCell ref="A1:F1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14"/>
  <sheetViews>
    <sheetView view="pageBreakPreview" zoomScaleSheetLayoutView="100" zoomScalePageLayoutView="0" workbookViewId="0" topLeftCell="A184">
      <selection activeCell="I10" sqref="I10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5.57421875" style="53" customWidth="1"/>
    <col min="6" max="6" width="17.421875" style="5" customWidth="1"/>
    <col min="7" max="7" width="15.421875" style="91" customWidth="1"/>
    <col min="8" max="8" width="19.57421875" style="2" customWidth="1"/>
  </cols>
  <sheetData>
    <row r="1" spans="1:7" ht="81" customHeight="1">
      <c r="A1" s="294" t="s">
        <v>631</v>
      </c>
      <c r="B1" s="294"/>
      <c r="C1" s="294"/>
      <c r="D1" s="294"/>
      <c r="E1" s="294"/>
      <c r="F1" s="294"/>
      <c r="G1" s="294"/>
    </row>
    <row r="2" spans="1:7" ht="80.25" customHeight="1">
      <c r="A2" s="294" t="s">
        <v>612</v>
      </c>
      <c r="B2" s="294"/>
      <c r="C2" s="294"/>
      <c r="D2" s="294"/>
      <c r="E2" s="294"/>
      <c r="F2" s="294"/>
      <c r="G2" s="294"/>
    </row>
    <row r="3" spans="1:7" ht="45" customHeight="1">
      <c r="A3" s="295" t="s">
        <v>521</v>
      </c>
      <c r="B3" s="295"/>
      <c r="C3" s="295"/>
      <c r="D3" s="295"/>
      <c r="E3" s="295"/>
      <c r="F3" s="295"/>
      <c r="G3" s="85"/>
    </row>
    <row r="4" spans="6:7" ht="15">
      <c r="F4" s="1" t="s">
        <v>224</v>
      </c>
      <c r="G4" s="86"/>
    </row>
    <row r="5" spans="1:7" ht="15">
      <c r="A5" s="155" t="s">
        <v>134</v>
      </c>
      <c r="B5" s="155" t="s">
        <v>136</v>
      </c>
      <c r="C5" s="296" t="s">
        <v>138</v>
      </c>
      <c r="D5" s="296" t="s">
        <v>139</v>
      </c>
      <c r="E5" s="297" t="s">
        <v>140</v>
      </c>
      <c r="F5" s="156" t="s">
        <v>141</v>
      </c>
      <c r="G5" s="156" t="s">
        <v>141</v>
      </c>
    </row>
    <row r="6" spans="1:7" ht="16.5" customHeight="1">
      <c r="A6" s="155" t="s">
        <v>135</v>
      </c>
      <c r="B6" s="155" t="s">
        <v>137</v>
      </c>
      <c r="C6" s="296"/>
      <c r="D6" s="296"/>
      <c r="E6" s="297"/>
      <c r="F6" s="156" t="s">
        <v>142</v>
      </c>
      <c r="G6" s="156" t="s">
        <v>142</v>
      </c>
    </row>
    <row r="7" spans="1:7" ht="15">
      <c r="A7" s="155"/>
      <c r="B7" s="155" t="s">
        <v>135</v>
      </c>
      <c r="C7" s="296"/>
      <c r="D7" s="296"/>
      <c r="E7" s="297"/>
      <c r="F7" s="157" t="s">
        <v>494</v>
      </c>
      <c r="G7" s="157" t="s">
        <v>522</v>
      </c>
    </row>
    <row r="8" spans="1:8" s="16" customFormat="1" ht="21" customHeight="1">
      <c r="A8" s="54" t="s">
        <v>161</v>
      </c>
      <c r="B8" s="54"/>
      <c r="C8" s="133"/>
      <c r="D8" s="133"/>
      <c r="E8" s="55" t="s">
        <v>269</v>
      </c>
      <c r="F8" s="56">
        <f>SUM(F9+F14+F29+F24)</f>
        <v>5419866.62</v>
      </c>
      <c r="G8" s="56">
        <f>SUM(G9+G14+G29+G24)</f>
        <v>6043385</v>
      </c>
      <c r="H8" s="125"/>
    </row>
    <row r="9" spans="1:8" s="16" customFormat="1" ht="33" customHeight="1">
      <c r="A9" s="10" t="s">
        <v>161</v>
      </c>
      <c r="B9" s="10" t="s">
        <v>163</v>
      </c>
      <c r="C9" s="132"/>
      <c r="D9" s="132"/>
      <c r="E9" s="48" t="s">
        <v>270</v>
      </c>
      <c r="F9" s="21">
        <f aca="true" t="shared" si="0" ref="F9:G12">F10</f>
        <v>664741.88</v>
      </c>
      <c r="G9" s="21">
        <f t="shared" si="0"/>
        <v>664741.88</v>
      </c>
      <c r="H9" s="93"/>
    </row>
    <row r="10" spans="1:7" ht="44.25" customHeight="1">
      <c r="A10" s="10" t="s">
        <v>161</v>
      </c>
      <c r="B10" s="10" t="s">
        <v>163</v>
      </c>
      <c r="C10" s="132" t="s">
        <v>194</v>
      </c>
      <c r="D10" s="132"/>
      <c r="E10" s="48" t="s">
        <v>362</v>
      </c>
      <c r="F10" s="21">
        <f t="shared" si="0"/>
        <v>664741.88</v>
      </c>
      <c r="G10" s="21">
        <f t="shared" si="0"/>
        <v>664741.88</v>
      </c>
    </row>
    <row r="11" spans="1:7" ht="41.25" customHeight="1">
      <c r="A11" s="10" t="s">
        <v>161</v>
      </c>
      <c r="B11" s="10" t="s">
        <v>163</v>
      </c>
      <c r="C11" s="132" t="s">
        <v>193</v>
      </c>
      <c r="D11" s="132"/>
      <c r="E11" s="48" t="s">
        <v>363</v>
      </c>
      <c r="F11" s="21">
        <f t="shared" si="0"/>
        <v>664741.88</v>
      </c>
      <c r="G11" s="21">
        <f t="shared" si="0"/>
        <v>664741.88</v>
      </c>
    </row>
    <row r="12" spans="1:7" ht="19.5" customHeight="1">
      <c r="A12" s="10" t="s">
        <v>161</v>
      </c>
      <c r="B12" s="10" t="s">
        <v>163</v>
      </c>
      <c r="C12" s="132" t="s">
        <v>212</v>
      </c>
      <c r="D12" s="132"/>
      <c r="E12" s="48" t="s">
        <v>364</v>
      </c>
      <c r="F12" s="21">
        <f t="shared" si="0"/>
        <v>664741.88</v>
      </c>
      <c r="G12" s="21">
        <f t="shared" si="0"/>
        <v>664741.88</v>
      </c>
    </row>
    <row r="13" spans="1:7" ht="29.25" customHeight="1">
      <c r="A13" s="13" t="s">
        <v>161</v>
      </c>
      <c r="B13" s="13" t="s">
        <v>163</v>
      </c>
      <c r="C13" s="134" t="s">
        <v>212</v>
      </c>
      <c r="D13" s="134" t="s">
        <v>106</v>
      </c>
      <c r="E13" s="108" t="s">
        <v>109</v>
      </c>
      <c r="F13" s="21">
        <v>664741.88</v>
      </c>
      <c r="G13" s="21">
        <v>664741.88</v>
      </c>
    </row>
    <row r="14" spans="1:8" s="16" customFormat="1" ht="43.5" customHeight="1">
      <c r="A14" s="10" t="s">
        <v>161</v>
      </c>
      <c r="B14" s="10" t="s">
        <v>165</v>
      </c>
      <c r="C14" s="132"/>
      <c r="D14" s="132"/>
      <c r="E14" s="48" t="s">
        <v>272</v>
      </c>
      <c r="F14" s="21">
        <f>F15</f>
        <v>1086199</v>
      </c>
      <c r="G14" s="21">
        <f>G15</f>
        <v>1094326</v>
      </c>
      <c r="H14" s="93"/>
    </row>
    <row r="15" spans="1:8" s="17" customFormat="1" ht="41.25" customHeight="1">
      <c r="A15" s="10" t="s">
        <v>161</v>
      </c>
      <c r="B15" s="10" t="s">
        <v>165</v>
      </c>
      <c r="C15" s="132" t="s">
        <v>194</v>
      </c>
      <c r="D15" s="132"/>
      <c r="E15" s="48" t="s">
        <v>362</v>
      </c>
      <c r="F15" s="21">
        <f>F16</f>
        <v>1086199</v>
      </c>
      <c r="G15" s="21">
        <f>G16</f>
        <v>1094326</v>
      </c>
      <c r="H15" s="94"/>
    </row>
    <row r="16" spans="1:7" ht="42" customHeight="1">
      <c r="A16" s="10" t="s">
        <v>161</v>
      </c>
      <c r="B16" s="10" t="s">
        <v>165</v>
      </c>
      <c r="C16" s="132" t="s">
        <v>193</v>
      </c>
      <c r="D16" s="132"/>
      <c r="E16" s="48" t="s">
        <v>365</v>
      </c>
      <c r="F16" s="21">
        <f>F17+F22</f>
        <v>1086199</v>
      </c>
      <c r="G16" s="21">
        <f>G17+G22</f>
        <v>1094326</v>
      </c>
    </row>
    <row r="17" spans="1:7" ht="22.5" customHeight="1">
      <c r="A17" s="10" t="s">
        <v>161</v>
      </c>
      <c r="B17" s="10" t="s">
        <v>165</v>
      </c>
      <c r="C17" s="132" t="s">
        <v>213</v>
      </c>
      <c r="D17" s="132"/>
      <c r="E17" s="48" t="s">
        <v>274</v>
      </c>
      <c r="F17" s="21">
        <f>SUM(F18:F21)</f>
        <v>1085199</v>
      </c>
      <c r="G17" s="21">
        <f>SUM(G18:G21)</f>
        <v>1093326</v>
      </c>
    </row>
    <row r="18" spans="1:7" ht="28.5" customHeight="1">
      <c r="A18" s="13" t="s">
        <v>161</v>
      </c>
      <c r="B18" s="13" t="s">
        <v>165</v>
      </c>
      <c r="C18" s="134" t="s">
        <v>213</v>
      </c>
      <c r="D18" s="134" t="s">
        <v>106</v>
      </c>
      <c r="E18" s="108" t="s">
        <v>109</v>
      </c>
      <c r="F18" s="22">
        <v>798149</v>
      </c>
      <c r="G18" s="22">
        <v>798149</v>
      </c>
    </row>
    <row r="19" spans="1:8" s="17" customFormat="1" ht="24.75" customHeight="1">
      <c r="A19" s="13" t="s">
        <v>161</v>
      </c>
      <c r="B19" s="13" t="s">
        <v>165</v>
      </c>
      <c r="C19" s="134" t="s">
        <v>213</v>
      </c>
      <c r="D19" s="134" t="s">
        <v>104</v>
      </c>
      <c r="E19" s="108" t="s">
        <v>112</v>
      </c>
      <c r="F19" s="22">
        <v>261050</v>
      </c>
      <c r="G19" s="22">
        <v>280177</v>
      </c>
      <c r="H19" s="94"/>
    </row>
    <row r="20" spans="1:8" ht="22.5" customHeight="1">
      <c r="A20" s="13" t="s">
        <v>161</v>
      </c>
      <c r="B20" s="13" t="s">
        <v>165</v>
      </c>
      <c r="C20" s="134" t="s">
        <v>213</v>
      </c>
      <c r="D20" s="134" t="s">
        <v>107</v>
      </c>
      <c r="E20" s="49" t="s">
        <v>114</v>
      </c>
      <c r="F20" s="22">
        <v>0</v>
      </c>
      <c r="G20" s="22">
        <v>0</v>
      </c>
      <c r="H20" s="95"/>
    </row>
    <row r="21" spans="1:8" ht="29.25" customHeight="1">
      <c r="A21" s="13" t="s">
        <v>161</v>
      </c>
      <c r="B21" s="13" t="s">
        <v>165</v>
      </c>
      <c r="C21" s="134" t="s">
        <v>213</v>
      </c>
      <c r="D21" s="134" t="s">
        <v>108</v>
      </c>
      <c r="E21" s="49" t="s">
        <v>113</v>
      </c>
      <c r="F21" s="22">
        <v>26000</v>
      </c>
      <c r="G21" s="22">
        <v>15000</v>
      </c>
      <c r="H21" s="95"/>
    </row>
    <row r="22" spans="1:8" ht="53.25" customHeight="1">
      <c r="A22" s="10" t="s">
        <v>161</v>
      </c>
      <c r="B22" s="10" t="s">
        <v>165</v>
      </c>
      <c r="C22" s="132" t="s">
        <v>446</v>
      </c>
      <c r="D22" s="134"/>
      <c r="E22" s="185" t="s">
        <v>461</v>
      </c>
      <c r="F22" s="21">
        <f>F23</f>
        <v>1000</v>
      </c>
      <c r="G22" s="21">
        <f>G23</f>
        <v>1000</v>
      </c>
      <c r="H22" s="95"/>
    </row>
    <row r="23" spans="1:8" ht="30" customHeight="1">
      <c r="A23" s="10" t="s">
        <v>161</v>
      </c>
      <c r="B23" s="10" t="s">
        <v>165</v>
      </c>
      <c r="C23" s="132" t="s">
        <v>446</v>
      </c>
      <c r="D23" s="134" t="s">
        <v>104</v>
      </c>
      <c r="E23" s="108" t="s">
        <v>112</v>
      </c>
      <c r="F23" s="22">
        <v>1000</v>
      </c>
      <c r="G23" s="22">
        <v>1000</v>
      </c>
      <c r="H23" s="95"/>
    </row>
    <row r="24" spans="1:8" s="17" customFormat="1" ht="25.5" customHeight="1">
      <c r="A24" s="78" t="s">
        <v>161</v>
      </c>
      <c r="B24" s="78" t="s">
        <v>302</v>
      </c>
      <c r="C24" s="79"/>
      <c r="D24" s="79"/>
      <c r="E24" s="77" t="s">
        <v>90</v>
      </c>
      <c r="F24" s="21">
        <f aca="true" t="shared" si="1" ref="F24:G27">F25</f>
        <v>30000</v>
      </c>
      <c r="G24" s="21">
        <f t="shared" si="1"/>
        <v>40000</v>
      </c>
      <c r="H24" s="94"/>
    </row>
    <row r="25" spans="1:8" s="17" customFormat="1" ht="40.5" customHeight="1">
      <c r="A25" s="131" t="s">
        <v>161</v>
      </c>
      <c r="B25" s="131" t="s">
        <v>302</v>
      </c>
      <c r="C25" s="135" t="s">
        <v>194</v>
      </c>
      <c r="D25" s="135"/>
      <c r="E25" s="110" t="s">
        <v>372</v>
      </c>
      <c r="F25" s="21">
        <f t="shared" si="1"/>
        <v>30000</v>
      </c>
      <c r="G25" s="21">
        <f t="shared" si="1"/>
        <v>40000</v>
      </c>
      <c r="H25" s="94"/>
    </row>
    <row r="26" spans="1:8" s="17" customFormat="1" ht="39.75" customHeight="1">
      <c r="A26" s="131" t="s">
        <v>161</v>
      </c>
      <c r="B26" s="131" t="s">
        <v>302</v>
      </c>
      <c r="C26" s="135" t="s">
        <v>193</v>
      </c>
      <c r="D26" s="135"/>
      <c r="E26" s="110" t="s">
        <v>373</v>
      </c>
      <c r="F26" s="21">
        <f t="shared" si="1"/>
        <v>30000</v>
      </c>
      <c r="G26" s="21">
        <f t="shared" si="1"/>
        <v>40000</v>
      </c>
      <c r="H26" s="94"/>
    </row>
    <row r="27" spans="1:8" s="17" customFormat="1" ht="22.5" customHeight="1">
      <c r="A27" s="131" t="s">
        <v>161</v>
      </c>
      <c r="B27" s="131" t="s">
        <v>302</v>
      </c>
      <c r="C27" s="135" t="s">
        <v>92</v>
      </c>
      <c r="D27" s="135"/>
      <c r="E27" s="110" t="s">
        <v>91</v>
      </c>
      <c r="F27" s="21">
        <f t="shared" si="1"/>
        <v>30000</v>
      </c>
      <c r="G27" s="21">
        <f t="shared" si="1"/>
        <v>40000</v>
      </c>
      <c r="H27" s="94"/>
    </row>
    <row r="28" spans="1:8" s="17" customFormat="1" ht="17.25" customHeight="1">
      <c r="A28" s="131" t="s">
        <v>161</v>
      </c>
      <c r="B28" s="131" t="s">
        <v>302</v>
      </c>
      <c r="C28" s="135" t="s">
        <v>92</v>
      </c>
      <c r="D28" s="135" t="s">
        <v>94</v>
      </c>
      <c r="E28" s="110" t="s">
        <v>93</v>
      </c>
      <c r="F28" s="21">
        <v>30000</v>
      </c>
      <c r="G28" s="21">
        <v>40000</v>
      </c>
      <c r="H28" s="94"/>
    </row>
    <row r="29" spans="1:8" s="17" customFormat="1" ht="19.5" customHeight="1">
      <c r="A29" s="40" t="s">
        <v>161</v>
      </c>
      <c r="B29" s="40">
        <v>13</v>
      </c>
      <c r="C29" s="136"/>
      <c r="D29" s="136"/>
      <c r="E29" s="50" t="s">
        <v>145</v>
      </c>
      <c r="F29" s="42">
        <f>F30+F41+F37+F34</f>
        <v>3638925.74</v>
      </c>
      <c r="G29" s="42">
        <f>G30+G41+G37</f>
        <v>4244317.12</v>
      </c>
      <c r="H29" s="76"/>
    </row>
    <row r="30" spans="1:8" s="17" customFormat="1" ht="30" customHeight="1">
      <c r="A30" s="10" t="s">
        <v>161</v>
      </c>
      <c r="B30" s="10">
        <v>13</v>
      </c>
      <c r="C30" s="132" t="s">
        <v>197</v>
      </c>
      <c r="D30" s="132"/>
      <c r="E30" s="50" t="s">
        <v>481</v>
      </c>
      <c r="F30" s="21">
        <f aca="true" t="shared" si="2" ref="F30:G35">F31</f>
        <v>10000</v>
      </c>
      <c r="G30" s="21">
        <f t="shared" si="2"/>
        <v>0</v>
      </c>
      <c r="H30" s="76"/>
    </row>
    <row r="31" spans="1:8" s="17" customFormat="1" ht="30.75" customHeight="1">
      <c r="A31" s="10" t="s">
        <v>161</v>
      </c>
      <c r="B31" s="10" t="s">
        <v>216</v>
      </c>
      <c r="C31" s="132" t="s">
        <v>198</v>
      </c>
      <c r="D31" s="132"/>
      <c r="E31" s="48" t="s">
        <v>200</v>
      </c>
      <c r="F31" s="21">
        <f t="shared" si="2"/>
        <v>10000</v>
      </c>
      <c r="G31" s="21">
        <f t="shared" si="2"/>
        <v>0</v>
      </c>
      <c r="H31" s="76"/>
    </row>
    <row r="32" spans="1:8" s="17" customFormat="1" ht="28.5" customHeight="1">
      <c r="A32" s="10" t="s">
        <v>161</v>
      </c>
      <c r="B32" s="10">
        <v>13</v>
      </c>
      <c r="C32" s="132" t="s">
        <v>366</v>
      </c>
      <c r="D32" s="132"/>
      <c r="E32" s="48" t="s">
        <v>276</v>
      </c>
      <c r="F32" s="21">
        <f t="shared" si="2"/>
        <v>10000</v>
      </c>
      <c r="G32" s="21">
        <f t="shared" si="2"/>
        <v>0</v>
      </c>
      <c r="H32" s="76"/>
    </row>
    <row r="33" spans="1:8" s="17" customFormat="1" ht="31.5" customHeight="1">
      <c r="A33" s="13" t="s">
        <v>161</v>
      </c>
      <c r="B33" s="13" t="s">
        <v>296</v>
      </c>
      <c r="C33" s="134" t="s">
        <v>366</v>
      </c>
      <c r="D33" s="134" t="s">
        <v>528</v>
      </c>
      <c r="E33" s="108" t="s">
        <v>529</v>
      </c>
      <c r="F33" s="22">
        <v>10000</v>
      </c>
      <c r="G33" s="22">
        <v>0</v>
      </c>
      <c r="H33" s="76"/>
    </row>
    <row r="34" spans="1:8" s="17" customFormat="1" ht="40.5" customHeight="1">
      <c r="A34" s="10" t="s">
        <v>161</v>
      </c>
      <c r="B34" s="10">
        <v>13</v>
      </c>
      <c r="C34" s="132" t="s">
        <v>206</v>
      </c>
      <c r="D34" s="132"/>
      <c r="E34" s="50" t="s">
        <v>543</v>
      </c>
      <c r="F34" s="21">
        <f t="shared" si="2"/>
        <v>50000</v>
      </c>
      <c r="G34" s="21">
        <f t="shared" si="2"/>
        <v>0</v>
      </c>
      <c r="H34" s="76"/>
    </row>
    <row r="35" spans="1:8" s="17" customFormat="1" ht="31.5" customHeight="1">
      <c r="A35" s="10" t="s">
        <v>161</v>
      </c>
      <c r="B35" s="10">
        <v>13</v>
      </c>
      <c r="C35" s="132" t="s">
        <v>23</v>
      </c>
      <c r="D35" s="132"/>
      <c r="E35" s="48" t="s">
        <v>265</v>
      </c>
      <c r="F35" s="21">
        <f t="shared" si="2"/>
        <v>50000</v>
      </c>
      <c r="G35" s="21">
        <f t="shared" si="2"/>
        <v>0</v>
      </c>
      <c r="H35" s="76"/>
    </row>
    <row r="36" spans="1:8" s="17" customFormat="1" ht="31.5" customHeight="1">
      <c r="A36" s="13" t="s">
        <v>161</v>
      </c>
      <c r="B36" s="13" t="s">
        <v>296</v>
      </c>
      <c r="C36" s="134" t="s">
        <v>23</v>
      </c>
      <c r="D36" s="134" t="s">
        <v>104</v>
      </c>
      <c r="E36" s="108" t="s">
        <v>112</v>
      </c>
      <c r="F36" s="22">
        <v>50000</v>
      </c>
      <c r="G36" s="22">
        <v>0</v>
      </c>
      <c r="H36" s="76"/>
    </row>
    <row r="37" spans="1:8" s="17" customFormat="1" ht="31.5" customHeight="1">
      <c r="A37" s="10" t="s">
        <v>161</v>
      </c>
      <c r="B37" s="10" t="s">
        <v>296</v>
      </c>
      <c r="C37" s="132" t="s">
        <v>367</v>
      </c>
      <c r="D37" s="132"/>
      <c r="E37" s="127" t="s">
        <v>482</v>
      </c>
      <c r="F37" s="21">
        <f>F39</f>
        <v>2000</v>
      </c>
      <c r="G37" s="21">
        <f>G39</f>
        <v>0</v>
      </c>
      <c r="H37" s="76"/>
    </row>
    <row r="38" spans="1:7" ht="18" customHeight="1">
      <c r="A38" s="13" t="s">
        <v>161</v>
      </c>
      <c r="B38" s="13" t="s">
        <v>296</v>
      </c>
      <c r="C38" s="149" t="s">
        <v>32</v>
      </c>
      <c r="D38" s="132"/>
      <c r="E38" s="127" t="s">
        <v>368</v>
      </c>
      <c r="F38" s="21">
        <f>F39</f>
        <v>2000</v>
      </c>
      <c r="G38" s="21">
        <f>G39</f>
        <v>0</v>
      </c>
    </row>
    <row r="39" spans="1:7" ht="26.25" customHeight="1">
      <c r="A39" s="13" t="s">
        <v>161</v>
      </c>
      <c r="B39" s="13" t="s">
        <v>296</v>
      </c>
      <c r="C39" s="149" t="s">
        <v>33</v>
      </c>
      <c r="D39" s="134"/>
      <c r="E39" s="122" t="s">
        <v>369</v>
      </c>
      <c r="F39" s="22">
        <f>F40</f>
        <v>2000</v>
      </c>
      <c r="G39" s="22">
        <v>0</v>
      </c>
    </row>
    <row r="40" spans="1:7" ht="30" customHeight="1">
      <c r="A40" s="13" t="s">
        <v>161</v>
      </c>
      <c r="B40" s="13" t="s">
        <v>296</v>
      </c>
      <c r="C40" s="149" t="s">
        <v>33</v>
      </c>
      <c r="D40" s="134" t="s">
        <v>104</v>
      </c>
      <c r="E40" s="108" t="s">
        <v>112</v>
      </c>
      <c r="F40" s="22">
        <v>2000</v>
      </c>
      <c r="G40" s="22">
        <v>2000</v>
      </c>
    </row>
    <row r="41" spans="1:7" ht="27.75" customHeight="1">
      <c r="A41" s="10" t="s">
        <v>161</v>
      </c>
      <c r="B41" s="10">
        <v>13</v>
      </c>
      <c r="C41" s="132" t="s">
        <v>194</v>
      </c>
      <c r="D41" s="132"/>
      <c r="E41" s="48" t="s">
        <v>370</v>
      </c>
      <c r="F41" s="21">
        <f>F42</f>
        <v>3576925.74</v>
      </c>
      <c r="G41" s="21">
        <f>G42</f>
        <v>4244317.12</v>
      </c>
    </row>
    <row r="42" spans="1:7" ht="27.75" customHeight="1">
      <c r="A42" s="10" t="s">
        <v>161</v>
      </c>
      <c r="B42" s="10">
        <v>13</v>
      </c>
      <c r="C42" s="132" t="s">
        <v>193</v>
      </c>
      <c r="D42" s="132"/>
      <c r="E42" s="48" t="s">
        <v>371</v>
      </c>
      <c r="F42" s="21">
        <f>F46+F43</f>
        <v>3576925.74</v>
      </c>
      <c r="G42" s="21">
        <f>G46+G43</f>
        <v>4244317.12</v>
      </c>
    </row>
    <row r="43" spans="1:7" ht="40.5" customHeight="1">
      <c r="A43" s="10" t="s">
        <v>161</v>
      </c>
      <c r="B43" s="10">
        <v>13</v>
      </c>
      <c r="C43" s="132" t="s">
        <v>215</v>
      </c>
      <c r="D43" s="132"/>
      <c r="E43" s="48" t="s">
        <v>307</v>
      </c>
      <c r="F43" s="21">
        <f>SUM(F44:F45)</f>
        <v>3576925.74</v>
      </c>
      <c r="G43" s="21">
        <f>SUM(G44:G45)</f>
        <v>4244317.12</v>
      </c>
    </row>
    <row r="44" spans="1:7" ht="32.25" customHeight="1">
      <c r="A44" s="13" t="s">
        <v>161</v>
      </c>
      <c r="B44" s="13" t="s">
        <v>296</v>
      </c>
      <c r="C44" s="134" t="s">
        <v>215</v>
      </c>
      <c r="D44" s="134" t="s">
        <v>106</v>
      </c>
      <c r="E44" s="108" t="s">
        <v>109</v>
      </c>
      <c r="F44" s="22">
        <v>3187000</v>
      </c>
      <c r="G44" s="22">
        <v>3849828.38</v>
      </c>
    </row>
    <row r="45" spans="1:7" ht="32.25" customHeight="1">
      <c r="A45" s="13" t="s">
        <v>161</v>
      </c>
      <c r="B45" s="13" t="s">
        <v>296</v>
      </c>
      <c r="C45" s="134" t="s">
        <v>215</v>
      </c>
      <c r="D45" s="134" t="s">
        <v>104</v>
      </c>
      <c r="E45" s="108" t="s">
        <v>112</v>
      </c>
      <c r="F45" s="22">
        <v>389925.74</v>
      </c>
      <c r="G45" s="22">
        <v>394488.74</v>
      </c>
    </row>
    <row r="46" spans="1:7" ht="1.5" customHeight="1" hidden="1">
      <c r="A46" s="10" t="s">
        <v>161</v>
      </c>
      <c r="B46" s="10">
        <v>13</v>
      </c>
      <c r="C46" s="132" t="s">
        <v>214</v>
      </c>
      <c r="D46" s="132"/>
      <c r="E46" s="48" t="s">
        <v>179</v>
      </c>
      <c r="F46" s="21">
        <f>SUM(F47:F47)</f>
        <v>0</v>
      </c>
      <c r="G46" s="21">
        <f>SUM(G47:G47)</f>
        <v>0</v>
      </c>
    </row>
    <row r="47" spans="1:7" ht="39" customHeight="1" hidden="1">
      <c r="A47" s="13" t="s">
        <v>161</v>
      </c>
      <c r="B47" s="13" t="s">
        <v>296</v>
      </c>
      <c r="C47" s="134" t="s">
        <v>214</v>
      </c>
      <c r="D47" s="134" t="s">
        <v>104</v>
      </c>
      <c r="E47" s="108" t="s">
        <v>112</v>
      </c>
      <c r="F47" s="22">
        <v>0</v>
      </c>
      <c r="G47" s="22">
        <v>0</v>
      </c>
    </row>
    <row r="48" spans="1:7" ht="20.25" customHeight="1">
      <c r="A48" s="54" t="s">
        <v>163</v>
      </c>
      <c r="B48" s="54"/>
      <c r="C48" s="133"/>
      <c r="D48" s="133"/>
      <c r="E48" s="55" t="s">
        <v>146</v>
      </c>
      <c r="F48" s="56">
        <f aca="true" t="shared" si="3" ref="F48:G51">F49</f>
        <v>153400</v>
      </c>
      <c r="G48" s="56">
        <f t="shared" si="3"/>
        <v>161000</v>
      </c>
    </row>
    <row r="49" spans="1:7" ht="21.75" customHeight="1">
      <c r="A49" s="10" t="s">
        <v>163</v>
      </c>
      <c r="B49" s="10" t="s">
        <v>164</v>
      </c>
      <c r="C49" s="132"/>
      <c r="D49" s="132"/>
      <c r="E49" s="48" t="s">
        <v>277</v>
      </c>
      <c r="F49" s="21">
        <f t="shared" si="3"/>
        <v>153400</v>
      </c>
      <c r="G49" s="21">
        <f t="shared" si="3"/>
        <v>161000</v>
      </c>
    </row>
    <row r="50" spans="1:8" s="17" customFormat="1" ht="29.25" customHeight="1">
      <c r="A50" s="10" t="s">
        <v>163</v>
      </c>
      <c r="B50" s="10" t="s">
        <v>164</v>
      </c>
      <c r="C50" s="132" t="s">
        <v>194</v>
      </c>
      <c r="D50" s="132"/>
      <c r="E50" s="48" t="s">
        <v>362</v>
      </c>
      <c r="F50" s="21">
        <f t="shared" si="3"/>
        <v>153400</v>
      </c>
      <c r="G50" s="21">
        <f t="shared" si="3"/>
        <v>161000</v>
      </c>
      <c r="H50" s="94"/>
    </row>
    <row r="51" spans="1:7" ht="25.5" customHeight="1">
      <c r="A51" s="10" t="s">
        <v>163</v>
      </c>
      <c r="B51" s="10" t="s">
        <v>164</v>
      </c>
      <c r="C51" s="132" t="s">
        <v>193</v>
      </c>
      <c r="D51" s="132"/>
      <c r="E51" s="48" t="s">
        <v>371</v>
      </c>
      <c r="F51" s="21">
        <f t="shared" si="3"/>
        <v>153400</v>
      </c>
      <c r="G51" s="21">
        <f t="shared" si="3"/>
        <v>161000</v>
      </c>
    </row>
    <row r="52" spans="1:7" ht="31.5" customHeight="1">
      <c r="A52" s="10" t="s">
        <v>163</v>
      </c>
      <c r="B52" s="10" t="s">
        <v>164</v>
      </c>
      <c r="C52" s="132" t="s">
        <v>196</v>
      </c>
      <c r="D52" s="132"/>
      <c r="E52" s="48" t="s">
        <v>278</v>
      </c>
      <c r="F52" s="21">
        <f>SUM(F53:F54)</f>
        <v>153400</v>
      </c>
      <c r="G52" s="21">
        <f>SUM(G53:G54)</f>
        <v>161000</v>
      </c>
    </row>
    <row r="53" spans="1:8" ht="24.75" customHeight="1">
      <c r="A53" s="13" t="s">
        <v>163</v>
      </c>
      <c r="B53" s="13" t="s">
        <v>164</v>
      </c>
      <c r="C53" s="134" t="s">
        <v>196</v>
      </c>
      <c r="D53" s="134" t="s">
        <v>106</v>
      </c>
      <c r="E53" s="108" t="s">
        <v>109</v>
      </c>
      <c r="F53" s="22">
        <v>153400</v>
      </c>
      <c r="G53" s="22">
        <v>161000</v>
      </c>
      <c r="H53" s="76"/>
    </row>
    <row r="54" spans="1:7" ht="27" customHeight="1" hidden="1">
      <c r="A54" s="13" t="s">
        <v>163</v>
      </c>
      <c r="B54" s="13" t="s">
        <v>164</v>
      </c>
      <c r="C54" s="134" t="s">
        <v>196</v>
      </c>
      <c r="D54" s="134" t="s">
        <v>104</v>
      </c>
      <c r="E54" s="108" t="s">
        <v>112</v>
      </c>
      <c r="F54" s="43">
        <v>0</v>
      </c>
      <c r="G54" s="43">
        <v>0</v>
      </c>
    </row>
    <row r="55" spans="1:7" ht="33.75" customHeight="1">
      <c r="A55" s="54" t="s">
        <v>164</v>
      </c>
      <c r="B55" s="54"/>
      <c r="C55" s="133"/>
      <c r="D55" s="133"/>
      <c r="E55" s="55" t="s">
        <v>279</v>
      </c>
      <c r="F55" s="56">
        <f>F56+F66+F91</f>
        <v>351999</v>
      </c>
      <c r="G55" s="56">
        <f>G56+G66+G91</f>
        <v>311000</v>
      </c>
    </row>
    <row r="56" spans="1:7" ht="13.5" customHeight="1">
      <c r="A56" s="10" t="s">
        <v>164</v>
      </c>
      <c r="B56" s="10" t="s">
        <v>169</v>
      </c>
      <c r="C56" s="132"/>
      <c r="D56" s="132"/>
      <c r="E56" s="48" t="s">
        <v>531</v>
      </c>
      <c r="F56" s="21">
        <f>F57+F62</f>
        <v>10000</v>
      </c>
      <c r="G56" s="21">
        <f>G57+G62</f>
        <v>10000</v>
      </c>
    </row>
    <row r="57" spans="1:7" ht="0.75" customHeight="1">
      <c r="A57" s="10" t="s">
        <v>164</v>
      </c>
      <c r="B57" s="10" t="s">
        <v>169</v>
      </c>
      <c r="C57" s="137" t="s">
        <v>377</v>
      </c>
      <c r="D57" s="132"/>
      <c r="E57" s="48" t="s">
        <v>378</v>
      </c>
      <c r="F57" s="21">
        <f aca="true" t="shared" si="4" ref="F57:G60">F58</f>
        <v>0</v>
      </c>
      <c r="G57" s="21">
        <f t="shared" si="4"/>
        <v>0</v>
      </c>
    </row>
    <row r="58" spans="1:7" ht="29.25" customHeight="1" hidden="1">
      <c r="A58" s="10" t="s">
        <v>164</v>
      </c>
      <c r="B58" s="10" t="s">
        <v>169</v>
      </c>
      <c r="C58" s="137" t="s">
        <v>380</v>
      </c>
      <c r="D58" s="132"/>
      <c r="E58" s="159" t="s">
        <v>379</v>
      </c>
      <c r="F58" s="21">
        <f t="shared" si="4"/>
        <v>0</v>
      </c>
      <c r="G58" s="21">
        <f t="shared" si="4"/>
        <v>0</v>
      </c>
    </row>
    <row r="59" spans="1:7" ht="29.25" customHeight="1" hidden="1">
      <c r="A59" s="10" t="s">
        <v>164</v>
      </c>
      <c r="B59" s="10" t="s">
        <v>169</v>
      </c>
      <c r="C59" s="137" t="s">
        <v>381</v>
      </c>
      <c r="D59" s="132"/>
      <c r="E59" s="48" t="s">
        <v>382</v>
      </c>
      <c r="F59" s="21">
        <f t="shared" si="4"/>
        <v>0</v>
      </c>
      <c r="G59" s="21">
        <f t="shared" si="4"/>
        <v>0</v>
      </c>
    </row>
    <row r="60" spans="1:8" s="17" customFormat="1" ht="30" customHeight="1" hidden="1">
      <c r="A60" s="13" t="s">
        <v>164</v>
      </c>
      <c r="B60" s="13" t="s">
        <v>169</v>
      </c>
      <c r="C60" s="138" t="s">
        <v>381</v>
      </c>
      <c r="D60" s="134" t="s">
        <v>103</v>
      </c>
      <c r="E60" s="108" t="s">
        <v>101</v>
      </c>
      <c r="F60" s="21">
        <f t="shared" si="4"/>
        <v>0</v>
      </c>
      <c r="G60" s="21">
        <f t="shared" si="4"/>
        <v>0</v>
      </c>
      <c r="H60" s="94"/>
    </row>
    <row r="61" spans="1:7" ht="20.25" customHeight="1" hidden="1">
      <c r="A61" s="13" t="s">
        <v>164</v>
      </c>
      <c r="B61" s="13" t="s">
        <v>169</v>
      </c>
      <c r="C61" s="138" t="s">
        <v>381</v>
      </c>
      <c r="D61" s="134" t="s">
        <v>104</v>
      </c>
      <c r="E61" s="111" t="s">
        <v>144</v>
      </c>
      <c r="F61" s="21">
        <v>0</v>
      </c>
      <c r="G61" s="21">
        <v>0</v>
      </c>
    </row>
    <row r="62" spans="1:7" ht="30.75" customHeight="1">
      <c r="A62" s="10" t="s">
        <v>164</v>
      </c>
      <c r="B62" s="10" t="s">
        <v>169</v>
      </c>
      <c r="C62" s="132" t="s">
        <v>194</v>
      </c>
      <c r="D62" s="132"/>
      <c r="E62" s="48" t="s">
        <v>362</v>
      </c>
      <c r="F62" s="21">
        <f aca="true" t="shared" si="5" ref="F62:G64">F63</f>
        <v>10000</v>
      </c>
      <c r="G62" s="21">
        <f t="shared" si="5"/>
        <v>10000</v>
      </c>
    </row>
    <row r="63" spans="1:7" ht="39" customHeight="1">
      <c r="A63" s="10" t="s">
        <v>164</v>
      </c>
      <c r="B63" s="10" t="s">
        <v>169</v>
      </c>
      <c r="C63" s="132" t="s">
        <v>193</v>
      </c>
      <c r="D63" s="132"/>
      <c r="E63" s="48" t="s">
        <v>371</v>
      </c>
      <c r="F63" s="21">
        <f t="shared" si="5"/>
        <v>10000</v>
      </c>
      <c r="G63" s="21">
        <f t="shared" si="5"/>
        <v>10000</v>
      </c>
    </row>
    <row r="64" spans="1:7" ht="27.75" customHeight="1">
      <c r="A64" s="10" t="s">
        <v>164</v>
      </c>
      <c r="B64" s="10" t="s">
        <v>169</v>
      </c>
      <c r="C64" s="132" t="s">
        <v>202</v>
      </c>
      <c r="D64" s="132"/>
      <c r="E64" s="48" t="s">
        <v>281</v>
      </c>
      <c r="F64" s="21">
        <f t="shared" si="5"/>
        <v>10000</v>
      </c>
      <c r="G64" s="21">
        <f t="shared" si="5"/>
        <v>10000</v>
      </c>
    </row>
    <row r="65" spans="1:7" ht="28.5" customHeight="1">
      <c r="A65" s="13" t="s">
        <v>164</v>
      </c>
      <c r="B65" s="13" t="s">
        <v>169</v>
      </c>
      <c r="C65" s="134" t="s">
        <v>202</v>
      </c>
      <c r="D65" s="134" t="s">
        <v>104</v>
      </c>
      <c r="E65" s="108" t="s">
        <v>112</v>
      </c>
      <c r="F65" s="21">
        <v>10000</v>
      </c>
      <c r="G65" s="21">
        <v>10000</v>
      </c>
    </row>
    <row r="66" spans="1:7" ht="26.25" customHeight="1">
      <c r="A66" s="10" t="s">
        <v>164</v>
      </c>
      <c r="B66" s="10">
        <v>10</v>
      </c>
      <c r="C66" s="132"/>
      <c r="D66" s="132"/>
      <c r="E66" s="48" t="s">
        <v>544</v>
      </c>
      <c r="F66" s="21">
        <f>F80+F67</f>
        <v>340999</v>
      </c>
      <c r="G66" s="21">
        <f>G80+G67</f>
        <v>301000</v>
      </c>
    </row>
    <row r="67" spans="1:7" ht="36.75" customHeight="1">
      <c r="A67" s="10" t="s">
        <v>164</v>
      </c>
      <c r="B67" s="10" t="s">
        <v>297</v>
      </c>
      <c r="C67" s="137" t="s">
        <v>497</v>
      </c>
      <c r="D67" s="132"/>
      <c r="E67" s="162" t="s">
        <v>484</v>
      </c>
      <c r="F67" s="21">
        <f>F73</f>
        <v>320999</v>
      </c>
      <c r="G67" s="21">
        <f>G74</f>
        <v>0</v>
      </c>
    </row>
    <row r="68" spans="1:7" ht="15" customHeight="1" hidden="1">
      <c r="A68" s="10" t="s">
        <v>164</v>
      </c>
      <c r="B68" s="10" t="s">
        <v>297</v>
      </c>
      <c r="C68" s="137" t="s">
        <v>344</v>
      </c>
      <c r="D68" s="132"/>
      <c r="E68" s="159" t="s">
        <v>147</v>
      </c>
      <c r="F68" s="21">
        <f aca="true" t="shared" si="6" ref="F68:G70">F69</f>
        <v>0</v>
      </c>
      <c r="G68" s="21">
        <f t="shared" si="6"/>
        <v>0</v>
      </c>
    </row>
    <row r="69" spans="1:7" ht="29.25" customHeight="1" hidden="1">
      <c r="A69" s="10" t="s">
        <v>164</v>
      </c>
      <c r="B69" s="10" t="s">
        <v>297</v>
      </c>
      <c r="C69" s="137" t="s">
        <v>376</v>
      </c>
      <c r="D69" s="132"/>
      <c r="E69" s="160" t="s">
        <v>375</v>
      </c>
      <c r="F69" s="21">
        <f t="shared" si="6"/>
        <v>0</v>
      </c>
      <c r="G69" s="21">
        <f t="shared" si="6"/>
        <v>0</v>
      </c>
    </row>
    <row r="70" spans="1:7" ht="26.25" customHeight="1" hidden="1">
      <c r="A70" s="13" t="s">
        <v>164</v>
      </c>
      <c r="B70" s="13" t="s">
        <v>297</v>
      </c>
      <c r="C70" s="138" t="s">
        <v>376</v>
      </c>
      <c r="D70" s="134" t="s">
        <v>103</v>
      </c>
      <c r="E70" s="108" t="s">
        <v>101</v>
      </c>
      <c r="F70" s="22">
        <f t="shared" si="6"/>
        <v>0</v>
      </c>
      <c r="G70" s="22">
        <f t="shared" si="6"/>
        <v>0</v>
      </c>
    </row>
    <row r="71" spans="1:7" ht="27" customHeight="1" hidden="1">
      <c r="A71" s="13" t="s">
        <v>164</v>
      </c>
      <c r="B71" s="13" t="s">
        <v>297</v>
      </c>
      <c r="C71" s="138" t="s">
        <v>376</v>
      </c>
      <c r="D71" s="134" t="s">
        <v>104</v>
      </c>
      <c r="E71" s="111" t="s">
        <v>144</v>
      </c>
      <c r="F71" s="22">
        <v>0</v>
      </c>
      <c r="G71" s="22">
        <v>0</v>
      </c>
    </row>
    <row r="72" spans="1:7" ht="30.75" customHeight="1" hidden="1">
      <c r="A72" s="40" t="s">
        <v>164</v>
      </c>
      <c r="B72" s="40" t="s">
        <v>297</v>
      </c>
      <c r="C72" s="161" t="s">
        <v>347</v>
      </c>
      <c r="D72" s="136"/>
      <c r="E72" s="162" t="s">
        <v>383</v>
      </c>
      <c r="F72" s="42">
        <v>0</v>
      </c>
      <c r="G72" s="42">
        <f aca="true" t="shared" si="7" ref="F72:G76">G73</f>
        <v>0</v>
      </c>
    </row>
    <row r="73" spans="1:7" ht="27" customHeight="1">
      <c r="A73" s="40" t="s">
        <v>164</v>
      </c>
      <c r="B73" s="40" t="s">
        <v>297</v>
      </c>
      <c r="C73" s="161" t="s">
        <v>348</v>
      </c>
      <c r="D73" s="136"/>
      <c r="E73" s="163" t="s">
        <v>147</v>
      </c>
      <c r="F73" s="42">
        <f>F74+F76+F78</f>
        <v>320999</v>
      </c>
      <c r="G73" s="42">
        <f t="shared" si="7"/>
        <v>0</v>
      </c>
    </row>
    <row r="74" spans="1:7" ht="33" customHeight="1">
      <c r="A74" s="40" t="s">
        <v>164</v>
      </c>
      <c r="B74" s="40" t="s">
        <v>297</v>
      </c>
      <c r="C74" s="161" t="s">
        <v>384</v>
      </c>
      <c r="D74" s="136"/>
      <c r="E74" s="164" t="s">
        <v>375</v>
      </c>
      <c r="F74" s="21">
        <f t="shared" si="7"/>
        <v>37160.62</v>
      </c>
      <c r="G74" s="21">
        <f t="shared" si="7"/>
        <v>0</v>
      </c>
    </row>
    <row r="75" spans="1:7" ht="26.25" customHeight="1">
      <c r="A75" s="37" t="s">
        <v>164</v>
      </c>
      <c r="B75" s="37" t="s">
        <v>297</v>
      </c>
      <c r="C75" s="165" t="s">
        <v>384</v>
      </c>
      <c r="D75" s="134" t="s">
        <v>104</v>
      </c>
      <c r="E75" s="167" t="s">
        <v>144</v>
      </c>
      <c r="F75" s="43">
        <v>37160.62</v>
      </c>
      <c r="G75" s="43">
        <v>0</v>
      </c>
    </row>
    <row r="76" spans="1:7" ht="26.25" customHeight="1">
      <c r="A76" s="40" t="s">
        <v>164</v>
      </c>
      <c r="B76" s="40" t="s">
        <v>297</v>
      </c>
      <c r="C76" s="119" t="s">
        <v>559</v>
      </c>
      <c r="D76" s="134"/>
      <c r="E76" s="160" t="s">
        <v>560</v>
      </c>
      <c r="F76" s="21">
        <f t="shared" si="7"/>
        <v>229292.93</v>
      </c>
      <c r="G76" s="21">
        <f t="shared" si="7"/>
        <v>0</v>
      </c>
    </row>
    <row r="77" spans="1:7" ht="26.25" customHeight="1">
      <c r="A77" s="37" t="s">
        <v>164</v>
      </c>
      <c r="B77" s="37" t="s">
        <v>297</v>
      </c>
      <c r="C77" s="149" t="s">
        <v>559</v>
      </c>
      <c r="D77" s="134" t="s">
        <v>104</v>
      </c>
      <c r="E77" s="167" t="s">
        <v>144</v>
      </c>
      <c r="F77" s="43">
        <v>229292.93</v>
      </c>
      <c r="G77" s="43">
        <v>0</v>
      </c>
    </row>
    <row r="78" spans="1:7" ht="26.25" customHeight="1">
      <c r="A78" s="40" t="s">
        <v>164</v>
      </c>
      <c r="B78" s="40" t="s">
        <v>297</v>
      </c>
      <c r="C78" s="119" t="s">
        <v>561</v>
      </c>
      <c r="D78" s="134"/>
      <c r="E78" s="160" t="s">
        <v>562</v>
      </c>
      <c r="F78" s="21">
        <f>F79</f>
        <v>54545.45</v>
      </c>
      <c r="G78" s="21">
        <f>G79</f>
        <v>0</v>
      </c>
    </row>
    <row r="79" spans="1:7" ht="26.25" customHeight="1">
      <c r="A79" s="37" t="s">
        <v>164</v>
      </c>
      <c r="B79" s="37" t="s">
        <v>297</v>
      </c>
      <c r="C79" s="149" t="s">
        <v>561</v>
      </c>
      <c r="D79" s="134" t="s">
        <v>104</v>
      </c>
      <c r="E79" s="167" t="s">
        <v>144</v>
      </c>
      <c r="F79" s="43">
        <v>54545.45</v>
      </c>
      <c r="G79" s="43">
        <v>0</v>
      </c>
    </row>
    <row r="80" spans="1:7" ht="28.5" customHeight="1">
      <c r="A80" s="10" t="s">
        <v>164</v>
      </c>
      <c r="B80" s="10" t="s">
        <v>297</v>
      </c>
      <c r="C80" s="132" t="s">
        <v>194</v>
      </c>
      <c r="D80" s="132"/>
      <c r="E80" s="48" t="s">
        <v>385</v>
      </c>
      <c r="F80" s="21">
        <f>F85+F83+F81</f>
        <v>20000</v>
      </c>
      <c r="G80" s="21">
        <f>G85+G83+G81</f>
        <v>301000</v>
      </c>
    </row>
    <row r="81" spans="1:7" ht="37.5" customHeight="1">
      <c r="A81" s="40" t="s">
        <v>164</v>
      </c>
      <c r="B81" s="40" t="s">
        <v>297</v>
      </c>
      <c r="C81" s="119" t="s">
        <v>605</v>
      </c>
      <c r="D81" s="134"/>
      <c r="E81" s="160" t="s">
        <v>560</v>
      </c>
      <c r="F81" s="42">
        <f>F82</f>
        <v>0</v>
      </c>
      <c r="G81" s="21">
        <f aca="true" t="shared" si="8" ref="F81:G83">G82</f>
        <v>229292.93</v>
      </c>
    </row>
    <row r="82" spans="1:7" ht="37.5" customHeight="1">
      <c r="A82" s="37" t="s">
        <v>164</v>
      </c>
      <c r="B82" s="37" t="s">
        <v>297</v>
      </c>
      <c r="C82" s="149" t="s">
        <v>605</v>
      </c>
      <c r="D82" s="134" t="s">
        <v>104</v>
      </c>
      <c r="E82" s="167" t="s">
        <v>144</v>
      </c>
      <c r="F82" s="43">
        <v>0</v>
      </c>
      <c r="G82" s="43">
        <v>229292.93</v>
      </c>
    </row>
    <row r="83" spans="1:7" ht="37.5" customHeight="1">
      <c r="A83" s="40" t="s">
        <v>164</v>
      </c>
      <c r="B83" s="40" t="s">
        <v>297</v>
      </c>
      <c r="C83" s="119" t="s">
        <v>606</v>
      </c>
      <c r="D83" s="134"/>
      <c r="E83" s="160" t="s">
        <v>562</v>
      </c>
      <c r="F83" s="21">
        <f t="shared" si="8"/>
        <v>0</v>
      </c>
      <c r="G83" s="21">
        <f t="shared" si="8"/>
        <v>54545.45</v>
      </c>
    </row>
    <row r="84" spans="1:7" ht="37.5" customHeight="1">
      <c r="A84" s="37" t="s">
        <v>164</v>
      </c>
      <c r="B84" s="37" t="s">
        <v>297</v>
      </c>
      <c r="C84" s="149" t="s">
        <v>606</v>
      </c>
      <c r="D84" s="134" t="s">
        <v>104</v>
      </c>
      <c r="E84" s="167" t="s">
        <v>144</v>
      </c>
      <c r="F84" s="21">
        <v>0</v>
      </c>
      <c r="G84" s="22">
        <v>54545.45</v>
      </c>
    </row>
    <row r="85" spans="1:7" ht="37.5" customHeight="1">
      <c r="A85" s="10" t="s">
        <v>164</v>
      </c>
      <c r="B85" s="10" t="s">
        <v>297</v>
      </c>
      <c r="C85" s="132" t="s">
        <v>193</v>
      </c>
      <c r="D85" s="132"/>
      <c r="E85" s="48" t="s">
        <v>371</v>
      </c>
      <c r="F85" s="21">
        <f>SUM(F86)</f>
        <v>20000</v>
      </c>
      <c r="G85" s="21">
        <f>SUM(G86)</f>
        <v>17161.62</v>
      </c>
    </row>
    <row r="86" spans="1:7" ht="31.5" customHeight="1">
      <c r="A86" s="10" t="s">
        <v>164</v>
      </c>
      <c r="B86" s="10">
        <v>10</v>
      </c>
      <c r="C86" s="132" t="s">
        <v>203</v>
      </c>
      <c r="D86" s="132"/>
      <c r="E86" s="48" t="s">
        <v>282</v>
      </c>
      <c r="F86" s="21">
        <f>SUM(F87)</f>
        <v>20000</v>
      </c>
      <c r="G86" s="21">
        <f>SUM(G87:G87)</f>
        <v>17161.62</v>
      </c>
    </row>
    <row r="87" spans="1:7" ht="27.75" customHeight="1">
      <c r="A87" s="13" t="s">
        <v>164</v>
      </c>
      <c r="B87" s="13" t="s">
        <v>297</v>
      </c>
      <c r="C87" s="134" t="s">
        <v>203</v>
      </c>
      <c r="D87" s="134" t="s">
        <v>104</v>
      </c>
      <c r="E87" s="108" t="s">
        <v>112</v>
      </c>
      <c r="F87" s="22">
        <v>20000</v>
      </c>
      <c r="G87" s="22">
        <v>17161.62</v>
      </c>
    </row>
    <row r="88" spans="1:7" ht="3" customHeight="1" hidden="1">
      <c r="A88" s="10" t="s">
        <v>164</v>
      </c>
      <c r="B88" s="10" t="s">
        <v>297</v>
      </c>
      <c r="C88" s="132" t="s">
        <v>469</v>
      </c>
      <c r="D88" s="132"/>
      <c r="E88" s="48" t="s">
        <v>471</v>
      </c>
      <c r="F88" s="21">
        <f>SUM(F90)</f>
        <v>0</v>
      </c>
      <c r="G88" s="21">
        <f>SUM(G90)</f>
        <v>0</v>
      </c>
    </row>
    <row r="89" spans="1:7" ht="30" customHeight="1" hidden="1">
      <c r="A89" s="13" t="s">
        <v>164</v>
      </c>
      <c r="B89" s="13" t="s">
        <v>297</v>
      </c>
      <c r="C89" s="134" t="s">
        <v>98</v>
      </c>
      <c r="D89" s="134" t="s">
        <v>104</v>
      </c>
      <c r="E89" s="108" t="s">
        <v>112</v>
      </c>
      <c r="F89" s="21">
        <f>F90</f>
        <v>0</v>
      </c>
      <c r="G89" s="21">
        <f>G90</f>
        <v>0</v>
      </c>
    </row>
    <row r="90" spans="1:7" ht="29.25" customHeight="1" hidden="1">
      <c r="A90" s="13" t="s">
        <v>164</v>
      </c>
      <c r="B90" s="13" t="s">
        <v>297</v>
      </c>
      <c r="C90" s="134" t="s">
        <v>469</v>
      </c>
      <c r="D90" s="134" t="s">
        <v>295</v>
      </c>
      <c r="E90" s="49" t="s">
        <v>275</v>
      </c>
      <c r="F90" s="22">
        <v>0</v>
      </c>
      <c r="G90" s="22">
        <v>0</v>
      </c>
    </row>
    <row r="91" spans="1:7" ht="29.25" customHeight="1">
      <c r="A91" s="10" t="s">
        <v>164</v>
      </c>
      <c r="B91" s="10" t="s">
        <v>84</v>
      </c>
      <c r="C91" s="132"/>
      <c r="D91" s="132"/>
      <c r="E91" s="9" t="s">
        <v>89</v>
      </c>
      <c r="F91" s="21">
        <f aca="true" t="shared" si="9" ref="F91:G93">F92</f>
        <v>1000</v>
      </c>
      <c r="G91" s="21">
        <f t="shared" si="9"/>
        <v>0</v>
      </c>
    </row>
    <row r="92" spans="1:7" ht="50.25" customHeight="1">
      <c r="A92" s="10" t="s">
        <v>164</v>
      </c>
      <c r="B92" s="10" t="s">
        <v>84</v>
      </c>
      <c r="C92" s="132" t="s">
        <v>118</v>
      </c>
      <c r="D92" s="132"/>
      <c r="E92" s="50" t="s">
        <v>485</v>
      </c>
      <c r="F92" s="21">
        <f t="shared" si="9"/>
        <v>1000</v>
      </c>
      <c r="G92" s="21">
        <f t="shared" si="9"/>
        <v>0</v>
      </c>
    </row>
    <row r="93" spans="1:7" ht="19.5" customHeight="1">
      <c r="A93" s="10" t="s">
        <v>164</v>
      </c>
      <c r="B93" s="10" t="s">
        <v>84</v>
      </c>
      <c r="C93" s="132" t="s">
        <v>117</v>
      </c>
      <c r="D93" s="132"/>
      <c r="E93" s="48" t="s">
        <v>387</v>
      </c>
      <c r="F93" s="21">
        <f t="shared" si="9"/>
        <v>1000</v>
      </c>
      <c r="G93" s="21">
        <f t="shared" si="9"/>
        <v>0</v>
      </c>
    </row>
    <row r="94" spans="1:7" ht="30" customHeight="1">
      <c r="A94" s="10" t="s">
        <v>164</v>
      </c>
      <c r="B94" s="10" t="s">
        <v>84</v>
      </c>
      <c r="C94" s="132" t="s">
        <v>117</v>
      </c>
      <c r="D94" s="132"/>
      <c r="E94" s="48" t="s">
        <v>388</v>
      </c>
      <c r="F94" s="21">
        <f>F96</f>
        <v>1000</v>
      </c>
      <c r="G94" s="21">
        <f>G96</f>
        <v>0</v>
      </c>
    </row>
    <row r="95" spans="1:7" ht="30" customHeight="1">
      <c r="A95" s="13" t="s">
        <v>164</v>
      </c>
      <c r="B95" s="13" t="s">
        <v>84</v>
      </c>
      <c r="C95" s="134" t="s">
        <v>420</v>
      </c>
      <c r="D95" s="134" t="s">
        <v>104</v>
      </c>
      <c r="E95" s="108" t="s">
        <v>112</v>
      </c>
      <c r="F95" s="22">
        <f>F96</f>
        <v>1000</v>
      </c>
      <c r="G95" s="22">
        <f>G96</f>
        <v>0</v>
      </c>
    </row>
    <row r="96" spans="1:7" ht="30" customHeight="1">
      <c r="A96" s="13" t="s">
        <v>164</v>
      </c>
      <c r="B96" s="13" t="s">
        <v>84</v>
      </c>
      <c r="C96" s="134" t="s">
        <v>420</v>
      </c>
      <c r="D96" s="134" t="s">
        <v>295</v>
      </c>
      <c r="E96" s="49" t="s">
        <v>275</v>
      </c>
      <c r="F96" s="22">
        <v>1000</v>
      </c>
      <c r="G96" s="22">
        <v>0</v>
      </c>
    </row>
    <row r="97" spans="1:7" ht="19.5" customHeight="1">
      <c r="A97" s="54" t="s">
        <v>165</v>
      </c>
      <c r="B97" s="54"/>
      <c r="C97" s="133"/>
      <c r="D97" s="133"/>
      <c r="E97" s="55" t="s">
        <v>148</v>
      </c>
      <c r="F97" s="56">
        <f>F105+F111</f>
        <v>452800</v>
      </c>
      <c r="G97" s="56">
        <f>G105+G111</f>
        <v>378200</v>
      </c>
    </row>
    <row r="98" spans="1:7" ht="20.25" customHeight="1" hidden="1">
      <c r="A98" s="103" t="s">
        <v>165</v>
      </c>
      <c r="B98" s="103" t="s">
        <v>169</v>
      </c>
      <c r="C98" s="132"/>
      <c r="D98" s="144"/>
      <c r="E98" s="48" t="s">
        <v>227</v>
      </c>
      <c r="F98" s="21">
        <f>F109</f>
        <v>361900</v>
      </c>
      <c r="G98" s="21">
        <f>G109</f>
        <v>378200</v>
      </c>
    </row>
    <row r="99" spans="1:7" ht="0.75" customHeight="1" hidden="1">
      <c r="A99" s="104" t="s">
        <v>165</v>
      </c>
      <c r="B99" s="104" t="s">
        <v>169</v>
      </c>
      <c r="C99" s="139" t="s">
        <v>207</v>
      </c>
      <c r="D99" s="145"/>
      <c r="E99" s="52" t="s">
        <v>263</v>
      </c>
      <c r="F99" s="69">
        <f aca="true" t="shared" si="10" ref="F99:G102">SUM(F100)</f>
        <v>0</v>
      </c>
      <c r="G99" s="69">
        <f t="shared" si="10"/>
        <v>0</v>
      </c>
    </row>
    <row r="100" spans="1:7" ht="33.75" customHeight="1" hidden="1">
      <c r="A100" s="104" t="s">
        <v>165</v>
      </c>
      <c r="B100" s="104" t="s">
        <v>169</v>
      </c>
      <c r="C100" s="139" t="s">
        <v>208</v>
      </c>
      <c r="D100" s="145"/>
      <c r="E100" s="52" t="s">
        <v>264</v>
      </c>
      <c r="F100" s="69">
        <f t="shared" si="10"/>
        <v>0</v>
      </c>
      <c r="G100" s="69">
        <f t="shared" si="10"/>
        <v>0</v>
      </c>
    </row>
    <row r="101" spans="1:7" ht="36" customHeight="1" hidden="1">
      <c r="A101" s="104" t="s">
        <v>165</v>
      </c>
      <c r="B101" s="104" t="s">
        <v>169</v>
      </c>
      <c r="C101" s="139" t="s">
        <v>267</v>
      </c>
      <c r="D101" s="145"/>
      <c r="E101" s="52" t="s">
        <v>265</v>
      </c>
      <c r="F101" s="69">
        <f t="shared" si="10"/>
        <v>0</v>
      </c>
      <c r="G101" s="69">
        <f t="shared" si="10"/>
        <v>0</v>
      </c>
    </row>
    <row r="102" spans="1:7" ht="27" customHeight="1" hidden="1">
      <c r="A102" s="104" t="s">
        <v>165</v>
      </c>
      <c r="B102" s="104" t="s">
        <v>169</v>
      </c>
      <c r="C102" s="139" t="s">
        <v>268</v>
      </c>
      <c r="D102" s="145"/>
      <c r="E102" s="52" t="s">
        <v>266</v>
      </c>
      <c r="F102" s="69">
        <f t="shared" si="10"/>
        <v>0</v>
      </c>
      <c r="G102" s="69">
        <f t="shared" si="10"/>
        <v>0</v>
      </c>
    </row>
    <row r="103" spans="1:7" ht="29.25" customHeight="1" hidden="1">
      <c r="A103" s="105" t="s">
        <v>165</v>
      </c>
      <c r="B103" s="105" t="s">
        <v>169</v>
      </c>
      <c r="C103" s="140" t="s">
        <v>268</v>
      </c>
      <c r="D103" s="146" t="s">
        <v>295</v>
      </c>
      <c r="E103" s="72" t="s">
        <v>275</v>
      </c>
      <c r="F103" s="101"/>
      <c r="G103" s="101"/>
    </row>
    <row r="104" spans="1:7" ht="40.5" customHeight="1" hidden="1">
      <c r="A104" s="103" t="s">
        <v>165</v>
      </c>
      <c r="B104" s="103" t="s">
        <v>169</v>
      </c>
      <c r="C104" s="132" t="s">
        <v>194</v>
      </c>
      <c r="D104" s="144"/>
      <c r="E104" s="48" t="s">
        <v>271</v>
      </c>
      <c r="F104" s="21">
        <f>F108</f>
        <v>361900</v>
      </c>
      <c r="G104" s="21">
        <f>G108</f>
        <v>378200</v>
      </c>
    </row>
    <row r="105" spans="1:7" ht="17.25" customHeight="1">
      <c r="A105" s="103" t="s">
        <v>165</v>
      </c>
      <c r="B105" s="103" t="s">
        <v>169</v>
      </c>
      <c r="C105" s="132"/>
      <c r="D105" s="144"/>
      <c r="E105" s="48" t="s">
        <v>227</v>
      </c>
      <c r="F105" s="21">
        <f>F106+F108</f>
        <v>452800</v>
      </c>
      <c r="G105" s="21">
        <f>G106+G108</f>
        <v>378200</v>
      </c>
    </row>
    <row r="106" spans="1:7" ht="28.5" customHeight="1">
      <c r="A106" s="103" t="s">
        <v>165</v>
      </c>
      <c r="B106" s="103" t="s">
        <v>169</v>
      </c>
      <c r="C106" s="134" t="s">
        <v>534</v>
      </c>
      <c r="D106" s="144"/>
      <c r="E106" s="48" t="s">
        <v>449</v>
      </c>
      <c r="F106" s="21">
        <f>F107</f>
        <v>90900</v>
      </c>
      <c r="G106" s="21">
        <f>G107</f>
        <v>0</v>
      </c>
    </row>
    <row r="107" spans="1:7" ht="26.25" customHeight="1">
      <c r="A107" s="106" t="s">
        <v>165</v>
      </c>
      <c r="B107" s="106" t="s">
        <v>169</v>
      </c>
      <c r="C107" s="134" t="s">
        <v>535</v>
      </c>
      <c r="D107" s="147" t="s">
        <v>104</v>
      </c>
      <c r="E107" s="108" t="s">
        <v>112</v>
      </c>
      <c r="F107" s="22">
        <v>90900</v>
      </c>
      <c r="G107" s="21">
        <v>0</v>
      </c>
    </row>
    <row r="108" spans="1:7" ht="42.75" customHeight="1">
      <c r="A108" s="103" t="s">
        <v>165</v>
      </c>
      <c r="B108" s="103" t="s">
        <v>169</v>
      </c>
      <c r="C108" s="132" t="s">
        <v>193</v>
      </c>
      <c r="D108" s="144"/>
      <c r="E108" s="48" t="s">
        <v>371</v>
      </c>
      <c r="F108" s="21">
        <f>F109</f>
        <v>361900</v>
      </c>
      <c r="G108" s="21">
        <f>G109</f>
        <v>378200</v>
      </c>
    </row>
    <row r="109" spans="1:7" ht="27.75" customHeight="1">
      <c r="A109" s="103" t="s">
        <v>165</v>
      </c>
      <c r="B109" s="103" t="s">
        <v>169</v>
      </c>
      <c r="C109" s="132" t="s">
        <v>339</v>
      </c>
      <c r="D109" s="144"/>
      <c r="E109" s="51" t="s">
        <v>389</v>
      </c>
      <c r="F109" s="21">
        <f>F110</f>
        <v>361900</v>
      </c>
      <c r="G109" s="21">
        <f>G110</f>
        <v>378200</v>
      </c>
    </row>
    <row r="110" spans="1:7" ht="27.75" customHeight="1">
      <c r="A110" s="106" t="s">
        <v>165</v>
      </c>
      <c r="B110" s="106" t="s">
        <v>169</v>
      </c>
      <c r="C110" s="134" t="s">
        <v>339</v>
      </c>
      <c r="D110" s="147" t="s">
        <v>104</v>
      </c>
      <c r="E110" s="108" t="s">
        <v>112</v>
      </c>
      <c r="F110" s="22">
        <v>361900</v>
      </c>
      <c r="G110" s="22">
        <v>378200</v>
      </c>
    </row>
    <row r="111" spans="1:7" ht="0.75" customHeight="1">
      <c r="A111" s="19" t="s">
        <v>165</v>
      </c>
      <c r="B111" s="19" t="s">
        <v>298</v>
      </c>
      <c r="C111" s="132"/>
      <c r="D111" s="132"/>
      <c r="E111" s="48" t="s">
        <v>149</v>
      </c>
      <c r="F111" s="21">
        <f>F116</f>
        <v>0</v>
      </c>
      <c r="G111" s="21">
        <f>G116</f>
        <v>0</v>
      </c>
    </row>
    <row r="112" spans="1:7" ht="0.75" customHeight="1" hidden="1">
      <c r="A112" s="19" t="s">
        <v>165</v>
      </c>
      <c r="B112" s="19" t="s">
        <v>298</v>
      </c>
      <c r="C112" s="132" t="s">
        <v>201</v>
      </c>
      <c r="D112" s="132"/>
      <c r="E112" s="98" t="s">
        <v>495</v>
      </c>
      <c r="F112" s="21">
        <f aca="true" t="shared" si="11" ref="F112:G114">F113</f>
        <v>0</v>
      </c>
      <c r="G112" s="21">
        <f t="shared" si="11"/>
        <v>0</v>
      </c>
    </row>
    <row r="113" spans="1:7" ht="29.25" customHeight="1" hidden="1">
      <c r="A113" s="19" t="s">
        <v>204</v>
      </c>
      <c r="B113" s="19" t="s">
        <v>298</v>
      </c>
      <c r="C113" s="132" t="s">
        <v>199</v>
      </c>
      <c r="D113" s="132"/>
      <c r="E113" s="98" t="s">
        <v>205</v>
      </c>
      <c r="F113" s="21">
        <f t="shared" si="11"/>
        <v>0</v>
      </c>
      <c r="G113" s="21">
        <f t="shared" si="11"/>
        <v>0</v>
      </c>
    </row>
    <row r="114" spans="1:7" ht="30.75" customHeight="1" hidden="1">
      <c r="A114" s="19" t="s">
        <v>165</v>
      </c>
      <c r="B114" s="19" t="s">
        <v>298</v>
      </c>
      <c r="C114" s="132" t="s">
        <v>390</v>
      </c>
      <c r="D114" s="132"/>
      <c r="E114" s="48" t="s">
        <v>180</v>
      </c>
      <c r="F114" s="21">
        <f t="shared" si="11"/>
        <v>0</v>
      </c>
      <c r="G114" s="21">
        <f t="shared" si="11"/>
        <v>0</v>
      </c>
    </row>
    <row r="115" spans="1:7" ht="22.5" customHeight="1" hidden="1">
      <c r="A115" s="15" t="s">
        <v>165</v>
      </c>
      <c r="B115" s="15" t="s">
        <v>298</v>
      </c>
      <c r="C115" s="134" t="s">
        <v>390</v>
      </c>
      <c r="D115" s="134" t="s">
        <v>104</v>
      </c>
      <c r="E115" s="108" t="s">
        <v>112</v>
      </c>
      <c r="F115" s="22">
        <v>0</v>
      </c>
      <c r="G115" s="22">
        <v>0</v>
      </c>
    </row>
    <row r="116" spans="1:7" ht="30" customHeight="1" hidden="1">
      <c r="A116" s="19" t="s">
        <v>165</v>
      </c>
      <c r="B116" s="19" t="s">
        <v>298</v>
      </c>
      <c r="C116" s="19" t="s">
        <v>352</v>
      </c>
      <c r="D116" s="19"/>
      <c r="E116" s="48" t="s">
        <v>391</v>
      </c>
      <c r="F116" s="21">
        <f>F117</f>
        <v>0</v>
      </c>
      <c r="G116" s="21">
        <f>G117</f>
        <v>0</v>
      </c>
    </row>
    <row r="117" spans="1:7" ht="24" customHeight="1" hidden="1">
      <c r="A117" s="15" t="s">
        <v>165</v>
      </c>
      <c r="B117" s="15" t="s">
        <v>298</v>
      </c>
      <c r="C117" s="15" t="s">
        <v>352</v>
      </c>
      <c r="D117" s="15" t="s">
        <v>103</v>
      </c>
      <c r="E117" s="108" t="s">
        <v>101</v>
      </c>
      <c r="F117" s="22">
        <f>F118</f>
        <v>0</v>
      </c>
      <c r="G117" s="22">
        <f>G118</f>
        <v>0</v>
      </c>
    </row>
    <row r="118" spans="1:7" ht="28.5" customHeight="1" hidden="1">
      <c r="A118" s="15" t="s">
        <v>165</v>
      </c>
      <c r="B118" s="15" t="s">
        <v>298</v>
      </c>
      <c r="C118" s="15" t="s">
        <v>352</v>
      </c>
      <c r="D118" s="15" t="s">
        <v>104</v>
      </c>
      <c r="E118" s="111" t="s">
        <v>144</v>
      </c>
      <c r="F118" s="22">
        <v>0</v>
      </c>
      <c r="G118" s="22">
        <v>0</v>
      </c>
    </row>
    <row r="119" spans="1:7" ht="25.5" customHeight="1">
      <c r="A119" s="73" t="s">
        <v>166</v>
      </c>
      <c r="B119" s="73"/>
      <c r="C119" s="133"/>
      <c r="D119" s="133"/>
      <c r="E119" s="55" t="s">
        <v>283</v>
      </c>
      <c r="F119" s="56">
        <f>F120+F132+F142</f>
        <v>1239020.5499999998</v>
      </c>
      <c r="G119" s="56">
        <f>G120+G132+G142</f>
        <v>936074</v>
      </c>
    </row>
    <row r="120" spans="1:7" ht="25.5" customHeight="1">
      <c r="A120" s="223" t="s">
        <v>166</v>
      </c>
      <c r="B120" s="223" t="s">
        <v>163</v>
      </c>
      <c r="C120" s="224"/>
      <c r="D120" s="224"/>
      <c r="E120" s="225" t="s">
        <v>455</v>
      </c>
      <c r="F120" s="21">
        <f>F121+F123+F126</f>
        <v>830000</v>
      </c>
      <c r="G120" s="21">
        <f>G121+G123+G126</f>
        <v>470000</v>
      </c>
    </row>
    <row r="121" spans="1:7" ht="28.5" customHeight="1">
      <c r="A121" s="10" t="s">
        <v>166</v>
      </c>
      <c r="B121" s="10" t="s">
        <v>163</v>
      </c>
      <c r="C121" s="132" t="s">
        <v>452</v>
      </c>
      <c r="D121" s="132"/>
      <c r="E121" s="48" t="s">
        <v>536</v>
      </c>
      <c r="F121" s="21">
        <f>F122</f>
        <v>700000</v>
      </c>
      <c r="G121" s="21">
        <f>G122</f>
        <v>440000</v>
      </c>
    </row>
    <row r="122" spans="1:7" ht="28.5" customHeight="1">
      <c r="A122" s="13" t="s">
        <v>166</v>
      </c>
      <c r="B122" s="13" t="s">
        <v>163</v>
      </c>
      <c r="C122" s="134" t="s">
        <v>463</v>
      </c>
      <c r="D122" s="134" t="s">
        <v>104</v>
      </c>
      <c r="E122" s="111" t="s">
        <v>144</v>
      </c>
      <c r="F122" s="22">
        <v>700000</v>
      </c>
      <c r="G122" s="226">
        <v>440000</v>
      </c>
    </row>
    <row r="123" spans="1:7" ht="0.75" customHeight="1">
      <c r="A123" s="10" t="s">
        <v>166</v>
      </c>
      <c r="B123" s="10" t="s">
        <v>163</v>
      </c>
      <c r="C123" s="132" t="s">
        <v>491</v>
      </c>
      <c r="D123" s="134"/>
      <c r="E123" s="48" t="s">
        <v>492</v>
      </c>
      <c r="F123" s="21">
        <f>F124</f>
        <v>0</v>
      </c>
      <c r="G123" s="21">
        <f>G124</f>
        <v>0</v>
      </c>
    </row>
    <row r="124" spans="1:7" ht="27" customHeight="1" hidden="1">
      <c r="A124" s="13" t="s">
        <v>166</v>
      </c>
      <c r="B124" s="13" t="s">
        <v>163</v>
      </c>
      <c r="C124" s="134" t="s">
        <v>493</v>
      </c>
      <c r="D124" s="15" t="s">
        <v>103</v>
      </c>
      <c r="E124" s="108" t="s">
        <v>101</v>
      </c>
      <c r="F124" s="22">
        <f>F125</f>
        <v>0</v>
      </c>
      <c r="G124" s="21">
        <f>G125</f>
        <v>0</v>
      </c>
    </row>
    <row r="125" spans="1:7" ht="34.5" customHeight="1" hidden="1">
      <c r="A125" s="13" t="s">
        <v>166</v>
      </c>
      <c r="B125" s="13" t="s">
        <v>163</v>
      </c>
      <c r="C125" s="134" t="s">
        <v>493</v>
      </c>
      <c r="D125" s="15" t="s">
        <v>104</v>
      </c>
      <c r="E125" s="111" t="s">
        <v>144</v>
      </c>
      <c r="F125" s="22">
        <v>0</v>
      </c>
      <c r="G125" s="21">
        <v>0</v>
      </c>
    </row>
    <row r="126" spans="1:7" ht="20.25" customHeight="1">
      <c r="A126" s="19" t="s">
        <v>166</v>
      </c>
      <c r="B126" s="19" t="s">
        <v>163</v>
      </c>
      <c r="C126" s="132" t="s">
        <v>392</v>
      </c>
      <c r="D126" s="132"/>
      <c r="E126" s="48" t="s">
        <v>151</v>
      </c>
      <c r="F126" s="21">
        <f>F127</f>
        <v>130000</v>
      </c>
      <c r="G126" s="21">
        <f>G127</f>
        <v>30000</v>
      </c>
    </row>
    <row r="127" spans="1:7" ht="30" customHeight="1">
      <c r="A127" s="20" t="s">
        <v>166</v>
      </c>
      <c r="B127" s="20" t="s">
        <v>163</v>
      </c>
      <c r="C127" s="141" t="s">
        <v>218</v>
      </c>
      <c r="D127" s="134" t="s">
        <v>103</v>
      </c>
      <c r="E127" s="108" t="s">
        <v>101</v>
      </c>
      <c r="F127" s="22">
        <f>F128</f>
        <v>130000</v>
      </c>
      <c r="G127" s="22">
        <f>G128</f>
        <v>30000</v>
      </c>
    </row>
    <row r="128" spans="1:7" ht="27.75" customHeight="1">
      <c r="A128" s="20" t="s">
        <v>166</v>
      </c>
      <c r="B128" s="20" t="s">
        <v>163</v>
      </c>
      <c r="C128" s="141" t="s">
        <v>218</v>
      </c>
      <c r="D128" s="134" t="s">
        <v>104</v>
      </c>
      <c r="E128" s="108" t="s">
        <v>102</v>
      </c>
      <c r="F128" s="22">
        <v>130000</v>
      </c>
      <c r="G128" s="22">
        <v>30000</v>
      </c>
    </row>
    <row r="129" spans="1:7" ht="21.75" customHeight="1" hidden="1">
      <c r="A129" s="10" t="s">
        <v>166</v>
      </c>
      <c r="B129" s="10" t="s">
        <v>163</v>
      </c>
      <c r="C129" s="132" t="s">
        <v>228</v>
      </c>
      <c r="D129" s="132"/>
      <c r="E129" s="48" t="s">
        <v>229</v>
      </c>
      <c r="F129" s="21">
        <f>SUM(F131)</f>
        <v>0</v>
      </c>
      <c r="G129" s="21">
        <f>SUM(G131)</f>
        <v>0</v>
      </c>
    </row>
    <row r="130" spans="1:7" ht="15" customHeight="1" hidden="1">
      <c r="A130" s="134" t="s">
        <v>166</v>
      </c>
      <c r="B130" s="13" t="s">
        <v>163</v>
      </c>
      <c r="C130" s="134" t="s">
        <v>228</v>
      </c>
      <c r="D130" s="134" t="s">
        <v>104</v>
      </c>
      <c r="E130" s="108" t="s">
        <v>112</v>
      </c>
      <c r="F130" s="22">
        <f>F131</f>
        <v>0</v>
      </c>
      <c r="G130" s="22">
        <f>G131</f>
        <v>0</v>
      </c>
    </row>
    <row r="131" spans="1:7" ht="29.25" customHeight="1" hidden="1">
      <c r="A131" s="134" t="s">
        <v>166</v>
      </c>
      <c r="B131" s="13" t="s">
        <v>163</v>
      </c>
      <c r="C131" s="134" t="s">
        <v>228</v>
      </c>
      <c r="D131" s="134" t="s">
        <v>95</v>
      </c>
      <c r="E131" s="49" t="s">
        <v>96</v>
      </c>
      <c r="F131" s="22">
        <v>0</v>
      </c>
      <c r="G131" s="22">
        <v>0</v>
      </c>
    </row>
    <row r="132" spans="1:7" ht="21.75" customHeight="1">
      <c r="A132" s="134" t="s">
        <v>166</v>
      </c>
      <c r="B132" s="10" t="s">
        <v>164</v>
      </c>
      <c r="C132" s="132"/>
      <c r="D132" s="132"/>
      <c r="E132" s="48" t="s">
        <v>287</v>
      </c>
      <c r="F132" s="21">
        <f aca="true" t="shared" si="12" ref="F132:G134">F133</f>
        <v>300948.83999999997</v>
      </c>
      <c r="G132" s="21">
        <f t="shared" si="12"/>
        <v>259074</v>
      </c>
    </row>
    <row r="133" spans="1:7" ht="46.5" customHeight="1">
      <c r="A133" s="134" t="s">
        <v>166</v>
      </c>
      <c r="B133" s="10" t="s">
        <v>164</v>
      </c>
      <c r="C133" s="132" t="s">
        <v>194</v>
      </c>
      <c r="D133" s="132"/>
      <c r="E133" s="48" t="s">
        <v>362</v>
      </c>
      <c r="F133" s="21">
        <f t="shared" si="12"/>
        <v>300948.83999999997</v>
      </c>
      <c r="G133" s="21">
        <f t="shared" si="12"/>
        <v>259074</v>
      </c>
    </row>
    <row r="134" spans="1:7" ht="21.75" customHeight="1">
      <c r="A134" s="134" t="s">
        <v>166</v>
      </c>
      <c r="B134" s="10" t="s">
        <v>164</v>
      </c>
      <c r="C134" s="132" t="s">
        <v>211</v>
      </c>
      <c r="D134" s="132"/>
      <c r="E134" s="48" t="s">
        <v>150</v>
      </c>
      <c r="F134" s="21">
        <f t="shared" si="12"/>
        <v>300948.83999999997</v>
      </c>
      <c r="G134" s="21">
        <f t="shared" si="12"/>
        <v>259074</v>
      </c>
    </row>
    <row r="135" spans="1:7" ht="20.25" customHeight="1">
      <c r="A135" s="134" t="s">
        <v>166</v>
      </c>
      <c r="B135" s="10" t="s">
        <v>164</v>
      </c>
      <c r="C135" s="132" t="s">
        <v>223</v>
      </c>
      <c r="D135" s="132"/>
      <c r="E135" s="48" t="s">
        <v>287</v>
      </c>
      <c r="F135" s="21">
        <f>F136+F138+F140</f>
        <v>300948.83999999997</v>
      </c>
      <c r="G135" s="21">
        <f>G136+G138+G140</f>
        <v>259074</v>
      </c>
    </row>
    <row r="136" spans="1:7" ht="15.75">
      <c r="A136" s="134" t="s">
        <v>166</v>
      </c>
      <c r="B136" s="10" t="s">
        <v>164</v>
      </c>
      <c r="C136" s="132" t="s">
        <v>222</v>
      </c>
      <c r="D136" s="132"/>
      <c r="E136" s="48" t="s">
        <v>288</v>
      </c>
      <c r="F136" s="21">
        <f>F137</f>
        <v>117274</v>
      </c>
      <c r="G136" s="21">
        <f>G137</f>
        <v>117274</v>
      </c>
    </row>
    <row r="137" spans="1:7" ht="25.5">
      <c r="A137" s="134" t="s">
        <v>166</v>
      </c>
      <c r="B137" s="37" t="s">
        <v>164</v>
      </c>
      <c r="C137" s="142" t="s">
        <v>222</v>
      </c>
      <c r="D137" s="142" t="s">
        <v>104</v>
      </c>
      <c r="E137" s="108" t="s">
        <v>112</v>
      </c>
      <c r="F137" s="22">
        <v>117274</v>
      </c>
      <c r="G137" s="22">
        <v>117274</v>
      </c>
    </row>
    <row r="138" spans="1:7" ht="41.25" customHeight="1" hidden="1">
      <c r="A138" s="134" t="s">
        <v>166</v>
      </c>
      <c r="B138" s="10" t="s">
        <v>164</v>
      </c>
      <c r="C138" s="132" t="s">
        <v>221</v>
      </c>
      <c r="D138" s="132"/>
      <c r="E138" s="48" t="s">
        <v>152</v>
      </c>
      <c r="F138" s="21">
        <f>F139</f>
        <v>0</v>
      </c>
      <c r="G138" s="21">
        <f>G139</f>
        <v>0</v>
      </c>
    </row>
    <row r="139" spans="1:7" ht="27.75" customHeight="1" hidden="1">
      <c r="A139" s="134" t="s">
        <v>166</v>
      </c>
      <c r="B139" s="13" t="s">
        <v>164</v>
      </c>
      <c r="C139" s="134" t="s">
        <v>221</v>
      </c>
      <c r="D139" s="134" t="s">
        <v>104</v>
      </c>
      <c r="E139" s="108" t="s">
        <v>112</v>
      </c>
      <c r="F139" s="22">
        <v>0</v>
      </c>
      <c r="G139" s="22">
        <v>0</v>
      </c>
    </row>
    <row r="140" spans="1:7" ht="27" customHeight="1">
      <c r="A140" s="134" t="s">
        <v>166</v>
      </c>
      <c r="B140" s="10" t="s">
        <v>164</v>
      </c>
      <c r="C140" s="132" t="s">
        <v>220</v>
      </c>
      <c r="D140" s="132"/>
      <c r="E140" s="48" t="s">
        <v>153</v>
      </c>
      <c r="F140" s="21">
        <f>SUM(F141:F141)</f>
        <v>183674.84</v>
      </c>
      <c r="G140" s="21">
        <f>SUM(G141:G141)</f>
        <v>141800</v>
      </c>
    </row>
    <row r="141" spans="1:7" ht="32.25" customHeight="1">
      <c r="A141" s="134" t="s">
        <v>166</v>
      </c>
      <c r="B141" s="13" t="s">
        <v>164</v>
      </c>
      <c r="C141" s="134" t="s">
        <v>220</v>
      </c>
      <c r="D141" s="134" t="s">
        <v>104</v>
      </c>
      <c r="E141" s="108" t="s">
        <v>112</v>
      </c>
      <c r="F141" s="22">
        <v>183674.84</v>
      </c>
      <c r="G141" s="22">
        <v>141800</v>
      </c>
    </row>
    <row r="142" spans="1:7" ht="18" customHeight="1">
      <c r="A142" s="10" t="s">
        <v>166</v>
      </c>
      <c r="B142" s="10" t="s">
        <v>166</v>
      </c>
      <c r="C142" s="132" t="s">
        <v>537</v>
      </c>
      <c r="D142" s="132"/>
      <c r="E142" s="107" t="s">
        <v>538</v>
      </c>
      <c r="F142" s="21">
        <f>SUM(F143+F145)</f>
        <v>108071.71</v>
      </c>
      <c r="G142" s="21">
        <f>SUM(G143+G145)</f>
        <v>207000</v>
      </c>
    </row>
    <row r="143" spans="1:7" ht="28.5" customHeight="1">
      <c r="A143" s="10" t="s">
        <v>166</v>
      </c>
      <c r="B143" s="10" t="s">
        <v>166</v>
      </c>
      <c r="C143" s="132" t="s">
        <v>390</v>
      </c>
      <c r="D143" s="132"/>
      <c r="E143" s="107" t="s">
        <v>539</v>
      </c>
      <c r="F143" s="21">
        <f>SUM(F144)</f>
        <v>7061.61</v>
      </c>
      <c r="G143" s="21">
        <f>SUM(G144)</f>
        <v>4979.8</v>
      </c>
    </row>
    <row r="144" spans="1:7" ht="28.5" customHeight="1">
      <c r="A144" s="13" t="s">
        <v>166</v>
      </c>
      <c r="B144" s="13" t="s">
        <v>166</v>
      </c>
      <c r="C144" s="134" t="s">
        <v>390</v>
      </c>
      <c r="D144" s="134" t="s">
        <v>104</v>
      </c>
      <c r="E144" s="108" t="s">
        <v>112</v>
      </c>
      <c r="F144" s="22">
        <v>7061.61</v>
      </c>
      <c r="G144" s="22">
        <v>4979.8</v>
      </c>
    </row>
    <row r="145" spans="1:7" ht="28.5" customHeight="1">
      <c r="A145" s="10" t="s">
        <v>166</v>
      </c>
      <c r="B145" s="10" t="s">
        <v>166</v>
      </c>
      <c r="C145" s="132" t="s">
        <v>563</v>
      </c>
      <c r="D145" s="132"/>
      <c r="E145" s="107" t="s">
        <v>539</v>
      </c>
      <c r="F145" s="21">
        <f>SUM(F146)</f>
        <v>101010.1</v>
      </c>
      <c r="G145" s="21">
        <f>SUM(G146)</f>
        <v>202020.2</v>
      </c>
    </row>
    <row r="146" spans="1:7" ht="32.25" customHeight="1">
      <c r="A146" s="13" t="s">
        <v>166</v>
      </c>
      <c r="B146" s="13" t="s">
        <v>166</v>
      </c>
      <c r="C146" s="134" t="s">
        <v>563</v>
      </c>
      <c r="D146" s="134" t="s">
        <v>104</v>
      </c>
      <c r="E146" s="108" t="s">
        <v>112</v>
      </c>
      <c r="F146" s="22">
        <v>101010.1</v>
      </c>
      <c r="G146" s="22">
        <v>202020.2</v>
      </c>
    </row>
    <row r="147" spans="1:7" ht="0.75" customHeight="1">
      <c r="A147" s="134" t="s">
        <v>167</v>
      </c>
      <c r="B147" s="54"/>
      <c r="C147" s="133"/>
      <c r="D147" s="133"/>
      <c r="E147" s="55" t="s">
        <v>154</v>
      </c>
      <c r="F147" s="56">
        <f aca="true" t="shared" si="13" ref="F147:G151">F148</f>
        <v>0</v>
      </c>
      <c r="G147" s="56">
        <f t="shared" si="13"/>
        <v>0</v>
      </c>
    </row>
    <row r="148" spans="1:7" ht="29.25" customHeight="1" hidden="1">
      <c r="A148" s="134" t="s">
        <v>167</v>
      </c>
      <c r="B148" s="10" t="s">
        <v>166</v>
      </c>
      <c r="C148" s="132"/>
      <c r="D148" s="132"/>
      <c r="E148" s="48" t="s">
        <v>393</v>
      </c>
      <c r="F148" s="21">
        <f t="shared" si="13"/>
        <v>0</v>
      </c>
      <c r="G148" s="21">
        <f t="shared" si="13"/>
        <v>0</v>
      </c>
    </row>
    <row r="149" spans="1:7" ht="39.75" customHeight="1" hidden="1">
      <c r="A149" s="134" t="s">
        <v>167</v>
      </c>
      <c r="B149" s="10" t="s">
        <v>166</v>
      </c>
      <c r="C149" s="132" t="s">
        <v>349</v>
      </c>
      <c r="D149" s="132"/>
      <c r="E149" s="98" t="s">
        <v>476</v>
      </c>
      <c r="F149" s="21">
        <f t="shared" si="13"/>
        <v>0</v>
      </c>
      <c r="G149" s="21">
        <f t="shared" si="13"/>
        <v>0</v>
      </c>
    </row>
    <row r="150" spans="1:7" ht="27.75" customHeight="1" hidden="1">
      <c r="A150" s="134" t="s">
        <v>421</v>
      </c>
      <c r="B150" s="10" t="s">
        <v>166</v>
      </c>
      <c r="C150" s="132" t="s">
        <v>350</v>
      </c>
      <c r="D150" s="132"/>
      <c r="E150" s="98" t="s">
        <v>394</v>
      </c>
      <c r="F150" s="21">
        <f t="shared" si="13"/>
        <v>0</v>
      </c>
      <c r="G150" s="21">
        <f t="shared" si="13"/>
        <v>0</v>
      </c>
    </row>
    <row r="151" spans="1:7" ht="31.5" customHeight="1" hidden="1">
      <c r="A151" s="134" t="s">
        <v>167</v>
      </c>
      <c r="B151" s="10" t="s">
        <v>166</v>
      </c>
      <c r="C151" s="132" t="s">
        <v>396</v>
      </c>
      <c r="D151" s="132"/>
      <c r="E151" s="48" t="s">
        <v>395</v>
      </c>
      <c r="F151" s="21">
        <f t="shared" si="13"/>
        <v>0</v>
      </c>
      <c r="G151" s="21">
        <f t="shared" si="13"/>
        <v>0</v>
      </c>
    </row>
    <row r="152" spans="1:7" ht="0.75" customHeight="1">
      <c r="A152" s="134" t="s">
        <v>167</v>
      </c>
      <c r="B152" s="13" t="s">
        <v>166</v>
      </c>
      <c r="C152" s="134" t="s">
        <v>396</v>
      </c>
      <c r="D152" s="134" t="s">
        <v>104</v>
      </c>
      <c r="E152" s="108" t="s">
        <v>112</v>
      </c>
      <c r="F152" s="22">
        <v>0</v>
      </c>
      <c r="G152" s="22">
        <v>0</v>
      </c>
    </row>
    <row r="153" spans="1:7" ht="16.5">
      <c r="A153" s="54" t="s">
        <v>168</v>
      </c>
      <c r="B153" s="54"/>
      <c r="C153" s="133"/>
      <c r="D153" s="133"/>
      <c r="E153" s="55" t="s">
        <v>155</v>
      </c>
      <c r="F153" s="56">
        <f>F155+F163</f>
        <v>15239776.83</v>
      </c>
      <c r="G153" s="56">
        <f>G154+G163</f>
        <v>3994941</v>
      </c>
    </row>
    <row r="154" spans="1:9" ht="19.5" customHeight="1">
      <c r="A154" s="10" t="s">
        <v>168</v>
      </c>
      <c r="B154" s="10" t="s">
        <v>161</v>
      </c>
      <c r="C154" s="132"/>
      <c r="D154" s="132"/>
      <c r="E154" s="48" t="s">
        <v>156</v>
      </c>
      <c r="F154" s="21">
        <f aca="true" t="shared" si="14" ref="F154:G161">F155</f>
        <v>13921212.83</v>
      </c>
      <c r="G154" s="21">
        <f t="shared" si="14"/>
        <v>2268711</v>
      </c>
      <c r="H154" s="76"/>
      <c r="I154" s="32"/>
    </row>
    <row r="155" spans="1:7" ht="37.5" customHeight="1">
      <c r="A155" s="10" t="s">
        <v>168</v>
      </c>
      <c r="B155" s="10" t="s">
        <v>161</v>
      </c>
      <c r="C155" s="132" t="s">
        <v>194</v>
      </c>
      <c r="D155" s="132"/>
      <c r="E155" s="48" t="s">
        <v>385</v>
      </c>
      <c r="F155" s="21">
        <f t="shared" si="14"/>
        <v>13921212.83</v>
      </c>
      <c r="G155" s="21">
        <f t="shared" si="14"/>
        <v>2268711</v>
      </c>
    </row>
    <row r="156" spans="1:7" ht="38.25">
      <c r="A156" s="10" t="s">
        <v>168</v>
      </c>
      <c r="B156" s="10" t="s">
        <v>161</v>
      </c>
      <c r="C156" s="132" t="s">
        <v>193</v>
      </c>
      <c r="D156" s="132"/>
      <c r="E156" s="48" t="s">
        <v>371</v>
      </c>
      <c r="F156" s="21">
        <f>F157+F160</f>
        <v>13921212.83</v>
      </c>
      <c r="G156" s="21">
        <f t="shared" si="14"/>
        <v>2268711</v>
      </c>
    </row>
    <row r="157" spans="1:7" ht="25.5">
      <c r="A157" s="10" t="s">
        <v>168</v>
      </c>
      <c r="B157" s="10" t="s">
        <v>161</v>
      </c>
      <c r="C157" s="132" t="s">
        <v>195</v>
      </c>
      <c r="D157" s="132"/>
      <c r="E157" s="48" t="s">
        <v>289</v>
      </c>
      <c r="F157" s="21">
        <f t="shared" si="14"/>
        <v>2092006.77</v>
      </c>
      <c r="G157" s="21">
        <f t="shared" si="14"/>
        <v>2268711</v>
      </c>
    </row>
    <row r="158" spans="1:7" ht="18.75" customHeight="1">
      <c r="A158" s="13" t="s">
        <v>168</v>
      </c>
      <c r="B158" s="13" t="s">
        <v>161</v>
      </c>
      <c r="C158" s="134" t="s">
        <v>195</v>
      </c>
      <c r="D158" s="134" t="s">
        <v>397</v>
      </c>
      <c r="E158" s="49" t="s">
        <v>398</v>
      </c>
      <c r="F158" s="22">
        <f t="shared" si="14"/>
        <v>2092006.77</v>
      </c>
      <c r="G158" s="22">
        <f t="shared" si="14"/>
        <v>2268711</v>
      </c>
    </row>
    <row r="159" spans="1:7" ht="30" customHeight="1">
      <c r="A159" s="13" t="s">
        <v>168</v>
      </c>
      <c r="B159" s="13" t="s">
        <v>161</v>
      </c>
      <c r="C159" s="134" t="s">
        <v>195</v>
      </c>
      <c r="D159" s="134" t="s">
        <v>399</v>
      </c>
      <c r="E159" s="49" t="s">
        <v>400</v>
      </c>
      <c r="F159" s="22">
        <v>2092006.77</v>
      </c>
      <c r="G159" s="22">
        <v>2268711</v>
      </c>
    </row>
    <row r="160" spans="1:7" ht="30" customHeight="1">
      <c r="A160" s="10" t="s">
        <v>168</v>
      </c>
      <c r="B160" s="10" t="s">
        <v>161</v>
      </c>
      <c r="C160" s="132" t="s">
        <v>604</v>
      </c>
      <c r="D160" s="132"/>
      <c r="E160" s="48" t="s">
        <v>603</v>
      </c>
      <c r="F160" s="21">
        <f t="shared" si="14"/>
        <v>11829206.06</v>
      </c>
      <c r="G160" s="21">
        <f t="shared" si="14"/>
        <v>0</v>
      </c>
    </row>
    <row r="161" spans="1:7" ht="30" customHeight="1">
      <c r="A161" s="13" t="s">
        <v>168</v>
      </c>
      <c r="B161" s="13" t="s">
        <v>161</v>
      </c>
      <c r="C161" s="134" t="s">
        <v>604</v>
      </c>
      <c r="D161" s="134" t="s">
        <v>397</v>
      </c>
      <c r="E161" s="49" t="s">
        <v>398</v>
      </c>
      <c r="F161" s="22">
        <f t="shared" si="14"/>
        <v>11829206.06</v>
      </c>
      <c r="G161" s="22">
        <f t="shared" si="14"/>
        <v>0</v>
      </c>
    </row>
    <row r="162" spans="1:7" ht="30" customHeight="1">
      <c r="A162" s="13" t="s">
        <v>168</v>
      </c>
      <c r="B162" s="13" t="s">
        <v>161</v>
      </c>
      <c r="C162" s="134" t="s">
        <v>604</v>
      </c>
      <c r="D162" s="134" t="s">
        <v>399</v>
      </c>
      <c r="E162" s="49" t="s">
        <v>400</v>
      </c>
      <c r="F162" s="22">
        <v>11829206.06</v>
      </c>
      <c r="G162" s="22">
        <v>0</v>
      </c>
    </row>
    <row r="163" spans="1:7" ht="24" customHeight="1">
      <c r="A163" s="10" t="s">
        <v>168</v>
      </c>
      <c r="B163" s="10" t="s">
        <v>165</v>
      </c>
      <c r="C163" s="132"/>
      <c r="D163" s="132"/>
      <c r="E163" s="48" t="s">
        <v>157</v>
      </c>
      <c r="F163" s="21">
        <f>F172+F164+F168</f>
        <v>1318564</v>
      </c>
      <c r="G163" s="21">
        <f>G172+G164+G168</f>
        <v>1726230</v>
      </c>
    </row>
    <row r="164" spans="1:7" ht="30" customHeight="1">
      <c r="A164" s="10" t="s">
        <v>168</v>
      </c>
      <c r="B164" s="10" t="s">
        <v>165</v>
      </c>
      <c r="C164" s="132" t="s">
        <v>197</v>
      </c>
      <c r="D164" s="132"/>
      <c r="E164" s="50" t="s">
        <v>481</v>
      </c>
      <c r="F164" s="21">
        <f aca="true" t="shared" si="15" ref="F164:G166">F165</f>
        <v>20000</v>
      </c>
      <c r="G164" s="21">
        <f t="shared" si="15"/>
        <v>0</v>
      </c>
    </row>
    <row r="165" spans="1:7" ht="29.25" customHeight="1" hidden="1">
      <c r="A165" s="10" t="s">
        <v>168</v>
      </c>
      <c r="B165" s="10" t="s">
        <v>165</v>
      </c>
      <c r="C165" s="132" t="s">
        <v>198</v>
      </c>
      <c r="D165" s="132"/>
      <c r="E165" s="48" t="s">
        <v>200</v>
      </c>
      <c r="F165" s="21">
        <f t="shared" si="15"/>
        <v>20000</v>
      </c>
      <c r="G165" s="21">
        <f t="shared" si="15"/>
        <v>0</v>
      </c>
    </row>
    <row r="166" spans="1:7" ht="18.75" customHeight="1" hidden="1">
      <c r="A166" s="10" t="s">
        <v>168</v>
      </c>
      <c r="B166" s="10" t="s">
        <v>165</v>
      </c>
      <c r="C166" s="132" t="s">
        <v>366</v>
      </c>
      <c r="D166" s="132"/>
      <c r="E166" s="48" t="s">
        <v>276</v>
      </c>
      <c r="F166" s="21">
        <f t="shared" si="15"/>
        <v>20000</v>
      </c>
      <c r="G166" s="21">
        <f t="shared" si="15"/>
        <v>0</v>
      </c>
    </row>
    <row r="167" spans="1:7" ht="27" customHeight="1">
      <c r="A167" s="13" t="s">
        <v>168</v>
      </c>
      <c r="B167" s="13" t="s">
        <v>165</v>
      </c>
      <c r="C167" s="134" t="s">
        <v>366</v>
      </c>
      <c r="D167" s="134" t="s">
        <v>104</v>
      </c>
      <c r="E167" s="108" t="s">
        <v>112</v>
      </c>
      <c r="F167" s="22">
        <v>20000</v>
      </c>
      <c r="G167" s="22">
        <v>0</v>
      </c>
    </row>
    <row r="168" spans="1:7" ht="1.5" customHeight="1">
      <c r="A168" s="10" t="s">
        <v>168</v>
      </c>
      <c r="B168" s="10" t="s">
        <v>165</v>
      </c>
      <c r="C168" s="132" t="s">
        <v>346</v>
      </c>
      <c r="D168" s="132"/>
      <c r="E168" s="50" t="s">
        <v>486</v>
      </c>
      <c r="F168" s="21">
        <f aca="true" t="shared" si="16" ref="F168:G170">F169</f>
        <v>0</v>
      </c>
      <c r="G168" s="21">
        <f t="shared" si="16"/>
        <v>0</v>
      </c>
    </row>
    <row r="169" spans="1:7" ht="19.5" customHeight="1" hidden="1">
      <c r="A169" s="10" t="s">
        <v>168</v>
      </c>
      <c r="B169" s="10" t="s">
        <v>165</v>
      </c>
      <c r="C169" s="132" t="s">
        <v>119</v>
      </c>
      <c r="D169" s="132"/>
      <c r="E169" s="48" t="s">
        <v>487</v>
      </c>
      <c r="F169" s="21">
        <f t="shared" si="16"/>
        <v>0</v>
      </c>
      <c r="G169" s="21">
        <f t="shared" si="16"/>
        <v>0</v>
      </c>
    </row>
    <row r="170" spans="1:7" ht="19.5" customHeight="1" hidden="1">
      <c r="A170" s="10" t="s">
        <v>168</v>
      </c>
      <c r="B170" s="10" t="s">
        <v>165</v>
      </c>
      <c r="C170" s="132" t="s">
        <v>401</v>
      </c>
      <c r="D170" s="132"/>
      <c r="E170" s="48" t="s">
        <v>403</v>
      </c>
      <c r="F170" s="21">
        <f t="shared" si="16"/>
        <v>0</v>
      </c>
      <c r="G170" s="21">
        <f t="shared" si="16"/>
        <v>0</v>
      </c>
    </row>
    <row r="171" spans="1:7" ht="30" customHeight="1" hidden="1">
      <c r="A171" s="13" t="s">
        <v>168</v>
      </c>
      <c r="B171" s="13" t="s">
        <v>165</v>
      </c>
      <c r="C171" s="134" t="s">
        <v>401</v>
      </c>
      <c r="D171" s="134" t="s">
        <v>104</v>
      </c>
      <c r="E171" s="108" t="s">
        <v>112</v>
      </c>
      <c r="F171" s="22">
        <v>0</v>
      </c>
      <c r="G171" s="22">
        <v>0</v>
      </c>
    </row>
    <row r="172" spans="1:7" ht="37.5" customHeight="1">
      <c r="A172" s="10" t="s">
        <v>168</v>
      </c>
      <c r="B172" s="10" t="s">
        <v>165</v>
      </c>
      <c r="C172" s="132" t="s">
        <v>194</v>
      </c>
      <c r="D172" s="132"/>
      <c r="E172" s="48" t="s">
        <v>385</v>
      </c>
      <c r="F172" s="21">
        <f>F173</f>
        <v>1298564</v>
      </c>
      <c r="G172" s="21">
        <f>G173</f>
        <v>1726230</v>
      </c>
    </row>
    <row r="173" spans="1:7" ht="44.25" customHeight="1">
      <c r="A173" s="10" t="s">
        <v>168</v>
      </c>
      <c r="B173" s="10" t="s">
        <v>165</v>
      </c>
      <c r="C173" s="132" t="s">
        <v>193</v>
      </c>
      <c r="D173" s="132"/>
      <c r="E173" s="48" t="s">
        <v>371</v>
      </c>
      <c r="F173" s="21">
        <f>F174</f>
        <v>1298564</v>
      </c>
      <c r="G173" s="21">
        <f>G174</f>
        <v>1726230</v>
      </c>
    </row>
    <row r="174" spans="1:7" ht="56.25" customHeight="1">
      <c r="A174" s="10" t="s">
        <v>168</v>
      </c>
      <c r="B174" s="10" t="s">
        <v>165</v>
      </c>
      <c r="C174" s="132" t="s">
        <v>191</v>
      </c>
      <c r="D174" s="132"/>
      <c r="E174" s="48" t="s">
        <v>190</v>
      </c>
      <c r="F174" s="21">
        <f>SUM(F175:F176)</f>
        <v>1298564</v>
      </c>
      <c r="G174" s="21">
        <f>SUM(G175:G176)</f>
        <v>1726230</v>
      </c>
    </row>
    <row r="175" spans="1:7" ht="30" customHeight="1">
      <c r="A175" s="13" t="s">
        <v>168</v>
      </c>
      <c r="B175" s="13" t="s">
        <v>165</v>
      </c>
      <c r="C175" s="134" t="s">
        <v>191</v>
      </c>
      <c r="D175" s="134" t="s">
        <v>106</v>
      </c>
      <c r="E175" s="108" t="s">
        <v>109</v>
      </c>
      <c r="F175" s="22">
        <v>1278564</v>
      </c>
      <c r="G175" s="22">
        <v>1704630</v>
      </c>
    </row>
    <row r="176" spans="1:7" ht="33.75" customHeight="1">
      <c r="A176" s="15" t="s">
        <v>168</v>
      </c>
      <c r="B176" s="15" t="s">
        <v>165</v>
      </c>
      <c r="C176" s="134" t="s">
        <v>191</v>
      </c>
      <c r="D176" s="134" t="s">
        <v>104</v>
      </c>
      <c r="E176" s="108" t="s">
        <v>112</v>
      </c>
      <c r="F176" s="22">
        <v>20000</v>
      </c>
      <c r="G176" s="22">
        <v>21600</v>
      </c>
    </row>
    <row r="177" spans="1:7" ht="33.75" customHeight="1">
      <c r="A177" s="54">
        <v>10</v>
      </c>
      <c r="B177" s="54"/>
      <c r="C177" s="133"/>
      <c r="D177" s="133"/>
      <c r="E177" s="55" t="s">
        <v>291</v>
      </c>
      <c r="F177" s="56">
        <f>F178+F184+F190</f>
        <v>498351</v>
      </c>
      <c r="G177" s="56">
        <f>G178+G184+G190</f>
        <v>89000</v>
      </c>
    </row>
    <row r="178" spans="1:7" ht="18" customHeight="1">
      <c r="A178" s="10">
        <v>10</v>
      </c>
      <c r="B178" s="10" t="s">
        <v>161</v>
      </c>
      <c r="C178" s="132"/>
      <c r="D178" s="132"/>
      <c r="E178" s="48" t="s">
        <v>158</v>
      </c>
      <c r="F178" s="21">
        <f aca="true" t="shared" si="17" ref="F178:G182">F179</f>
        <v>389351</v>
      </c>
      <c r="G178" s="21">
        <f t="shared" si="17"/>
        <v>0</v>
      </c>
    </row>
    <row r="179" spans="1:7" ht="30" customHeight="1">
      <c r="A179" s="10">
        <v>10</v>
      </c>
      <c r="B179" s="10" t="s">
        <v>161</v>
      </c>
      <c r="C179" s="132" t="s">
        <v>185</v>
      </c>
      <c r="D179" s="132"/>
      <c r="E179" s="98" t="s">
        <v>488</v>
      </c>
      <c r="F179" s="21">
        <f t="shared" si="17"/>
        <v>389351</v>
      </c>
      <c r="G179" s="21">
        <f t="shared" si="17"/>
        <v>0</v>
      </c>
    </row>
    <row r="180" spans="1:7" ht="29.25" customHeight="1">
      <c r="A180" s="10" t="s">
        <v>297</v>
      </c>
      <c r="B180" s="10" t="s">
        <v>161</v>
      </c>
      <c r="C180" s="132" t="s">
        <v>188</v>
      </c>
      <c r="D180" s="132"/>
      <c r="E180" s="98" t="s">
        <v>189</v>
      </c>
      <c r="F180" s="42">
        <f t="shared" si="17"/>
        <v>389351</v>
      </c>
      <c r="G180" s="42">
        <f t="shared" si="17"/>
        <v>0</v>
      </c>
    </row>
    <row r="181" spans="1:7" ht="28.5" customHeight="1">
      <c r="A181" s="10" t="s">
        <v>297</v>
      </c>
      <c r="B181" s="10" t="s">
        <v>161</v>
      </c>
      <c r="C181" s="132" t="s">
        <v>405</v>
      </c>
      <c r="D181" s="132"/>
      <c r="E181" s="48" t="s">
        <v>159</v>
      </c>
      <c r="F181" s="21">
        <f t="shared" si="17"/>
        <v>389351</v>
      </c>
      <c r="G181" s="21">
        <f t="shared" si="17"/>
        <v>0</v>
      </c>
    </row>
    <row r="182" spans="1:7" ht="33.75" customHeight="1">
      <c r="A182" s="10">
        <v>10</v>
      </c>
      <c r="B182" s="10" t="s">
        <v>161</v>
      </c>
      <c r="C182" s="132" t="s">
        <v>407</v>
      </c>
      <c r="D182" s="132"/>
      <c r="E182" s="48" t="s">
        <v>406</v>
      </c>
      <c r="F182" s="21">
        <f t="shared" si="17"/>
        <v>389351</v>
      </c>
      <c r="G182" s="21">
        <f t="shared" si="17"/>
        <v>0</v>
      </c>
    </row>
    <row r="183" spans="1:7" ht="18" customHeight="1">
      <c r="A183" s="13" t="s">
        <v>297</v>
      </c>
      <c r="B183" s="13" t="s">
        <v>161</v>
      </c>
      <c r="C183" s="134" t="s">
        <v>407</v>
      </c>
      <c r="D183" s="134" t="s">
        <v>110</v>
      </c>
      <c r="E183" s="49" t="s">
        <v>160</v>
      </c>
      <c r="F183" s="22">
        <v>389351</v>
      </c>
      <c r="G183" s="22">
        <v>0</v>
      </c>
    </row>
    <row r="184" spans="1:7" ht="20.25" customHeight="1">
      <c r="A184" s="10">
        <v>10</v>
      </c>
      <c r="B184" s="10" t="s">
        <v>164</v>
      </c>
      <c r="C184" s="132"/>
      <c r="D184" s="132"/>
      <c r="E184" s="48" t="s">
        <v>308</v>
      </c>
      <c r="F184" s="21">
        <f aca="true" t="shared" si="18" ref="F184:G188">F185</f>
        <v>20000</v>
      </c>
      <c r="G184" s="21">
        <f t="shared" si="18"/>
        <v>0</v>
      </c>
    </row>
    <row r="185" spans="1:7" ht="37.5" customHeight="1">
      <c r="A185" s="10">
        <v>10</v>
      </c>
      <c r="B185" s="10" t="s">
        <v>164</v>
      </c>
      <c r="C185" s="132" t="s">
        <v>185</v>
      </c>
      <c r="D185" s="132"/>
      <c r="E185" s="98" t="s">
        <v>489</v>
      </c>
      <c r="F185" s="21">
        <f t="shared" si="18"/>
        <v>20000</v>
      </c>
      <c r="G185" s="21">
        <f t="shared" si="18"/>
        <v>0</v>
      </c>
    </row>
    <row r="186" spans="1:7" ht="30.75" customHeight="1">
      <c r="A186" s="10" t="s">
        <v>297</v>
      </c>
      <c r="B186" s="10" t="s">
        <v>164</v>
      </c>
      <c r="C186" s="132" t="s">
        <v>188</v>
      </c>
      <c r="D186" s="132"/>
      <c r="E186" s="98" t="s">
        <v>189</v>
      </c>
      <c r="F186" s="42">
        <f t="shared" si="18"/>
        <v>20000</v>
      </c>
      <c r="G186" s="42">
        <f t="shared" si="18"/>
        <v>0</v>
      </c>
    </row>
    <row r="187" spans="1:7" ht="24.75" customHeight="1">
      <c r="A187" s="10" t="s">
        <v>297</v>
      </c>
      <c r="B187" s="10" t="s">
        <v>164</v>
      </c>
      <c r="C187" s="132" t="s">
        <v>405</v>
      </c>
      <c r="D187" s="132"/>
      <c r="E187" s="48" t="s">
        <v>159</v>
      </c>
      <c r="F187" s="21">
        <f t="shared" si="18"/>
        <v>20000</v>
      </c>
      <c r="G187" s="21">
        <f t="shared" si="18"/>
        <v>0</v>
      </c>
    </row>
    <row r="188" spans="1:7" ht="27" customHeight="1">
      <c r="A188" s="10">
        <v>10</v>
      </c>
      <c r="B188" s="10" t="s">
        <v>164</v>
      </c>
      <c r="C188" s="132" t="s">
        <v>409</v>
      </c>
      <c r="D188" s="132"/>
      <c r="E188" s="48" t="s">
        <v>408</v>
      </c>
      <c r="F188" s="21">
        <f t="shared" si="18"/>
        <v>20000</v>
      </c>
      <c r="G188" s="21">
        <f t="shared" si="18"/>
        <v>0</v>
      </c>
    </row>
    <row r="189" spans="1:7" ht="20.25" customHeight="1">
      <c r="A189" s="13" t="s">
        <v>297</v>
      </c>
      <c r="B189" s="13" t="s">
        <v>164</v>
      </c>
      <c r="C189" s="134" t="s">
        <v>409</v>
      </c>
      <c r="D189" s="134" t="s">
        <v>110</v>
      </c>
      <c r="E189" s="179" t="s">
        <v>160</v>
      </c>
      <c r="F189" s="22">
        <v>20000</v>
      </c>
      <c r="G189" s="22">
        <v>0</v>
      </c>
    </row>
    <row r="190" spans="1:7" ht="1.5" customHeight="1">
      <c r="A190" s="10" t="s">
        <v>297</v>
      </c>
      <c r="B190" s="10" t="s">
        <v>164</v>
      </c>
      <c r="C190" s="132" t="s">
        <v>194</v>
      </c>
      <c r="D190" s="132"/>
      <c r="E190" s="107" t="s">
        <v>362</v>
      </c>
      <c r="F190" s="21">
        <f aca="true" t="shared" si="19" ref="F190:G193">F191</f>
        <v>89000</v>
      </c>
      <c r="G190" s="21">
        <f t="shared" si="19"/>
        <v>89000</v>
      </c>
    </row>
    <row r="191" spans="1:8" ht="39.75" customHeight="1" hidden="1">
      <c r="A191" s="10" t="s">
        <v>297</v>
      </c>
      <c r="B191" s="10" t="s">
        <v>164</v>
      </c>
      <c r="C191" s="132" t="s">
        <v>193</v>
      </c>
      <c r="D191" s="132"/>
      <c r="E191" s="107" t="s">
        <v>410</v>
      </c>
      <c r="F191" s="21">
        <f t="shared" si="19"/>
        <v>89000</v>
      </c>
      <c r="G191" s="21">
        <f t="shared" si="19"/>
        <v>89000</v>
      </c>
      <c r="H191" s="76"/>
    </row>
    <row r="192" spans="1:8" s="17" customFormat="1" ht="29.25" customHeight="1">
      <c r="A192" s="10" t="s">
        <v>297</v>
      </c>
      <c r="B192" s="10" t="s">
        <v>164</v>
      </c>
      <c r="C192" s="132" t="s">
        <v>105</v>
      </c>
      <c r="D192" s="132"/>
      <c r="E192" s="109" t="s">
        <v>418</v>
      </c>
      <c r="F192" s="21">
        <f t="shared" si="19"/>
        <v>89000</v>
      </c>
      <c r="G192" s="21">
        <f t="shared" si="19"/>
        <v>89000</v>
      </c>
      <c r="H192" s="94"/>
    </row>
    <row r="193" spans="1:8" s="17" customFormat="1" ht="17.25" customHeight="1">
      <c r="A193" s="13" t="s">
        <v>297</v>
      </c>
      <c r="B193" s="13" t="s">
        <v>164</v>
      </c>
      <c r="C193" s="134" t="s">
        <v>105</v>
      </c>
      <c r="D193" s="134" t="s">
        <v>397</v>
      </c>
      <c r="E193" s="49" t="s">
        <v>398</v>
      </c>
      <c r="F193" s="21">
        <f t="shared" si="19"/>
        <v>89000</v>
      </c>
      <c r="G193" s="21">
        <f t="shared" si="19"/>
        <v>89000</v>
      </c>
      <c r="H193" s="94"/>
    </row>
    <row r="194" spans="1:8" ht="40.5" customHeight="1">
      <c r="A194" s="13" t="s">
        <v>297</v>
      </c>
      <c r="B194" s="13" t="s">
        <v>164</v>
      </c>
      <c r="C194" s="134" t="s">
        <v>105</v>
      </c>
      <c r="D194" s="134" t="s">
        <v>399</v>
      </c>
      <c r="E194" s="49" t="s">
        <v>400</v>
      </c>
      <c r="F194" s="21">
        <v>89000</v>
      </c>
      <c r="G194" s="21">
        <v>89000</v>
      </c>
      <c r="H194" s="96"/>
    </row>
    <row r="195" spans="1:7" ht="0.75" customHeight="1">
      <c r="A195" s="54">
        <v>11</v>
      </c>
      <c r="B195" s="54"/>
      <c r="C195" s="133"/>
      <c r="D195" s="133"/>
      <c r="E195" s="55" t="s">
        <v>171</v>
      </c>
      <c r="F195" s="56" t="e">
        <f>#REF!</f>
        <v>#REF!</v>
      </c>
      <c r="G195" s="56" t="e">
        <f>#REF!</f>
        <v>#REF!</v>
      </c>
    </row>
    <row r="196" spans="1:7" ht="33" customHeight="1">
      <c r="A196" s="54">
        <v>11</v>
      </c>
      <c r="B196" s="54"/>
      <c r="C196" s="133"/>
      <c r="D196" s="133"/>
      <c r="E196" s="55" t="s">
        <v>171</v>
      </c>
      <c r="F196" s="56">
        <f aca="true" t="shared" si="20" ref="F196:G200">F197</f>
        <v>30000</v>
      </c>
      <c r="G196" s="56">
        <f t="shared" si="20"/>
        <v>0</v>
      </c>
    </row>
    <row r="197" spans="1:7" ht="19.5" customHeight="1">
      <c r="A197" s="10">
        <v>11</v>
      </c>
      <c r="B197" s="10" t="s">
        <v>161</v>
      </c>
      <c r="C197" s="132"/>
      <c r="D197" s="132"/>
      <c r="E197" s="48" t="s">
        <v>294</v>
      </c>
      <c r="F197" s="21">
        <f t="shared" si="20"/>
        <v>30000</v>
      </c>
      <c r="G197" s="21">
        <f t="shared" si="20"/>
        <v>0</v>
      </c>
    </row>
    <row r="198" spans="1:7" ht="27.75" customHeight="1">
      <c r="A198" s="10">
        <v>11</v>
      </c>
      <c r="B198" s="10" t="s">
        <v>161</v>
      </c>
      <c r="C198" s="132" t="s">
        <v>182</v>
      </c>
      <c r="D198" s="132"/>
      <c r="E198" s="48" t="s">
        <v>490</v>
      </c>
      <c r="F198" s="21">
        <f t="shared" si="20"/>
        <v>30000</v>
      </c>
      <c r="G198" s="21">
        <f t="shared" si="20"/>
        <v>0</v>
      </c>
    </row>
    <row r="199" spans="1:7" ht="27" customHeight="1">
      <c r="A199" s="10" t="s">
        <v>302</v>
      </c>
      <c r="B199" s="10" t="s">
        <v>161</v>
      </c>
      <c r="C199" s="132" t="s">
        <v>183</v>
      </c>
      <c r="D199" s="132"/>
      <c r="E199" s="48" t="s">
        <v>184</v>
      </c>
      <c r="F199" s="42">
        <f t="shared" si="20"/>
        <v>30000</v>
      </c>
      <c r="G199" s="42">
        <f t="shared" si="20"/>
        <v>0</v>
      </c>
    </row>
    <row r="200" spans="1:7" ht="15" customHeight="1">
      <c r="A200" s="10">
        <v>11</v>
      </c>
      <c r="B200" s="10" t="s">
        <v>161</v>
      </c>
      <c r="C200" s="132" t="s">
        <v>411</v>
      </c>
      <c r="D200" s="132"/>
      <c r="E200" s="48" t="s">
        <v>172</v>
      </c>
      <c r="F200" s="21">
        <f t="shared" si="20"/>
        <v>30000</v>
      </c>
      <c r="G200" s="21">
        <f t="shared" si="20"/>
        <v>0</v>
      </c>
    </row>
    <row r="201" spans="1:7" ht="29.25" customHeight="1">
      <c r="A201" s="13" t="s">
        <v>302</v>
      </c>
      <c r="B201" s="13" t="s">
        <v>161</v>
      </c>
      <c r="C201" s="134" t="s">
        <v>411</v>
      </c>
      <c r="D201" s="134" t="s">
        <v>104</v>
      </c>
      <c r="E201" s="108" t="s">
        <v>112</v>
      </c>
      <c r="F201" s="21">
        <v>30000</v>
      </c>
      <c r="G201" s="21">
        <v>0</v>
      </c>
    </row>
    <row r="202" spans="1:7" ht="0.75" customHeight="1">
      <c r="A202" s="54" t="s">
        <v>296</v>
      </c>
      <c r="B202" s="54"/>
      <c r="C202" s="133"/>
      <c r="D202" s="133"/>
      <c r="E202" s="55" t="s">
        <v>412</v>
      </c>
      <c r="F202" s="56">
        <f aca="true" t="shared" si="21" ref="F202:G206">F203</f>
        <v>0</v>
      </c>
      <c r="G202" s="56">
        <f t="shared" si="21"/>
        <v>0</v>
      </c>
    </row>
    <row r="203" spans="1:7" ht="24" customHeight="1" hidden="1">
      <c r="A203" s="10" t="s">
        <v>296</v>
      </c>
      <c r="B203" s="10" t="s">
        <v>161</v>
      </c>
      <c r="C203" s="132"/>
      <c r="D203" s="132"/>
      <c r="E203" s="48" t="s">
        <v>413</v>
      </c>
      <c r="F203" s="21">
        <f t="shared" si="21"/>
        <v>0</v>
      </c>
      <c r="G203" s="21">
        <f t="shared" si="21"/>
        <v>0</v>
      </c>
    </row>
    <row r="204" spans="1:7" ht="18" customHeight="1" hidden="1">
      <c r="A204" s="10" t="s">
        <v>296</v>
      </c>
      <c r="B204" s="10" t="s">
        <v>161</v>
      </c>
      <c r="C204" s="132" t="s">
        <v>194</v>
      </c>
      <c r="D204" s="134"/>
      <c r="E204" s="107" t="s">
        <v>414</v>
      </c>
      <c r="F204" s="21">
        <f t="shared" si="21"/>
        <v>0</v>
      </c>
      <c r="G204" s="21">
        <f t="shared" si="21"/>
        <v>0</v>
      </c>
    </row>
    <row r="205" spans="1:7" ht="12.75" customHeight="1" hidden="1">
      <c r="A205" s="10" t="s">
        <v>296</v>
      </c>
      <c r="B205" s="10" t="s">
        <v>161</v>
      </c>
      <c r="C205" s="132" t="s">
        <v>193</v>
      </c>
      <c r="D205" s="132"/>
      <c r="E205" s="107" t="s">
        <v>410</v>
      </c>
      <c r="F205" s="21">
        <f t="shared" si="21"/>
        <v>0</v>
      </c>
      <c r="G205" s="21">
        <f t="shared" si="21"/>
        <v>0</v>
      </c>
    </row>
    <row r="206" spans="1:7" ht="15" customHeight="1" hidden="1">
      <c r="A206" s="13" t="s">
        <v>296</v>
      </c>
      <c r="B206" s="13" t="s">
        <v>161</v>
      </c>
      <c r="C206" s="134" t="s">
        <v>417</v>
      </c>
      <c r="D206" s="134"/>
      <c r="E206" s="108" t="s">
        <v>415</v>
      </c>
      <c r="F206" s="21">
        <f t="shared" si="21"/>
        <v>0</v>
      </c>
      <c r="G206" s="21">
        <f t="shared" si="21"/>
        <v>0</v>
      </c>
    </row>
    <row r="207" spans="1:7" ht="15" customHeight="1" hidden="1">
      <c r="A207" s="13" t="s">
        <v>296</v>
      </c>
      <c r="B207" s="13" t="s">
        <v>161</v>
      </c>
      <c r="C207" s="134" t="s">
        <v>417</v>
      </c>
      <c r="D207" s="134" t="s">
        <v>15</v>
      </c>
      <c r="E207" s="108" t="s">
        <v>416</v>
      </c>
      <c r="F207" s="22">
        <v>0</v>
      </c>
      <c r="G207" s="22">
        <v>0</v>
      </c>
    </row>
    <row r="208" spans="1:8" ht="17.25" customHeight="1">
      <c r="A208" s="38"/>
      <c r="B208" s="38"/>
      <c r="C208" s="143"/>
      <c r="D208" s="143"/>
      <c r="E208" s="52" t="s">
        <v>309</v>
      </c>
      <c r="F208" s="39">
        <f>F8+F48+F55+F97+F119+F147+F153+F177+F196+F202</f>
        <v>23385214</v>
      </c>
      <c r="G208" s="39">
        <f>G8+G48+G55+G97+G119+G147+G153+G177+G196+G202</f>
        <v>11913600</v>
      </c>
      <c r="H208" s="76"/>
    </row>
    <row r="209" ht="18.75" customHeight="1">
      <c r="G209" s="150"/>
    </row>
    <row r="210" ht="33.75" customHeight="1"/>
    <row r="211" ht="33.75" customHeight="1"/>
    <row r="212" ht="21.75" customHeight="1"/>
    <row r="213" ht="33" customHeight="1"/>
    <row r="214" ht="15">
      <c r="H214" s="97"/>
    </row>
  </sheetData>
  <sheetProtection/>
  <mergeCells count="6">
    <mergeCell ref="A2:G2"/>
    <mergeCell ref="A3:F3"/>
    <mergeCell ref="C5:C7"/>
    <mergeCell ref="D5:D7"/>
    <mergeCell ref="E5:E7"/>
    <mergeCell ref="A1:G1"/>
  </mergeCells>
  <printOptions/>
  <pageMargins left="0.46" right="0.34" top="0.38" bottom="0.39" header="0.5" footer="0.3"/>
  <pageSetup fitToHeight="0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41"/>
  <sheetViews>
    <sheetView view="pageBreakPreview" zoomScaleSheetLayoutView="100" workbookViewId="0" topLeftCell="A125">
      <selection activeCell="A148" sqref="A148"/>
    </sheetView>
  </sheetViews>
  <sheetFormatPr defaultColWidth="9.140625" defaultRowHeight="15"/>
  <cols>
    <col min="1" max="1" width="55.28125" style="102" customWidth="1"/>
    <col min="2" max="2" width="8.7109375" style="11" customWidth="1"/>
    <col min="3" max="3" width="5.8515625" style="11" customWidth="1"/>
    <col min="4" max="4" width="5.57421875" style="11" customWidth="1"/>
    <col min="5" max="5" width="16.7109375" style="11" customWidth="1"/>
    <col min="6" max="6" width="8.421875" style="11" customWidth="1"/>
    <col min="7" max="7" width="21.00390625" style="12" customWidth="1"/>
  </cols>
  <sheetData>
    <row r="1" spans="1:7" ht="63.75" customHeight="1">
      <c r="A1" s="300" t="s">
        <v>633</v>
      </c>
      <c r="B1" s="299"/>
      <c r="C1" s="299"/>
      <c r="D1" s="299"/>
      <c r="E1" s="299"/>
      <c r="F1" s="299"/>
      <c r="G1" s="299"/>
    </row>
    <row r="2" spans="1:7" ht="63" customHeight="1">
      <c r="A2" s="300" t="s">
        <v>632</v>
      </c>
      <c r="B2" s="299"/>
      <c r="C2" s="299"/>
      <c r="D2" s="299"/>
      <c r="E2" s="299"/>
      <c r="F2" s="299"/>
      <c r="G2" s="299"/>
    </row>
    <row r="3" spans="1:7" ht="32.25" customHeight="1">
      <c r="A3" s="298" t="s">
        <v>523</v>
      </c>
      <c r="B3" s="299"/>
      <c r="C3" s="299"/>
      <c r="D3" s="299"/>
      <c r="E3" s="299"/>
      <c r="F3" s="299"/>
      <c r="G3" s="299"/>
    </row>
    <row r="4" spans="1:7" ht="15">
      <c r="A4" s="220"/>
      <c r="B4" s="221"/>
      <c r="C4" s="221"/>
      <c r="D4" s="221"/>
      <c r="E4" s="221"/>
      <c r="F4" s="221"/>
      <c r="G4" s="222" t="s">
        <v>224</v>
      </c>
    </row>
    <row r="5" spans="1:8" ht="15">
      <c r="A5" s="301" t="s">
        <v>173</v>
      </c>
      <c r="B5" s="152" t="s">
        <v>174</v>
      </c>
      <c r="C5" s="152"/>
      <c r="D5" s="152"/>
      <c r="E5" s="152"/>
      <c r="F5" s="152"/>
      <c r="G5" s="158" t="s">
        <v>141</v>
      </c>
      <c r="H5" s="6"/>
    </row>
    <row r="6" spans="1:8" ht="30" customHeight="1">
      <c r="A6" s="302"/>
      <c r="B6" s="152" t="s">
        <v>361</v>
      </c>
      <c r="C6" s="152" t="s">
        <v>176</v>
      </c>
      <c r="D6" s="152" t="s">
        <v>177</v>
      </c>
      <c r="E6" s="152" t="s">
        <v>178</v>
      </c>
      <c r="F6" s="152" t="s">
        <v>139</v>
      </c>
      <c r="G6" s="158" t="s">
        <v>464</v>
      </c>
      <c r="H6" s="6"/>
    </row>
    <row r="7" spans="1:8" ht="21.75" customHeight="1">
      <c r="A7" s="55" t="s">
        <v>269</v>
      </c>
      <c r="B7" s="44" t="s">
        <v>10</v>
      </c>
      <c r="C7" s="54" t="s">
        <v>161</v>
      </c>
      <c r="D7" s="54"/>
      <c r="E7" s="54"/>
      <c r="F7" s="54"/>
      <c r="G7" s="56">
        <f>SUM(G8+G13+G33+G28+G26)</f>
        <v>5292809.4399999995</v>
      </c>
      <c r="H7" s="7"/>
    </row>
    <row r="8" spans="1:7" ht="25.5">
      <c r="A8" s="48" t="s">
        <v>270</v>
      </c>
      <c r="B8" s="172" t="s">
        <v>10</v>
      </c>
      <c r="C8" s="10" t="s">
        <v>161</v>
      </c>
      <c r="D8" s="10" t="s">
        <v>163</v>
      </c>
      <c r="E8" s="10"/>
      <c r="F8" s="10"/>
      <c r="G8" s="21">
        <f>G9</f>
        <v>500000</v>
      </c>
    </row>
    <row r="9" spans="1:7" ht="38.25">
      <c r="A9" s="48" t="s">
        <v>362</v>
      </c>
      <c r="B9" s="172" t="s">
        <v>10</v>
      </c>
      <c r="C9" s="10" t="s">
        <v>161</v>
      </c>
      <c r="D9" s="10" t="s">
        <v>163</v>
      </c>
      <c r="E9" s="10" t="s">
        <v>194</v>
      </c>
      <c r="F9" s="10"/>
      <c r="G9" s="21">
        <f>G10</f>
        <v>500000</v>
      </c>
    </row>
    <row r="10" spans="1:7" ht="38.25">
      <c r="A10" s="48" t="s">
        <v>12</v>
      </c>
      <c r="B10" s="172" t="s">
        <v>10</v>
      </c>
      <c r="C10" s="10" t="s">
        <v>161</v>
      </c>
      <c r="D10" s="10" t="s">
        <v>163</v>
      </c>
      <c r="E10" s="10" t="s">
        <v>193</v>
      </c>
      <c r="F10" s="10"/>
      <c r="G10" s="21">
        <f>G11</f>
        <v>500000</v>
      </c>
    </row>
    <row r="11" spans="1:7" ht="15.75">
      <c r="A11" s="48" t="s">
        <v>364</v>
      </c>
      <c r="B11" s="172" t="s">
        <v>10</v>
      </c>
      <c r="C11" s="10" t="s">
        <v>161</v>
      </c>
      <c r="D11" s="10" t="s">
        <v>163</v>
      </c>
      <c r="E11" s="19" t="s">
        <v>212</v>
      </c>
      <c r="F11" s="10"/>
      <c r="G11" s="21">
        <f>G12</f>
        <v>500000</v>
      </c>
    </row>
    <row r="12" spans="1:7" ht="25.5">
      <c r="A12" s="108" t="s">
        <v>109</v>
      </c>
      <c r="B12" s="114" t="s">
        <v>10</v>
      </c>
      <c r="C12" s="13" t="s">
        <v>161</v>
      </c>
      <c r="D12" s="13" t="s">
        <v>163</v>
      </c>
      <c r="E12" s="15" t="s">
        <v>212</v>
      </c>
      <c r="F12" s="13" t="s">
        <v>106</v>
      </c>
      <c r="G12" s="22">
        <v>500000</v>
      </c>
    </row>
    <row r="13" spans="1:7" ht="38.25">
      <c r="A13" s="48" t="s">
        <v>272</v>
      </c>
      <c r="B13" s="114" t="s">
        <v>10</v>
      </c>
      <c r="C13" s="10" t="s">
        <v>161</v>
      </c>
      <c r="D13" s="10" t="s">
        <v>165</v>
      </c>
      <c r="E13" s="10"/>
      <c r="F13" s="10"/>
      <c r="G13" s="21">
        <f>G14</f>
        <v>1014309.4400000001</v>
      </c>
    </row>
    <row r="14" spans="1:7" ht="38.25">
      <c r="A14" s="48" t="s">
        <v>362</v>
      </c>
      <c r="B14" s="114" t="s">
        <v>10</v>
      </c>
      <c r="C14" s="10" t="s">
        <v>161</v>
      </c>
      <c r="D14" s="10" t="s">
        <v>165</v>
      </c>
      <c r="E14" s="10" t="s">
        <v>194</v>
      </c>
      <c r="F14" s="10"/>
      <c r="G14" s="21">
        <f>G15</f>
        <v>1014309.4400000001</v>
      </c>
    </row>
    <row r="15" spans="1:7" ht="38.25">
      <c r="A15" s="48" t="s">
        <v>371</v>
      </c>
      <c r="B15" s="114" t="s">
        <v>10</v>
      </c>
      <c r="C15" s="10" t="s">
        <v>161</v>
      </c>
      <c r="D15" s="10" t="s">
        <v>165</v>
      </c>
      <c r="E15" s="10" t="s">
        <v>193</v>
      </c>
      <c r="F15" s="10"/>
      <c r="G15" s="21">
        <f>G16+G24+G21</f>
        <v>1014309.4400000001</v>
      </c>
    </row>
    <row r="16" spans="1:7" ht="15.75">
      <c r="A16" s="48" t="s">
        <v>274</v>
      </c>
      <c r="B16" s="114" t="s">
        <v>10</v>
      </c>
      <c r="C16" s="10" t="s">
        <v>161</v>
      </c>
      <c r="D16" s="10" t="s">
        <v>165</v>
      </c>
      <c r="E16" s="10" t="s">
        <v>213</v>
      </c>
      <c r="F16" s="10"/>
      <c r="G16" s="21">
        <f>G17+G18+G19+G20</f>
        <v>996197.3200000001</v>
      </c>
    </row>
    <row r="17" spans="1:7" ht="25.5">
      <c r="A17" s="108" t="s">
        <v>109</v>
      </c>
      <c r="B17" s="114" t="s">
        <v>10</v>
      </c>
      <c r="C17" s="13" t="s">
        <v>161</v>
      </c>
      <c r="D17" s="13" t="s">
        <v>165</v>
      </c>
      <c r="E17" s="13" t="s">
        <v>213</v>
      </c>
      <c r="F17" s="13" t="s">
        <v>106</v>
      </c>
      <c r="G17" s="22">
        <v>579309</v>
      </c>
    </row>
    <row r="18" spans="1:7" ht="25.5">
      <c r="A18" s="108" t="s">
        <v>112</v>
      </c>
      <c r="B18" s="114" t="s">
        <v>10</v>
      </c>
      <c r="C18" s="13" t="s">
        <v>161</v>
      </c>
      <c r="D18" s="13" t="s">
        <v>165</v>
      </c>
      <c r="E18" s="13" t="s">
        <v>213</v>
      </c>
      <c r="F18" s="13" t="s">
        <v>104</v>
      </c>
      <c r="G18" s="22">
        <v>316888.32</v>
      </c>
    </row>
    <row r="19" spans="1:7" ht="15.75">
      <c r="A19" s="49" t="s">
        <v>121</v>
      </c>
      <c r="B19" s="114" t="s">
        <v>10</v>
      </c>
      <c r="C19" s="13" t="s">
        <v>161</v>
      </c>
      <c r="D19" s="13" t="s">
        <v>165</v>
      </c>
      <c r="E19" s="13" t="s">
        <v>213</v>
      </c>
      <c r="F19" s="13" t="s">
        <v>107</v>
      </c>
      <c r="G19" s="22">
        <v>20000</v>
      </c>
    </row>
    <row r="20" spans="1:7" ht="15" customHeight="1">
      <c r="A20" s="49" t="s">
        <v>113</v>
      </c>
      <c r="B20" s="114" t="s">
        <v>10</v>
      </c>
      <c r="C20" s="13" t="s">
        <v>161</v>
      </c>
      <c r="D20" s="13" t="s">
        <v>165</v>
      </c>
      <c r="E20" s="13" t="s">
        <v>213</v>
      </c>
      <c r="F20" s="13" t="s">
        <v>108</v>
      </c>
      <c r="G20" s="22">
        <v>80000</v>
      </c>
    </row>
    <row r="21" spans="1:7" ht="27" customHeight="1">
      <c r="A21" s="48" t="s">
        <v>565</v>
      </c>
      <c r="B21" s="172" t="s">
        <v>10</v>
      </c>
      <c r="C21" s="10" t="s">
        <v>161</v>
      </c>
      <c r="D21" s="10" t="s">
        <v>165</v>
      </c>
      <c r="E21" s="132" t="s">
        <v>626</v>
      </c>
      <c r="F21" s="132"/>
      <c r="G21" s="21">
        <f>G22</f>
        <v>17112.12</v>
      </c>
    </row>
    <row r="22" spans="1:7" ht="34.5" customHeight="1">
      <c r="A22" s="167" t="s">
        <v>144</v>
      </c>
      <c r="B22" s="114" t="s">
        <v>10</v>
      </c>
      <c r="C22" s="13" t="s">
        <v>161</v>
      </c>
      <c r="D22" s="13" t="s">
        <v>165</v>
      </c>
      <c r="E22" s="134" t="s">
        <v>626</v>
      </c>
      <c r="F22" s="134" t="s">
        <v>104</v>
      </c>
      <c r="G22" s="22">
        <v>17112.12</v>
      </c>
    </row>
    <row r="23" spans="1:7" ht="0.75" customHeight="1">
      <c r="A23" s="49"/>
      <c r="B23" s="114"/>
      <c r="C23" s="13"/>
      <c r="D23" s="13"/>
      <c r="E23" s="13"/>
      <c r="F23" s="13"/>
      <c r="G23" s="22"/>
    </row>
    <row r="24" spans="1:7" ht="52.5" customHeight="1">
      <c r="A24" s="185" t="s">
        <v>461</v>
      </c>
      <c r="B24" s="172" t="s">
        <v>10</v>
      </c>
      <c r="C24" s="10" t="s">
        <v>161</v>
      </c>
      <c r="D24" s="10" t="s">
        <v>165</v>
      </c>
      <c r="E24" s="132" t="s">
        <v>446</v>
      </c>
      <c r="F24" s="10" t="s">
        <v>295</v>
      </c>
      <c r="G24" s="21">
        <f>G25</f>
        <v>1000</v>
      </c>
    </row>
    <row r="25" spans="1:7" ht="28.5" customHeight="1">
      <c r="A25" s="108" t="s">
        <v>112</v>
      </c>
      <c r="B25" s="114" t="s">
        <v>10</v>
      </c>
      <c r="C25" s="13" t="s">
        <v>161</v>
      </c>
      <c r="D25" s="13" t="s">
        <v>165</v>
      </c>
      <c r="E25" s="134" t="s">
        <v>446</v>
      </c>
      <c r="F25" s="13" t="s">
        <v>104</v>
      </c>
      <c r="G25" s="22">
        <v>1000</v>
      </c>
    </row>
    <row r="26" spans="1:7" ht="0.75" customHeight="1">
      <c r="A26" s="9" t="s">
        <v>462</v>
      </c>
      <c r="B26" s="172" t="s">
        <v>10</v>
      </c>
      <c r="C26" s="10" t="s">
        <v>161</v>
      </c>
      <c r="D26" s="10" t="s">
        <v>167</v>
      </c>
      <c r="E26" s="186" t="s">
        <v>97</v>
      </c>
      <c r="F26" s="10"/>
      <c r="G26" s="21">
        <f>G27</f>
        <v>0</v>
      </c>
    </row>
    <row r="27" spans="1:7" ht="15.75" hidden="1">
      <c r="A27" s="14" t="s">
        <v>448</v>
      </c>
      <c r="B27" s="114" t="s">
        <v>10</v>
      </c>
      <c r="C27" s="13" t="s">
        <v>161</v>
      </c>
      <c r="D27" s="13" t="s">
        <v>167</v>
      </c>
      <c r="E27" s="186" t="s">
        <v>97</v>
      </c>
      <c r="F27" s="13" t="s">
        <v>447</v>
      </c>
      <c r="G27" s="22">
        <v>0</v>
      </c>
    </row>
    <row r="28" spans="1:7" ht="15.75" hidden="1">
      <c r="A28" s="77" t="s">
        <v>90</v>
      </c>
      <c r="B28" s="114" t="s">
        <v>10</v>
      </c>
      <c r="C28" s="78" t="s">
        <v>161</v>
      </c>
      <c r="D28" s="78" t="s">
        <v>302</v>
      </c>
      <c r="E28" s="79"/>
      <c r="F28" s="79"/>
      <c r="G28" s="21">
        <f>G29</f>
        <v>2000</v>
      </c>
    </row>
    <row r="29" spans="1:7" ht="38.25">
      <c r="A29" s="110" t="s">
        <v>372</v>
      </c>
      <c r="B29" s="114" t="s">
        <v>10</v>
      </c>
      <c r="C29" s="131" t="s">
        <v>161</v>
      </c>
      <c r="D29" s="131" t="s">
        <v>302</v>
      </c>
      <c r="E29" s="131" t="s">
        <v>194</v>
      </c>
      <c r="F29" s="131"/>
      <c r="G29" s="21">
        <f>G30</f>
        <v>2000</v>
      </c>
    </row>
    <row r="30" spans="1:7" ht="38.25">
      <c r="A30" s="110" t="s">
        <v>373</v>
      </c>
      <c r="B30" s="114" t="s">
        <v>10</v>
      </c>
      <c r="C30" s="131" t="s">
        <v>161</v>
      </c>
      <c r="D30" s="131" t="s">
        <v>302</v>
      </c>
      <c r="E30" s="131" t="s">
        <v>193</v>
      </c>
      <c r="F30" s="131"/>
      <c r="G30" s="21">
        <f>G31</f>
        <v>2000</v>
      </c>
    </row>
    <row r="31" spans="1:7" ht="15.75">
      <c r="A31" s="110" t="s">
        <v>91</v>
      </c>
      <c r="B31" s="114" t="s">
        <v>10</v>
      </c>
      <c r="C31" s="131" t="s">
        <v>161</v>
      </c>
      <c r="D31" s="131" t="s">
        <v>302</v>
      </c>
      <c r="E31" s="131" t="s">
        <v>92</v>
      </c>
      <c r="F31" s="131"/>
      <c r="G31" s="21">
        <f>G32</f>
        <v>2000</v>
      </c>
    </row>
    <row r="32" spans="1:7" ht="15.75">
      <c r="A32" s="110" t="s">
        <v>93</v>
      </c>
      <c r="B32" s="114" t="s">
        <v>10</v>
      </c>
      <c r="C32" s="131" t="s">
        <v>161</v>
      </c>
      <c r="D32" s="131" t="s">
        <v>302</v>
      </c>
      <c r="E32" s="131" t="s">
        <v>92</v>
      </c>
      <c r="F32" s="131" t="s">
        <v>94</v>
      </c>
      <c r="G32" s="22">
        <v>2000</v>
      </c>
    </row>
    <row r="33" spans="1:7" ht="15.75">
      <c r="A33" s="50" t="s">
        <v>145</v>
      </c>
      <c r="B33" s="114" t="s">
        <v>10</v>
      </c>
      <c r="C33" s="40" t="s">
        <v>161</v>
      </c>
      <c r="D33" s="40">
        <v>13</v>
      </c>
      <c r="E33" s="41"/>
      <c r="F33" s="41"/>
      <c r="G33" s="42">
        <f>G34+G38+G42</f>
        <v>3776500</v>
      </c>
    </row>
    <row r="34" spans="1:7" ht="38.25">
      <c r="A34" s="50" t="s">
        <v>481</v>
      </c>
      <c r="B34" s="114" t="s">
        <v>10</v>
      </c>
      <c r="C34" s="10" t="s">
        <v>161</v>
      </c>
      <c r="D34" s="10">
        <v>13</v>
      </c>
      <c r="E34" s="132" t="s">
        <v>197</v>
      </c>
      <c r="F34" s="132"/>
      <c r="G34" s="21">
        <f>G35</f>
        <v>10000</v>
      </c>
    </row>
    <row r="35" spans="1:7" ht="25.5">
      <c r="A35" s="48" t="s">
        <v>200</v>
      </c>
      <c r="B35" s="172" t="s">
        <v>10</v>
      </c>
      <c r="C35" s="10" t="s">
        <v>161</v>
      </c>
      <c r="D35" s="10" t="s">
        <v>216</v>
      </c>
      <c r="E35" s="132" t="s">
        <v>198</v>
      </c>
      <c r="F35" s="132"/>
      <c r="G35" s="21">
        <f>G36</f>
        <v>10000</v>
      </c>
    </row>
    <row r="36" spans="1:7" ht="25.5">
      <c r="A36" s="48" t="s">
        <v>276</v>
      </c>
      <c r="B36" s="114" t="s">
        <v>10</v>
      </c>
      <c r="C36" s="10" t="s">
        <v>161</v>
      </c>
      <c r="D36" s="10">
        <v>13</v>
      </c>
      <c r="E36" s="132" t="s">
        <v>366</v>
      </c>
      <c r="F36" s="132"/>
      <c r="G36" s="21">
        <f>G37</f>
        <v>10000</v>
      </c>
    </row>
    <row r="37" spans="1:7" ht="15.75">
      <c r="A37" s="108" t="s">
        <v>529</v>
      </c>
      <c r="B37" s="114" t="s">
        <v>10</v>
      </c>
      <c r="C37" s="13" t="s">
        <v>161</v>
      </c>
      <c r="D37" s="13" t="s">
        <v>296</v>
      </c>
      <c r="E37" s="134" t="s">
        <v>366</v>
      </c>
      <c r="F37" s="134" t="s">
        <v>528</v>
      </c>
      <c r="G37" s="22">
        <v>10000</v>
      </c>
    </row>
    <row r="38" spans="1:7" ht="25.5">
      <c r="A38" s="127" t="s">
        <v>482</v>
      </c>
      <c r="B38" s="114" t="s">
        <v>10</v>
      </c>
      <c r="C38" s="10" t="s">
        <v>161</v>
      </c>
      <c r="D38" s="10" t="s">
        <v>296</v>
      </c>
      <c r="E38" s="132" t="s">
        <v>367</v>
      </c>
      <c r="F38" s="132"/>
      <c r="G38" s="21">
        <f>G39</f>
        <v>111000</v>
      </c>
    </row>
    <row r="39" spans="1:7" ht="15.75">
      <c r="A39" s="127" t="s">
        <v>368</v>
      </c>
      <c r="B39" s="114" t="s">
        <v>10</v>
      </c>
      <c r="C39" s="13" t="s">
        <v>161</v>
      </c>
      <c r="D39" s="13" t="s">
        <v>296</v>
      </c>
      <c r="E39" s="149" t="s">
        <v>32</v>
      </c>
      <c r="F39" s="132"/>
      <c r="G39" s="22">
        <f>G40</f>
        <v>111000</v>
      </c>
    </row>
    <row r="40" spans="1:7" ht="25.5">
      <c r="A40" s="122" t="s">
        <v>369</v>
      </c>
      <c r="B40" s="114" t="s">
        <v>10</v>
      </c>
      <c r="C40" s="13" t="s">
        <v>161</v>
      </c>
      <c r="D40" s="13" t="s">
        <v>296</v>
      </c>
      <c r="E40" s="149" t="s">
        <v>33</v>
      </c>
      <c r="F40" s="134"/>
      <c r="G40" s="22">
        <f>G41</f>
        <v>111000</v>
      </c>
    </row>
    <row r="41" spans="1:7" ht="25.5">
      <c r="A41" s="108" t="s">
        <v>112</v>
      </c>
      <c r="B41" s="114" t="s">
        <v>10</v>
      </c>
      <c r="C41" s="13" t="s">
        <v>161</v>
      </c>
      <c r="D41" s="13" t="s">
        <v>296</v>
      </c>
      <c r="E41" s="149" t="s">
        <v>33</v>
      </c>
      <c r="F41" s="134" t="s">
        <v>104</v>
      </c>
      <c r="G41" s="22">
        <v>111000</v>
      </c>
    </row>
    <row r="42" spans="1:7" ht="38.25">
      <c r="A42" s="48" t="s">
        <v>371</v>
      </c>
      <c r="B42" s="114" t="s">
        <v>10</v>
      </c>
      <c r="C42" s="10" t="s">
        <v>161</v>
      </c>
      <c r="D42" s="10">
        <v>13</v>
      </c>
      <c r="E42" s="10" t="s">
        <v>193</v>
      </c>
      <c r="F42" s="10"/>
      <c r="G42" s="21">
        <f>G46+G43</f>
        <v>3655500</v>
      </c>
    </row>
    <row r="43" spans="1:7" ht="25.5">
      <c r="A43" s="48" t="s">
        <v>307</v>
      </c>
      <c r="B43" s="114" t="s">
        <v>10</v>
      </c>
      <c r="C43" s="10" t="s">
        <v>161</v>
      </c>
      <c r="D43" s="10">
        <v>13</v>
      </c>
      <c r="E43" s="10" t="s">
        <v>215</v>
      </c>
      <c r="F43" s="10"/>
      <c r="G43" s="21">
        <f>G44+G45</f>
        <v>3655500</v>
      </c>
    </row>
    <row r="44" spans="1:7" ht="25.5">
      <c r="A44" s="108" t="s">
        <v>109</v>
      </c>
      <c r="B44" s="114" t="s">
        <v>10</v>
      </c>
      <c r="C44" s="13" t="s">
        <v>161</v>
      </c>
      <c r="D44" s="13" t="s">
        <v>296</v>
      </c>
      <c r="E44" s="13" t="s">
        <v>215</v>
      </c>
      <c r="F44" s="13" t="s">
        <v>106</v>
      </c>
      <c r="G44" s="22">
        <v>3187000</v>
      </c>
    </row>
    <row r="45" spans="1:7" ht="25.5">
      <c r="A45" s="108" t="s">
        <v>112</v>
      </c>
      <c r="B45" s="114" t="s">
        <v>10</v>
      </c>
      <c r="C45" s="13" t="s">
        <v>161</v>
      </c>
      <c r="D45" s="13" t="s">
        <v>296</v>
      </c>
      <c r="E45" s="13" t="s">
        <v>215</v>
      </c>
      <c r="F45" s="13" t="s">
        <v>104</v>
      </c>
      <c r="G45" s="22">
        <v>468500</v>
      </c>
    </row>
    <row r="46" spans="1:7" ht="0.75" customHeight="1">
      <c r="A46" s="48" t="s">
        <v>179</v>
      </c>
      <c r="B46" s="114" t="s">
        <v>10</v>
      </c>
      <c r="C46" s="10" t="s">
        <v>161</v>
      </c>
      <c r="D46" s="10">
        <v>13</v>
      </c>
      <c r="E46" s="10" t="s">
        <v>214</v>
      </c>
      <c r="F46" s="10"/>
      <c r="G46" s="21">
        <f>G47+G48</f>
        <v>0</v>
      </c>
    </row>
    <row r="47" spans="1:7" ht="25.5" hidden="1">
      <c r="A47" s="108" t="s">
        <v>112</v>
      </c>
      <c r="B47" s="114" t="s">
        <v>10</v>
      </c>
      <c r="C47" s="13" t="s">
        <v>161</v>
      </c>
      <c r="D47" s="13" t="s">
        <v>296</v>
      </c>
      <c r="E47" s="13" t="s">
        <v>214</v>
      </c>
      <c r="F47" s="13" t="s">
        <v>104</v>
      </c>
      <c r="G47" s="21">
        <v>0</v>
      </c>
    </row>
    <row r="48" spans="1:7" ht="15.75" hidden="1">
      <c r="A48" s="49" t="s">
        <v>113</v>
      </c>
      <c r="B48" s="114" t="s">
        <v>10</v>
      </c>
      <c r="C48" s="13" t="s">
        <v>161</v>
      </c>
      <c r="D48" s="13" t="s">
        <v>296</v>
      </c>
      <c r="E48" s="13" t="s">
        <v>214</v>
      </c>
      <c r="F48" s="13" t="s">
        <v>108</v>
      </c>
      <c r="G48" s="22">
        <v>0</v>
      </c>
    </row>
    <row r="49" spans="1:7" ht="16.5" hidden="1">
      <c r="A49" s="55" t="s">
        <v>146</v>
      </c>
      <c r="B49" s="115" t="s">
        <v>10</v>
      </c>
      <c r="C49" s="54" t="s">
        <v>163</v>
      </c>
      <c r="D49" s="54"/>
      <c r="E49" s="54"/>
      <c r="F49" s="54"/>
      <c r="G49" s="56">
        <f>G50</f>
        <v>146400</v>
      </c>
    </row>
    <row r="50" spans="1:7" ht="15.75" hidden="1">
      <c r="A50" s="48" t="s">
        <v>277</v>
      </c>
      <c r="B50" s="114" t="s">
        <v>10</v>
      </c>
      <c r="C50" s="10" t="s">
        <v>163</v>
      </c>
      <c r="D50" s="10" t="s">
        <v>164</v>
      </c>
      <c r="E50" s="10"/>
      <c r="F50" s="10"/>
      <c r="G50" s="21">
        <f>G51</f>
        <v>146400</v>
      </c>
    </row>
    <row r="51" spans="1:7" ht="38.25" hidden="1">
      <c r="A51" s="48" t="s">
        <v>362</v>
      </c>
      <c r="B51" s="114" t="s">
        <v>10</v>
      </c>
      <c r="C51" s="10" t="s">
        <v>163</v>
      </c>
      <c r="D51" s="10" t="s">
        <v>164</v>
      </c>
      <c r="E51" s="10" t="s">
        <v>194</v>
      </c>
      <c r="F51" s="10"/>
      <c r="G51" s="21">
        <f>G52</f>
        <v>146400</v>
      </c>
    </row>
    <row r="52" spans="1:7" ht="38.25" hidden="1">
      <c r="A52" s="48" t="s">
        <v>13</v>
      </c>
      <c r="B52" s="114" t="s">
        <v>10</v>
      </c>
      <c r="C52" s="10" t="s">
        <v>163</v>
      </c>
      <c r="D52" s="10" t="s">
        <v>164</v>
      </c>
      <c r="E52" s="10" t="s">
        <v>193</v>
      </c>
      <c r="F52" s="10"/>
      <c r="G52" s="21">
        <f>G53</f>
        <v>146400</v>
      </c>
    </row>
    <row r="53" spans="1:7" ht="24.75" customHeight="1">
      <c r="A53" s="48" t="s">
        <v>278</v>
      </c>
      <c r="B53" s="114" t="s">
        <v>10</v>
      </c>
      <c r="C53" s="10" t="s">
        <v>163</v>
      </c>
      <c r="D53" s="10" t="s">
        <v>164</v>
      </c>
      <c r="E53" s="10" t="s">
        <v>196</v>
      </c>
      <c r="F53" s="10"/>
      <c r="G53" s="21">
        <f>G54+G55</f>
        <v>146400</v>
      </c>
    </row>
    <row r="54" spans="1:9" ht="28.5" customHeight="1">
      <c r="A54" s="108" t="s">
        <v>109</v>
      </c>
      <c r="B54" s="114" t="s">
        <v>10</v>
      </c>
      <c r="C54" s="13" t="s">
        <v>163</v>
      </c>
      <c r="D54" s="13" t="s">
        <v>164</v>
      </c>
      <c r="E54" s="13" t="s">
        <v>196</v>
      </c>
      <c r="F54" s="13" t="s">
        <v>106</v>
      </c>
      <c r="G54" s="22">
        <v>146400</v>
      </c>
      <c r="I54">
        <v>0</v>
      </c>
    </row>
    <row r="55" spans="1:7" ht="0.75" customHeight="1">
      <c r="A55" s="108" t="s">
        <v>112</v>
      </c>
      <c r="B55" s="114" t="s">
        <v>10</v>
      </c>
      <c r="C55" s="13" t="s">
        <v>163</v>
      </c>
      <c r="D55" s="13" t="s">
        <v>164</v>
      </c>
      <c r="E55" s="13" t="s">
        <v>196</v>
      </c>
      <c r="F55" s="13" t="s">
        <v>104</v>
      </c>
      <c r="G55" s="22">
        <v>0</v>
      </c>
    </row>
    <row r="56" spans="1:7" ht="33">
      <c r="A56" s="55" t="s">
        <v>279</v>
      </c>
      <c r="B56" s="115" t="s">
        <v>10</v>
      </c>
      <c r="C56" s="54" t="s">
        <v>164</v>
      </c>
      <c r="D56" s="54"/>
      <c r="E56" s="54"/>
      <c r="F56" s="54"/>
      <c r="G56" s="56">
        <f>G57+G66+G84</f>
        <v>434000</v>
      </c>
    </row>
    <row r="57" spans="1:7" ht="15" customHeight="1">
      <c r="A57" s="48" t="s">
        <v>545</v>
      </c>
      <c r="B57" s="114" t="s">
        <v>10</v>
      </c>
      <c r="C57" s="10" t="s">
        <v>164</v>
      </c>
      <c r="D57" s="10" t="s">
        <v>169</v>
      </c>
      <c r="E57" s="10"/>
      <c r="F57" s="10"/>
      <c r="G57" s="21">
        <f>G62+G58</f>
        <v>97000</v>
      </c>
    </row>
    <row r="58" spans="1:7" ht="38.25" hidden="1">
      <c r="A58" s="48" t="s">
        <v>483</v>
      </c>
      <c r="B58" s="114" t="s">
        <v>10</v>
      </c>
      <c r="C58" s="10" t="s">
        <v>164</v>
      </c>
      <c r="D58" s="10" t="s">
        <v>169</v>
      </c>
      <c r="E58" s="137" t="s">
        <v>377</v>
      </c>
      <c r="F58" s="10"/>
      <c r="G58" s="21">
        <f>G59</f>
        <v>0</v>
      </c>
    </row>
    <row r="59" spans="1:7" ht="26.25" hidden="1">
      <c r="A59" s="159" t="s">
        <v>379</v>
      </c>
      <c r="B59" s="114" t="s">
        <v>10</v>
      </c>
      <c r="C59" s="10" t="s">
        <v>164</v>
      </c>
      <c r="D59" s="10" t="s">
        <v>169</v>
      </c>
      <c r="E59" s="137" t="s">
        <v>380</v>
      </c>
      <c r="F59" s="10"/>
      <c r="G59" s="21">
        <f>G60</f>
        <v>0</v>
      </c>
    </row>
    <row r="60" spans="1:7" ht="31.5" customHeight="1" hidden="1">
      <c r="A60" s="48" t="s">
        <v>382</v>
      </c>
      <c r="B60" s="114" t="s">
        <v>10</v>
      </c>
      <c r="C60" s="10" t="s">
        <v>164</v>
      </c>
      <c r="D60" s="10" t="s">
        <v>169</v>
      </c>
      <c r="E60" s="137" t="s">
        <v>381</v>
      </c>
      <c r="F60" s="10"/>
      <c r="G60" s="21">
        <f>G61</f>
        <v>0</v>
      </c>
    </row>
    <row r="61" spans="1:7" ht="33.75" customHeight="1" hidden="1">
      <c r="A61" s="111" t="s">
        <v>144</v>
      </c>
      <c r="B61" s="114" t="s">
        <v>10</v>
      </c>
      <c r="C61" s="13" t="s">
        <v>164</v>
      </c>
      <c r="D61" s="13" t="s">
        <v>169</v>
      </c>
      <c r="E61" s="138" t="s">
        <v>381</v>
      </c>
      <c r="F61" s="13" t="s">
        <v>104</v>
      </c>
      <c r="G61" s="22">
        <v>0</v>
      </c>
    </row>
    <row r="62" spans="1:7" ht="36.75" customHeight="1">
      <c r="A62" s="48" t="s">
        <v>362</v>
      </c>
      <c r="B62" s="114" t="s">
        <v>10</v>
      </c>
      <c r="C62" s="10" t="s">
        <v>164</v>
      </c>
      <c r="D62" s="10" t="s">
        <v>169</v>
      </c>
      <c r="E62" s="10" t="s">
        <v>194</v>
      </c>
      <c r="F62" s="10"/>
      <c r="G62" s="21">
        <f>G63</f>
        <v>97000</v>
      </c>
    </row>
    <row r="63" spans="1:7" ht="37.5" customHeight="1">
      <c r="A63" s="48" t="s">
        <v>371</v>
      </c>
      <c r="B63" s="114" t="s">
        <v>10</v>
      </c>
      <c r="C63" s="10" t="s">
        <v>164</v>
      </c>
      <c r="D63" s="10" t="s">
        <v>169</v>
      </c>
      <c r="E63" s="10" t="s">
        <v>193</v>
      </c>
      <c r="F63" s="10"/>
      <c r="G63" s="21">
        <f>G64</f>
        <v>97000</v>
      </c>
    </row>
    <row r="64" spans="1:7" ht="36.75" customHeight="1">
      <c r="A64" s="48" t="s">
        <v>281</v>
      </c>
      <c r="B64" s="114" t="s">
        <v>10</v>
      </c>
      <c r="C64" s="10" t="s">
        <v>164</v>
      </c>
      <c r="D64" s="10" t="s">
        <v>169</v>
      </c>
      <c r="E64" s="10" t="s">
        <v>202</v>
      </c>
      <c r="F64" s="10"/>
      <c r="G64" s="21">
        <f>G65</f>
        <v>97000</v>
      </c>
    </row>
    <row r="65" spans="1:7" ht="27.75" customHeight="1">
      <c r="A65" s="108" t="s">
        <v>112</v>
      </c>
      <c r="B65" s="114" t="s">
        <v>10</v>
      </c>
      <c r="C65" s="13" t="s">
        <v>164</v>
      </c>
      <c r="D65" s="13" t="s">
        <v>169</v>
      </c>
      <c r="E65" s="13" t="s">
        <v>202</v>
      </c>
      <c r="F65" s="13" t="s">
        <v>104</v>
      </c>
      <c r="G65" s="22">
        <v>97000</v>
      </c>
    </row>
    <row r="66" spans="1:7" ht="28.5" customHeight="1">
      <c r="A66" s="48" t="s">
        <v>544</v>
      </c>
      <c r="B66" s="114" t="s">
        <v>10</v>
      </c>
      <c r="C66" s="10" t="s">
        <v>164</v>
      </c>
      <c r="D66" s="10">
        <v>10</v>
      </c>
      <c r="E66" s="10"/>
      <c r="F66" s="10"/>
      <c r="G66" s="21">
        <f>G74+G67+G70</f>
        <v>336000</v>
      </c>
    </row>
    <row r="67" spans="1:7" ht="0.75" customHeight="1" hidden="1">
      <c r="A67" s="112" t="s">
        <v>374</v>
      </c>
      <c r="B67" s="114" t="s">
        <v>10</v>
      </c>
      <c r="C67" s="10" t="s">
        <v>164</v>
      </c>
      <c r="D67" s="10" t="s">
        <v>297</v>
      </c>
      <c r="E67" s="113" t="s">
        <v>345</v>
      </c>
      <c r="F67" s="10"/>
      <c r="G67" s="21">
        <f>G68</f>
        <v>0</v>
      </c>
    </row>
    <row r="68" spans="1:7" ht="25.5" hidden="1">
      <c r="A68" s="160" t="s">
        <v>375</v>
      </c>
      <c r="B68" s="114" t="s">
        <v>10</v>
      </c>
      <c r="C68" s="10" t="s">
        <v>164</v>
      </c>
      <c r="D68" s="10" t="s">
        <v>297</v>
      </c>
      <c r="E68" s="137" t="s">
        <v>376</v>
      </c>
      <c r="F68" s="13"/>
      <c r="G68" s="22">
        <f>G69</f>
        <v>0</v>
      </c>
    </row>
    <row r="69" spans="1:7" ht="17.25" customHeight="1" hidden="1">
      <c r="A69" s="111" t="s">
        <v>144</v>
      </c>
      <c r="B69" s="114" t="s">
        <v>10</v>
      </c>
      <c r="C69" s="13" t="s">
        <v>164</v>
      </c>
      <c r="D69" s="13" t="s">
        <v>297</v>
      </c>
      <c r="E69" s="138" t="s">
        <v>376</v>
      </c>
      <c r="F69" s="13" t="s">
        <v>104</v>
      </c>
      <c r="G69" s="22">
        <v>0</v>
      </c>
    </row>
    <row r="70" spans="1:7" ht="39">
      <c r="A70" s="162" t="s">
        <v>484</v>
      </c>
      <c r="B70" s="114" t="s">
        <v>10</v>
      </c>
      <c r="C70" s="40" t="s">
        <v>164</v>
      </c>
      <c r="D70" s="40" t="s">
        <v>297</v>
      </c>
      <c r="E70" s="161" t="s">
        <v>347</v>
      </c>
      <c r="F70" s="13"/>
      <c r="G70" s="21">
        <f>G71+G78+G81</f>
        <v>336000</v>
      </c>
    </row>
    <row r="71" spans="1:7" ht="25.5">
      <c r="A71" s="164" t="s">
        <v>375</v>
      </c>
      <c r="B71" s="172" t="s">
        <v>10</v>
      </c>
      <c r="C71" s="40" t="s">
        <v>164</v>
      </c>
      <c r="D71" s="40" t="s">
        <v>297</v>
      </c>
      <c r="E71" s="161" t="s">
        <v>384</v>
      </c>
      <c r="F71" s="13"/>
      <c r="G71" s="22">
        <f>G72+G73</f>
        <v>52161.619999999995</v>
      </c>
    </row>
    <row r="72" spans="1:7" ht="25.5">
      <c r="A72" s="111" t="s">
        <v>144</v>
      </c>
      <c r="B72" s="114" t="s">
        <v>10</v>
      </c>
      <c r="C72" s="13" t="s">
        <v>164</v>
      </c>
      <c r="D72" s="13" t="s">
        <v>297</v>
      </c>
      <c r="E72" s="165" t="s">
        <v>384</v>
      </c>
      <c r="F72" s="13" t="s">
        <v>104</v>
      </c>
      <c r="G72" s="22">
        <v>17161.62</v>
      </c>
    </row>
    <row r="73" spans="1:7" ht="18" customHeight="1">
      <c r="A73" s="242" t="s">
        <v>529</v>
      </c>
      <c r="B73" s="114" t="s">
        <v>10</v>
      </c>
      <c r="C73" s="13" t="s">
        <v>164</v>
      </c>
      <c r="D73" s="13" t="s">
        <v>297</v>
      </c>
      <c r="E73" s="165" t="s">
        <v>384</v>
      </c>
      <c r="F73" s="13" t="s">
        <v>528</v>
      </c>
      <c r="G73" s="22">
        <v>35000</v>
      </c>
    </row>
    <row r="74" spans="1:7" ht="27.75" customHeight="1" hidden="1">
      <c r="A74" s="48" t="s">
        <v>362</v>
      </c>
      <c r="B74" s="114" t="s">
        <v>10</v>
      </c>
      <c r="C74" s="10" t="s">
        <v>164</v>
      </c>
      <c r="D74" s="10" t="s">
        <v>297</v>
      </c>
      <c r="E74" s="10" t="s">
        <v>194</v>
      </c>
      <c r="F74" s="10"/>
      <c r="G74" s="21">
        <v>0</v>
      </c>
    </row>
    <row r="75" spans="1:7" ht="27.75" customHeight="1" hidden="1">
      <c r="A75" s="48" t="s">
        <v>371</v>
      </c>
      <c r="B75" s="114" t="s">
        <v>10</v>
      </c>
      <c r="C75" s="10" t="s">
        <v>164</v>
      </c>
      <c r="D75" s="10" t="s">
        <v>297</v>
      </c>
      <c r="E75" s="10" t="s">
        <v>193</v>
      </c>
      <c r="F75" s="10"/>
      <c r="G75" s="21">
        <v>0</v>
      </c>
    </row>
    <row r="76" spans="1:7" ht="29.25" customHeight="1" hidden="1">
      <c r="A76" s="48" t="s">
        <v>282</v>
      </c>
      <c r="B76" s="114" t="s">
        <v>10</v>
      </c>
      <c r="C76" s="10" t="s">
        <v>164</v>
      </c>
      <c r="D76" s="10">
        <v>10</v>
      </c>
      <c r="E76" s="10" t="s">
        <v>203</v>
      </c>
      <c r="F76" s="10"/>
      <c r="G76" s="21">
        <v>0</v>
      </c>
    </row>
    <row r="77" spans="1:7" ht="13.5" customHeight="1" hidden="1">
      <c r="A77" s="108" t="s">
        <v>112</v>
      </c>
      <c r="B77" s="114" t="s">
        <v>10</v>
      </c>
      <c r="C77" s="13" t="s">
        <v>164</v>
      </c>
      <c r="D77" s="13" t="s">
        <v>297</v>
      </c>
      <c r="E77" s="13" t="s">
        <v>203</v>
      </c>
      <c r="F77" s="13" t="s">
        <v>104</v>
      </c>
      <c r="G77" s="22">
        <v>0</v>
      </c>
    </row>
    <row r="78" spans="1:7" ht="31.5" customHeight="1">
      <c r="A78" s="160" t="s">
        <v>560</v>
      </c>
      <c r="B78" s="114" t="s">
        <v>10</v>
      </c>
      <c r="C78" s="10" t="s">
        <v>164</v>
      </c>
      <c r="D78" s="10" t="s">
        <v>297</v>
      </c>
      <c r="E78" s="10" t="s">
        <v>566</v>
      </c>
      <c r="F78" s="13"/>
      <c r="G78" s="22">
        <f>G79+G80</f>
        <v>229292.93</v>
      </c>
    </row>
    <row r="79" spans="1:7" ht="25.5">
      <c r="A79" s="167" t="s">
        <v>144</v>
      </c>
      <c r="B79" s="114" t="s">
        <v>10</v>
      </c>
      <c r="C79" s="13" t="s">
        <v>164</v>
      </c>
      <c r="D79" s="13" t="s">
        <v>297</v>
      </c>
      <c r="E79" s="13" t="s">
        <v>566</v>
      </c>
      <c r="F79" s="13" t="s">
        <v>104</v>
      </c>
      <c r="G79" s="22">
        <v>179292.93</v>
      </c>
    </row>
    <row r="80" spans="1:7" ht="15.75">
      <c r="A80" s="242" t="s">
        <v>529</v>
      </c>
      <c r="B80" s="114" t="s">
        <v>10</v>
      </c>
      <c r="C80" s="13" t="s">
        <v>164</v>
      </c>
      <c r="D80" s="13" t="s">
        <v>297</v>
      </c>
      <c r="E80" s="10" t="s">
        <v>566</v>
      </c>
      <c r="F80" s="13" t="s">
        <v>528</v>
      </c>
      <c r="G80" s="22">
        <v>50000</v>
      </c>
    </row>
    <row r="81" spans="1:7" ht="25.5">
      <c r="A81" s="48" t="s">
        <v>471</v>
      </c>
      <c r="B81" s="114" t="s">
        <v>10</v>
      </c>
      <c r="C81" s="10" t="s">
        <v>164</v>
      </c>
      <c r="D81" s="10" t="s">
        <v>297</v>
      </c>
      <c r="E81" s="13" t="s">
        <v>567</v>
      </c>
      <c r="F81" s="10"/>
      <c r="G81" s="21">
        <f>SUM(G82)</f>
        <v>54545.45</v>
      </c>
    </row>
    <row r="82" spans="1:7" ht="24" customHeight="1">
      <c r="A82" s="108" t="s">
        <v>112</v>
      </c>
      <c r="B82" s="114" t="s">
        <v>10</v>
      </c>
      <c r="C82" s="13" t="s">
        <v>164</v>
      </c>
      <c r="D82" s="13" t="s">
        <v>297</v>
      </c>
      <c r="E82" s="13" t="s">
        <v>567</v>
      </c>
      <c r="F82" s="13" t="s">
        <v>104</v>
      </c>
      <c r="G82" s="22">
        <v>54545.45</v>
      </c>
    </row>
    <row r="83" spans="1:7" ht="25.5" hidden="1">
      <c r="A83" s="49" t="s">
        <v>275</v>
      </c>
      <c r="B83" s="114" t="s">
        <v>10</v>
      </c>
      <c r="C83" s="13" t="s">
        <v>164</v>
      </c>
      <c r="D83" s="13" t="s">
        <v>297</v>
      </c>
      <c r="E83" s="13" t="s">
        <v>470</v>
      </c>
      <c r="F83" s="13" t="s">
        <v>295</v>
      </c>
      <c r="G83" s="22">
        <v>0</v>
      </c>
    </row>
    <row r="84" spans="1:7" ht="28.5">
      <c r="A84" s="9" t="s">
        <v>89</v>
      </c>
      <c r="B84" s="114" t="s">
        <v>10</v>
      </c>
      <c r="C84" s="10" t="s">
        <v>164</v>
      </c>
      <c r="D84" s="10" t="s">
        <v>84</v>
      </c>
      <c r="E84" s="10"/>
      <c r="F84" s="10"/>
      <c r="G84" s="21">
        <f>G85</f>
        <v>1000</v>
      </c>
    </row>
    <row r="85" spans="1:7" ht="51">
      <c r="A85" s="50" t="s">
        <v>485</v>
      </c>
      <c r="B85" s="114" t="s">
        <v>10</v>
      </c>
      <c r="C85" s="10" t="s">
        <v>164</v>
      </c>
      <c r="D85" s="10" t="s">
        <v>84</v>
      </c>
      <c r="E85" s="132" t="s">
        <v>118</v>
      </c>
      <c r="F85" s="10"/>
      <c r="G85" s="21">
        <f>G86</f>
        <v>1000</v>
      </c>
    </row>
    <row r="86" spans="1:7" ht="15.75">
      <c r="A86" s="48" t="s">
        <v>387</v>
      </c>
      <c r="B86" s="114" t="s">
        <v>10</v>
      </c>
      <c r="C86" s="10" t="s">
        <v>164</v>
      </c>
      <c r="D86" s="10" t="s">
        <v>84</v>
      </c>
      <c r="E86" s="132" t="s">
        <v>117</v>
      </c>
      <c r="F86" s="10"/>
      <c r="G86" s="21">
        <f>G87</f>
        <v>1000</v>
      </c>
    </row>
    <row r="87" spans="1:7" ht="25.5">
      <c r="A87" s="48" t="s">
        <v>388</v>
      </c>
      <c r="B87" s="114" t="s">
        <v>10</v>
      </c>
      <c r="C87" s="10" t="s">
        <v>164</v>
      </c>
      <c r="D87" s="10" t="s">
        <v>84</v>
      </c>
      <c r="E87" s="132" t="s">
        <v>420</v>
      </c>
      <c r="F87" s="10"/>
      <c r="G87" s="21">
        <f>G88</f>
        <v>1000</v>
      </c>
    </row>
    <row r="88" spans="1:7" ht="25.5">
      <c r="A88" s="108" t="s">
        <v>112</v>
      </c>
      <c r="B88" s="114" t="s">
        <v>10</v>
      </c>
      <c r="C88" s="13" t="s">
        <v>164</v>
      </c>
      <c r="D88" s="13" t="s">
        <v>84</v>
      </c>
      <c r="E88" s="134" t="s">
        <v>420</v>
      </c>
      <c r="F88" s="13" t="s">
        <v>104</v>
      </c>
      <c r="G88" s="22">
        <v>1000</v>
      </c>
    </row>
    <row r="89" spans="1:7" ht="16.5">
      <c r="A89" s="55" t="s">
        <v>148</v>
      </c>
      <c r="B89" s="115" t="s">
        <v>10</v>
      </c>
      <c r="C89" s="54" t="s">
        <v>165</v>
      </c>
      <c r="D89" s="54"/>
      <c r="E89" s="54"/>
      <c r="F89" s="54"/>
      <c r="G89" s="56">
        <f>G90+G100</f>
        <v>624733.54</v>
      </c>
    </row>
    <row r="90" spans="1:7" ht="14.25" customHeight="1">
      <c r="A90" s="48" t="s">
        <v>227</v>
      </c>
      <c r="B90" s="114" t="s">
        <v>10</v>
      </c>
      <c r="C90" s="103" t="s">
        <v>165</v>
      </c>
      <c r="D90" s="103" t="s">
        <v>169</v>
      </c>
      <c r="E90" s="10"/>
      <c r="F90" s="46"/>
      <c r="G90" s="21">
        <f>G97+G94</f>
        <v>619733.54</v>
      </c>
    </row>
    <row r="91" spans="1:7" ht="51" hidden="1">
      <c r="A91" s="52" t="s">
        <v>263</v>
      </c>
      <c r="B91" s="114" t="s">
        <v>10</v>
      </c>
      <c r="C91" s="104" t="s">
        <v>165</v>
      </c>
      <c r="D91" s="104" t="s">
        <v>169</v>
      </c>
      <c r="E91" s="99" t="s">
        <v>207</v>
      </c>
      <c r="F91" s="70"/>
      <c r="G91" s="69">
        <f>SUM(G92)</f>
        <v>140400</v>
      </c>
    </row>
    <row r="92" spans="1:7" ht="25.5" hidden="1">
      <c r="A92" s="52" t="s">
        <v>264</v>
      </c>
      <c r="B92" s="114" t="s">
        <v>10</v>
      </c>
      <c r="C92" s="104" t="s">
        <v>165</v>
      </c>
      <c r="D92" s="104" t="s">
        <v>169</v>
      </c>
      <c r="E92" s="99" t="s">
        <v>208</v>
      </c>
      <c r="F92" s="70"/>
      <c r="G92" s="69">
        <f>SUM(G93)</f>
        <v>140400</v>
      </c>
    </row>
    <row r="93" spans="1:7" ht="25.5" hidden="1">
      <c r="A93" s="52" t="s">
        <v>265</v>
      </c>
      <c r="B93" s="114" t="s">
        <v>10</v>
      </c>
      <c r="C93" s="104" t="s">
        <v>165</v>
      </c>
      <c r="D93" s="104" t="s">
        <v>169</v>
      </c>
      <c r="E93" s="99" t="s">
        <v>267</v>
      </c>
      <c r="F93" s="70"/>
      <c r="G93" s="69">
        <f>SUM(G94)</f>
        <v>140400</v>
      </c>
    </row>
    <row r="94" spans="1:7" ht="25.5" customHeight="1">
      <c r="A94" s="48" t="s">
        <v>449</v>
      </c>
      <c r="B94" s="114" t="s">
        <v>10</v>
      </c>
      <c r="C94" s="187" t="s">
        <v>165</v>
      </c>
      <c r="D94" s="187" t="s">
        <v>169</v>
      </c>
      <c r="E94" s="134" t="s">
        <v>534</v>
      </c>
      <c r="F94" s="189"/>
      <c r="G94" s="190">
        <f>SUM(G95)</f>
        <v>140400</v>
      </c>
    </row>
    <row r="95" spans="1:7" ht="32.25" customHeight="1">
      <c r="A95" s="108" t="s">
        <v>112</v>
      </c>
      <c r="B95" s="114" t="s">
        <v>10</v>
      </c>
      <c r="C95" s="191" t="s">
        <v>165</v>
      </c>
      <c r="D95" s="191" t="s">
        <v>169</v>
      </c>
      <c r="E95" s="134" t="s">
        <v>535</v>
      </c>
      <c r="F95" s="192" t="s">
        <v>295</v>
      </c>
      <c r="G95" s="193">
        <v>140400</v>
      </c>
    </row>
    <row r="96" spans="1:7" ht="38.25">
      <c r="A96" s="48" t="s">
        <v>362</v>
      </c>
      <c r="B96" s="114" t="s">
        <v>10</v>
      </c>
      <c r="C96" s="103" t="s">
        <v>165</v>
      </c>
      <c r="D96" s="103" t="s">
        <v>169</v>
      </c>
      <c r="E96" s="10" t="s">
        <v>194</v>
      </c>
      <c r="F96" s="46"/>
      <c r="G96" s="21">
        <f>G97</f>
        <v>479333.54</v>
      </c>
    </row>
    <row r="97" spans="1:7" ht="38.25">
      <c r="A97" s="48" t="s">
        <v>371</v>
      </c>
      <c r="B97" s="114" t="s">
        <v>10</v>
      </c>
      <c r="C97" s="103" t="s">
        <v>165</v>
      </c>
      <c r="D97" s="103" t="s">
        <v>169</v>
      </c>
      <c r="E97" s="10" t="s">
        <v>193</v>
      </c>
      <c r="F97" s="46"/>
      <c r="G97" s="21">
        <f>G98</f>
        <v>479333.54</v>
      </c>
    </row>
    <row r="98" spans="1:7" ht="25.5">
      <c r="A98" s="51" t="s">
        <v>338</v>
      </c>
      <c r="B98" s="114" t="s">
        <v>10</v>
      </c>
      <c r="C98" s="103" t="s">
        <v>165</v>
      </c>
      <c r="D98" s="103" t="s">
        <v>169</v>
      </c>
      <c r="E98" s="10" t="s">
        <v>339</v>
      </c>
      <c r="F98" s="46"/>
      <c r="G98" s="21">
        <f>G99</f>
        <v>479333.54</v>
      </c>
    </row>
    <row r="99" spans="1:7" ht="25.5">
      <c r="A99" s="108" t="s">
        <v>112</v>
      </c>
      <c r="B99" s="114" t="s">
        <v>10</v>
      </c>
      <c r="C99" s="106" t="s">
        <v>165</v>
      </c>
      <c r="D99" s="106" t="s">
        <v>169</v>
      </c>
      <c r="E99" s="13" t="s">
        <v>339</v>
      </c>
      <c r="F99" s="47" t="s">
        <v>104</v>
      </c>
      <c r="G99" s="22">
        <v>479333.54</v>
      </c>
    </row>
    <row r="100" spans="1:7" ht="1.5" customHeight="1">
      <c r="A100" s="48" t="s">
        <v>149</v>
      </c>
      <c r="B100" s="172" t="s">
        <v>10</v>
      </c>
      <c r="C100" s="19" t="s">
        <v>165</v>
      </c>
      <c r="D100" s="19" t="s">
        <v>298</v>
      </c>
      <c r="E100" s="19"/>
      <c r="F100" s="19"/>
      <c r="G100" s="21">
        <f>G103+G101</f>
        <v>5000</v>
      </c>
    </row>
    <row r="101" spans="1:7" ht="44.25" customHeight="1" hidden="1">
      <c r="A101" s="98" t="s">
        <v>496</v>
      </c>
      <c r="B101" s="172" t="s">
        <v>10</v>
      </c>
      <c r="C101" s="19" t="s">
        <v>165</v>
      </c>
      <c r="D101" s="19" t="s">
        <v>298</v>
      </c>
      <c r="E101" s="132" t="s">
        <v>201</v>
      </c>
      <c r="F101" s="19"/>
      <c r="G101" s="22">
        <f>G102</f>
        <v>0</v>
      </c>
    </row>
    <row r="102" spans="1:7" ht="25.5" hidden="1">
      <c r="A102" s="108" t="s">
        <v>112</v>
      </c>
      <c r="B102" s="114" t="s">
        <v>10</v>
      </c>
      <c r="C102" s="15" t="s">
        <v>165</v>
      </c>
      <c r="D102" s="15" t="s">
        <v>298</v>
      </c>
      <c r="E102" s="134" t="s">
        <v>390</v>
      </c>
      <c r="F102" s="15" t="s">
        <v>104</v>
      </c>
      <c r="G102" s="22">
        <v>0</v>
      </c>
    </row>
    <row r="103" spans="1:7" ht="27" customHeight="1">
      <c r="A103" s="48" t="s">
        <v>14</v>
      </c>
      <c r="B103" s="114" t="s">
        <v>10</v>
      </c>
      <c r="C103" s="19" t="s">
        <v>165</v>
      </c>
      <c r="D103" s="19" t="s">
        <v>298</v>
      </c>
      <c r="E103" s="19" t="s">
        <v>352</v>
      </c>
      <c r="F103" s="19"/>
      <c r="G103" s="21">
        <f>G104</f>
        <v>5000</v>
      </c>
    </row>
    <row r="104" spans="1:7" ht="18" customHeight="1">
      <c r="A104" s="111" t="s">
        <v>149</v>
      </c>
      <c r="B104" s="114" t="s">
        <v>10</v>
      </c>
      <c r="C104" s="15" t="s">
        <v>165</v>
      </c>
      <c r="D104" s="15" t="s">
        <v>298</v>
      </c>
      <c r="E104" s="15" t="s">
        <v>352</v>
      </c>
      <c r="F104" s="15"/>
      <c r="G104" s="22">
        <f>G105</f>
        <v>5000</v>
      </c>
    </row>
    <row r="105" spans="1:7" ht="30" customHeight="1">
      <c r="A105" s="111" t="s">
        <v>144</v>
      </c>
      <c r="B105" s="114" t="s">
        <v>10</v>
      </c>
      <c r="C105" s="15" t="s">
        <v>165</v>
      </c>
      <c r="D105" s="15" t="s">
        <v>298</v>
      </c>
      <c r="E105" s="15" t="s">
        <v>352</v>
      </c>
      <c r="F105" s="15" t="s">
        <v>104</v>
      </c>
      <c r="G105" s="22">
        <f>G106</f>
        <v>5000</v>
      </c>
    </row>
    <row r="106" spans="1:7" ht="30.75" customHeight="1">
      <c r="A106" s="108" t="s">
        <v>275</v>
      </c>
      <c r="B106" s="114" t="s">
        <v>10</v>
      </c>
      <c r="C106" s="15" t="s">
        <v>165</v>
      </c>
      <c r="D106" s="15" t="s">
        <v>298</v>
      </c>
      <c r="E106" s="15" t="s">
        <v>352</v>
      </c>
      <c r="F106" s="15" t="s">
        <v>295</v>
      </c>
      <c r="G106" s="22">
        <v>5000</v>
      </c>
    </row>
    <row r="107" spans="1:7" ht="16.5">
      <c r="A107" s="55" t="s">
        <v>283</v>
      </c>
      <c r="B107" s="194" t="s">
        <v>10</v>
      </c>
      <c r="C107" s="73" t="s">
        <v>166</v>
      </c>
      <c r="D107" s="73"/>
      <c r="E107" s="73"/>
      <c r="F107" s="73"/>
      <c r="G107" s="56">
        <f>G119+G146+G162</f>
        <v>1715006</v>
      </c>
    </row>
    <row r="108" spans="1:7" ht="15.75" hidden="1">
      <c r="A108" s="48" t="s">
        <v>252</v>
      </c>
      <c r="B108" s="172" t="s">
        <v>59</v>
      </c>
      <c r="C108" s="19" t="s">
        <v>166</v>
      </c>
      <c r="D108" s="10" t="s">
        <v>161</v>
      </c>
      <c r="E108" s="10" t="s">
        <v>254</v>
      </c>
      <c r="F108" s="10"/>
      <c r="G108" s="42">
        <f>G109</f>
        <v>0</v>
      </c>
    </row>
    <row r="109" spans="1:7" ht="15.75" hidden="1">
      <c r="A109" s="48" t="s">
        <v>150</v>
      </c>
      <c r="B109" s="172" t="s">
        <v>59</v>
      </c>
      <c r="C109" s="19" t="s">
        <v>166</v>
      </c>
      <c r="D109" s="10" t="s">
        <v>161</v>
      </c>
      <c r="E109" s="10" t="s">
        <v>254</v>
      </c>
      <c r="F109" s="10"/>
      <c r="G109" s="42">
        <f>G110</f>
        <v>0</v>
      </c>
    </row>
    <row r="110" spans="1:7" ht="25.5" hidden="1">
      <c r="A110" s="98" t="s">
        <v>253</v>
      </c>
      <c r="B110" s="172" t="s">
        <v>59</v>
      </c>
      <c r="C110" s="19" t="s">
        <v>166</v>
      </c>
      <c r="D110" s="10" t="s">
        <v>161</v>
      </c>
      <c r="E110" s="10" t="s">
        <v>254</v>
      </c>
      <c r="F110" s="10"/>
      <c r="G110" s="42">
        <f>G111</f>
        <v>0</v>
      </c>
    </row>
    <row r="111" spans="1:7" ht="25.5" hidden="1">
      <c r="A111" s="49" t="s">
        <v>248</v>
      </c>
      <c r="B111" s="172" t="s">
        <v>59</v>
      </c>
      <c r="C111" s="15" t="s">
        <v>166</v>
      </c>
      <c r="D111" s="13" t="s">
        <v>161</v>
      </c>
      <c r="E111" s="13" t="s">
        <v>254</v>
      </c>
      <c r="F111" s="13" t="s">
        <v>244</v>
      </c>
      <c r="G111" s="43">
        <v>0</v>
      </c>
    </row>
    <row r="112" spans="1:7" ht="0.75" customHeight="1">
      <c r="A112" s="49" t="s">
        <v>93</v>
      </c>
      <c r="B112" s="172" t="s">
        <v>59</v>
      </c>
      <c r="C112" s="13" t="s">
        <v>166</v>
      </c>
      <c r="D112" s="13" t="s">
        <v>161</v>
      </c>
      <c r="E112" s="13" t="s">
        <v>217</v>
      </c>
      <c r="F112" s="13" t="s">
        <v>94</v>
      </c>
      <c r="G112" s="22">
        <f>G113</f>
        <v>0</v>
      </c>
    </row>
    <row r="113" spans="1:7" ht="37.5" customHeight="1" hidden="1">
      <c r="A113" s="75" t="s">
        <v>88</v>
      </c>
      <c r="B113" s="172" t="s">
        <v>59</v>
      </c>
      <c r="C113" s="13" t="s">
        <v>166</v>
      </c>
      <c r="D113" s="13" t="s">
        <v>161</v>
      </c>
      <c r="E113" s="13" t="s">
        <v>217</v>
      </c>
      <c r="F113" s="13" t="s">
        <v>87</v>
      </c>
      <c r="G113" s="22">
        <v>0</v>
      </c>
    </row>
    <row r="114" spans="1:7" ht="15.75" hidden="1">
      <c r="A114" s="48" t="s">
        <v>150</v>
      </c>
      <c r="B114" s="172" t="s">
        <v>59</v>
      </c>
      <c r="C114" s="10" t="s">
        <v>166</v>
      </c>
      <c r="D114" s="10" t="s">
        <v>161</v>
      </c>
      <c r="E114" s="10" t="s">
        <v>246</v>
      </c>
      <c r="F114" s="10"/>
      <c r="G114" s="21">
        <f>G115+G117</f>
        <v>0</v>
      </c>
    </row>
    <row r="115" spans="1:7" ht="51" hidden="1">
      <c r="A115" s="48" t="s">
        <v>241</v>
      </c>
      <c r="B115" s="172" t="s">
        <v>59</v>
      </c>
      <c r="C115" s="10" t="s">
        <v>166</v>
      </c>
      <c r="D115" s="10" t="s">
        <v>161</v>
      </c>
      <c r="E115" s="10" t="s">
        <v>245</v>
      </c>
      <c r="F115" s="10"/>
      <c r="G115" s="21">
        <f>G116</f>
        <v>0</v>
      </c>
    </row>
    <row r="116" spans="1:7" ht="25.5" hidden="1">
      <c r="A116" s="49" t="s">
        <v>248</v>
      </c>
      <c r="B116" s="172" t="s">
        <v>59</v>
      </c>
      <c r="C116" s="13" t="s">
        <v>166</v>
      </c>
      <c r="D116" s="13" t="s">
        <v>161</v>
      </c>
      <c r="E116" s="13" t="s">
        <v>245</v>
      </c>
      <c r="F116" s="13" t="s">
        <v>244</v>
      </c>
      <c r="G116" s="22">
        <v>0</v>
      </c>
    </row>
    <row r="117" spans="1:7" ht="38.25" hidden="1">
      <c r="A117" s="48" t="s">
        <v>242</v>
      </c>
      <c r="B117" s="172" t="s">
        <v>59</v>
      </c>
      <c r="C117" s="10" t="s">
        <v>166</v>
      </c>
      <c r="D117" s="10" t="s">
        <v>161</v>
      </c>
      <c r="E117" s="10" t="s">
        <v>247</v>
      </c>
      <c r="F117" s="10"/>
      <c r="G117" s="21">
        <f>G118</f>
        <v>0</v>
      </c>
    </row>
    <row r="118" spans="1:7" ht="25.5" hidden="1">
      <c r="A118" s="49" t="s">
        <v>248</v>
      </c>
      <c r="B118" s="172" t="s">
        <v>59</v>
      </c>
      <c r="C118" s="13" t="s">
        <v>166</v>
      </c>
      <c r="D118" s="13" t="s">
        <v>161</v>
      </c>
      <c r="E118" s="13" t="s">
        <v>247</v>
      </c>
      <c r="F118" s="13" t="s">
        <v>244</v>
      </c>
      <c r="G118" s="22">
        <v>0</v>
      </c>
    </row>
    <row r="119" spans="1:7" ht="15.75">
      <c r="A119" s="48" t="s">
        <v>284</v>
      </c>
      <c r="B119" s="172" t="s">
        <v>10</v>
      </c>
      <c r="C119" s="10" t="s">
        <v>166</v>
      </c>
      <c r="D119" s="10" t="s">
        <v>163</v>
      </c>
      <c r="E119" s="10"/>
      <c r="F119" s="10"/>
      <c r="G119" s="21">
        <f>G122+G120+G143</f>
        <v>352000</v>
      </c>
    </row>
    <row r="120" spans="1:7" ht="25.5">
      <c r="A120" s="48" t="s">
        <v>536</v>
      </c>
      <c r="B120" s="172" t="s">
        <v>10</v>
      </c>
      <c r="C120" s="10" t="s">
        <v>166</v>
      </c>
      <c r="D120" s="10" t="s">
        <v>163</v>
      </c>
      <c r="E120" s="132" t="s">
        <v>452</v>
      </c>
      <c r="F120" s="10"/>
      <c r="G120" s="21">
        <f>G121</f>
        <v>192000</v>
      </c>
    </row>
    <row r="121" spans="1:7" ht="25.5">
      <c r="A121" s="108" t="s">
        <v>102</v>
      </c>
      <c r="B121" s="114" t="s">
        <v>10</v>
      </c>
      <c r="C121" s="13" t="s">
        <v>166</v>
      </c>
      <c r="D121" s="13" t="s">
        <v>163</v>
      </c>
      <c r="E121" s="134" t="s">
        <v>463</v>
      </c>
      <c r="F121" s="13" t="s">
        <v>104</v>
      </c>
      <c r="G121" s="22">
        <v>192000</v>
      </c>
    </row>
    <row r="122" spans="1:7" ht="0.75" customHeight="1">
      <c r="A122" s="48" t="s">
        <v>492</v>
      </c>
      <c r="B122" s="114" t="s">
        <v>10</v>
      </c>
      <c r="C122" s="19" t="s">
        <v>166</v>
      </c>
      <c r="D122" s="19" t="s">
        <v>163</v>
      </c>
      <c r="E122" s="132" t="s">
        <v>491</v>
      </c>
      <c r="F122" s="13"/>
      <c r="G122" s="21">
        <f>G123</f>
        <v>0</v>
      </c>
    </row>
    <row r="123" spans="1:7" ht="25.5" hidden="1">
      <c r="A123" s="111" t="s">
        <v>144</v>
      </c>
      <c r="B123" s="114" t="s">
        <v>10</v>
      </c>
      <c r="C123" s="15" t="s">
        <v>166</v>
      </c>
      <c r="D123" s="15" t="s">
        <v>163</v>
      </c>
      <c r="E123" s="134" t="s">
        <v>493</v>
      </c>
      <c r="F123" s="13" t="s">
        <v>104</v>
      </c>
      <c r="G123" s="22">
        <v>0</v>
      </c>
    </row>
    <row r="124" spans="1:7" ht="38.25">
      <c r="A124" s="48" t="s">
        <v>362</v>
      </c>
      <c r="B124" s="114" t="s">
        <v>10</v>
      </c>
      <c r="C124" s="19" t="s">
        <v>166</v>
      </c>
      <c r="D124" s="19" t="s">
        <v>163</v>
      </c>
      <c r="E124" s="132" t="s">
        <v>194</v>
      </c>
      <c r="F124" s="80"/>
      <c r="G124" s="21">
        <f>G125</f>
        <v>160000</v>
      </c>
    </row>
    <row r="125" spans="1:7" ht="14.25" customHeight="1">
      <c r="A125" s="48" t="s">
        <v>151</v>
      </c>
      <c r="B125" s="114" t="s">
        <v>10</v>
      </c>
      <c r="C125" s="19" t="s">
        <v>166</v>
      </c>
      <c r="D125" s="19" t="s">
        <v>163</v>
      </c>
      <c r="E125" s="132" t="s">
        <v>211</v>
      </c>
      <c r="F125" s="10"/>
      <c r="G125" s="21">
        <f>G143</f>
        <v>160000</v>
      </c>
    </row>
    <row r="126" spans="1:7" ht="15.75" hidden="1">
      <c r="A126" s="48" t="s">
        <v>284</v>
      </c>
      <c r="B126" s="114" t="s">
        <v>10</v>
      </c>
      <c r="C126" s="19" t="s">
        <v>166</v>
      </c>
      <c r="D126" s="19" t="s">
        <v>163</v>
      </c>
      <c r="E126" s="10" t="s">
        <v>210</v>
      </c>
      <c r="F126" s="10"/>
      <c r="G126" s="21">
        <f>G127+G130+G133</f>
        <v>0</v>
      </c>
    </row>
    <row r="127" spans="1:7" ht="38.25" hidden="1">
      <c r="A127" s="48" t="s">
        <v>285</v>
      </c>
      <c r="B127" s="114" t="s">
        <v>10</v>
      </c>
      <c r="C127" s="19" t="s">
        <v>166</v>
      </c>
      <c r="D127" s="19" t="s">
        <v>163</v>
      </c>
      <c r="E127" s="10" t="s">
        <v>209</v>
      </c>
      <c r="F127" s="10"/>
      <c r="G127" s="21">
        <f>G129</f>
        <v>0</v>
      </c>
    </row>
    <row r="128" spans="1:7" ht="15.75" hidden="1">
      <c r="A128" s="49" t="s">
        <v>93</v>
      </c>
      <c r="B128" s="114" t="s">
        <v>10</v>
      </c>
      <c r="C128" s="15" t="s">
        <v>166</v>
      </c>
      <c r="D128" s="15" t="s">
        <v>163</v>
      </c>
      <c r="E128" s="13" t="s">
        <v>209</v>
      </c>
      <c r="F128" s="13" t="s">
        <v>94</v>
      </c>
      <c r="G128" s="22">
        <f>G129</f>
        <v>0</v>
      </c>
    </row>
    <row r="129" spans="1:7" ht="51" hidden="1">
      <c r="A129" s="74" t="s">
        <v>85</v>
      </c>
      <c r="B129" s="114" t="s">
        <v>10</v>
      </c>
      <c r="C129" s="15" t="s">
        <v>166</v>
      </c>
      <c r="D129" s="15" t="s">
        <v>163</v>
      </c>
      <c r="E129" s="13" t="s">
        <v>209</v>
      </c>
      <c r="F129" s="13" t="s">
        <v>86</v>
      </c>
      <c r="G129" s="22">
        <v>0</v>
      </c>
    </row>
    <row r="130" spans="1:7" ht="38.25" hidden="1">
      <c r="A130" s="48" t="s">
        <v>286</v>
      </c>
      <c r="B130" s="114" t="s">
        <v>10</v>
      </c>
      <c r="C130" s="19" t="s">
        <v>166</v>
      </c>
      <c r="D130" s="10" t="s">
        <v>163</v>
      </c>
      <c r="E130" s="10" t="s">
        <v>219</v>
      </c>
      <c r="F130" s="10"/>
      <c r="G130" s="21">
        <f>G132</f>
        <v>0</v>
      </c>
    </row>
    <row r="131" spans="1:7" ht="17.25" customHeight="1" hidden="1">
      <c r="A131" s="49" t="s">
        <v>93</v>
      </c>
      <c r="B131" s="114" t="s">
        <v>10</v>
      </c>
      <c r="C131" s="15" t="s">
        <v>166</v>
      </c>
      <c r="D131" s="13" t="s">
        <v>163</v>
      </c>
      <c r="E131" s="13" t="s">
        <v>219</v>
      </c>
      <c r="F131" s="13" t="s">
        <v>299</v>
      </c>
      <c r="G131" s="22">
        <f>G132</f>
        <v>0</v>
      </c>
    </row>
    <row r="132" spans="1:7" ht="34.5" customHeight="1" hidden="1">
      <c r="A132" s="74" t="s">
        <v>85</v>
      </c>
      <c r="B132" s="114" t="s">
        <v>10</v>
      </c>
      <c r="C132" s="15" t="s">
        <v>166</v>
      </c>
      <c r="D132" s="13" t="s">
        <v>163</v>
      </c>
      <c r="E132" s="13" t="s">
        <v>219</v>
      </c>
      <c r="F132" s="13" t="s">
        <v>86</v>
      </c>
      <c r="G132" s="22">
        <v>0</v>
      </c>
    </row>
    <row r="133" spans="1:7" ht="23.25" customHeight="1" hidden="1">
      <c r="A133" s="48" t="s">
        <v>151</v>
      </c>
      <c r="B133" s="114" t="s">
        <v>10</v>
      </c>
      <c r="C133" s="10" t="s">
        <v>166</v>
      </c>
      <c r="D133" s="10" t="s">
        <v>163</v>
      </c>
      <c r="E133" s="19" t="s">
        <v>218</v>
      </c>
      <c r="F133" s="10"/>
      <c r="G133" s="21">
        <f>G138+G136+G135+G139</f>
        <v>0</v>
      </c>
    </row>
    <row r="134" spans="1:7" ht="23.25" customHeight="1" hidden="1">
      <c r="A134" s="108" t="s">
        <v>112</v>
      </c>
      <c r="B134" s="114" t="s">
        <v>10</v>
      </c>
      <c r="C134" s="13" t="s">
        <v>166</v>
      </c>
      <c r="D134" s="13" t="s">
        <v>163</v>
      </c>
      <c r="E134" s="15" t="s">
        <v>218</v>
      </c>
      <c r="F134" s="13" t="s">
        <v>104</v>
      </c>
      <c r="G134" s="22">
        <f>G135+G136</f>
        <v>0</v>
      </c>
    </row>
    <row r="135" spans="1:7" ht="29.25" customHeight="1" hidden="1">
      <c r="A135" s="49" t="s">
        <v>96</v>
      </c>
      <c r="B135" s="114" t="s">
        <v>10</v>
      </c>
      <c r="C135" s="13" t="s">
        <v>166</v>
      </c>
      <c r="D135" s="13" t="s">
        <v>163</v>
      </c>
      <c r="E135" s="15" t="s">
        <v>218</v>
      </c>
      <c r="F135" s="13" t="s">
        <v>95</v>
      </c>
      <c r="G135" s="22"/>
    </row>
    <row r="136" spans="1:7" ht="15" customHeight="1" hidden="1">
      <c r="A136" s="49" t="s">
        <v>275</v>
      </c>
      <c r="B136" s="114" t="s">
        <v>10</v>
      </c>
      <c r="C136" s="13" t="s">
        <v>166</v>
      </c>
      <c r="D136" s="13" t="s">
        <v>163</v>
      </c>
      <c r="E136" s="15" t="s">
        <v>218</v>
      </c>
      <c r="F136" s="13" t="s">
        <v>295</v>
      </c>
      <c r="G136" s="22">
        <v>0</v>
      </c>
    </row>
    <row r="137" spans="1:7" ht="17.25" customHeight="1" hidden="1">
      <c r="A137" s="49" t="s">
        <v>93</v>
      </c>
      <c r="B137" s="114" t="s">
        <v>10</v>
      </c>
      <c r="C137" s="13" t="s">
        <v>166</v>
      </c>
      <c r="D137" s="13" t="s">
        <v>163</v>
      </c>
      <c r="E137" s="15" t="s">
        <v>218</v>
      </c>
      <c r="F137" s="13" t="s">
        <v>94</v>
      </c>
      <c r="G137" s="22">
        <f>G138+G139</f>
        <v>0</v>
      </c>
    </row>
    <row r="138" spans="1:7" ht="21" customHeight="1" hidden="1">
      <c r="A138" s="75" t="s">
        <v>88</v>
      </c>
      <c r="B138" s="114" t="s">
        <v>10</v>
      </c>
      <c r="C138" s="13" t="s">
        <v>166</v>
      </c>
      <c r="D138" s="13" t="s">
        <v>163</v>
      </c>
      <c r="E138" s="15" t="s">
        <v>218</v>
      </c>
      <c r="F138" s="13" t="s">
        <v>87</v>
      </c>
      <c r="G138" s="22">
        <v>0</v>
      </c>
    </row>
    <row r="139" spans="1:7" ht="21.75" customHeight="1" hidden="1">
      <c r="A139" s="49" t="s">
        <v>335</v>
      </c>
      <c r="B139" s="114" t="s">
        <v>10</v>
      </c>
      <c r="C139" s="13" t="s">
        <v>166</v>
      </c>
      <c r="D139" s="13" t="s">
        <v>163</v>
      </c>
      <c r="E139" s="15" t="s">
        <v>218</v>
      </c>
      <c r="F139" s="13" t="s">
        <v>255</v>
      </c>
      <c r="G139" s="22">
        <v>0</v>
      </c>
    </row>
    <row r="140" spans="1:7" ht="17.25" customHeight="1" hidden="1">
      <c r="A140" s="48" t="s">
        <v>229</v>
      </c>
      <c r="B140" s="114" t="s">
        <v>10</v>
      </c>
      <c r="C140" s="10" t="s">
        <v>166</v>
      </c>
      <c r="D140" s="10" t="s">
        <v>163</v>
      </c>
      <c r="E140" s="19" t="s">
        <v>228</v>
      </c>
      <c r="F140" s="10"/>
      <c r="G140" s="21">
        <f>SUM(G142)</f>
        <v>0</v>
      </c>
    </row>
    <row r="141" spans="1:7" ht="18" customHeight="1" hidden="1">
      <c r="A141" s="108" t="s">
        <v>112</v>
      </c>
      <c r="B141" s="114" t="s">
        <v>10</v>
      </c>
      <c r="C141" s="13" t="s">
        <v>166</v>
      </c>
      <c r="D141" s="13" t="s">
        <v>163</v>
      </c>
      <c r="E141" s="15" t="s">
        <v>228</v>
      </c>
      <c r="F141" s="13" t="s">
        <v>104</v>
      </c>
      <c r="G141" s="22">
        <f>G142</f>
        <v>0</v>
      </c>
    </row>
    <row r="142" spans="1:7" ht="17.25" customHeight="1" hidden="1">
      <c r="A142" s="49" t="s">
        <v>96</v>
      </c>
      <c r="B142" s="114" t="s">
        <v>10</v>
      </c>
      <c r="C142" s="13" t="s">
        <v>166</v>
      </c>
      <c r="D142" s="13" t="s">
        <v>163</v>
      </c>
      <c r="E142" s="15" t="s">
        <v>228</v>
      </c>
      <c r="F142" s="13" t="s">
        <v>95</v>
      </c>
      <c r="G142" s="22">
        <v>0</v>
      </c>
    </row>
    <row r="143" spans="1:7" ht="15.75">
      <c r="A143" s="48" t="s">
        <v>151</v>
      </c>
      <c r="B143" s="114" t="s">
        <v>10</v>
      </c>
      <c r="C143" s="19" t="s">
        <v>166</v>
      </c>
      <c r="D143" s="19" t="s">
        <v>163</v>
      </c>
      <c r="E143" s="132" t="s">
        <v>392</v>
      </c>
      <c r="F143" s="13"/>
      <c r="G143" s="21">
        <f>G144+G145</f>
        <v>160000</v>
      </c>
    </row>
    <row r="144" spans="1:7" ht="25.5">
      <c r="A144" s="108" t="s">
        <v>102</v>
      </c>
      <c r="B144" s="114" t="s">
        <v>10</v>
      </c>
      <c r="C144" s="20" t="s">
        <v>166</v>
      </c>
      <c r="D144" s="20" t="s">
        <v>163</v>
      </c>
      <c r="E144" s="141" t="s">
        <v>218</v>
      </c>
      <c r="F144" s="13" t="s">
        <v>104</v>
      </c>
      <c r="G144" s="22">
        <v>150000</v>
      </c>
    </row>
    <row r="145" spans="1:7" ht="31.5" customHeight="1">
      <c r="A145" s="49" t="s">
        <v>335</v>
      </c>
      <c r="B145" s="114" t="s">
        <v>10</v>
      </c>
      <c r="C145" s="20" t="s">
        <v>166</v>
      </c>
      <c r="D145" s="20" t="s">
        <v>163</v>
      </c>
      <c r="E145" s="141" t="s">
        <v>218</v>
      </c>
      <c r="F145" s="13" t="s">
        <v>107</v>
      </c>
      <c r="G145" s="22">
        <v>10000</v>
      </c>
    </row>
    <row r="146" spans="1:7" ht="15.75">
      <c r="A146" s="48" t="s">
        <v>287</v>
      </c>
      <c r="B146" s="114" t="s">
        <v>10</v>
      </c>
      <c r="C146" s="10" t="s">
        <v>166</v>
      </c>
      <c r="D146" s="10" t="s">
        <v>164</v>
      </c>
      <c r="E146" s="10"/>
      <c r="F146" s="10"/>
      <c r="G146" s="21">
        <f>G153+G147</f>
        <v>1126006</v>
      </c>
    </row>
    <row r="147" spans="1:7" ht="63.75">
      <c r="A147" s="268" t="s">
        <v>627</v>
      </c>
      <c r="B147" s="269" t="s">
        <v>10</v>
      </c>
      <c r="C147" s="270" t="s">
        <v>166</v>
      </c>
      <c r="D147" s="270" t="s">
        <v>164</v>
      </c>
      <c r="E147" s="186" t="s">
        <v>616</v>
      </c>
      <c r="F147" s="186"/>
      <c r="G147" s="190">
        <f>G148</f>
        <v>101000</v>
      </c>
    </row>
    <row r="148" spans="1:7" ht="42.75">
      <c r="A148" s="267" t="s">
        <v>636</v>
      </c>
      <c r="B148" s="269" t="s">
        <v>10</v>
      </c>
      <c r="C148" s="270" t="s">
        <v>166</v>
      </c>
      <c r="D148" s="270" t="s">
        <v>164</v>
      </c>
      <c r="E148" s="186" t="s">
        <v>637</v>
      </c>
      <c r="F148" s="186"/>
      <c r="G148" s="190">
        <f>G150+G152</f>
        <v>101000</v>
      </c>
    </row>
    <row r="149" spans="1:7" ht="51">
      <c r="A149" s="271" t="s">
        <v>628</v>
      </c>
      <c r="B149" s="272" t="s">
        <v>10</v>
      </c>
      <c r="C149" s="273" t="s">
        <v>166</v>
      </c>
      <c r="D149" s="273" t="s">
        <v>164</v>
      </c>
      <c r="E149" s="257" t="s">
        <v>618</v>
      </c>
      <c r="F149" s="188" t="s">
        <v>629</v>
      </c>
      <c r="G149" s="193">
        <f>G150</f>
        <v>100000</v>
      </c>
    </row>
    <row r="150" spans="1:7" ht="25.5">
      <c r="A150" s="254" t="s">
        <v>112</v>
      </c>
      <c r="B150" s="272" t="s">
        <v>10</v>
      </c>
      <c r="C150" s="273" t="s">
        <v>166</v>
      </c>
      <c r="D150" s="273" t="s">
        <v>164</v>
      </c>
      <c r="E150" s="257" t="s">
        <v>618</v>
      </c>
      <c r="F150" s="188" t="s">
        <v>104</v>
      </c>
      <c r="G150" s="193">
        <v>100000</v>
      </c>
    </row>
    <row r="151" spans="1:7" ht="25.5">
      <c r="A151" s="254" t="s">
        <v>630</v>
      </c>
      <c r="B151" s="272" t="s">
        <v>10</v>
      </c>
      <c r="C151" s="273" t="s">
        <v>166</v>
      </c>
      <c r="D151" s="273" t="s">
        <v>164</v>
      </c>
      <c r="E151" s="257" t="s">
        <v>620</v>
      </c>
      <c r="F151" s="188" t="s">
        <v>629</v>
      </c>
      <c r="G151" s="193">
        <f>G152</f>
        <v>1000</v>
      </c>
    </row>
    <row r="152" spans="1:7" ht="25.5">
      <c r="A152" s="254" t="s">
        <v>112</v>
      </c>
      <c r="B152" s="272" t="s">
        <v>10</v>
      </c>
      <c r="C152" s="273" t="s">
        <v>166</v>
      </c>
      <c r="D152" s="273" t="s">
        <v>164</v>
      </c>
      <c r="E152" s="257" t="s">
        <v>620</v>
      </c>
      <c r="F152" s="188" t="s">
        <v>104</v>
      </c>
      <c r="G152" s="193">
        <v>1000</v>
      </c>
    </row>
    <row r="153" spans="1:7" ht="38.25">
      <c r="A153" s="48" t="s">
        <v>362</v>
      </c>
      <c r="B153" s="114" t="s">
        <v>10</v>
      </c>
      <c r="C153" s="10" t="s">
        <v>166</v>
      </c>
      <c r="D153" s="10" t="s">
        <v>164</v>
      </c>
      <c r="E153" s="10" t="s">
        <v>194</v>
      </c>
      <c r="F153" s="10"/>
      <c r="G153" s="21">
        <f>G154</f>
        <v>1025006</v>
      </c>
    </row>
    <row r="154" spans="1:7" ht="15.75">
      <c r="A154" s="48" t="s">
        <v>151</v>
      </c>
      <c r="B154" s="114" t="s">
        <v>10</v>
      </c>
      <c r="C154" s="10" t="s">
        <v>166</v>
      </c>
      <c r="D154" s="10" t="s">
        <v>164</v>
      </c>
      <c r="E154" s="10" t="s">
        <v>211</v>
      </c>
      <c r="F154" s="10"/>
      <c r="G154" s="21">
        <f>G155</f>
        <v>1025006</v>
      </c>
    </row>
    <row r="155" spans="1:7" ht="15.75">
      <c r="A155" s="48" t="s">
        <v>287</v>
      </c>
      <c r="B155" s="114" t="s">
        <v>10</v>
      </c>
      <c r="C155" s="10" t="s">
        <v>166</v>
      </c>
      <c r="D155" s="10" t="s">
        <v>164</v>
      </c>
      <c r="E155" s="10" t="s">
        <v>223</v>
      </c>
      <c r="F155" s="10"/>
      <c r="G155" s="21">
        <f>G156+G158+G160</f>
        <v>1025006</v>
      </c>
    </row>
    <row r="156" spans="1:7" ht="15.75">
      <c r="A156" s="48" t="s">
        <v>288</v>
      </c>
      <c r="B156" s="114" t="s">
        <v>10</v>
      </c>
      <c r="C156" s="10" t="s">
        <v>166</v>
      </c>
      <c r="D156" s="10" t="s">
        <v>164</v>
      </c>
      <c r="E156" s="10" t="s">
        <v>222</v>
      </c>
      <c r="F156" s="10"/>
      <c r="G156" s="21">
        <f>G157</f>
        <v>117274</v>
      </c>
    </row>
    <row r="157" spans="1:7" ht="24.75" customHeight="1">
      <c r="A157" s="108" t="s">
        <v>112</v>
      </c>
      <c r="B157" s="114" t="s">
        <v>10</v>
      </c>
      <c r="C157" s="37" t="s">
        <v>166</v>
      </c>
      <c r="D157" s="37" t="s">
        <v>164</v>
      </c>
      <c r="E157" s="37" t="s">
        <v>222</v>
      </c>
      <c r="F157" s="37" t="s">
        <v>104</v>
      </c>
      <c r="G157" s="22">
        <v>117274</v>
      </c>
    </row>
    <row r="158" spans="1:7" ht="15.75" hidden="1">
      <c r="A158" s="48" t="s">
        <v>152</v>
      </c>
      <c r="B158" s="114" t="s">
        <v>10</v>
      </c>
      <c r="C158" s="10" t="s">
        <v>166</v>
      </c>
      <c r="D158" s="10" t="s">
        <v>164</v>
      </c>
      <c r="E158" s="10" t="s">
        <v>221</v>
      </c>
      <c r="F158" s="10"/>
      <c r="G158" s="21">
        <f>G159</f>
        <v>0</v>
      </c>
    </row>
    <row r="159" spans="1:7" ht="25.5" hidden="1">
      <c r="A159" s="108" t="s">
        <v>112</v>
      </c>
      <c r="B159" s="114" t="s">
        <v>10</v>
      </c>
      <c r="C159" s="13" t="s">
        <v>166</v>
      </c>
      <c r="D159" s="13" t="s">
        <v>164</v>
      </c>
      <c r="E159" s="13" t="s">
        <v>221</v>
      </c>
      <c r="F159" s="13" t="s">
        <v>104</v>
      </c>
      <c r="G159" s="22">
        <v>0</v>
      </c>
    </row>
    <row r="160" spans="1:7" ht="25.5">
      <c r="A160" s="48" t="s">
        <v>153</v>
      </c>
      <c r="B160" s="114" t="s">
        <v>10</v>
      </c>
      <c r="C160" s="10" t="s">
        <v>166</v>
      </c>
      <c r="D160" s="10" t="s">
        <v>164</v>
      </c>
      <c r="E160" s="10" t="s">
        <v>220</v>
      </c>
      <c r="F160" s="10"/>
      <c r="G160" s="21">
        <f>G161</f>
        <v>907732</v>
      </c>
    </row>
    <row r="161" spans="1:7" ht="25.5">
      <c r="A161" s="108" t="s">
        <v>112</v>
      </c>
      <c r="B161" s="114" t="s">
        <v>10</v>
      </c>
      <c r="C161" s="13" t="s">
        <v>166</v>
      </c>
      <c r="D161" s="13" t="s">
        <v>164</v>
      </c>
      <c r="E161" s="13" t="s">
        <v>220</v>
      </c>
      <c r="F161" s="13" t="s">
        <v>104</v>
      </c>
      <c r="G161" s="22">
        <v>907732</v>
      </c>
    </row>
    <row r="162" spans="1:7" ht="21" customHeight="1">
      <c r="A162" s="107" t="s">
        <v>538</v>
      </c>
      <c r="B162" s="172" t="s">
        <v>10</v>
      </c>
      <c r="C162" s="10" t="s">
        <v>166</v>
      </c>
      <c r="D162" s="10" t="s">
        <v>166</v>
      </c>
      <c r="E162" s="13"/>
      <c r="F162" s="13"/>
      <c r="G162" s="21">
        <f>G163+G165</f>
        <v>237000</v>
      </c>
    </row>
    <row r="163" spans="1:7" ht="24.75" customHeight="1">
      <c r="A163" s="108" t="s">
        <v>539</v>
      </c>
      <c r="B163" s="114" t="s">
        <v>10</v>
      </c>
      <c r="C163" s="13" t="s">
        <v>166</v>
      </c>
      <c r="D163" s="13" t="s">
        <v>166</v>
      </c>
      <c r="E163" s="13" t="s">
        <v>390</v>
      </c>
      <c r="F163" s="13"/>
      <c r="G163" s="22">
        <f>G164</f>
        <v>128919.19</v>
      </c>
    </row>
    <row r="164" spans="1:7" ht="30" customHeight="1">
      <c r="A164" s="108" t="s">
        <v>112</v>
      </c>
      <c r="B164" s="114" t="s">
        <v>10</v>
      </c>
      <c r="C164" s="13" t="s">
        <v>166</v>
      </c>
      <c r="D164" s="13" t="s">
        <v>166</v>
      </c>
      <c r="E164" s="13" t="s">
        <v>390</v>
      </c>
      <c r="F164" s="13" t="s">
        <v>104</v>
      </c>
      <c r="G164" s="22">
        <v>128919.19</v>
      </c>
    </row>
    <row r="165" spans="1:7" ht="30" customHeight="1">
      <c r="A165" s="107" t="s">
        <v>539</v>
      </c>
      <c r="B165" s="172" t="s">
        <v>10</v>
      </c>
      <c r="C165" s="10" t="s">
        <v>166</v>
      </c>
      <c r="D165" s="10" t="s">
        <v>166</v>
      </c>
      <c r="E165" s="10" t="s">
        <v>563</v>
      </c>
      <c r="F165" s="10"/>
      <c r="G165" s="21">
        <f>G166</f>
        <v>108080.81</v>
      </c>
    </row>
    <row r="166" spans="1:7" ht="30" customHeight="1">
      <c r="A166" s="108" t="s">
        <v>112</v>
      </c>
      <c r="B166" s="114" t="s">
        <v>10</v>
      </c>
      <c r="C166" s="13" t="s">
        <v>166</v>
      </c>
      <c r="D166" s="13" t="s">
        <v>166</v>
      </c>
      <c r="E166" s="13" t="s">
        <v>563</v>
      </c>
      <c r="F166" s="13" t="s">
        <v>104</v>
      </c>
      <c r="G166" s="22">
        <v>108080.81</v>
      </c>
    </row>
    <row r="167" spans="1:7" ht="14.25" customHeight="1">
      <c r="A167" s="107" t="s">
        <v>541</v>
      </c>
      <c r="B167" s="114"/>
      <c r="C167" s="10" t="s">
        <v>540</v>
      </c>
      <c r="D167" s="10"/>
      <c r="E167" s="132"/>
      <c r="F167" s="132"/>
      <c r="G167" s="21">
        <f>G168</f>
        <v>20000</v>
      </c>
    </row>
    <row r="168" spans="1:7" ht="19.5" customHeight="1">
      <c r="A168" s="107" t="s">
        <v>542</v>
      </c>
      <c r="B168" s="114"/>
      <c r="C168" s="13" t="s">
        <v>540</v>
      </c>
      <c r="D168" s="13" t="s">
        <v>166</v>
      </c>
      <c r="E168" s="132" t="s">
        <v>537</v>
      </c>
      <c r="F168" s="134"/>
      <c r="G168" s="21">
        <f>G169</f>
        <v>20000</v>
      </c>
    </row>
    <row r="169" spans="1:7" ht="41.25" customHeight="1">
      <c r="A169" s="252" t="s">
        <v>492</v>
      </c>
      <c r="B169" s="114"/>
      <c r="C169" s="10" t="s">
        <v>540</v>
      </c>
      <c r="D169" s="10" t="s">
        <v>166</v>
      </c>
      <c r="E169" s="186" t="s">
        <v>491</v>
      </c>
      <c r="F169" s="188"/>
      <c r="G169" s="21">
        <f>G171</f>
        <v>20000</v>
      </c>
    </row>
    <row r="170" spans="1:7" ht="30" customHeight="1" hidden="1">
      <c r="A170" s="254" t="s">
        <v>101</v>
      </c>
      <c r="B170" s="114"/>
      <c r="C170" s="13" t="s">
        <v>540</v>
      </c>
      <c r="D170" s="13" t="s">
        <v>166</v>
      </c>
      <c r="E170" s="188" t="s">
        <v>493</v>
      </c>
      <c r="F170" s="253" t="s">
        <v>103</v>
      </c>
      <c r="G170" s="22"/>
    </row>
    <row r="171" spans="1:7" ht="30" customHeight="1">
      <c r="A171" s="255" t="s">
        <v>144</v>
      </c>
      <c r="B171" s="114"/>
      <c r="C171" s="13" t="s">
        <v>540</v>
      </c>
      <c r="D171" s="13" t="s">
        <v>166</v>
      </c>
      <c r="E171" s="188" t="s">
        <v>493</v>
      </c>
      <c r="F171" s="253" t="s">
        <v>104</v>
      </c>
      <c r="G171" s="22">
        <v>20000</v>
      </c>
    </row>
    <row r="172" spans="1:7" ht="16.5">
      <c r="A172" s="55" t="s">
        <v>154</v>
      </c>
      <c r="B172" s="115" t="s">
        <v>10</v>
      </c>
      <c r="C172" s="54" t="s">
        <v>167</v>
      </c>
      <c r="D172" s="54"/>
      <c r="E172" s="54"/>
      <c r="F172" s="54"/>
      <c r="G172" s="56">
        <f>G173</f>
        <v>1000</v>
      </c>
    </row>
    <row r="173" spans="1:7" ht="25.5">
      <c r="A173" s="48" t="s">
        <v>393</v>
      </c>
      <c r="B173" s="114" t="s">
        <v>10</v>
      </c>
      <c r="C173" s="10" t="s">
        <v>167</v>
      </c>
      <c r="D173" s="10" t="s">
        <v>166</v>
      </c>
      <c r="E173" s="132"/>
      <c r="F173" s="132"/>
      <c r="G173" s="21">
        <f>G174</f>
        <v>1000</v>
      </c>
    </row>
    <row r="174" spans="1:7" ht="38.25">
      <c r="A174" s="98" t="s">
        <v>478</v>
      </c>
      <c r="B174" s="114" t="s">
        <v>10</v>
      </c>
      <c r="C174" s="10" t="s">
        <v>167</v>
      </c>
      <c r="D174" s="10" t="s">
        <v>166</v>
      </c>
      <c r="E174" s="132" t="s">
        <v>349</v>
      </c>
      <c r="F174" s="132"/>
      <c r="G174" s="21">
        <f>G175</f>
        <v>1000</v>
      </c>
    </row>
    <row r="175" spans="1:7" ht="15.75">
      <c r="A175" s="98" t="s">
        <v>394</v>
      </c>
      <c r="B175" s="114" t="s">
        <v>10</v>
      </c>
      <c r="C175" s="10" t="s">
        <v>167</v>
      </c>
      <c r="D175" s="10" t="s">
        <v>166</v>
      </c>
      <c r="E175" s="132" t="s">
        <v>350</v>
      </c>
      <c r="F175" s="132"/>
      <c r="G175" s="21">
        <f>G176</f>
        <v>1000</v>
      </c>
    </row>
    <row r="176" spans="1:7" ht="15.75">
      <c r="A176" s="48" t="s">
        <v>395</v>
      </c>
      <c r="B176" s="114" t="s">
        <v>10</v>
      </c>
      <c r="C176" s="10" t="s">
        <v>167</v>
      </c>
      <c r="D176" s="10" t="s">
        <v>166</v>
      </c>
      <c r="E176" s="132" t="s">
        <v>396</v>
      </c>
      <c r="F176" s="132"/>
      <c r="G176" s="21">
        <f>G177</f>
        <v>1000</v>
      </c>
    </row>
    <row r="177" spans="1:7" ht="25.5">
      <c r="A177" s="108" t="s">
        <v>112</v>
      </c>
      <c r="B177" s="114" t="s">
        <v>10</v>
      </c>
      <c r="C177" s="13" t="s">
        <v>167</v>
      </c>
      <c r="D177" s="13" t="s">
        <v>166</v>
      </c>
      <c r="E177" s="134" t="s">
        <v>396</v>
      </c>
      <c r="F177" s="134" t="s">
        <v>104</v>
      </c>
      <c r="G177" s="22">
        <v>1000</v>
      </c>
    </row>
    <row r="178" spans="1:7" ht="16.5">
      <c r="A178" s="55" t="s">
        <v>155</v>
      </c>
      <c r="B178" s="194" t="s">
        <v>10</v>
      </c>
      <c r="C178" s="54" t="s">
        <v>168</v>
      </c>
      <c r="D178" s="54"/>
      <c r="E178" s="54"/>
      <c r="F178" s="54"/>
      <c r="G178" s="56">
        <f>G179+G191</f>
        <v>3529272</v>
      </c>
    </row>
    <row r="179" spans="1:7" ht="15.75">
      <c r="A179" s="48" t="s">
        <v>156</v>
      </c>
      <c r="B179" s="172" t="s">
        <v>10</v>
      </c>
      <c r="C179" s="10" t="s">
        <v>168</v>
      </c>
      <c r="D179" s="10" t="s">
        <v>161</v>
      </c>
      <c r="E179" s="10"/>
      <c r="F179" s="10"/>
      <c r="G179" s="21">
        <f>G186+G180</f>
        <v>2083872</v>
      </c>
    </row>
    <row r="180" spans="1:7" ht="24.75" customHeight="1">
      <c r="A180" s="50" t="s">
        <v>486</v>
      </c>
      <c r="B180" s="172" t="s">
        <v>10</v>
      </c>
      <c r="C180" s="10" t="s">
        <v>168</v>
      </c>
      <c r="D180" s="10" t="s">
        <v>161</v>
      </c>
      <c r="E180" s="132" t="s">
        <v>346</v>
      </c>
      <c r="F180" s="132"/>
      <c r="G180" s="21">
        <f>G183+G184</f>
        <v>537482</v>
      </c>
    </row>
    <row r="181" spans="1:7" ht="24.75" customHeight="1">
      <c r="A181" s="48" t="s">
        <v>487</v>
      </c>
      <c r="B181" s="172" t="s">
        <v>10</v>
      </c>
      <c r="C181" s="10" t="s">
        <v>168</v>
      </c>
      <c r="D181" s="10" t="s">
        <v>161</v>
      </c>
      <c r="E181" s="132" t="s">
        <v>119</v>
      </c>
      <c r="F181" s="132"/>
      <c r="G181" s="190">
        <f>G182</f>
        <v>520369.88</v>
      </c>
    </row>
    <row r="182" spans="1:7" ht="24.75" customHeight="1">
      <c r="A182" s="48" t="s">
        <v>403</v>
      </c>
      <c r="B182" s="172" t="s">
        <v>10</v>
      </c>
      <c r="C182" s="10" t="s">
        <v>168</v>
      </c>
      <c r="D182" s="10" t="s">
        <v>161</v>
      </c>
      <c r="E182" s="132" t="s">
        <v>401</v>
      </c>
      <c r="F182" s="132"/>
      <c r="G182" s="21">
        <f>G183</f>
        <v>520369.88</v>
      </c>
    </row>
    <row r="183" spans="1:7" ht="24.75" customHeight="1">
      <c r="A183" s="108" t="s">
        <v>112</v>
      </c>
      <c r="B183" s="114" t="s">
        <v>10</v>
      </c>
      <c r="C183" s="13" t="s">
        <v>168</v>
      </c>
      <c r="D183" s="13" t="s">
        <v>161</v>
      </c>
      <c r="E183" s="134" t="s">
        <v>401</v>
      </c>
      <c r="F183" s="134" t="s">
        <v>104</v>
      </c>
      <c r="G183" s="21">
        <v>520369.88</v>
      </c>
    </row>
    <row r="184" spans="1:7" ht="24.75" customHeight="1">
      <c r="A184" s="107" t="s">
        <v>565</v>
      </c>
      <c r="B184" s="172" t="s">
        <v>10</v>
      </c>
      <c r="C184" s="10" t="s">
        <v>168</v>
      </c>
      <c r="D184" s="10" t="s">
        <v>161</v>
      </c>
      <c r="E184" s="132" t="s">
        <v>564</v>
      </c>
      <c r="F184" s="132"/>
      <c r="G184" s="21">
        <f>G185</f>
        <v>17112.12</v>
      </c>
    </row>
    <row r="185" spans="1:7" ht="24.75" customHeight="1">
      <c r="A185" s="108" t="s">
        <v>112</v>
      </c>
      <c r="B185" s="114" t="s">
        <v>10</v>
      </c>
      <c r="C185" s="13" t="s">
        <v>168</v>
      </c>
      <c r="D185" s="13" t="s">
        <v>161</v>
      </c>
      <c r="E185" s="134" t="s">
        <v>564</v>
      </c>
      <c r="F185" s="134" t="s">
        <v>104</v>
      </c>
      <c r="G185" s="22">
        <v>17112.12</v>
      </c>
    </row>
    <row r="186" spans="1:7" ht="38.25">
      <c r="A186" s="48" t="s">
        <v>362</v>
      </c>
      <c r="B186" s="114" t="s">
        <v>10</v>
      </c>
      <c r="C186" s="10" t="s">
        <v>168</v>
      </c>
      <c r="D186" s="10" t="s">
        <v>161</v>
      </c>
      <c r="E186" s="10" t="s">
        <v>194</v>
      </c>
      <c r="F186" s="10"/>
      <c r="G186" s="21">
        <f>G187</f>
        <v>1546390</v>
      </c>
    </row>
    <row r="187" spans="1:7" ht="38.25">
      <c r="A187" s="48" t="s">
        <v>371</v>
      </c>
      <c r="B187" s="114" t="s">
        <v>10</v>
      </c>
      <c r="C187" s="10" t="s">
        <v>168</v>
      </c>
      <c r="D187" s="10" t="s">
        <v>161</v>
      </c>
      <c r="E187" s="10" t="s">
        <v>193</v>
      </c>
      <c r="F187" s="10"/>
      <c r="G187" s="21">
        <f>G188</f>
        <v>1546390</v>
      </c>
    </row>
    <row r="188" spans="1:7" ht="25.5">
      <c r="A188" s="48" t="s">
        <v>289</v>
      </c>
      <c r="B188" s="114" t="s">
        <v>10</v>
      </c>
      <c r="C188" s="10" t="s">
        <v>168</v>
      </c>
      <c r="D188" s="10" t="s">
        <v>161</v>
      </c>
      <c r="E188" s="10" t="s">
        <v>195</v>
      </c>
      <c r="F188" s="10"/>
      <c r="G188" s="21">
        <f>G190</f>
        <v>1546390</v>
      </c>
    </row>
    <row r="189" spans="1:7" ht="15.75">
      <c r="A189" s="49" t="s">
        <v>398</v>
      </c>
      <c r="B189" s="114" t="s">
        <v>10</v>
      </c>
      <c r="C189" s="13" t="s">
        <v>168</v>
      </c>
      <c r="D189" s="13" t="s">
        <v>161</v>
      </c>
      <c r="E189" s="134" t="s">
        <v>195</v>
      </c>
      <c r="F189" s="134" t="s">
        <v>397</v>
      </c>
      <c r="G189" s="21">
        <f>G190</f>
        <v>1546390</v>
      </c>
    </row>
    <row r="190" spans="1:7" ht="38.25">
      <c r="A190" s="49" t="s">
        <v>400</v>
      </c>
      <c r="B190" s="114" t="s">
        <v>10</v>
      </c>
      <c r="C190" s="13" t="s">
        <v>168</v>
      </c>
      <c r="D190" s="13" t="s">
        <v>161</v>
      </c>
      <c r="E190" s="134" t="s">
        <v>195</v>
      </c>
      <c r="F190" s="134" t="s">
        <v>399</v>
      </c>
      <c r="G190" s="22">
        <v>1546390</v>
      </c>
    </row>
    <row r="191" spans="1:7" ht="15.75">
      <c r="A191" s="48" t="s">
        <v>157</v>
      </c>
      <c r="B191" s="114" t="s">
        <v>10</v>
      </c>
      <c r="C191" s="10" t="s">
        <v>168</v>
      </c>
      <c r="D191" s="10" t="s">
        <v>165</v>
      </c>
      <c r="E191" s="10"/>
      <c r="F191" s="10"/>
      <c r="G191" s="21">
        <f>G192+G196+G200</f>
        <v>1445400</v>
      </c>
    </row>
    <row r="192" spans="1:7" ht="38.25">
      <c r="A192" s="50" t="s">
        <v>481</v>
      </c>
      <c r="B192" s="114" t="s">
        <v>10</v>
      </c>
      <c r="C192" s="10" t="s">
        <v>168</v>
      </c>
      <c r="D192" s="10" t="s">
        <v>165</v>
      </c>
      <c r="E192" s="132" t="s">
        <v>197</v>
      </c>
      <c r="F192" s="132"/>
      <c r="G192" s="21">
        <f>G193</f>
        <v>60000</v>
      </c>
    </row>
    <row r="193" spans="1:7" ht="25.5">
      <c r="A193" s="48" t="s">
        <v>200</v>
      </c>
      <c r="B193" s="114" t="s">
        <v>10</v>
      </c>
      <c r="C193" s="10" t="s">
        <v>168</v>
      </c>
      <c r="D193" s="10" t="s">
        <v>165</v>
      </c>
      <c r="E193" s="132" t="s">
        <v>198</v>
      </c>
      <c r="F193" s="132"/>
      <c r="G193" s="21">
        <f>G194</f>
        <v>60000</v>
      </c>
    </row>
    <row r="194" spans="1:7" ht="25.5">
      <c r="A194" s="48" t="s">
        <v>276</v>
      </c>
      <c r="B194" s="114" t="s">
        <v>10</v>
      </c>
      <c r="C194" s="10" t="s">
        <v>168</v>
      </c>
      <c r="D194" s="10" t="s">
        <v>165</v>
      </c>
      <c r="E194" s="132" t="s">
        <v>366</v>
      </c>
      <c r="F194" s="132"/>
      <c r="G194" s="21">
        <f>G195</f>
        <v>60000</v>
      </c>
    </row>
    <row r="195" spans="1:7" ht="25.5">
      <c r="A195" s="108" t="s">
        <v>112</v>
      </c>
      <c r="B195" s="114" t="s">
        <v>10</v>
      </c>
      <c r="C195" s="13" t="s">
        <v>168</v>
      </c>
      <c r="D195" s="13" t="s">
        <v>165</v>
      </c>
      <c r="E195" s="134" t="s">
        <v>366</v>
      </c>
      <c r="F195" s="134" t="s">
        <v>104</v>
      </c>
      <c r="G195" s="22">
        <v>60000</v>
      </c>
    </row>
    <row r="196" spans="1:7" ht="0.75" customHeight="1">
      <c r="A196" s="50" t="s">
        <v>477</v>
      </c>
      <c r="B196" s="114" t="s">
        <v>10</v>
      </c>
      <c r="C196" s="10" t="s">
        <v>168</v>
      </c>
      <c r="D196" s="10" t="s">
        <v>165</v>
      </c>
      <c r="E196" s="132" t="s">
        <v>346</v>
      </c>
      <c r="F196" s="132"/>
      <c r="G196" s="21">
        <f>G197</f>
        <v>0</v>
      </c>
    </row>
    <row r="197" spans="1:7" ht="15.75" hidden="1">
      <c r="A197" s="48" t="s">
        <v>402</v>
      </c>
      <c r="B197" s="114" t="s">
        <v>10</v>
      </c>
      <c r="C197" s="10" t="s">
        <v>168</v>
      </c>
      <c r="D197" s="10" t="s">
        <v>165</v>
      </c>
      <c r="E197" s="132" t="s">
        <v>119</v>
      </c>
      <c r="F197" s="132"/>
      <c r="G197" s="21">
        <f>G198</f>
        <v>0</v>
      </c>
    </row>
    <row r="198" spans="1:7" ht="15.75" hidden="1">
      <c r="A198" s="48" t="s">
        <v>403</v>
      </c>
      <c r="B198" s="114" t="s">
        <v>10</v>
      </c>
      <c r="C198" s="10" t="s">
        <v>168</v>
      </c>
      <c r="D198" s="10" t="s">
        <v>165</v>
      </c>
      <c r="E198" s="132" t="s">
        <v>401</v>
      </c>
      <c r="F198" s="132"/>
      <c r="G198" s="21">
        <f>G199</f>
        <v>0</v>
      </c>
    </row>
    <row r="199" spans="1:7" ht="25.5" hidden="1">
      <c r="A199" s="108" t="s">
        <v>112</v>
      </c>
      <c r="B199" s="114" t="s">
        <v>10</v>
      </c>
      <c r="C199" s="13" t="s">
        <v>168</v>
      </c>
      <c r="D199" s="13" t="s">
        <v>165</v>
      </c>
      <c r="E199" s="134" t="s">
        <v>401</v>
      </c>
      <c r="F199" s="134" t="s">
        <v>104</v>
      </c>
      <c r="G199" s="22">
        <v>0</v>
      </c>
    </row>
    <row r="200" spans="1:7" ht="38.25">
      <c r="A200" s="48" t="s">
        <v>362</v>
      </c>
      <c r="B200" s="114" t="s">
        <v>10</v>
      </c>
      <c r="C200" s="10" t="s">
        <v>168</v>
      </c>
      <c r="D200" s="10" t="s">
        <v>165</v>
      </c>
      <c r="E200" s="10" t="s">
        <v>194</v>
      </c>
      <c r="F200" s="10"/>
      <c r="G200" s="21">
        <f>G201</f>
        <v>1385400</v>
      </c>
    </row>
    <row r="201" spans="1:7" ht="38.25">
      <c r="A201" s="48" t="s">
        <v>371</v>
      </c>
      <c r="B201" s="114" t="s">
        <v>10</v>
      </c>
      <c r="C201" s="10" t="s">
        <v>168</v>
      </c>
      <c r="D201" s="10" t="s">
        <v>165</v>
      </c>
      <c r="E201" s="10" t="s">
        <v>193</v>
      </c>
      <c r="F201" s="10"/>
      <c r="G201" s="21">
        <f>G202</f>
        <v>1385400</v>
      </c>
    </row>
    <row r="202" spans="1:7" ht="63.75">
      <c r="A202" s="48" t="s">
        <v>190</v>
      </c>
      <c r="B202" s="114" t="s">
        <v>10</v>
      </c>
      <c r="C202" s="10" t="s">
        <v>168</v>
      </c>
      <c r="D202" s="10" t="s">
        <v>165</v>
      </c>
      <c r="E202" s="10" t="s">
        <v>191</v>
      </c>
      <c r="F202" s="10"/>
      <c r="G202" s="21">
        <f>G203+G204</f>
        <v>1385400</v>
      </c>
    </row>
    <row r="203" spans="1:7" ht="25.5">
      <c r="A203" s="108" t="s">
        <v>109</v>
      </c>
      <c r="B203" s="114" t="s">
        <v>10</v>
      </c>
      <c r="C203" s="13" t="s">
        <v>168</v>
      </c>
      <c r="D203" s="13" t="s">
        <v>165</v>
      </c>
      <c r="E203" s="13" t="s">
        <v>191</v>
      </c>
      <c r="F203" s="13" t="s">
        <v>106</v>
      </c>
      <c r="G203" s="22">
        <v>1223000</v>
      </c>
    </row>
    <row r="204" spans="1:7" ht="25.5">
      <c r="A204" s="108" t="s">
        <v>112</v>
      </c>
      <c r="B204" s="114" t="s">
        <v>10</v>
      </c>
      <c r="C204" s="15" t="s">
        <v>168</v>
      </c>
      <c r="D204" s="15" t="s">
        <v>165</v>
      </c>
      <c r="E204" s="13" t="s">
        <v>191</v>
      </c>
      <c r="F204" s="13" t="s">
        <v>104</v>
      </c>
      <c r="G204" s="22">
        <v>162400</v>
      </c>
    </row>
    <row r="205" spans="1:7" ht="38.25" hidden="1">
      <c r="A205" s="98" t="s">
        <v>120</v>
      </c>
      <c r="B205" s="114" t="s">
        <v>10</v>
      </c>
      <c r="C205" s="10">
        <v>10</v>
      </c>
      <c r="D205" s="10" t="s">
        <v>164</v>
      </c>
      <c r="E205" s="10" t="s">
        <v>185</v>
      </c>
      <c r="F205" s="10"/>
      <c r="G205" s="21">
        <f>G206</f>
        <v>0</v>
      </c>
    </row>
    <row r="206" spans="1:7" ht="15" customHeight="1" hidden="1">
      <c r="A206" s="98" t="s">
        <v>189</v>
      </c>
      <c r="B206" s="114" t="s">
        <v>10</v>
      </c>
      <c r="C206" s="10" t="s">
        <v>297</v>
      </c>
      <c r="D206" s="10" t="s">
        <v>164</v>
      </c>
      <c r="E206" s="10" t="s">
        <v>188</v>
      </c>
      <c r="F206" s="10"/>
      <c r="G206" s="42">
        <f>G207</f>
        <v>0</v>
      </c>
    </row>
    <row r="207" spans="1:7" ht="25.5" hidden="1">
      <c r="A207" s="48" t="s">
        <v>159</v>
      </c>
      <c r="B207" s="114" t="s">
        <v>10</v>
      </c>
      <c r="C207" s="10" t="s">
        <v>297</v>
      </c>
      <c r="D207" s="10" t="s">
        <v>164</v>
      </c>
      <c r="E207" s="10" t="s">
        <v>187</v>
      </c>
      <c r="F207" s="10"/>
      <c r="G207" s="21">
        <f>G208</f>
        <v>0</v>
      </c>
    </row>
    <row r="208" spans="1:7" ht="25.5" hidden="1">
      <c r="A208" s="48" t="s">
        <v>292</v>
      </c>
      <c r="B208" s="114" t="s">
        <v>10</v>
      </c>
      <c r="C208" s="10">
        <v>10</v>
      </c>
      <c r="D208" s="10" t="s">
        <v>164</v>
      </c>
      <c r="E208" s="10" t="s">
        <v>186</v>
      </c>
      <c r="F208" s="10"/>
      <c r="G208" s="21">
        <f>G210</f>
        <v>0</v>
      </c>
    </row>
    <row r="209" spans="1:7" ht="15.75" hidden="1">
      <c r="A209" s="49" t="s">
        <v>115</v>
      </c>
      <c r="B209" s="114" t="s">
        <v>10</v>
      </c>
      <c r="C209" s="13" t="s">
        <v>297</v>
      </c>
      <c r="D209" s="13" t="s">
        <v>164</v>
      </c>
      <c r="E209" s="13" t="s">
        <v>186</v>
      </c>
      <c r="F209" s="13" t="s">
        <v>110</v>
      </c>
      <c r="G209" s="21">
        <f>G210</f>
        <v>0</v>
      </c>
    </row>
    <row r="210" spans="1:7" ht="25.5" hidden="1">
      <c r="A210" s="49" t="s">
        <v>293</v>
      </c>
      <c r="B210" s="114" t="s">
        <v>10</v>
      </c>
      <c r="C210" s="13" t="s">
        <v>297</v>
      </c>
      <c r="D210" s="13" t="s">
        <v>164</v>
      </c>
      <c r="E210" s="13" t="s">
        <v>186</v>
      </c>
      <c r="F210" s="13" t="s">
        <v>301</v>
      </c>
      <c r="G210" s="22">
        <v>0</v>
      </c>
    </row>
    <row r="211" spans="1:7" ht="16.5">
      <c r="A211" s="55" t="s">
        <v>291</v>
      </c>
      <c r="B211" s="115" t="s">
        <v>10</v>
      </c>
      <c r="C211" s="54">
        <v>10</v>
      </c>
      <c r="D211" s="54"/>
      <c r="E211" s="133"/>
      <c r="F211" s="133"/>
      <c r="G211" s="56">
        <f>G212+G218</f>
        <v>413704</v>
      </c>
    </row>
    <row r="212" spans="1:7" ht="15.75">
      <c r="A212" s="48" t="s">
        <v>158</v>
      </c>
      <c r="B212" s="114" t="s">
        <v>10</v>
      </c>
      <c r="C212" s="10">
        <v>10</v>
      </c>
      <c r="D212" s="10" t="s">
        <v>161</v>
      </c>
      <c r="E212" s="132"/>
      <c r="F212" s="132"/>
      <c r="G212" s="21">
        <f>G213</f>
        <v>368704</v>
      </c>
    </row>
    <row r="213" spans="1:7" ht="38.25">
      <c r="A213" s="98" t="s">
        <v>404</v>
      </c>
      <c r="B213" s="114" t="s">
        <v>10</v>
      </c>
      <c r="C213" s="10">
        <v>10</v>
      </c>
      <c r="D213" s="10" t="s">
        <v>161</v>
      </c>
      <c r="E213" s="132" t="s">
        <v>185</v>
      </c>
      <c r="F213" s="132"/>
      <c r="G213" s="21">
        <f>G214</f>
        <v>368704</v>
      </c>
    </row>
    <row r="214" spans="1:7" ht="25.5">
      <c r="A214" s="98" t="s">
        <v>189</v>
      </c>
      <c r="B214" s="114" t="s">
        <v>10</v>
      </c>
      <c r="C214" s="10" t="s">
        <v>297</v>
      </c>
      <c r="D214" s="10" t="s">
        <v>161</v>
      </c>
      <c r="E214" s="132" t="s">
        <v>188</v>
      </c>
      <c r="F214" s="132"/>
      <c r="G214" s="42">
        <f>G215</f>
        <v>368704</v>
      </c>
    </row>
    <row r="215" spans="1:7" ht="25.5">
      <c r="A215" s="48" t="s">
        <v>159</v>
      </c>
      <c r="B215" s="114" t="s">
        <v>10</v>
      </c>
      <c r="C215" s="10" t="s">
        <v>297</v>
      </c>
      <c r="D215" s="10" t="s">
        <v>161</v>
      </c>
      <c r="E215" s="132" t="s">
        <v>405</v>
      </c>
      <c r="F215" s="132"/>
      <c r="G215" s="21">
        <f>G216</f>
        <v>368704</v>
      </c>
    </row>
    <row r="216" spans="1:7" ht="25.5">
      <c r="A216" s="48" t="s">
        <v>406</v>
      </c>
      <c r="B216" s="114" t="s">
        <v>10</v>
      </c>
      <c r="C216" s="10">
        <v>10</v>
      </c>
      <c r="D216" s="10" t="s">
        <v>161</v>
      </c>
      <c r="E216" s="132" t="s">
        <v>407</v>
      </c>
      <c r="F216" s="132"/>
      <c r="G216" s="21">
        <f>G217</f>
        <v>368704</v>
      </c>
    </row>
    <row r="217" spans="1:7" ht="15.75">
      <c r="A217" s="49" t="s">
        <v>160</v>
      </c>
      <c r="B217" s="114" t="s">
        <v>10</v>
      </c>
      <c r="C217" s="13" t="s">
        <v>297</v>
      </c>
      <c r="D217" s="13" t="s">
        <v>161</v>
      </c>
      <c r="E217" s="134" t="s">
        <v>407</v>
      </c>
      <c r="F217" s="134" t="s">
        <v>110</v>
      </c>
      <c r="G217" s="22">
        <v>368704</v>
      </c>
    </row>
    <row r="218" spans="1:7" ht="15.75">
      <c r="A218" s="48" t="s">
        <v>308</v>
      </c>
      <c r="B218" s="114" t="s">
        <v>10</v>
      </c>
      <c r="C218" s="10">
        <v>10</v>
      </c>
      <c r="D218" s="10" t="s">
        <v>164</v>
      </c>
      <c r="E218" s="132"/>
      <c r="F218" s="132"/>
      <c r="G218" s="21">
        <f>G219</f>
        <v>45000</v>
      </c>
    </row>
    <row r="219" spans="1:7" ht="38.25">
      <c r="A219" s="98" t="s">
        <v>498</v>
      </c>
      <c r="B219" s="114" t="s">
        <v>10</v>
      </c>
      <c r="C219" s="10">
        <v>10</v>
      </c>
      <c r="D219" s="10" t="s">
        <v>164</v>
      </c>
      <c r="E219" s="132" t="s">
        <v>185</v>
      </c>
      <c r="F219" s="132"/>
      <c r="G219" s="21">
        <f>G220</f>
        <v>45000</v>
      </c>
    </row>
    <row r="220" spans="1:7" ht="25.5">
      <c r="A220" s="98" t="s">
        <v>189</v>
      </c>
      <c r="B220" s="114" t="s">
        <v>10</v>
      </c>
      <c r="C220" s="10" t="s">
        <v>297</v>
      </c>
      <c r="D220" s="10" t="s">
        <v>164</v>
      </c>
      <c r="E220" s="132" t="s">
        <v>188</v>
      </c>
      <c r="F220" s="132"/>
      <c r="G220" s="42">
        <f>G221</f>
        <v>45000</v>
      </c>
    </row>
    <row r="221" spans="1:7" ht="25.5">
      <c r="A221" s="48" t="s">
        <v>159</v>
      </c>
      <c r="B221" s="114" t="s">
        <v>10</v>
      </c>
      <c r="C221" s="10" t="s">
        <v>297</v>
      </c>
      <c r="D221" s="10" t="s">
        <v>164</v>
      </c>
      <c r="E221" s="132" t="s">
        <v>405</v>
      </c>
      <c r="F221" s="132"/>
      <c r="G221" s="21">
        <f>G222</f>
        <v>45000</v>
      </c>
    </row>
    <row r="222" spans="1:7" ht="25.5">
      <c r="A222" s="48" t="s">
        <v>408</v>
      </c>
      <c r="B222" s="114" t="s">
        <v>10</v>
      </c>
      <c r="C222" s="10">
        <v>10</v>
      </c>
      <c r="D222" s="10" t="s">
        <v>164</v>
      </c>
      <c r="E222" s="132" t="s">
        <v>409</v>
      </c>
      <c r="F222" s="132"/>
      <c r="G222" s="21">
        <f>G223</f>
        <v>45000</v>
      </c>
    </row>
    <row r="223" spans="1:7" ht="15.75">
      <c r="A223" s="49" t="s">
        <v>160</v>
      </c>
      <c r="B223" s="114" t="s">
        <v>10</v>
      </c>
      <c r="C223" s="13" t="s">
        <v>297</v>
      </c>
      <c r="D223" s="13" t="s">
        <v>164</v>
      </c>
      <c r="E223" s="134" t="s">
        <v>409</v>
      </c>
      <c r="F223" s="134" t="s">
        <v>110</v>
      </c>
      <c r="G223" s="22">
        <v>45000</v>
      </c>
    </row>
    <row r="224" spans="1:7" ht="38.25">
      <c r="A224" s="107" t="s">
        <v>362</v>
      </c>
      <c r="B224" s="114" t="s">
        <v>10</v>
      </c>
      <c r="C224" s="10" t="s">
        <v>297</v>
      </c>
      <c r="D224" s="10" t="s">
        <v>164</v>
      </c>
      <c r="E224" s="10" t="s">
        <v>194</v>
      </c>
      <c r="F224" s="10"/>
      <c r="G224" s="21">
        <f>G225</f>
        <v>89000</v>
      </c>
    </row>
    <row r="225" spans="1:7" ht="38.25">
      <c r="A225" s="107" t="s">
        <v>371</v>
      </c>
      <c r="B225" s="114" t="s">
        <v>10</v>
      </c>
      <c r="C225" s="10" t="s">
        <v>297</v>
      </c>
      <c r="D225" s="10" t="s">
        <v>164</v>
      </c>
      <c r="E225" s="10" t="s">
        <v>193</v>
      </c>
      <c r="F225" s="10"/>
      <c r="G225" s="21">
        <f>G226</f>
        <v>89000</v>
      </c>
    </row>
    <row r="226" spans="1:7" ht="51">
      <c r="A226" s="109" t="s">
        <v>419</v>
      </c>
      <c r="B226" s="114" t="s">
        <v>10</v>
      </c>
      <c r="C226" s="10" t="s">
        <v>297</v>
      </c>
      <c r="D226" s="10" t="s">
        <v>164</v>
      </c>
      <c r="E226" s="10" t="s">
        <v>105</v>
      </c>
      <c r="F226" s="10"/>
      <c r="G226" s="21">
        <f>G228</f>
        <v>89000</v>
      </c>
    </row>
    <row r="227" spans="1:7" ht="15.75">
      <c r="A227" s="49" t="s">
        <v>398</v>
      </c>
      <c r="B227" s="114" t="s">
        <v>10</v>
      </c>
      <c r="C227" s="13" t="s">
        <v>297</v>
      </c>
      <c r="D227" s="13" t="s">
        <v>164</v>
      </c>
      <c r="E227" s="13" t="s">
        <v>105</v>
      </c>
      <c r="F227" s="134" t="s">
        <v>397</v>
      </c>
      <c r="G227" s="21">
        <f>G228</f>
        <v>89000</v>
      </c>
    </row>
    <row r="228" spans="1:7" ht="38.25">
      <c r="A228" s="49" t="s">
        <v>400</v>
      </c>
      <c r="B228" s="114" t="s">
        <v>10</v>
      </c>
      <c r="C228" s="13" t="s">
        <v>297</v>
      </c>
      <c r="D228" s="13" t="s">
        <v>164</v>
      </c>
      <c r="E228" s="13" t="s">
        <v>105</v>
      </c>
      <c r="F228" s="134" t="s">
        <v>399</v>
      </c>
      <c r="G228" s="22">
        <v>89000</v>
      </c>
    </row>
    <row r="229" spans="1:7" ht="16.5">
      <c r="A229" s="55" t="s">
        <v>171</v>
      </c>
      <c r="B229" s="115" t="s">
        <v>10</v>
      </c>
      <c r="C229" s="54">
        <v>11</v>
      </c>
      <c r="D229" s="54"/>
      <c r="E229" s="54"/>
      <c r="F229" s="54"/>
      <c r="G229" s="56">
        <f>G230</f>
        <v>63000</v>
      </c>
    </row>
    <row r="230" spans="1:7" ht="15.75">
      <c r="A230" s="48" t="s">
        <v>294</v>
      </c>
      <c r="B230" s="114" t="s">
        <v>10</v>
      </c>
      <c r="C230" s="10">
        <v>11</v>
      </c>
      <c r="D230" s="10" t="s">
        <v>161</v>
      </c>
      <c r="E230" s="10"/>
      <c r="F230" s="10"/>
      <c r="G230" s="21">
        <f>G231</f>
        <v>63000</v>
      </c>
    </row>
    <row r="231" spans="1:7" ht="25.5">
      <c r="A231" s="48" t="s">
        <v>490</v>
      </c>
      <c r="B231" s="114" t="s">
        <v>10</v>
      </c>
      <c r="C231" s="10">
        <v>11</v>
      </c>
      <c r="D231" s="10" t="s">
        <v>161</v>
      </c>
      <c r="E231" s="10" t="s">
        <v>182</v>
      </c>
      <c r="F231" s="10"/>
      <c r="G231" s="21">
        <f>G232</f>
        <v>63000</v>
      </c>
    </row>
    <row r="232" spans="1:7" ht="25.5">
      <c r="A232" s="48" t="s">
        <v>184</v>
      </c>
      <c r="B232" s="114" t="s">
        <v>10</v>
      </c>
      <c r="C232" s="10" t="s">
        <v>302</v>
      </c>
      <c r="D232" s="10" t="s">
        <v>161</v>
      </c>
      <c r="E232" s="10" t="s">
        <v>183</v>
      </c>
      <c r="F232" s="10"/>
      <c r="G232" s="42">
        <f>G233</f>
        <v>63000</v>
      </c>
    </row>
    <row r="233" spans="1:7" ht="15.75">
      <c r="A233" s="48" t="s">
        <v>172</v>
      </c>
      <c r="B233" s="114" t="s">
        <v>10</v>
      </c>
      <c r="C233" s="10">
        <v>11</v>
      </c>
      <c r="D233" s="10" t="s">
        <v>161</v>
      </c>
      <c r="E233" s="10" t="s">
        <v>181</v>
      </c>
      <c r="F233" s="10"/>
      <c r="G233" s="21">
        <f>G234</f>
        <v>63000</v>
      </c>
    </row>
    <row r="234" spans="1:7" ht="25.5">
      <c r="A234" s="108" t="s">
        <v>112</v>
      </c>
      <c r="B234" s="114" t="s">
        <v>10</v>
      </c>
      <c r="C234" s="13" t="s">
        <v>302</v>
      </c>
      <c r="D234" s="13" t="s">
        <v>161</v>
      </c>
      <c r="E234" s="13" t="s">
        <v>181</v>
      </c>
      <c r="F234" s="13" t="s">
        <v>104</v>
      </c>
      <c r="G234" s="22">
        <v>63000</v>
      </c>
    </row>
    <row r="235" spans="1:7" ht="3" customHeight="1">
      <c r="A235" s="55" t="s">
        <v>412</v>
      </c>
      <c r="B235" s="115" t="s">
        <v>10</v>
      </c>
      <c r="C235" s="54" t="s">
        <v>296</v>
      </c>
      <c r="D235" s="54"/>
      <c r="E235" s="133"/>
      <c r="F235" s="54"/>
      <c r="G235" s="56">
        <f>G236</f>
        <v>0</v>
      </c>
    </row>
    <row r="236" spans="1:7" ht="25.5" hidden="1">
      <c r="A236" s="48" t="s">
        <v>413</v>
      </c>
      <c r="B236" s="114" t="s">
        <v>10</v>
      </c>
      <c r="C236" s="10" t="s">
        <v>296</v>
      </c>
      <c r="D236" s="10" t="s">
        <v>161</v>
      </c>
      <c r="E236" s="132"/>
      <c r="F236" s="13"/>
      <c r="G236" s="21">
        <f>G237</f>
        <v>0</v>
      </c>
    </row>
    <row r="237" spans="1:7" ht="38.25" hidden="1">
      <c r="A237" s="107" t="s">
        <v>414</v>
      </c>
      <c r="B237" s="114" t="s">
        <v>10</v>
      </c>
      <c r="C237" s="10" t="s">
        <v>296</v>
      </c>
      <c r="D237" s="10" t="s">
        <v>161</v>
      </c>
      <c r="E237" s="132" t="s">
        <v>194</v>
      </c>
      <c r="F237" s="13"/>
      <c r="G237" s="21">
        <f>G238</f>
        <v>0</v>
      </c>
    </row>
    <row r="238" spans="1:7" ht="38.25" hidden="1">
      <c r="A238" s="107" t="s">
        <v>410</v>
      </c>
      <c r="B238" s="114" t="s">
        <v>10</v>
      </c>
      <c r="C238" s="10" t="s">
        <v>296</v>
      </c>
      <c r="D238" s="10" t="s">
        <v>161</v>
      </c>
      <c r="E238" s="132" t="s">
        <v>193</v>
      </c>
      <c r="F238" s="13"/>
      <c r="G238" s="21">
        <f>G239</f>
        <v>0</v>
      </c>
    </row>
    <row r="239" spans="1:7" ht="15.75" hidden="1">
      <c r="A239" s="108" t="s">
        <v>415</v>
      </c>
      <c r="B239" s="114" t="s">
        <v>10</v>
      </c>
      <c r="C239" s="13" t="s">
        <v>296</v>
      </c>
      <c r="D239" s="13" t="s">
        <v>161</v>
      </c>
      <c r="E239" s="134" t="s">
        <v>417</v>
      </c>
      <c r="F239" s="13"/>
      <c r="G239" s="21">
        <f>G240</f>
        <v>0</v>
      </c>
    </row>
    <row r="240" spans="1:7" ht="15.75" hidden="1">
      <c r="A240" s="108" t="s">
        <v>416</v>
      </c>
      <c r="B240" s="114" t="s">
        <v>10</v>
      </c>
      <c r="C240" s="13" t="s">
        <v>296</v>
      </c>
      <c r="D240" s="13" t="s">
        <v>161</v>
      </c>
      <c r="E240" s="134" t="s">
        <v>417</v>
      </c>
      <c r="F240" s="13" t="s">
        <v>15</v>
      </c>
      <c r="G240" s="22">
        <v>0</v>
      </c>
    </row>
    <row r="241" spans="1:7" ht="15.75">
      <c r="A241" s="52" t="s">
        <v>309</v>
      </c>
      <c r="B241" s="116"/>
      <c r="C241" s="38"/>
      <c r="D241" s="38"/>
      <c r="E241" s="38"/>
      <c r="F241" s="38"/>
      <c r="G241" s="39">
        <f>G7+G49+G56+G89+G107+G172+G178+G229+G211+G235+G224+G168</f>
        <v>12328924.98</v>
      </c>
    </row>
  </sheetData>
  <sheetProtection/>
  <mergeCells count="4">
    <mergeCell ref="A3:G3"/>
    <mergeCell ref="A2:G2"/>
    <mergeCell ref="A5:A6"/>
    <mergeCell ref="A1:G1"/>
  </mergeCells>
  <printOptions/>
  <pageMargins left="0.38" right="0.36" top="0.36" bottom="0.37" header="0.36" footer="0.3"/>
  <pageSetup fitToHeight="0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17"/>
  <sheetViews>
    <sheetView view="pageBreakPreview" zoomScale="89" zoomScaleSheetLayoutView="89" workbookViewId="0" topLeftCell="A25">
      <selection activeCell="O12" sqref="O12"/>
    </sheetView>
  </sheetViews>
  <sheetFormatPr defaultColWidth="9.140625" defaultRowHeight="15"/>
  <cols>
    <col min="1" max="1" width="55.28125" style="102" customWidth="1"/>
    <col min="2" max="2" width="8.7109375" style="11" customWidth="1"/>
    <col min="3" max="3" width="5.8515625" style="11" customWidth="1"/>
    <col min="4" max="4" width="5.57421875" style="11" customWidth="1"/>
    <col min="5" max="5" width="16.7109375" style="11" customWidth="1"/>
    <col min="6" max="6" width="6.00390625" style="11" customWidth="1"/>
    <col min="7" max="7" width="16.00390625" style="11" customWidth="1"/>
    <col min="8" max="8" width="16.00390625" style="12" customWidth="1"/>
  </cols>
  <sheetData>
    <row r="1" spans="1:8" ht="62.25" customHeight="1">
      <c r="A1" s="303" t="s">
        <v>634</v>
      </c>
      <c r="B1" s="304"/>
      <c r="C1" s="304"/>
      <c r="D1" s="304"/>
      <c r="E1" s="304"/>
      <c r="F1" s="304"/>
      <c r="G1" s="304"/>
      <c r="H1" s="304"/>
    </row>
    <row r="2" spans="1:8" ht="63.75" customHeight="1">
      <c r="A2" s="303" t="s">
        <v>613</v>
      </c>
      <c r="B2" s="304"/>
      <c r="C2" s="304"/>
      <c r="D2" s="304"/>
      <c r="E2" s="304"/>
      <c r="F2" s="304"/>
      <c r="G2" s="304"/>
      <c r="H2" s="304"/>
    </row>
    <row r="3" spans="1:8" ht="50.25" customHeight="1">
      <c r="A3" s="305" t="s">
        <v>524</v>
      </c>
      <c r="B3" s="306"/>
      <c r="C3" s="306"/>
      <c r="D3" s="306"/>
      <c r="E3" s="306"/>
      <c r="F3" s="306"/>
      <c r="G3" s="306"/>
      <c r="H3" s="306"/>
    </row>
    <row r="4" spans="1:9" ht="26.25" customHeight="1">
      <c r="A4" s="301" t="s">
        <v>173</v>
      </c>
      <c r="B4" s="152" t="s">
        <v>174</v>
      </c>
      <c r="C4" s="152"/>
      <c r="D4" s="152"/>
      <c r="E4" s="152"/>
      <c r="F4" s="152"/>
      <c r="G4" s="158" t="s">
        <v>141</v>
      </c>
      <c r="H4" s="158" t="s">
        <v>141</v>
      </c>
      <c r="I4" s="7"/>
    </row>
    <row r="5" spans="1:9" ht="34.5" customHeight="1">
      <c r="A5" s="302"/>
      <c r="B5" s="152" t="s">
        <v>175</v>
      </c>
      <c r="C5" s="152" t="s">
        <v>176</v>
      </c>
      <c r="D5" s="152" t="s">
        <v>177</v>
      </c>
      <c r="E5" s="152" t="s">
        <v>178</v>
      </c>
      <c r="F5" s="152" t="s">
        <v>139</v>
      </c>
      <c r="G5" s="158" t="s">
        <v>499</v>
      </c>
      <c r="H5" s="158" t="s">
        <v>525</v>
      </c>
      <c r="I5" s="7"/>
    </row>
    <row r="6" spans="1:9" ht="23.25" customHeight="1">
      <c r="A6" s="55" t="s">
        <v>269</v>
      </c>
      <c r="B6" s="44" t="s">
        <v>10</v>
      </c>
      <c r="C6" s="54" t="s">
        <v>161</v>
      </c>
      <c r="D6" s="54"/>
      <c r="E6" s="54"/>
      <c r="F6" s="54"/>
      <c r="G6" s="56">
        <f>SUM(G7+G12+G27+G22)</f>
        <v>5419866.62</v>
      </c>
      <c r="H6" s="56">
        <f>SUM(H7+H12+H27+H22)</f>
        <v>6043385</v>
      </c>
      <c r="I6" s="7"/>
    </row>
    <row r="7" spans="1:9" ht="37.5" customHeight="1">
      <c r="A7" s="48" t="s">
        <v>270</v>
      </c>
      <c r="B7" s="114" t="s">
        <v>10</v>
      </c>
      <c r="C7" s="10" t="s">
        <v>161</v>
      </c>
      <c r="D7" s="10" t="s">
        <v>163</v>
      </c>
      <c r="E7" s="10"/>
      <c r="F7" s="10"/>
      <c r="G7" s="21">
        <f aca="true" t="shared" si="0" ref="G7:H10">G8</f>
        <v>664741.88</v>
      </c>
      <c r="H7" s="21">
        <f t="shared" si="0"/>
        <v>664741.88</v>
      </c>
      <c r="I7" s="7"/>
    </row>
    <row r="8" spans="1:8" ht="38.25">
      <c r="A8" s="48" t="s">
        <v>362</v>
      </c>
      <c r="B8" s="114" t="s">
        <v>10</v>
      </c>
      <c r="C8" s="10" t="s">
        <v>161</v>
      </c>
      <c r="D8" s="10" t="s">
        <v>163</v>
      </c>
      <c r="E8" s="10" t="s">
        <v>194</v>
      </c>
      <c r="F8" s="10"/>
      <c r="G8" s="21">
        <f t="shared" si="0"/>
        <v>664741.88</v>
      </c>
      <c r="H8" s="21">
        <f t="shared" si="0"/>
        <v>664741.88</v>
      </c>
    </row>
    <row r="9" spans="1:8" ht="38.25">
      <c r="A9" s="48" t="s">
        <v>12</v>
      </c>
      <c r="B9" s="114" t="s">
        <v>10</v>
      </c>
      <c r="C9" s="10" t="s">
        <v>161</v>
      </c>
      <c r="D9" s="10" t="s">
        <v>163</v>
      </c>
      <c r="E9" s="10" t="s">
        <v>193</v>
      </c>
      <c r="F9" s="10"/>
      <c r="G9" s="21">
        <f t="shared" si="0"/>
        <v>664741.88</v>
      </c>
      <c r="H9" s="21">
        <f t="shared" si="0"/>
        <v>664741.88</v>
      </c>
    </row>
    <row r="10" spans="1:8" ht="15.75">
      <c r="A10" s="48" t="s">
        <v>364</v>
      </c>
      <c r="B10" s="114" t="s">
        <v>10</v>
      </c>
      <c r="C10" s="10" t="s">
        <v>161</v>
      </c>
      <c r="D10" s="10" t="s">
        <v>163</v>
      </c>
      <c r="E10" s="19" t="s">
        <v>212</v>
      </c>
      <c r="F10" s="10"/>
      <c r="G10" s="21">
        <f t="shared" si="0"/>
        <v>664741.88</v>
      </c>
      <c r="H10" s="21">
        <f t="shared" si="0"/>
        <v>664741.88</v>
      </c>
    </row>
    <row r="11" spans="1:8" ht="25.5">
      <c r="A11" s="108" t="s">
        <v>109</v>
      </c>
      <c r="B11" s="114" t="s">
        <v>10</v>
      </c>
      <c r="C11" s="13" t="s">
        <v>161</v>
      </c>
      <c r="D11" s="13" t="s">
        <v>163</v>
      </c>
      <c r="E11" s="15" t="s">
        <v>212</v>
      </c>
      <c r="F11" s="13" t="s">
        <v>106</v>
      </c>
      <c r="G11" s="22">
        <v>664741.88</v>
      </c>
      <c r="H11" s="22">
        <v>664741.88</v>
      </c>
    </row>
    <row r="12" spans="1:8" ht="38.25">
      <c r="A12" s="48" t="s">
        <v>272</v>
      </c>
      <c r="B12" s="114" t="s">
        <v>10</v>
      </c>
      <c r="C12" s="10" t="s">
        <v>161</v>
      </c>
      <c r="D12" s="10" t="s">
        <v>165</v>
      </c>
      <c r="E12" s="10"/>
      <c r="F12" s="10"/>
      <c r="G12" s="21">
        <f>G13</f>
        <v>1086199</v>
      </c>
      <c r="H12" s="21">
        <f>H13</f>
        <v>1094326</v>
      </c>
    </row>
    <row r="13" spans="1:8" ht="38.25">
      <c r="A13" s="48" t="s">
        <v>362</v>
      </c>
      <c r="B13" s="114" t="s">
        <v>10</v>
      </c>
      <c r="C13" s="10" t="s">
        <v>161</v>
      </c>
      <c r="D13" s="10" t="s">
        <v>165</v>
      </c>
      <c r="E13" s="10" t="s">
        <v>194</v>
      </c>
      <c r="F13" s="10"/>
      <c r="G13" s="21">
        <f>G14</f>
        <v>1086199</v>
      </c>
      <c r="H13" s="21">
        <f>H14</f>
        <v>1094326</v>
      </c>
    </row>
    <row r="14" spans="1:8" ht="38.25">
      <c r="A14" s="48" t="s">
        <v>371</v>
      </c>
      <c r="B14" s="114" t="s">
        <v>10</v>
      </c>
      <c r="C14" s="10" t="s">
        <v>161</v>
      </c>
      <c r="D14" s="10" t="s">
        <v>165</v>
      </c>
      <c r="E14" s="10" t="s">
        <v>193</v>
      </c>
      <c r="F14" s="10"/>
      <c r="G14" s="21">
        <f>G15+G20</f>
        <v>1086199</v>
      </c>
      <c r="H14" s="21">
        <f>H15+H20</f>
        <v>1094326</v>
      </c>
    </row>
    <row r="15" spans="1:8" ht="15.75">
      <c r="A15" s="48" t="s">
        <v>274</v>
      </c>
      <c r="B15" s="114" t="s">
        <v>10</v>
      </c>
      <c r="C15" s="10" t="s">
        <v>161</v>
      </c>
      <c r="D15" s="10" t="s">
        <v>165</v>
      </c>
      <c r="E15" s="10" t="s">
        <v>213</v>
      </c>
      <c r="F15" s="10"/>
      <c r="G15" s="21">
        <f>G16+G17+G18+G19</f>
        <v>1085199</v>
      </c>
      <c r="H15" s="21">
        <f>H16+H17+H18+H19</f>
        <v>1093326</v>
      </c>
    </row>
    <row r="16" spans="1:8" ht="25.5">
      <c r="A16" s="108" t="s">
        <v>109</v>
      </c>
      <c r="B16" s="114" t="s">
        <v>10</v>
      </c>
      <c r="C16" s="13" t="s">
        <v>161</v>
      </c>
      <c r="D16" s="13" t="s">
        <v>165</v>
      </c>
      <c r="E16" s="13" t="s">
        <v>213</v>
      </c>
      <c r="F16" s="13" t="s">
        <v>106</v>
      </c>
      <c r="G16" s="22">
        <v>798149</v>
      </c>
      <c r="H16" s="22">
        <v>798149</v>
      </c>
    </row>
    <row r="17" spans="1:8" ht="25.5">
      <c r="A17" s="108" t="s">
        <v>112</v>
      </c>
      <c r="B17" s="114" t="s">
        <v>10</v>
      </c>
      <c r="C17" s="13" t="s">
        <v>161</v>
      </c>
      <c r="D17" s="13" t="s">
        <v>165</v>
      </c>
      <c r="E17" s="13" t="s">
        <v>213</v>
      </c>
      <c r="F17" s="13" t="s">
        <v>104</v>
      </c>
      <c r="G17" s="22">
        <v>261050</v>
      </c>
      <c r="H17" s="22">
        <v>280177</v>
      </c>
    </row>
    <row r="18" spans="1:8" ht="15.75">
      <c r="A18" s="49" t="s">
        <v>121</v>
      </c>
      <c r="B18" s="114" t="s">
        <v>10</v>
      </c>
      <c r="C18" s="13" t="s">
        <v>161</v>
      </c>
      <c r="D18" s="13" t="s">
        <v>165</v>
      </c>
      <c r="E18" s="13" t="s">
        <v>213</v>
      </c>
      <c r="F18" s="13" t="s">
        <v>107</v>
      </c>
      <c r="G18" s="22">
        <v>0</v>
      </c>
      <c r="H18" s="22">
        <v>0</v>
      </c>
    </row>
    <row r="19" spans="1:8" ht="21" customHeight="1">
      <c r="A19" s="49" t="s">
        <v>113</v>
      </c>
      <c r="B19" s="114" t="s">
        <v>10</v>
      </c>
      <c r="C19" s="13" t="s">
        <v>161</v>
      </c>
      <c r="D19" s="13" t="s">
        <v>165</v>
      </c>
      <c r="E19" s="13" t="s">
        <v>213</v>
      </c>
      <c r="F19" s="13" t="s">
        <v>108</v>
      </c>
      <c r="G19" s="22">
        <v>26000</v>
      </c>
      <c r="H19" s="22">
        <v>15000</v>
      </c>
    </row>
    <row r="20" spans="1:8" ht="52.5" customHeight="1">
      <c r="A20" s="185" t="s">
        <v>461</v>
      </c>
      <c r="B20" s="172" t="s">
        <v>10</v>
      </c>
      <c r="C20" s="10" t="s">
        <v>161</v>
      </c>
      <c r="D20" s="10" t="s">
        <v>165</v>
      </c>
      <c r="E20" s="132" t="s">
        <v>446</v>
      </c>
      <c r="F20" s="10"/>
      <c r="G20" s="21">
        <f>G21</f>
        <v>1000</v>
      </c>
      <c r="H20" s="21">
        <f>H21</f>
        <v>1000</v>
      </c>
    </row>
    <row r="21" spans="1:8" ht="25.5">
      <c r="A21" s="108" t="s">
        <v>112</v>
      </c>
      <c r="B21" s="114" t="s">
        <v>10</v>
      </c>
      <c r="C21" s="13" t="s">
        <v>161</v>
      </c>
      <c r="D21" s="13" t="s">
        <v>165</v>
      </c>
      <c r="E21" s="134" t="s">
        <v>446</v>
      </c>
      <c r="F21" s="13" t="s">
        <v>104</v>
      </c>
      <c r="G21" s="22">
        <v>1000</v>
      </c>
      <c r="H21" s="22">
        <v>1000</v>
      </c>
    </row>
    <row r="22" spans="1:8" ht="15.75">
      <c r="A22" s="77" t="s">
        <v>90</v>
      </c>
      <c r="B22" s="114" t="s">
        <v>10</v>
      </c>
      <c r="C22" s="78" t="s">
        <v>161</v>
      </c>
      <c r="D22" s="78" t="s">
        <v>302</v>
      </c>
      <c r="E22" s="79"/>
      <c r="F22" s="79"/>
      <c r="G22" s="21">
        <f aca="true" t="shared" si="1" ref="G22:H24">G23</f>
        <v>30000</v>
      </c>
      <c r="H22" s="21">
        <f t="shared" si="1"/>
        <v>40000</v>
      </c>
    </row>
    <row r="23" spans="1:8" ht="38.25">
      <c r="A23" s="110" t="s">
        <v>372</v>
      </c>
      <c r="B23" s="114" t="s">
        <v>10</v>
      </c>
      <c r="C23" s="131" t="s">
        <v>161</v>
      </c>
      <c r="D23" s="131" t="s">
        <v>302</v>
      </c>
      <c r="E23" s="131" t="s">
        <v>194</v>
      </c>
      <c r="F23" s="131"/>
      <c r="G23" s="21">
        <f t="shared" si="1"/>
        <v>30000</v>
      </c>
      <c r="H23" s="21">
        <f t="shared" si="1"/>
        <v>40000</v>
      </c>
    </row>
    <row r="24" spans="1:8" ht="38.25">
      <c r="A24" s="110" t="s">
        <v>373</v>
      </c>
      <c r="B24" s="114" t="s">
        <v>10</v>
      </c>
      <c r="C24" s="131" t="s">
        <v>161</v>
      </c>
      <c r="D24" s="131" t="s">
        <v>302</v>
      </c>
      <c r="E24" s="131" t="s">
        <v>193</v>
      </c>
      <c r="F24" s="131"/>
      <c r="G24" s="21">
        <f t="shared" si="1"/>
        <v>30000</v>
      </c>
      <c r="H24" s="21">
        <f t="shared" si="1"/>
        <v>40000</v>
      </c>
    </row>
    <row r="25" spans="1:8" ht="24.75" customHeight="1">
      <c r="A25" s="110" t="s">
        <v>91</v>
      </c>
      <c r="B25" s="114" t="s">
        <v>10</v>
      </c>
      <c r="C25" s="131" t="s">
        <v>161</v>
      </c>
      <c r="D25" s="131" t="s">
        <v>302</v>
      </c>
      <c r="E25" s="131" t="s">
        <v>92</v>
      </c>
      <c r="F25" s="131"/>
      <c r="G25" s="21">
        <f>G26</f>
        <v>30000</v>
      </c>
      <c r="H25" s="21">
        <v>40000</v>
      </c>
    </row>
    <row r="26" spans="1:8" ht="15.75" customHeight="1">
      <c r="A26" s="110" t="s">
        <v>93</v>
      </c>
      <c r="B26" s="114" t="s">
        <v>10</v>
      </c>
      <c r="C26" s="131" t="s">
        <v>161</v>
      </c>
      <c r="D26" s="131" t="s">
        <v>302</v>
      </c>
      <c r="E26" s="131" t="s">
        <v>92</v>
      </c>
      <c r="F26" s="131" t="s">
        <v>94</v>
      </c>
      <c r="G26" s="22">
        <v>30000</v>
      </c>
      <c r="H26" s="22">
        <v>30000</v>
      </c>
    </row>
    <row r="27" spans="1:8" ht="21.75" customHeight="1">
      <c r="A27" s="50" t="s">
        <v>145</v>
      </c>
      <c r="B27" s="114" t="s">
        <v>10</v>
      </c>
      <c r="C27" s="40" t="s">
        <v>161</v>
      </c>
      <c r="D27" s="40">
        <v>13</v>
      </c>
      <c r="E27" s="41"/>
      <c r="F27" s="41"/>
      <c r="G27" s="42">
        <f>G28+G36+G40+G32</f>
        <v>3638925.74</v>
      </c>
      <c r="H27" s="42">
        <f>H28+H36+H40</f>
        <v>4244317.12</v>
      </c>
    </row>
    <row r="28" spans="1:8" ht="42.75" customHeight="1">
      <c r="A28" s="50" t="s">
        <v>481</v>
      </c>
      <c r="B28" s="114" t="s">
        <v>10</v>
      </c>
      <c r="C28" s="10" t="s">
        <v>161</v>
      </c>
      <c r="D28" s="10">
        <v>13</v>
      </c>
      <c r="E28" s="132" t="s">
        <v>197</v>
      </c>
      <c r="F28" s="132"/>
      <c r="G28" s="21">
        <f aca="true" t="shared" si="2" ref="G28:H33">G29</f>
        <v>10000</v>
      </c>
      <c r="H28" s="21">
        <f t="shared" si="2"/>
        <v>0</v>
      </c>
    </row>
    <row r="29" spans="1:8" ht="27.75" customHeight="1">
      <c r="A29" s="48" t="s">
        <v>200</v>
      </c>
      <c r="B29" s="114" t="s">
        <v>10</v>
      </c>
      <c r="C29" s="10" t="s">
        <v>161</v>
      </c>
      <c r="D29" s="10" t="s">
        <v>216</v>
      </c>
      <c r="E29" s="132" t="s">
        <v>198</v>
      </c>
      <c r="F29" s="132"/>
      <c r="G29" s="21">
        <f t="shared" si="2"/>
        <v>10000</v>
      </c>
      <c r="H29" s="21">
        <f t="shared" si="2"/>
        <v>0</v>
      </c>
    </row>
    <row r="30" spans="1:8" ht="33" customHeight="1">
      <c r="A30" s="48" t="s">
        <v>276</v>
      </c>
      <c r="B30" s="114" t="s">
        <v>10</v>
      </c>
      <c r="C30" s="10" t="s">
        <v>161</v>
      </c>
      <c r="D30" s="10">
        <v>13</v>
      </c>
      <c r="E30" s="132" t="s">
        <v>366</v>
      </c>
      <c r="F30" s="132"/>
      <c r="G30" s="21">
        <f t="shared" si="2"/>
        <v>10000</v>
      </c>
      <c r="H30" s="21">
        <f t="shared" si="2"/>
        <v>0</v>
      </c>
    </row>
    <row r="31" spans="1:8" ht="21" customHeight="1">
      <c r="A31" s="108" t="s">
        <v>529</v>
      </c>
      <c r="B31" s="114" t="s">
        <v>10</v>
      </c>
      <c r="C31" s="13" t="s">
        <v>161</v>
      </c>
      <c r="D31" s="13" t="s">
        <v>296</v>
      </c>
      <c r="E31" s="134" t="s">
        <v>366</v>
      </c>
      <c r="F31" s="134" t="s">
        <v>528</v>
      </c>
      <c r="G31" s="22">
        <v>10000</v>
      </c>
      <c r="H31" s="22">
        <v>0</v>
      </c>
    </row>
    <row r="32" spans="1:8" ht="39.75" customHeight="1">
      <c r="A32" s="50" t="s">
        <v>549</v>
      </c>
      <c r="B32" s="114" t="s">
        <v>10</v>
      </c>
      <c r="C32" s="13" t="s">
        <v>161</v>
      </c>
      <c r="D32" s="13" t="s">
        <v>296</v>
      </c>
      <c r="E32" s="132" t="s">
        <v>206</v>
      </c>
      <c r="F32" s="132"/>
      <c r="G32" s="21">
        <f t="shared" si="2"/>
        <v>50000</v>
      </c>
      <c r="H32" s="21">
        <f t="shared" si="2"/>
        <v>0</v>
      </c>
    </row>
    <row r="33" spans="1:8" ht="30.75" customHeight="1">
      <c r="A33" s="48" t="s">
        <v>265</v>
      </c>
      <c r="B33" s="172" t="s">
        <v>10</v>
      </c>
      <c r="C33" s="10" t="s">
        <v>161</v>
      </c>
      <c r="D33" s="10" t="s">
        <v>296</v>
      </c>
      <c r="E33" s="132" t="s">
        <v>23</v>
      </c>
      <c r="F33" s="132"/>
      <c r="G33" s="21">
        <f t="shared" si="2"/>
        <v>50000</v>
      </c>
      <c r="H33" s="22"/>
    </row>
    <row r="34" spans="1:8" ht="25.5" customHeight="1">
      <c r="A34" s="108" t="s">
        <v>112</v>
      </c>
      <c r="B34" s="114" t="s">
        <v>10</v>
      </c>
      <c r="C34" s="13" t="s">
        <v>161</v>
      </c>
      <c r="D34" s="13" t="s">
        <v>296</v>
      </c>
      <c r="E34" s="134" t="s">
        <v>23</v>
      </c>
      <c r="F34" s="134" t="s">
        <v>104</v>
      </c>
      <c r="G34" s="22">
        <v>50000</v>
      </c>
      <c r="H34" s="22"/>
    </row>
    <row r="35" spans="1:8" ht="21" customHeight="1" hidden="1">
      <c r="A35" s="108"/>
      <c r="B35" s="114"/>
      <c r="C35" s="13"/>
      <c r="D35" s="13"/>
      <c r="E35" s="134"/>
      <c r="F35" s="134"/>
      <c r="G35" s="22"/>
      <c r="H35" s="22"/>
    </row>
    <row r="36" spans="1:8" ht="35.25" customHeight="1">
      <c r="A36" s="127" t="s">
        <v>482</v>
      </c>
      <c r="B36" s="114" t="s">
        <v>10</v>
      </c>
      <c r="C36" s="10" t="s">
        <v>161</v>
      </c>
      <c r="D36" s="10" t="s">
        <v>296</v>
      </c>
      <c r="E36" s="132" t="s">
        <v>367</v>
      </c>
      <c r="F36" s="132"/>
      <c r="G36" s="21">
        <f aca="true" t="shared" si="3" ref="G36:H38">G37</f>
        <v>2000</v>
      </c>
      <c r="H36" s="21">
        <f t="shared" si="3"/>
        <v>0</v>
      </c>
    </row>
    <row r="37" spans="1:8" ht="22.5" customHeight="1">
      <c r="A37" s="127" t="s">
        <v>368</v>
      </c>
      <c r="B37" s="114" t="s">
        <v>10</v>
      </c>
      <c r="C37" s="13" t="s">
        <v>161</v>
      </c>
      <c r="D37" s="13" t="s">
        <v>296</v>
      </c>
      <c r="E37" s="149" t="s">
        <v>32</v>
      </c>
      <c r="F37" s="132"/>
      <c r="G37" s="22">
        <f t="shared" si="3"/>
        <v>2000</v>
      </c>
      <c r="H37" s="22">
        <f t="shared" si="3"/>
        <v>0</v>
      </c>
    </row>
    <row r="38" spans="1:8" ht="30" customHeight="1">
      <c r="A38" s="122" t="s">
        <v>369</v>
      </c>
      <c r="B38" s="114" t="s">
        <v>10</v>
      </c>
      <c r="C38" s="13" t="s">
        <v>161</v>
      </c>
      <c r="D38" s="13" t="s">
        <v>296</v>
      </c>
      <c r="E38" s="149" t="s">
        <v>33</v>
      </c>
      <c r="F38" s="134"/>
      <c r="G38" s="21">
        <f t="shared" si="3"/>
        <v>2000</v>
      </c>
      <c r="H38" s="21">
        <f t="shared" si="3"/>
        <v>0</v>
      </c>
    </row>
    <row r="39" spans="1:8" ht="28.5" customHeight="1">
      <c r="A39" s="108" t="s">
        <v>112</v>
      </c>
      <c r="B39" s="114" t="s">
        <v>10</v>
      </c>
      <c r="C39" s="13" t="s">
        <v>161</v>
      </c>
      <c r="D39" s="13" t="s">
        <v>296</v>
      </c>
      <c r="E39" s="149" t="s">
        <v>33</v>
      </c>
      <c r="F39" s="134" t="s">
        <v>104</v>
      </c>
      <c r="G39" s="22">
        <v>2000</v>
      </c>
      <c r="H39" s="22">
        <v>0</v>
      </c>
    </row>
    <row r="40" spans="1:8" ht="38.25">
      <c r="A40" s="48" t="s">
        <v>371</v>
      </c>
      <c r="B40" s="114" t="s">
        <v>10</v>
      </c>
      <c r="C40" s="10" t="s">
        <v>161</v>
      </c>
      <c r="D40" s="10">
        <v>13</v>
      </c>
      <c r="E40" s="10" t="s">
        <v>193</v>
      </c>
      <c r="F40" s="10"/>
      <c r="G40" s="21">
        <f>G44+G41</f>
        <v>3576925.74</v>
      </c>
      <c r="H40" s="21">
        <f>H44+H41</f>
        <v>4244317.12</v>
      </c>
    </row>
    <row r="41" spans="1:8" ht="25.5">
      <c r="A41" s="48" t="s">
        <v>307</v>
      </c>
      <c r="B41" s="114" t="s">
        <v>10</v>
      </c>
      <c r="C41" s="10" t="s">
        <v>161</v>
      </c>
      <c r="D41" s="10">
        <v>13</v>
      </c>
      <c r="E41" s="10" t="s">
        <v>215</v>
      </c>
      <c r="F41" s="10"/>
      <c r="G41" s="21">
        <f>G42+G43</f>
        <v>3576925.74</v>
      </c>
      <c r="H41" s="21">
        <f>H42+H43</f>
        <v>4244317.12</v>
      </c>
    </row>
    <row r="42" spans="1:8" ht="25.5">
      <c r="A42" s="108" t="s">
        <v>109</v>
      </c>
      <c r="B42" s="114" t="s">
        <v>10</v>
      </c>
      <c r="C42" s="13" t="s">
        <v>162</v>
      </c>
      <c r="D42" s="13">
        <v>12</v>
      </c>
      <c r="E42" s="13" t="s">
        <v>215</v>
      </c>
      <c r="F42" s="13" t="s">
        <v>106</v>
      </c>
      <c r="G42" s="22">
        <v>3187000</v>
      </c>
      <c r="H42" s="22">
        <v>3849828.38</v>
      </c>
    </row>
    <row r="43" spans="1:8" ht="25.5">
      <c r="A43" s="108" t="s">
        <v>112</v>
      </c>
      <c r="B43" s="114" t="s">
        <v>10</v>
      </c>
      <c r="C43" s="13" t="s">
        <v>161</v>
      </c>
      <c r="D43" s="13" t="s">
        <v>296</v>
      </c>
      <c r="E43" s="13" t="s">
        <v>215</v>
      </c>
      <c r="F43" s="13" t="s">
        <v>104</v>
      </c>
      <c r="G43" s="22">
        <v>389925.74</v>
      </c>
      <c r="H43" s="22">
        <v>394488.74</v>
      </c>
    </row>
    <row r="44" spans="1:8" ht="25.5">
      <c r="A44" s="48" t="s">
        <v>179</v>
      </c>
      <c r="B44" s="114" t="s">
        <v>10</v>
      </c>
      <c r="C44" s="10" t="s">
        <v>161</v>
      </c>
      <c r="D44" s="10">
        <v>13</v>
      </c>
      <c r="E44" s="10" t="s">
        <v>214</v>
      </c>
      <c r="F44" s="10"/>
      <c r="G44" s="21">
        <f>G45+G46</f>
        <v>0</v>
      </c>
      <c r="H44" s="21">
        <f>H45+H46</f>
        <v>0</v>
      </c>
    </row>
    <row r="45" spans="1:8" ht="25.5">
      <c r="A45" s="108" t="s">
        <v>112</v>
      </c>
      <c r="B45" s="114" t="s">
        <v>10</v>
      </c>
      <c r="C45" s="13" t="s">
        <v>161</v>
      </c>
      <c r="D45" s="13" t="s">
        <v>296</v>
      </c>
      <c r="E45" s="13" t="s">
        <v>214</v>
      </c>
      <c r="F45" s="13" t="s">
        <v>104</v>
      </c>
      <c r="G45" s="21">
        <v>0</v>
      </c>
      <c r="H45" s="21">
        <v>0</v>
      </c>
    </row>
    <row r="46" spans="1:8" ht="15.75">
      <c r="A46" s="49" t="s">
        <v>113</v>
      </c>
      <c r="B46" s="114" t="s">
        <v>10</v>
      </c>
      <c r="C46" s="13" t="s">
        <v>161</v>
      </c>
      <c r="D46" s="13" t="s">
        <v>296</v>
      </c>
      <c r="E46" s="13" t="s">
        <v>214</v>
      </c>
      <c r="F46" s="13" t="s">
        <v>108</v>
      </c>
      <c r="G46" s="22">
        <v>0</v>
      </c>
      <c r="H46" s="22">
        <v>0</v>
      </c>
    </row>
    <row r="47" spans="1:8" ht="16.5">
      <c r="A47" s="55" t="s">
        <v>146</v>
      </c>
      <c r="B47" s="115" t="s">
        <v>10</v>
      </c>
      <c r="C47" s="54" t="s">
        <v>163</v>
      </c>
      <c r="D47" s="54"/>
      <c r="E47" s="54"/>
      <c r="F47" s="54"/>
      <c r="G47" s="56">
        <f aca="true" t="shared" si="4" ref="G47:H50">G48</f>
        <v>153400</v>
      </c>
      <c r="H47" s="56">
        <f t="shared" si="4"/>
        <v>161000</v>
      </c>
    </row>
    <row r="48" spans="1:8" ht="15.75">
      <c r="A48" s="48" t="s">
        <v>277</v>
      </c>
      <c r="B48" s="114" t="s">
        <v>10</v>
      </c>
      <c r="C48" s="10" t="s">
        <v>163</v>
      </c>
      <c r="D48" s="10" t="s">
        <v>164</v>
      </c>
      <c r="E48" s="10"/>
      <c r="F48" s="10"/>
      <c r="G48" s="21">
        <f t="shared" si="4"/>
        <v>153400</v>
      </c>
      <c r="H48" s="21">
        <f t="shared" si="4"/>
        <v>161000</v>
      </c>
    </row>
    <row r="49" spans="1:8" ht="38.25">
      <c r="A49" s="48" t="s">
        <v>362</v>
      </c>
      <c r="B49" s="114" t="s">
        <v>10</v>
      </c>
      <c r="C49" s="10" t="s">
        <v>163</v>
      </c>
      <c r="D49" s="10" t="s">
        <v>164</v>
      </c>
      <c r="E49" s="10" t="s">
        <v>194</v>
      </c>
      <c r="F49" s="10"/>
      <c r="G49" s="21">
        <f t="shared" si="4"/>
        <v>153400</v>
      </c>
      <c r="H49" s="21">
        <f t="shared" si="4"/>
        <v>161000</v>
      </c>
    </row>
    <row r="50" spans="1:8" ht="38.25">
      <c r="A50" s="48" t="s">
        <v>13</v>
      </c>
      <c r="B50" s="114" t="s">
        <v>10</v>
      </c>
      <c r="C50" s="10" t="s">
        <v>163</v>
      </c>
      <c r="D50" s="10" t="s">
        <v>164</v>
      </c>
      <c r="E50" s="10" t="s">
        <v>193</v>
      </c>
      <c r="F50" s="10"/>
      <c r="G50" s="21">
        <f t="shared" si="4"/>
        <v>153400</v>
      </c>
      <c r="H50" s="21">
        <f t="shared" si="4"/>
        <v>161000</v>
      </c>
    </row>
    <row r="51" spans="1:8" ht="25.5">
      <c r="A51" s="48" t="s">
        <v>278</v>
      </c>
      <c r="B51" s="172" t="s">
        <v>10</v>
      </c>
      <c r="C51" s="10" t="s">
        <v>163</v>
      </c>
      <c r="D51" s="10" t="s">
        <v>164</v>
      </c>
      <c r="E51" s="10" t="s">
        <v>196</v>
      </c>
      <c r="F51" s="10"/>
      <c r="G51" s="21">
        <f>G52+G53</f>
        <v>153400</v>
      </c>
      <c r="H51" s="21">
        <f>H52+H53</f>
        <v>161000</v>
      </c>
    </row>
    <row r="52" spans="1:8" ht="25.5">
      <c r="A52" s="108" t="s">
        <v>109</v>
      </c>
      <c r="B52" s="114" t="s">
        <v>10</v>
      </c>
      <c r="C52" s="13" t="s">
        <v>163</v>
      </c>
      <c r="D52" s="13" t="s">
        <v>164</v>
      </c>
      <c r="E52" s="13" t="s">
        <v>196</v>
      </c>
      <c r="F52" s="13" t="s">
        <v>106</v>
      </c>
      <c r="G52" s="22">
        <v>153400</v>
      </c>
      <c r="H52" s="22">
        <v>161000</v>
      </c>
    </row>
    <row r="53" spans="1:8" ht="25.5">
      <c r="A53" s="108" t="s">
        <v>112</v>
      </c>
      <c r="B53" s="114" t="s">
        <v>10</v>
      </c>
      <c r="C53" s="13" t="s">
        <v>163</v>
      </c>
      <c r="D53" s="13" t="s">
        <v>164</v>
      </c>
      <c r="E53" s="13" t="s">
        <v>196</v>
      </c>
      <c r="F53" s="13" t="s">
        <v>104</v>
      </c>
      <c r="G53" s="22">
        <v>0</v>
      </c>
      <c r="H53" s="22">
        <v>0</v>
      </c>
    </row>
    <row r="54" spans="1:8" ht="33">
      <c r="A54" s="55" t="s">
        <v>279</v>
      </c>
      <c r="B54" s="115" t="s">
        <v>10</v>
      </c>
      <c r="C54" s="54" t="s">
        <v>164</v>
      </c>
      <c r="D54" s="54"/>
      <c r="E54" s="54"/>
      <c r="F54" s="54"/>
      <c r="G54" s="56">
        <f>G55+G64+G87</f>
        <v>351999</v>
      </c>
      <c r="H54" s="56">
        <f>H55+H64+H87</f>
        <v>311000</v>
      </c>
    </row>
    <row r="55" spans="1:8" ht="15.75">
      <c r="A55" s="48" t="s">
        <v>550</v>
      </c>
      <c r="B55" s="114" t="s">
        <v>10</v>
      </c>
      <c r="C55" s="10" t="s">
        <v>164</v>
      </c>
      <c r="D55" s="10" t="s">
        <v>169</v>
      </c>
      <c r="E55" s="10"/>
      <c r="F55" s="10"/>
      <c r="G55" s="21">
        <f>G60+G56</f>
        <v>10000</v>
      </c>
      <c r="H55" s="21">
        <f>H60+H56</f>
        <v>10000</v>
      </c>
    </row>
    <row r="56" spans="1:8" ht="36" customHeight="1" hidden="1">
      <c r="A56" s="48" t="s">
        <v>483</v>
      </c>
      <c r="B56" s="114" t="s">
        <v>10</v>
      </c>
      <c r="C56" s="10" t="s">
        <v>164</v>
      </c>
      <c r="D56" s="10" t="s">
        <v>169</v>
      </c>
      <c r="E56" s="137" t="s">
        <v>377</v>
      </c>
      <c r="F56" s="10"/>
      <c r="G56" s="21">
        <f aca="true" t="shared" si="5" ref="G56:H58">G57</f>
        <v>0</v>
      </c>
      <c r="H56" s="21">
        <f t="shared" si="5"/>
        <v>0</v>
      </c>
    </row>
    <row r="57" spans="1:8" ht="27.75" customHeight="1" hidden="1">
      <c r="A57" s="159" t="s">
        <v>379</v>
      </c>
      <c r="B57" s="114" t="s">
        <v>10</v>
      </c>
      <c r="C57" s="10" t="s">
        <v>164</v>
      </c>
      <c r="D57" s="10" t="s">
        <v>169</v>
      </c>
      <c r="E57" s="137" t="s">
        <v>380</v>
      </c>
      <c r="F57" s="10"/>
      <c r="G57" s="21">
        <f t="shared" si="5"/>
        <v>0</v>
      </c>
      <c r="H57" s="21">
        <f t="shared" si="5"/>
        <v>0</v>
      </c>
    </row>
    <row r="58" spans="1:8" ht="32.25" customHeight="1" hidden="1">
      <c r="A58" s="48" t="s">
        <v>382</v>
      </c>
      <c r="B58" s="114" t="s">
        <v>10</v>
      </c>
      <c r="C58" s="10" t="s">
        <v>164</v>
      </c>
      <c r="D58" s="10" t="s">
        <v>169</v>
      </c>
      <c r="E58" s="137" t="s">
        <v>381</v>
      </c>
      <c r="F58" s="10"/>
      <c r="G58" s="21">
        <f t="shared" si="5"/>
        <v>0</v>
      </c>
      <c r="H58" s="21">
        <f t="shared" si="5"/>
        <v>0</v>
      </c>
    </row>
    <row r="59" spans="1:8" ht="38.25" customHeight="1" hidden="1">
      <c r="A59" s="111" t="s">
        <v>144</v>
      </c>
      <c r="B59" s="114" t="s">
        <v>10</v>
      </c>
      <c r="C59" s="13" t="s">
        <v>164</v>
      </c>
      <c r="D59" s="13" t="s">
        <v>169</v>
      </c>
      <c r="E59" s="138" t="s">
        <v>381</v>
      </c>
      <c r="F59" s="13" t="s">
        <v>104</v>
      </c>
      <c r="G59" s="22">
        <v>0</v>
      </c>
      <c r="H59" s="22">
        <v>0</v>
      </c>
    </row>
    <row r="60" spans="1:8" ht="38.25">
      <c r="A60" s="48" t="s">
        <v>362</v>
      </c>
      <c r="B60" s="114" t="s">
        <v>10</v>
      </c>
      <c r="C60" s="10" t="s">
        <v>164</v>
      </c>
      <c r="D60" s="10" t="s">
        <v>169</v>
      </c>
      <c r="E60" s="10" t="s">
        <v>194</v>
      </c>
      <c r="F60" s="10"/>
      <c r="G60" s="21">
        <f aca="true" t="shared" si="6" ref="G60:H62">G61</f>
        <v>10000</v>
      </c>
      <c r="H60" s="21">
        <f t="shared" si="6"/>
        <v>10000</v>
      </c>
    </row>
    <row r="61" spans="1:8" ht="38.25">
      <c r="A61" s="48" t="s">
        <v>371</v>
      </c>
      <c r="B61" s="114" t="s">
        <v>10</v>
      </c>
      <c r="C61" s="10" t="s">
        <v>164</v>
      </c>
      <c r="D61" s="10" t="s">
        <v>169</v>
      </c>
      <c r="E61" s="10" t="s">
        <v>193</v>
      </c>
      <c r="F61" s="10"/>
      <c r="G61" s="21">
        <f t="shared" si="6"/>
        <v>10000</v>
      </c>
      <c r="H61" s="21">
        <f t="shared" si="6"/>
        <v>10000</v>
      </c>
    </row>
    <row r="62" spans="1:8" ht="38.25">
      <c r="A62" s="48" t="s">
        <v>281</v>
      </c>
      <c r="B62" s="114" t="s">
        <v>10</v>
      </c>
      <c r="C62" s="10" t="s">
        <v>164</v>
      </c>
      <c r="D62" s="10" t="s">
        <v>169</v>
      </c>
      <c r="E62" s="10" t="s">
        <v>202</v>
      </c>
      <c r="F62" s="10"/>
      <c r="G62" s="21">
        <f t="shared" si="6"/>
        <v>10000</v>
      </c>
      <c r="H62" s="21">
        <f t="shared" si="6"/>
        <v>10000</v>
      </c>
    </row>
    <row r="63" spans="1:8" ht="25.5">
      <c r="A63" s="108" t="s">
        <v>112</v>
      </c>
      <c r="B63" s="114" t="s">
        <v>10</v>
      </c>
      <c r="C63" s="13" t="s">
        <v>164</v>
      </c>
      <c r="D63" s="13" t="s">
        <v>169</v>
      </c>
      <c r="E63" s="13" t="s">
        <v>202</v>
      </c>
      <c r="F63" s="13" t="s">
        <v>104</v>
      </c>
      <c r="G63" s="22">
        <v>10000</v>
      </c>
      <c r="H63" s="22">
        <v>10000</v>
      </c>
    </row>
    <row r="64" spans="1:8" ht="27" customHeight="1">
      <c r="A64" s="48" t="s">
        <v>551</v>
      </c>
      <c r="B64" s="114" t="s">
        <v>10</v>
      </c>
      <c r="C64" s="10" t="s">
        <v>164</v>
      </c>
      <c r="D64" s="10">
        <v>10</v>
      </c>
      <c r="E64" s="10"/>
      <c r="F64" s="10"/>
      <c r="G64" s="21">
        <f>G75+G65+G68</f>
        <v>340999</v>
      </c>
      <c r="H64" s="21">
        <f>H75+H65+H68</f>
        <v>301000</v>
      </c>
    </row>
    <row r="65" spans="1:8" ht="0.75" customHeight="1">
      <c r="A65" s="162" t="s">
        <v>484</v>
      </c>
      <c r="B65" s="114" t="s">
        <v>10</v>
      </c>
      <c r="C65" s="10" t="s">
        <v>164</v>
      </c>
      <c r="D65" s="10" t="s">
        <v>297</v>
      </c>
      <c r="E65" s="113" t="s">
        <v>345</v>
      </c>
      <c r="F65" s="10"/>
      <c r="G65" s="21">
        <f>G66</f>
        <v>0</v>
      </c>
      <c r="H65" s="21">
        <f>H66</f>
        <v>0</v>
      </c>
    </row>
    <row r="66" spans="1:8" ht="24.75" customHeight="1" hidden="1">
      <c r="A66" s="164" t="s">
        <v>375</v>
      </c>
      <c r="B66" s="114" t="s">
        <v>10</v>
      </c>
      <c r="C66" s="10" t="s">
        <v>164</v>
      </c>
      <c r="D66" s="10" t="s">
        <v>297</v>
      </c>
      <c r="E66" s="137" t="s">
        <v>376</v>
      </c>
      <c r="F66" s="13"/>
      <c r="G66" s="22">
        <f>G67</f>
        <v>0</v>
      </c>
      <c r="H66" s="22">
        <f>H67</f>
        <v>0</v>
      </c>
    </row>
    <row r="67" spans="1:8" ht="30" customHeight="1" hidden="1">
      <c r="A67" s="111" t="s">
        <v>144</v>
      </c>
      <c r="B67" s="114" t="s">
        <v>10</v>
      </c>
      <c r="C67" s="13" t="s">
        <v>164</v>
      </c>
      <c r="D67" s="13" t="s">
        <v>297</v>
      </c>
      <c r="E67" s="138" t="s">
        <v>376</v>
      </c>
      <c r="F67" s="13" t="s">
        <v>104</v>
      </c>
      <c r="G67" s="22">
        <v>0</v>
      </c>
      <c r="H67" s="22">
        <v>0</v>
      </c>
    </row>
    <row r="68" spans="1:8" ht="45.75" customHeight="1">
      <c r="A68" s="162" t="s">
        <v>484</v>
      </c>
      <c r="B68" s="114" t="s">
        <v>10</v>
      </c>
      <c r="C68" s="40" t="s">
        <v>164</v>
      </c>
      <c r="D68" s="40" t="s">
        <v>297</v>
      </c>
      <c r="E68" s="161" t="s">
        <v>347</v>
      </c>
      <c r="F68" s="13"/>
      <c r="G68" s="21">
        <f>G69+G71+G73</f>
        <v>320999</v>
      </c>
      <c r="H68" s="21">
        <f>H69+H71+H73</f>
        <v>0</v>
      </c>
    </row>
    <row r="69" spans="1:8" ht="25.5" customHeight="1">
      <c r="A69" s="164" t="s">
        <v>375</v>
      </c>
      <c r="B69" s="172" t="s">
        <v>10</v>
      </c>
      <c r="C69" s="40" t="s">
        <v>164</v>
      </c>
      <c r="D69" s="40" t="s">
        <v>297</v>
      </c>
      <c r="E69" s="161" t="s">
        <v>384</v>
      </c>
      <c r="F69" s="13"/>
      <c r="G69" s="22">
        <f>G70</f>
        <v>37160.62</v>
      </c>
      <c r="H69" s="22">
        <f>H70</f>
        <v>0</v>
      </c>
    </row>
    <row r="70" spans="1:8" ht="15.75" customHeight="1">
      <c r="A70" s="111" t="s">
        <v>144</v>
      </c>
      <c r="B70" s="114" t="s">
        <v>10</v>
      </c>
      <c r="C70" s="13" t="s">
        <v>164</v>
      </c>
      <c r="D70" s="13" t="s">
        <v>297</v>
      </c>
      <c r="E70" s="165" t="s">
        <v>384</v>
      </c>
      <c r="F70" s="13" t="s">
        <v>104</v>
      </c>
      <c r="G70" s="22">
        <v>37160.62</v>
      </c>
      <c r="H70" s="22">
        <v>0</v>
      </c>
    </row>
    <row r="71" spans="1:8" ht="23.25" customHeight="1">
      <c r="A71" s="160" t="s">
        <v>560</v>
      </c>
      <c r="B71" s="172" t="s">
        <v>10</v>
      </c>
      <c r="C71" s="40" t="s">
        <v>164</v>
      </c>
      <c r="D71" s="40"/>
      <c r="E71" s="119" t="s">
        <v>559</v>
      </c>
      <c r="F71" s="13"/>
      <c r="G71" s="21">
        <f>G72</f>
        <v>229292.93</v>
      </c>
      <c r="H71" s="21">
        <v>0</v>
      </c>
    </row>
    <row r="72" spans="1:8" ht="27" customHeight="1">
      <c r="A72" s="167" t="s">
        <v>144</v>
      </c>
      <c r="B72" s="114" t="s">
        <v>10</v>
      </c>
      <c r="C72" s="13" t="s">
        <v>164</v>
      </c>
      <c r="D72" s="13" t="s">
        <v>297</v>
      </c>
      <c r="E72" s="149" t="s">
        <v>559</v>
      </c>
      <c r="F72" s="13" t="s">
        <v>104</v>
      </c>
      <c r="G72" s="22">
        <v>229292.93</v>
      </c>
      <c r="H72" s="22">
        <v>0</v>
      </c>
    </row>
    <row r="73" spans="1:8" ht="24.75" customHeight="1">
      <c r="A73" s="160" t="s">
        <v>562</v>
      </c>
      <c r="B73" s="172" t="s">
        <v>10</v>
      </c>
      <c r="C73" s="40" t="s">
        <v>164</v>
      </c>
      <c r="D73" s="40"/>
      <c r="E73" s="119" t="s">
        <v>561</v>
      </c>
      <c r="F73" s="13"/>
      <c r="G73" s="21">
        <f>G74</f>
        <v>54545.45</v>
      </c>
      <c r="H73" s="21">
        <v>0</v>
      </c>
    </row>
    <row r="74" spans="1:8" ht="28.5" customHeight="1">
      <c r="A74" s="167" t="s">
        <v>144</v>
      </c>
      <c r="B74" s="114" t="s">
        <v>10</v>
      </c>
      <c r="C74" s="13" t="s">
        <v>164</v>
      </c>
      <c r="D74" s="13" t="s">
        <v>297</v>
      </c>
      <c r="E74" s="149" t="s">
        <v>561</v>
      </c>
      <c r="F74" s="13" t="s">
        <v>104</v>
      </c>
      <c r="G74" s="22">
        <v>54545.45</v>
      </c>
      <c r="H74" s="22">
        <v>0</v>
      </c>
    </row>
    <row r="75" spans="1:8" ht="38.25">
      <c r="A75" s="48" t="s">
        <v>362</v>
      </c>
      <c r="B75" s="114" t="s">
        <v>10</v>
      </c>
      <c r="C75" s="10" t="s">
        <v>164</v>
      </c>
      <c r="D75" s="10" t="s">
        <v>297</v>
      </c>
      <c r="E75" s="10" t="s">
        <v>194</v>
      </c>
      <c r="F75" s="10"/>
      <c r="G75" s="21">
        <f>G76</f>
        <v>20000</v>
      </c>
      <c r="H75" s="21">
        <f>H76</f>
        <v>301000</v>
      </c>
    </row>
    <row r="76" spans="1:8" ht="38.25">
      <c r="A76" s="48" t="s">
        <v>371</v>
      </c>
      <c r="B76" s="114" t="s">
        <v>10</v>
      </c>
      <c r="C76" s="10" t="s">
        <v>164</v>
      </c>
      <c r="D76" s="10" t="s">
        <v>297</v>
      </c>
      <c r="E76" s="10" t="s">
        <v>193</v>
      </c>
      <c r="F76" s="10"/>
      <c r="G76" s="21">
        <f>G81+G79+G77</f>
        <v>20000</v>
      </c>
      <c r="H76" s="21">
        <f>H81+H79+H77</f>
        <v>301000</v>
      </c>
    </row>
    <row r="77" spans="1:8" ht="25.5">
      <c r="A77" s="160" t="s">
        <v>560</v>
      </c>
      <c r="B77" s="172" t="s">
        <v>10</v>
      </c>
      <c r="C77" s="40" t="s">
        <v>164</v>
      </c>
      <c r="D77" s="40"/>
      <c r="E77" s="119" t="s">
        <v>605</v>
      </c>
      <c r="F77" s="10"/>
      <c r="G77" s="21">
        <f>G78</f>
        <v>0</v>
      </c>
      <c r="H77" s="21">
        <f>H78</f>
        <v>229292.93</v>
      </c>
    </row>
    <row r="78" spans="1:8" ht="25.5">
      <c r="A78" s="167" t="s">
        <v>144</v>
      </c>
      <c r="B78" s="114" t="s">
        <v>10</v>
      </c>
      <c r="C78" s="13" t="s">
        <v>164</v>
      </c>
      <c r="D78" s="13" t="s">
        <v>297</v>
      </c>
      <c r="E78" s="149" t="s">
        <v>605</v>
      </c>
      <c r="F78" s="10"/>
      <c r="G78" s="22">
        <v>0</v>
      </c>
      <c r="H78" s="22">
        <v>229292.93</v>
      </c>
    </row>
    <row r="79" spans="1:8" ht="25.5">
      <c r="A79" s="160" t="s">
        <v>562</v>
      </c>
      <c r="B79" s="172" t="s">
        <v>10</v>
      </c>
      <c r="C79" s="40" t="s">
        <v>164</v>
      </c>
      <c r="D79" s="40"/>
      <c r="E79" s="119" t="s">
        <v>606</v>
      </c>
      <c r="F79" s="10"/>
      <c r="G79" s="21">
        <f>G80</f>
        <v>0</v>
      </c>
      <c r="H79" s="21">
        <f>H80</f>
        <v>54545.45</v>
      </c>
    </row>
    <row r="80" spans="1:8" ht="25.5">
      <c r="A80" s="167" t="s">
        <v>144</v>
      </c>
      <c r="B80" s="114" t="s">
        <v>10</v>
      </c>
      <c r="C80" s="13" t="s">
        <v>164</v>
      </c>
      <c r="D80" s="13" t="s">
        <v>297</v>
      </c>
      <c r="E80" s="149" t="s">
        <v>606</v>
      </c>
      <c r="F80" s="10"/>
      <c r="G80" s="22">
        <v>0</v>
      </c>
      <c r="H80" s="22">
        <v>54545.45</v>
      </c>
    </row>
    <row r="81" spans="1:8" ht="45.75" customHeight="1">
      <c r="A81" s="48" t="s">
        <v>282</v>
      </c>
      <c r="B81" s="172" t="s">
        <v>10</v>
      </c>
      <c r="C81" s="10" t="s">
        <v>164</v>
      </c>
      <c r="D81" s="10">
        <v>10</v>
      </c>
      <c r="E81" s="10" t="s">
        <v>203</v>
      </c>
      <c r="F81" s="10"/>
      <c r="G81" s="21">
        <f>G82</f>
        <v>20000</v>
      </c>
      <c r="H81" s="21">
        <f>H82</f>
        <v>17161.62</v>
      </c>
    </row>
    <row r="82" spans="1:8" ht="25.5">
      <c r="A82" s="108" t="s">
        <v>112</v>
      </c>
      <c r="B82" s="114" t="s">
        <v>10</v>
      </c>
      <c r="C82" s="13" t="s">
        <v>164</v>
      </c>
      <c r="D82" s="13" t="s">
        <v>297</v>
      </c>
      <c r="E82" s="13" t="s">
        <v>203</v>
      </c>
      <c r="F82" s="13" t="s">
        <v>104</v>
      </c>
      <c r="G82" s="22">
        <f>G83</f>
        <v>20000</v>
      </c>
      <c r="H82" s="22">
        <f>H83</f>
        <v>17161.62</v>
      </c>
    </row>
    <row r="83" spans="1:8" ht="24.75" customHeight="1">
      <c r="A83" s="49" t="s">
        <v>275</v>
      </c>
      <c r="B83" s="114" t="s">
        <v>10</v>
      </c>
      <c r="C83" s="13" t="s">
        <v>164</v>
      </c>
      <c r="D83" s="13" t="s">
        <v>297</v>
      </c>
      <c r="E83" s="13" t="s">
        <v>203</v>
      </c>
      <c r="F83" s="13" t="s">
        <v>295</v>
      </c>
      <c r="G83" s="22">
        <v>20000</v>
      </c>
      <c r="H83" s="22">
        <v>17161.62</v>
      </c>
    </row>
    <row r="84" spans="1:8" ht="1.5" customHeight="1" hidden="1">
      <c r="A84" s="49" t="s">
        <v>471</v>
      </c>
      <c r="B84" s="172" t="s">
        <v>10</v>
      </c>
      <c r="C84" s="10" t="s">
        <v>164</v>
      </c>
      <c r="D84" s="10">
        <v>10</v>
      </c>
      <c r="E84" s="10" t="s">
        <v>469</v>
      </c>
      <c r="F84" s="13"/>
      <c r="G84" s="21">
        <f>G85</f>
        <v>0</v>
      </c>
      <c r="H84" s="21">
        <f>H85</f>
        <v>0</v>
      </c>
    </row>
    <row r="85" spans="1:8" ht="25.5" hidden="1">
      <c r="A85" s="108" t="s">
        <v>112</v>
      </c>
      <c r="B85" s="114" t="s">
        <v>10</v>
      </c>
      <c r="C85" s="13" t="s">
        <v>164</v>
      </c>
      <c r="D85" s="13" t="s">
        <v>297</v>
      </c>
      <c r="E85" s="13" t="s">
        <v>469</v>
      </c>
      <c r="F85" s="13" t="s">
        <v>104</v>
      </c>
      <c r="G85" s="22">
        <f>G86</f>
        <v>0</v>
      </c>
      <c r="H85" s="22">
        <f>H86</f>
        <v>0</v>
      </c>
    </row>
    <row r="86" spans="1:8" ht="25.5" hidden="1">
      <c r="A86" s="49" t="s">
        <v>275</v>
      </c>
      <c r="B86" s="114" t="s">
        <v>10</v>
      </c>
      <c r="C86" s="13" t="s">
        <v>164</v>
      </c>
      <c r="D86" s="13" t="s">
        <v>297</v>
      </c>
      <c r="E86" s="13" t="s">
        <v>469</v>
      </c>
      <c r="F86" s="13" t="s">
        <v>295</v>
      </c>
      <c r="G86" s="22">
        <v>0</v>
      </c>
      <c r="H86" s="22">
        <v>0</v>
      </c>
    </row>
    <row r="87" spans="1:8" ht="28.5">
      <c r="A87" s="9" t="s">
        <v>89</v>
      </c>
      <c r="B87" s="114" t="s">
        <v>10</v>
      </c>
      <c r="C87" s="10" t="s">
        <v>164</v>
      </c>
      <c r="D87" s="10" t="s">
        <v>84</v>
      </c>
      <c r="E87" s="10"/>
      <c r="F87" s="10"/>
      <c r="G87" s="21">
        <f aca="true" t="shared" si="7" ref="G87:H90">G88</f>
        <v>1000</v>
      </c>
      <c r="H87" s="21">
        <f t="shared" si="7"/>
        <v>0</v>
      </c>
    </row>
    <row r="88" spans="1:8" ht="51">
      <c r="A88" s="50" t="s">
        <v>485</v>
      </c>
      <c r="B88" s="114" t="s">
        <v>10</v>
      </c>
      <c r="C88" s="10" t="s">
        <v>164</v>
      </c>
      <c r="D88" s="10" t="s">
        <v>84</v>
      </c>
      <c r="E88" s="132" t="s">
        <v>118</v>
      </c>
      <c r="F88" s="10"/>
      <c r="G88" s="21">
        <f t="shared" si="7"/>
        <v>1000</v>
      </c>
      <c r="H88" s="21">
        <f t="shared" si="7"/>
        <v>0</v>
      </c>
    </row>
    <row r="89" spans="1:8" ht="15.75">
      <c r="A89" s="48" t="s">
        <v>387</v>
      </c>
      <c r="B89" s="114" t="s">
        <v>10</v>
      </c>
      <c r="C89" s="10" t="s">
        <v>164</v>
      </c>
      <c r="D89" s="10" t="s">
        <v>84</v>
      </c>
      <c r="E89" s="132" t="s">
        <v>117</v>
      </c>
      <c r="F89" s="10"/>
      <c r="G89" s="21">
        <f t="shared" si="7"/>
        <v>1000</v>
      </c>
      <c r="H89" s="21">
        <f t="shared" si="7"/>
        <v>0</v>
      </c>
    </row>
    <row r="90" spans="1:8" ht="25.5">
      <c r="A90" s="48" t="s">
        <v>388</v>
      </c>
      <c r="B90" s="114" t="s">
        <v>10</v>
      </c>
      <c r="C90" s="10" t="s">
        <v>164</v>
      </c>
      <c r="D90" s="10" t="s">
        <v>84</v>
      </c>
      <c r="E90" s="132" t="s">
        <v>420</v>
      </c>
      <c r="F90" s="10"/>
      <c r="G90" s="21">
        <f t="shared" si="7"/>
        <v>1000</v>
      </c>
      <c r="H90" s="21">
        <f t="shared" si="7"/>
        <v>0</v>
      </c>
    </row>
    <row r="91" spans="1:8" ht="25.5">
      <c r="A91" s="108" t="s">
        <v>112</v>
      </c>
      <c r="B91" s="114" t="s">
        <v>10</v>
      </c>
      <c r="C91" s="13" t="s">
        <v>164</v>
      </c>
      <c r="D91" s="13" t="s">
        <v>84</v>
      </c>
      <c r="E91" s="134" t="s">
        <v>420</v>
      </c>
      <c r="F91" s="13" t="s">
        <v>104</v>
      </c>
      <c r="G91" s="22">
        <v>1000</v>
      </c>
      <c r="H91" s="22">
        <v>0</v>
      </c>
    </row>
    <row r="92" spans="1:8" ht="16.5">
      <c r="A92" s="55" t="s">
        <v>148</v>
      </c>
      <c r="B92" s="115" t="s">
        <v>10</v>
      </c>
      <c r="C92" s="54" t="s">
        <v>165</v>
      </c>
      <c r="D92" s="54"/>
      <c r="E92" s="54"/>
      <c r="F92" s="54"/>
      <c r="G92" s="56">
        <f>G106+G93</f>
        <v>452800</v>
      </c>
      <c r="H92" s="56">
        <f>H106+H93</f>
        <v>378200</v>
      </c>
    </row>
    <row r="93" spans="1:8" ht="15.75">
      <c r="A93" s="48" t="s">
        <v>227</v>
      </c>
      <c r="B93" s="114" t="s">
        <v>10</v>
      </c>
      <c r="C93" s="103" t="s">
        <v>165</v>
      </c>
      <c r="D93" s="103" t="s">
        <v>169</v>
      </c>
      <c r="E93" s="10"/>
      <c r="F93" s="46"/>
      <c r="G93" s="21">
        <f>G100+G102</f>
        <v>452800</v>
      </c>
      <c r="H93" s="21">
        <f>H100+H102</f>
        <v>378200</v>
      </c>
    </row>
    <row r="94" spans="1:8" ht="13.5" customHeight="1" hidden="1">
      <c r="A94" s="52" t="s">
        <v>265</v>
      </c>
      <c r="B94" s="114" t="s">
        <v>10</v>
      </c>
      <c r="C94" s="104" t="s">
        <v>165</v>
      </c>
      <c r="D94" s="104" t="s">
        <v>169</v>
      </c>
      <c r="E94" s="99" t="s">
        <v>267</v>
      </c>
      <c r="F94" s="70"/>
      <c r="G94" s="69">
        <f>SUM(G95)</f>
        <v>0</v>
      </c>
      <c r="H94" s="69">
        <f>SUM(H95)</f>
        <v>0</v>
      </c>
    </row>
    <row r="95" spans="1:8" ht="25.5" hidden="1">
      <c r="A95" s="52" t="s">
        <v>266</v>
      </c>
      <c r="B95" s="114" t="s">
        <v>10</v>
      </c>
      <c r="C95" s="104" t="s">
        <v>165</v>
      </c>
      <c r="D95" s="104" t="s">
        <v>169</v>
      </c>
      <c r="E95" s="99" t="s">
        <v>268</v>
      </c>
      <c r="F95" s="70"/>
      <c r="G95" s="69">
        <f>SUM(G96)</f>
        <v>0</v>
      </c>
      <c r="H95" s="69">
        <f>SUM(H96)</f>
        <v>0</v>
      </c>
    </row>
    <row r="96" spans="1:8" ht="25.5" hidden="1">
      <c r="A96" s="72" t="s">
        <v>275</v>
      </c>
      <c r="B96" s="114" t="s">
        <v>10</v>
      </c>
      <c r="C96" s="105" t="s">
        <v>165</v>
      </c>
      <c r="D96" s="105" t="s">
        <v>169</v>
      </c>
      <c r="E96" s="100" t="s">
        <v>268</v>
      </c>
      <c r="F96" s="71" t="s">
        <v>295</v>
      </c>
      <c r="G96" s="101"/>
      <c r="H96" s="101"/>
    </row>
    <row r="97" spans="1:8" ht="38.25" hidden="1">
      <c r="A97" s="48" t="s">
        <v>362</v>
      </c>
      <c r="B97" s="114" t="s">
        <v>10</v>
      </c>
      <c r="C97" s="103" t="s">
        <v>165</v>
      </c>
      <c r="D97" s="103" t="s">
        <v>169</v>
      </c>
      <c r="E97" s="10" t="s">
        <v>194</v>
      </c>
      <c r="F97" s="46"/>
      <c r="G97" s="21">
        <f>G98</f>
        <v>361900</v>
      </c>
      <c r="H97" s="21">
        <f>H98</f>
        <v>378200</v>
      </c>
    </row>
    <row r="98" spans="1:8" ht="38.25" hidden="1">
      <c r="A98" s="48" t="s">
        <v>371</v>
      </c>
      <c r="B98" s="114" t="s">
        <v>10</v>
      </c>
      <c r="C98" s="103" t="s">
        <v>165</v>
      </c>
      <c r="D98" s="103" t="s">
        <v>169</v>
      </c>
      <c r="E98" s="10" t="s">
        <v>193</v>
      </c>
      <c r="F98" s="46"/>
      <c r="G98" s="21">
        <f>G99</f>
        <v>361900</v>
      </c>
      <c r="H98" s="21">
        <f>H99</f>
        <v>378200</v>
      </c>
    </row>
    <row r="99" spans="1:8" ht="25.5" hidden="1">
      <c r="A99" s="51" t="s">
        <v>338</v>
      </c>
      <c r="B99" s="114" t="s">
        <v>10</v>
      </c>
      <c r="C99" s="103" t="s">
        <v>165</v>
      </c>
      <c r="D99" s="103" t="s">
        <v>169</v>
      </c>
      <c r="E99" s="10" t="s">
        <v>339</v>
      </c>
      <c r="F99" s="46"/>
      <c r="G99" s="21">
        <f>G105</f>
        <v>361900</v>
      </c>
      <c r="H99" s="21">
        <f>H105</f>
        <v>378200</v>
      </c>
    </row>
    <row r="100" spans="1:8" ht="25.5">
      <c r="A100" s="48" t="s">
        <v>449</v>
      </c>
      <c r="B100" s="172" t="s">
        <v>10</v>
      </c>
      <c r="C100" s="187" t="s">
        <v>165</v>
      </c>
      <c r="D100" s="187" t="s">
        <v>169</v>
      </c>
      <c r="E100" s="188" t="s">
        <v>548</v>
      </c>
      <c r="F100" s="189"/>
      <c r="G100" s="21">
        <f>G101</f>
        <v>90900</v>
      </c>
      <c r="H100" s="21">
        <f>H101</f>
        <v>0</v>
      </c>
    </row>
    <row r="101" spans="1:8" ht="24" customHeight="1">
      <c r="A101" s="108" t="s">
        <v>112</v>
      </c>
      <c r="B101" s="114" t="s">
        <v>10</v>
      </c>
      <c r="C101" s="191" t="s">
        <v>165</v>
      </c>
      <c r="D101" s="191" t="s">
        <v>169</v>
      </c>
      <c r="E101" s="188" t="s">
        <v>548</v>
      </c>
      <c r="F101" s="192" t="s">
        <v>104</v>
      </c>
      <c r="G101" s="22">
        <v>90900</v>
      </c>
      <c r="H101" s="22">
        <v>0</v>
      </c>
    </row>
    <row r="102" spans="1:8" ht="38.25" customHeight="1">
      <c r="A102" s="48" t="s">
        <v>362</v>
      </c>
      <c r="B102" s="114" t="s">
        <v>10</v>
      </c>
      <c r="C102" s="103" t="s">
        <v>165</v>
      </c>
      <c r="D102" s="103" t="s">
        <v>169</v>
      </c>
      <c r="E102" s="10" t="s">
        <v>194</v>
      </c>
      <c r="F102" s="192"/>
      <c r="G102" s="21">
        <f aca="true" t="shared" si="8" ref="G102:H104">G103</f>
        <v>361900</v>
      </c>
      <c r="H102" s="21">
        <f t="shared" si="8"/>
        <v>378200</v>
      </c>
    </row>
    <row r="103" spans="1:8" ht="42" customHeight="1">
      <c r="A103" s="48" t="s">
        <v>371</v>
      </c>
      <c r="B103" s="114" t="s">
        <v>10</v>
      </c>
      <c r="C103" s="103" t="s">
        <v>165</v>
      </c>
      <c r="D103" s="103" t="s">
        <v>169</v>
      </c>
      <c r="E103" s="10" t="s">
        <v>193</v>
      </c>
      <c r="F103" s="192"/>
      <c r="G103" s="21">
        <f t="shared" si="8"/>
        <v>361900</v>
      </c>
      <c r="H103" s="21">
        <f t="shared" si="8"/>
        <v>378200</v>
      </c>
    </row>
    <row r="104" spans="1:8" ht="29.25" customHeight="1">
      <c r="A104" s="51" t="s">
        <v>338</v>
      </c>
      <c r="B104" s="114" t="s">
        <v>10</v>
      </c>
      <c r="C104" s="103" t="s">
        <v>165</v>
      </c>
      <c r="D104" s="103" t="s">
        <v>169</v>
      </c>
      <c r="E104" s="10" t="s">
        <v>339</v>
      </c>
      <c r="F104" s="192"/>
      <c r="G104" s="21">
        <f t="shared" si="8"/>
        <v>361900</v>
      </c>
      <c r="H104" s="21">
        <f t="shared" si="8"/>
        <v>378200</v>
      </c>
    </row>
    <row r="105" spans="1:8" ht="25.5">
      <c r="A105" s="108" t="s">
        <v>112</v>
      </c>
      <c r="B105" s="114" t="s">
        <v>10</v>
      </c>
      <c r="C105" s="106" t="s">
        <v>165</v>
      </c>
      <c r="D105" s="106" t="s">
        <v>169</v>
      </c>
      <c r="E105" s="13" t="s">
        <v>339</v>
      </c>
      <c r="F105" s="47" t="s">
        <v>104</v>
      </c>
      <c r="G105" s="22">
        <v>361900</v>
      </c>
      <c r="H105" s="22">
        <v>378200</v>
      </c>
    </row>
    <row r="106" spans="1:8" ht="3" customHeight="1">
      <c r="A106" s="48" t="s">
        <v>149</v>
      </c>
      <c r="B106" s="114" t="s">
        <v>10</v>
      </c>
      <c r="C106" s="19" t="s">
        <v>165</v>
      </c>
      <c r="D106" s="19" t="s">
        <v>298</v>
      </c>
      <c r="E106" s="19"/>
      <c r="F106" s="19"/>
      <c r="G106" s="21">
        <f>G109</f>
        <v>0</v>
      </c>
      <c r="H106" s="21">
        <f>H109</f>
        <v>0</v>
      </c>
    </row>
    <row r="107" spans="1:8" ht="0.75" customHeight="1" hidden="1">
      <c r="A107" s="98" t="s">
        <v>496</v>
      </c>
      <c r="B107" s="172" t="s">
        <v>10</v>
      </c>
      <c r="C107" s="19" t="s">
        <v>165</v>
      </c>
      <c r="D107" s="19" t="s">
        <v>298</v>
      </c>
      <c r="E107" s="132" t="s">
        <v>201</v>
      </c>
      <c r="F107" s="19"/>
      <c r="G107" s="22">
        <f>G108</f>
        <v>0</v>
      </c>
      <c r="H107" s="21">
        <f>H108</f>
        <v>0</v>
      </c>
    </row>
    <row r="108" spans="1:8" ht="32.25" customHeight="1" hidden="1">
      <c r="A108" s="108" t="s">
        <v>112</v>
      </c>
      <c r="B108" s="114" t="s">
        <v>10</v>
      </c>
      <c r="C108" s="15" t="s">
        <v>165</v>
      </c>
      <c r="D108" s="15" t="s">
        <v>298</v>
      </c>
      <c r="E108" s="134" t="s">
        <v>390</v>
      </c>
      <c r="F108" s="15" t="s">
        <v>104</v>
      </c>
      <c r="G108" s="22">
        <v>0</v>
      </c>
      <c r="H108" s="22">
        <v>0</v>
      </c>
    </row>
    <row r="109" spans="1:8" ht="25.5" customHeight="1" hidden="1">
      <c r="A109" s="48" t="s">
        <v>14</v>
      </c>
      <c r="B109" s="114" t="s">
        <v>10</v>
      </c>
      <c r="C109" s="19" t="s">
        <v>165</v>
      </c>
      <c r="D109" s="19" t="s">
        <v>298</v>
      </c>
      <c r="E109" s="19" t="s">
        <v>352</v>
      </c>
      <c r="F109" s="19"/>
      <c r="G109" s="21">
        <f>G110</f>
        <v>0</v>
      </c>
      <c r="H109" s="21">
        <f>H110</f>
        <v>0</v>
      </c>
    </row>
    <row r="110" spans="1:8" ht="18" customHeight="1" hidden="1">
      <c r="A110" s="111" t="s">
        <v>149</v>
      </c>
      <c r="B110" s="114" t="s">
        <v>10</v>
      </c>
      <c r="C110" s="15" t="s">
        <v>165</v>
      </c>
      <c r="D110" s="15" t="s">
        <v>298</v>
      </c>
      <c r="E110" s="15" t="s">
        <v>352</v>
      </c>
      <c r="F110" s="15"/>
      <c r="G110" s="22">
        <f>G111</f>
        <v>0</v>
      </c>
      <c r="H110" s="22">
        <f>H111</f>
        <v>0</v>
      </c>
    </row>
    <row r="111" spans="1:8" ht="31.5" customHeight="1" hidden="1">
      <c r="A111" s="111" t="s">
        <v>144</v>
      </c>
      <c r="B111" s="114" t="s">
        <v>10</v>
      </c>
      <c r="C111" s="15" t="s">
        <v>165</v>
      </c>
      <c r="D111" s="15" t="s">
        <v>298</v>
      </c>
      <c r="E111" s="15" t="s">
        <v>352</v>
      </c>
      <c r="F111" s="15" t="s">
        <v>104</v>
      </c>
      <c r="G111" s="22">
        <v>0</v>
      </c>
      <c r="H111" s="22">
        <v>0</v>
      </c>
    </row>
    <row r="112" spans="1:8" ht="0.75" customHeight="1" hidden="1">
      <c r="A112" s="108" t="s">
        <v>275</v>
      </c>
      <c r="B112" s="114" t="s">
        <v>10</v>
      </c>
      <c r="C112" s="15" t="s">
        <v>165</v>
      </c>
      <c r="D112" s="15" t="s">
        <v>298</v>
      </c>
      <c r="E112" s="15" t="s">
        <v>352</v>
      </c>
      <c r="F112" s="15" t="s">
        <v>295</v>
      </c>
      <c r="G112" s="22">
        <v>0</v>
      </c>
      <c r="H112" s="22">
        <v>0</v>
      </c>
    </row>
    <row r="113" spans="1:8" ht="2.25" customHeight="1">
      <c r="A113" s="48" t="s">
        <v>242</v>
      </c>
      <c r="B113" s="114" t="s">
        <v>59</v>
      </c>
      <c r="C113" s="10" t="s">
        <v>166</v>
      </c>
      <c r="D113" s="10" t="s">
        <v>161</v>
      </c>
      <c r="E113" s="10" t="s">
        <v>247</v>
      </c>
      <c r="F113" s="10"/>
      <c r="G113" s="21">
        <f>G114</f>
        <v>0</v>
      </c>
      <c r="H113" s="21">
        <f>H114</f>
        <v>0</v>
      </c>
    </row>
    <row r="114" spans="1:8" ht="27" customHeight="1" hidden="1">
      <c r="A114" s="49" t="s">
        <v>248</v>
      </c>
      <c r="B114" s="114" t="s">
        <v>59</v>
      </c>
      <c r="C114" s="13" t="s">
        <v>166</v>
      </c>
      <c r="D114" s="13" t="s">
        <v>161</v>
      </c>
      <c r="E114" s="13" t="s">
        <v>247</v>
      </c>
      <c r="F114" s="13" t="s">
        <v>244</v>
      </c>
      <c r="G114" s="22">
        <v>0</v>
      </c>
      <c r="H114" s="22">
        <v>0</v>
      </c>
    </row>
    <row r="115" spans="1:8" ht="27.75" customHeight="1">
      <c r="A115" s="55" t="s">
        <v>283</v>
      </c>
      <c r="B115" s="194" t="s">
        <v>10</v>
      </c>
      <c r="C115" s="73" t="s">
        <v>166</v>
      </c>
      <c r="D115" s="73"/>
      <c r="E115" s="73"/>
      <c r="F115" s="73"/>
      <c r="G115" s="56">
        <f>G116+G141+G151</f>
        <v>1239020.5499999998</v>
      </c>
      <c r="H115" s="56">
        <f>H116+H141+H151</f>
        <v>936074</v>
      </c>
    </row>
    <row r="116" spans="1:8" ht="18" customHeight="1">
      <c r="A116" s="48" t="s">
        <v>284</v>
      </c>
      <c r="B116" s="114" t="s">
        <v>10</v>
      </c>
      <c r="C116" s="10" t="s">
        <v>166</v>
      </c>
      <c r="D116" s="10" t="s">
        <v>163</v>
      </c>
      <c r="E116" s="10"/>
      <c r="F116" s="10"/>
      <c r="G116" s="21">
        <f>G119+G117</f>
        <v>830000</v>
      </c>
      <c r="H116" s="21">
        <f>H119+H117</f>
        <v>470000</v>
      </c>
    </row>
    <row r="117" spans="1:8" ht="33" customHeight="1">
      <c r="A117" s="48" t="s">
        <v>536</v>
      </c>
      <c r="B117" s="114" t="s">
        <v>10</v>
      </c>
      <c r="C117" s="19" t="s">
        <v>166</v>
      </c>
      <c r="D117" s="19" t="s">
        <v>163</v>
      </c>
      <c r="E117" s="132" t="s">
        <v>452</v>
      </c>
      <c r="F117" s="13"/>
      <c r="G117" s="21">
        <f>G118</f>
        <v>700000</v>
      </c>
      <c r="H117" s="21">
        <f>H118</f>
        <v>440000</v>
      </c>
    </row>
    <row r="118" spans="1:8" ht="29.25" customHeight="1">
      <c r="A118" s="108" t="s">
        <v>102</v>
      </c>
      <c r="B118" s="114" t="s">
        <v>10</v>
      </c>
      <c r="C118" s="15" t="s">
        <v>166</v>
      </c>
      <c r="D118" s="15" t="s">
        <v>163</v>
      </c>
      <c r="E118" s="134" t="s">
        <v>463</v>
      </c>
      <c r="F118" s="13" t="s">
        <v>104</v>
      </c>
      <c r="G118" s="22">
        <v>700000</v>
      </c>
      <c r="H118" s="22">
        <v>440000</v>
      </c>
    </row>
    <row r="119" spans="1:8" ht="36.75" customHeight="1">
      <c r="A119" s="48" t="s">
        <v>362</v>
      </c>
      <c r="B119" s="114" t="s">
        <v>10</v>
      </c>
      <c r="C119" s="19" t="s">
        <v>166</v>
      </c>
      <c r="D119" s="19" t="s">
        <v>163</v>
      </c>
      <c r="E119" s="10" t="s">
        <v>194</v>
      </c>
      <c r="F119" s="80"/>
      <c r="G119" s="21">
        <f>G120</f>
        <v>130000</v>
      </c>
      <c r="H119" s="21">
        <f>H120</f>
        <v>30000</v>
      </c>
    </row>
    <row r="120" spans="1:8" ht="15.75">
      <c r="A120" s="48" t="s">
        <v>151</v>
      </c>
      <c r="B120" s="114" t="s">
        <v>10</v>
      </c>
      <c r="C120" s="19" t="s">
        <v>166</v>
      </c>
      <c r="D120" s="19" t="s">
        <v>163</v>
      </c>
      <c r="E120" s="10" t="s">
        <v>211</v>
      </c>
      <c r="F120" s="10"/>
      <c r="G120" s="21">
        <f>G138</f>
        <v>130000</v>
      </c>
      <c r="H120" s="21">
        <f>H138</f>
        <v>30000</v>
      </c>
    </row>
    <row r="121" spans="1:8" ht="15.75">
      <c r="A121" s="48" t="s">
        <v>284</v>
      </c>
      <c r="B121" s="114" t="s">
        <v>10</v>
      </c>
      <c r="C121" s="19" t="s">
        <v>166</v>
      </c>
      <c r="D121" s="19" t="s">
        <v>163</v>
      </c>
      <c r="E121" s="10" t="s">
        <v>210</v>
      </c>
      <c r="F121" s="10"/>
      <c r="G121" s="21">
        <f>G138</f>
        <v>130000</v>
      </c>
      <c r="H121" s="21">
        <f>H138</f>
        <v>30000</v>
      </c>
    </row>
    <row r="122" spans="1:8" ht="0.75" customHeight="1">
      <c r="A122" s="48" t="s">
        <v>285</v>
      </c>
      <c r="B122" s="114" t="s">
        <v>10</v>
      </c>
      <c r="C122" s="19" t="s">
        <v>166</v>
      </c>
      <c r="D122" s="19" t="s">
        <v>163</v>
      </c>
      <c r="E122" s="10" t="s">
        <v>209</v>
      </c>
      <c r="F122" s="10"/>
      <c r="G122" s="21">
        <f>G124</f>
        <v>0</v>
      </c>
      <c r="H122" s="21">
        <f>H124</f>
        <v>0</v>
      </c>
    </row>
    <row r="123" spans="1:8" ht="15.75" hidden="1">
      <c r="A123" s="49" t="s">
        <v>93</v>
      </c>
      <c r="B123" s="114" t="s">
        <v>10</v>
      </c>
      <c r="C123" s="15" t="s">
        <v>166</v>
      </c>
      <c r="D123" s="15" t="s">
        <v>163</v>
      </c>
      <c r="E123" s="13" t="s">
        <v>209</v>
      </c>
      <c r="F123" s="13" t="s">
        <v>94</v>
      </c>
      <c r="G123" s="22">
        <f>G124</f>
        <v>0</v>
      </c>
      <c r="H123" s="22">
        <f>H124</f>
        <v>0</v>
      </c>
    </row>
    <row r="124" spans="1:8" ht="51" hidden="1">
      <c r="A124" s="74" t="s">
        <v>85</v>
      </c>
      <c r="B124" s="114" t="s">
        <v>10</v>
      </c>
      <c r="C124" s="15" t="s">
        <v>166</v>
      </c>
      <c r="D124" s="15" t="s">
        <v>163</v>
      </c>
      <c r="E124" s="13" t="s">
        <v>209</v>
      </c>
      <c r="F124" s="13" t="s">
        <v>86</v>
      </c>
      <c r="G124" s="22">
        <v>0</v>
      </c>
      <c r="H124" s="22">
        <v>0</v>
      </c>
    </row>
    <row r="125" spans="1:8" ht="38.25" hidden="1">
      <c r="A125" s="48" t="s">
        <v>286</v>
      </c>
      <c r="B125" s="114" t="s">
        <v>10</v>
      </c>
      <c r="C125" s="19" t="s">
        <v>166</v>
      </c>
      <c r="D125" s="10" t="s">
        <v>163</v>
      </c>
      <c r="E125" s="10" t="s">
        <v>219</v>
      </c>
      <c r="F125" s="10"/>
      <c r="G125" s="21">
        <f>G127</f>
        <v>0</v>
      </c>
      <c r="H125" s="21">
        <f>H127</f>
        <v>0</v>
      </c>
    </row>
    <row r="126" spans="1:8" ht="15.75" hidden="1">
      <c r="A126" s="49" t="s">
        <v>93</v>
      </c>
      <c r="B126" s="114" t="s">
        <v>10</v>
      </c>
      <c r="C126" s="15" t="s">
        <v>166</v>
      </c>
      <c r="D126" s="13" t="s">
        <v>163</v>
      </c>
      <c r="E126" s="13" t="s">
        <v>219</v>
      </c>
      <c r="F126" s="13" t="s">
        <v>299</v>
      </c>
      <c r="G126" s="22">
        <f>G127</f>
        <v>0</v>
      </c>
      <c r="H126" s="22">
        <f>H127</f>
        <v>0</v>
      </c>
    </row>
    <row r="127" spans="1:8" ht="51" hidden="1">
      <c r="A127" s="74" t="s">
        <v>85</v>
      </c>
      <c r="B127" s="114" t="s">
        <v>10</v>
      </c>
      <c r="C127" s="15" t="s">
        <v>166</v>
      </c>
      <c r="D127" s="13" t="s">
        <v>163</v>
      </c>
      <c r="E127" s="13" t="s">
        <v>219</v>
      </c>
      <c r="F127" s="13" t="s">
        <v>86</v>
      </c>
      <c r="G127" s="22">
        <v>0</v>
      </c>
      <c r="H127" s="22">
        <v>0</v>
      </c>
    </row>
    <row r="128" spans="1:8" ht="37.5" customHeight="1" hidden="1">
      <c r="A128" s="48" t="s">
        <v>151</v>
      </c>
      <c r="B128" s="114" t="s">
        <v>10</v>
      </c>
      <c r="C128" s="10" t="s">
        <v>166</v>
      </c>
      <c r="D128" s="10" t="s">
        <v>163</v>
      </c>
      <c r="E128" s="19" t="s">
        <v>218</v>
      </c>
      <c r="F128" s="10"/>
      <c r="G128" s="21">
        <f>G133+G131+G130+G134</f>
        <v>0</v>
      </c>
      <c r="H128" s="21">
        <f>H133+H131+H130+H134</f>
        <v>0</v>
      </c>
    </row>
    <row r="129" spans="1:8" ht="25.5" hidden="1">
      <c r="A129" s="108" t="s">
        <v>112</v>
      </c>
      <c r="B129" s="114" t="s">
        <v>10</v>
      </c>
      <c r="C129" s="13" t="s">
        <v>166</v>
      </c>
      <c r="D129" s="13" t="s">
        <v>163</v>
      </c>
      <c r="E129" s="15" t="s">
        <v>218</v>
      </c>
      <c r="F129" s="13" t="s">
        <v>104</v>
      </c>
      <c r="G129" s="22">
        <f>G130+G131</f>
        <v>0</v>
      </c>
      <c r="H129" s="22">
        <f>H130+H131</f>
        <v>0</v>
      </c>
    </row>
    <row r="130" spans="1:8" ht="25.5" hidden="1">
      <c r="A130" s="49" t="s">
        <v>96</v>
      </c>
      <c r="B130" s="114" t="s">
        <v>10</v>
      </c>
      <c r="C130" s="13" t="s">
        <v>166</v>
      </c>
      <c r="D130" s="13" t="s">
        <v>163</v>
      </c>
      <c r="E130" s="15" t="s">
        <v>218</v>
      </c>
      <c r="F130" s="13" t="s">
        <v>95</v>
      </c>
      <c r="G130" s="22"/>
      <c r="H130" s="22"/>
    </row>
    <row r="131" spans="1:8" ht="25.5" hidden="1">
      <c r="A131" s="49" t="s">
        <v>275</v>
      </c>
      <c r="B131" s="114" t="s">
        <v>10</v>
      </c>
      <c r="C131" s="13" t="s">
        <v>166</v>
      </c>
      <c r="D131" s="13" t="s">
        <v>163</v>
      </c>
      <c r="E131" s="15" t="s">
        <v>218</v>
      </c>
      <c r="F131" s="13" t="s">
        <v>295</v>
      </c>
      <c r="G131" s="22">
        <v>0</v>
      </c>
      <c r="H131" s="22">
        <v>0</v>
      </c>
    </row>
    <row r="132" spans="1:8" ht="15.75" hidden="1">
      <c r="A132" s="49" t="s">
        <v>93</v>
      </c>
      <c r="B132" s="114" t="s">
        <v>10</v>
      </c>
      <c r="C132" s="13" t="s">
        <v>166</v>
      </c>
      <c r="D132" s="13" t="s">
        <v>163</v>
      </c>
      <c r="E132" s="15" t="s">
        <v>218</v>
      </c>
      <c r="F132" s="13" t="s">
        <v>94</v>
      </c>
      <c r="G132" s="22">
        <f>G133+G134</f>
        <v>0</v>
      </c>
      <c r="H132" s="22">
        <f>H133+H134</f>
        <v>0</v>
      </c>
    </row>
    <row r="133" spans="1:8" ht="39" hidden="1">
      <c r="A133" s="75" t="s">
        <v>88</v>
      </c>
      <c r="B133" s="114" t="s">
        <v>10</v>
      </c>
      <c r="C133" s="13" t="s">
        <v>166</v>
      </c>
      <c r="D133" s="13" t="s">
        <v>163</v>
      </c>
      <c r="E133" s="15" t="s">
        <v>218</v>
      </c>
      <c r="F133" s="13" t="s">
        <v>87</v>
      </c>
      <c r="G133" s="22">
        <v>0</v>
      </c>
      <c r="H133" s="22">
        <v>0</v>
      </c>
    </row>
    <row r="134" spans="1:8" ht="25.5" hidden="1">
      <c r="A134" s="49" t="s">
        <v>335</v>
      </c>
      <c r="B134" s="114" t="s">
        <v>10</v>
      </c>
      <c r="C134" s="13" t="s">
        <v>166</v>
      </c>
      <c r="D134" s="13" t="s">
        <v>163</v>
      </c>
      <c r="E134" s="13" t="s">
        <v>219</v>
      </c>
      <c r="F134" s="13" t="s">
        <v>255</v>
      </c>
      <c r="G134" s="22">
        <v>0</v>
      </c>
      <c r="H134" s="22">
        <v>0</v>
      </c>
    </row>
    <row r="135" spans="1:8" ht="27" customHeight="1" hidden="1">
      <c r="A135" s="48" t="s">
        <v>229</v>
      </c>
      <c r="B135" s="114" t="s">
        <v>10</v>
      </c>
      <c r="C135" s="10" t="s">
        <v>166</v>
      </c>
      <c r="D135" s="10" t="s">
        <v>163</v>
      </c>
      <c r="E135" s="19" t="s">
        <v>228</v>
      </c>
      <c r="F135" s="10"/>
      <c r="G135" s="21">
        <f>SUM(G137)</f>
        <v>0</v>
      </c>
      <c r="H135" s="21">
        <f>SUM(H137)</f>
        <v>0</v>
      </c>
    </row>
    <row r="136" spans="1:8" ht="25.5" hidden="1">
      <c r="A136" s="108" t="s">
        <v>112</v>
      </c>
      <c r="B136" s="114" t="s">
        <v>10</v>
      </c>
      <c r="C136" s="13" t="s">
        <v>166</v>
      </c>
      <c r="D136" s="13" t="s">
        <v>163</v>
      </c>
      <c r="E136" s="15" t="s">
        <v>228</v>
      </c>
      <c r="F136" s="13" t="s">
        <v>104</v>
      </c>
      <c r="G136" s="22">
        <f>G137</f>
        <v>0</v>
      </c>
      <c r="H136" s="22">
        <f>H137</f>
        <v>0</v>
      </c>
    </row>
    <row r="137" spans="1:8" ht="24" customHeight="1" hidden="1">
      <c r="A137" s="49" t="s">
        <v>96</v>
      </c>
      <c r="B137" s="114" t="s">
        <v>10</v>
      </c>
      <c r="C137" s="13" t="s">
        <v>166</v>
      </c>
      <c r="D137" s="13" t="s">
        <v>163</v>
      </c>
      <c r="E137" s="15" t="s">
        <v>228</v>
      </c>
      <c r="F137" s="13" t="s">
        <v>95</v>
      </c>
      <c r="G137" s="22">
        <v>0</v>
      </c>
      <c r="H137" s="22">
        <v>0</v>
      </c>
    </row>
    <row r="138" spans="1:8" ht="15.75">
      <c r="A138" s="48" t="s">
        <v>151</v>
      </c>
      <c r="B138" s="114" t="s">
        <v>10</v>
      </c>
      <c r="C138" s="19" t="s">
        <v>166</v>
      </c>
      <c r="D138" s="19" t="s">
        <v>163</v>
      </c>
      <c r="E138" s="132" t="s">
        <v>392</v>
      </c>
      <c r="F138" s="13"/>
      <c r="G138" s="21">
        <f>G139</f>
        <v>130000</v>
      </c>
      <c r="H138" s="21">
        <f>H139</f>
        <v>30000</v>
      </c>
    </row>
    <row r="139" spans="1:8" ht="25.5">
      <c r="A139" s="108" t="s">
        <v>101</v>
      </c>
      <c r="B139" s="114" t="s">
        <v>10</v>
      </c>
      <c r="C139" s="20" t="s">
        <v>166</v>
      </c>
      <c r="D139" s="20" t="s">
        <v>163</v>
      </c>
      <c r="E139" s="141" t="s">
        <v>218</v>
      </c>
      <c r="F139" s="13"/>
      <c r="G139" s="21">
        <f>G140</f>
        <v>130000</v>
      </c>
      <c r="H139" s="21">
        <f>H140</f>
        <v>30000</v>
      </c>
    </row>
    <row r="140" spans="1:8" ht="25.5">
      <c r="A140" s="108" t="s">
        <v>102</v>
      </c>
      <c r="B140" s="114" t="s">
        <v>10</v>
      </c>
      <c r="C140" s="20" t="s">
        <v>166</v>
      </c>
      <c r="D140" s="20" t="s">
        <v>163</v>
      </c>
      <c r="E140" s="141" t="s">
        <v>218</v>
      </c>
      <c r="F140" s="13" t="s">
        <v>104</v>
      </c>
      <c r="G140" s="22">
        <v>130000</v>
      </c>
      <c r="H140" s="22">
        <v>30000</v>
      </c>
    </row>
    <row r="141" spans="1:8" ht="15.75">
      <c r="A141" s="48" t="s">
        <v>287</v>
      </c>
      <c r="B141" s="114" t="s">
        <v>10</v>
      </c>
      <c r="C141" s="10" t="s">
        <v>166</v>
      </c>
      <c r="D141" s="10" t="s">
        <v>164</v>
      </c>
      <c r="E141" s="10"/>
      <c r="F141" s="10"/>
      <c r="G141" s="21">
        <f aca="true" t="shared" si="9" ref="G141:H143">G142</f>
        <v>300948.83999999997</v>
      </c>
      <c r="H141" s="21">
        <f t="shared" si="9"/>
        <v>259074</v>
      </c>
    </row>
    <row r="142" spans="1:8" ht="38.25">
      <c r="A142" s="48" t="s">
        <v>362</v>
      </c>
      <c r="B142" s="114" t="s">
        <v>10</v>
      </c>
      <c r="C142" s="10" t="s">
        <v>166</v>
      </c>
      <c r="D142" s="10" t="s">
        <v>164</v>
      </c>
      <c r="E142" s="10" t="s">
        <v>194</v>
      </c>
      <c r="F142" s="10"/>
      <c r="G142" s="21">
        <f t="shared" si="9"/>
        <v>300948.83999999997</v>
      </c>
      <c r="H142" s="21">
        <f t="shared" si="9"/>
        <v>259074</v>
      </c>
    </row>
    <row r="143" spans="1:8" ht="15.75">
      <c r="A143" s="48" t="s">
        <v>151</v>
      </c>
      <c r="B143" s="114" t="s">
        <v>10</v>
      </c>
      <c r="C143" s="10" t="s">
        <v>166</v>
      </c>
      <c r="D143" s="10" t="s">
        <v>164</v>
      </c>
      <c r="E143" s="10" t="s">
        <v>211</v>
      </c>
      <c r="F143" s="10"/>
      <c r="G143" s="21">
        <f t="shared" si="9"/>
        <v>300948.83999999997</v>
      </c>
      <c r="H143" s="21">
        <f t="shared" si="9"/>
        <v>259074</v>
      </c>
    </row>
    <row r="144" spans="1:8" ht="15.75">
      <c r="A144" s="48" t="s">
        <v>287</v>
      </c>
      <c r="B144" s="114" t="s">
        <v>10</v>
      </c>
      <c r="C144" s="10" t="s">
        <v>166</v>
      </c>
      <c r="D144" s="10" t="s">
        <v>164</v>
      </c>
      <c r="E144" s="10" t="s">
        <v>223</v>
      </c>
      <c r="F144" s="10"/>
      <c r="G144" s="21">
        <f>G145+G147+G149</f>
        <v>300948.83999999997</v>
      </c>
      <c r="H144" s="21">
        <f>H145+H147+H149</f>
        <v>259074</v>
      </c>
    </row>
    <row r="145" spans="1:8" ht="15.75">
      <c r="A145" s="48" t="s">
        <v>288</v>
      </c>
      <c r="B145" s="114" t="s">
        <v>10</v>
      </c>
      <c r="C145" s="10" t="s">
        <v>166</v>
      </c>
      <c r="D145" s="10" t="s">
        <v>164</v>
      </c>
      <c r="E145" s="10" t="s">
        <v>222</v>
      </c>
      <c r="F145" s="10"/>
      <c r="G145" s="21">
        <f>G146</f>
        <v>117274</v>
      </c>
      <c r="H145" s="21">
        <f>H146</f>
        <v>117274</v>
      </c>
    </row>
    <row r="146" spans="1:8" ht="21.75" customHeight="1">
      <c r="A146" s="108" t="s">
        <v>112</v>
      </c>
      <c r="B146" s="114" t="s">
        <v>10</v>
      </c>
      <c r="C146" s="37" t="s">
        <v>166</v>
      </c>
      <c r="D146" s="37" t="s">
        <v>164</v>
      </c>
      <c r="E146" s="37" t="s">
        <v>222</v>
      </c>
      <c r="F146" s="37" t="s">
        <v>104</v>
      </c>
      <c r="G146" s="22">
        <v>117274</v>
      </c>
      <c r="H146" s="22">
        <v>117274</v>
      </c>
    </row>
    <row r="147" spans="1:8" ht="15.75" hidden="1">
      <c r="A147" s="48" t="s">
        <v>152</v>
      </c>
      <c r="B147" s="114" t="s">
        <v>10</v>
      </c>
      <c r="C147" s="10" t="s">
        <v>166</v>
      </c>
      <c r="D147" s="10" t="s">
        <v>164</v>
      </c>
      <c r="E147" s="10" t="s">
        <v>221</v>
      </c>
      <c r="F147" s="10"/>
      <c r="G147" s="21">
        <f>G148</f>
        <v>0</v>
      </c>
      <c r="H147" s="21">
        <f>H148</f>
        <v>0</v>
      </c>
    </row>
    <row r="148" spans="1:8" ht="25.5" hidden="1">
      <c r="A148" s="108" t="s">
        <v>112</v>
      </c>
      <c r="B148" s="114" t="s">
        <v>10</v>
      </c>
      <c r="C148" s="13" t="s">
        <v>166</v>
      </c>
      <c r="D148" s="13" t="s">
        <v>164</v>
      </c>
      <c r="E148" s="13" t="s">
        <v>221</v>
      </c>
      <c r="F148" s="13" t="s">
        <v>104</v>
      </c>
      <c r="G148" s="22">
        <v>0</v>
      </c>
      <c r="H148" s="22">
        <v>0</v>
      </c>
    </row>
    <row r="149" spans="1:8" ht="25.5">
      <c r="A149" s="48" t="s">
        <v>153</v>
      </c>
      <c r="B149" s="114" t="s">
        <v>10</v>
      </c>
      <c r="C149" s="10" t="s">
        <v>166</v>
      </c>
      <c r="D149" s="10" t="s">
        <v>164</v>
      </c>
      <c r="E149" s="10" t="s">
        <v>220</v>
      </c>
      <c r="F149" s="10"/>
      <c r="G149" s="21">
        <f>G150</f>
        <v>183674.84</v>
      </c>
      <c r="H149" s="21">
        <f>H150</f>
        <v>141800</v>
      </c>
    </row>
    <row r="150" spans="1:8" ht="25.5">
      <c r="A150" s="108" t="s">
        <v>112</v>
      </c>
      <c r="B150" s="114" t="s">
        <v>10</v>
      </c>
      <c r="C150" s="13" t="s">
        <v>166</v>
      </c>
      <c r="D150" s="13" t="s">
        <v>164</v>
      </c>
      <c r="E150" s="13" t="s">
        <v>220</v>
      </c>
      <c r="F150" s="13" t="s">
        <v>104</v>
      </c>
      <c r="G150" s="22">
        <v>183674.84</v>
      </c>
      <c r="H150" s="22">
        <v>141800</v>
      </c>
    </row>
    <row r="151" spans="1:8" ht="23.25" customHeight="1">
      <c r="A151" s="107" t="s">
        <v>538</v>
      </c>
      <c r="B151" s="172" t="s">
        <v>10</v>
      </c>
      <c r="C151" s="10" t="s">
        <v>166</v>
      </c>
      <c r="D151" s="10" t="s">
        <v>166</v>
      </c>
      <c r="E151" s="10"/>
      <c r="F151" s="10"/>
      <c r="G151" s="21">
        <f>G152+G154</f>
        <v>108071.71</v>
      </c>
      <c r="H151" s="21">
        <f>H152+H154</f>
        <v>207000</v>
      </c>
    </row>
    <row r="152" spans="1:8" ht="25.5" customHeight="1">
      <c r="A152" s="108" t="s">
        <v>539</v>
      </c>
      <c r="B152" s="114" t="s">
        <v>10</v>
      </c>
      <c r="C152" s="13" t="s">
        <v>166</v>
      </c>
      <c r="D152" s="13" t="s">
        <v>166</v>
      </c>
      <c r="E152" s="13" t="s">
        <v>390</v>
      </c>
      <c r="F152" s="13"/>
      <c r="G152" s="22">
        <f>G153</f>
        <v>7061.61</v>
      </c>
      <c r="H152" s="22">
        <f>H153</f>
        <v>4979.8</v>
      </c>
    </row>
    <row r="153" spans="1:8" ht="25.5" customHeight="1">
      <c r="A153" s="108" t="s">
        <v>112</v>
      </c>
      <c r="B153" s="114" t="s">
        <v>10</v>
      </c>
      <c r="C153" s="13" t="s">
        <v>166</v>
      </c>
      <c r="D153" s="13" t="s">
        <v>166</v>
      </c>
      <c r="E153" s="13" t="s">
        <v>390</v>
      </c>
      <c r="F153" s="13" t="s">
        <v>104</v>
      </c>
      <c r="G153" s="22">
        <v>7061.61</v>
      </c>
      <c r="H153" s="22">
        <v>4979.8</v>
      </c>
    </row>
    <row r="154" spans="1:8" ht="25.5" customHeight="1">
      <c r="A154" s="107" t="s">
        <v>539</v>
      </c>
      <c r="B154" s="172" t="s">
        <v>10</v>
      </c>
      <c r="C154" s="10" t="s">
        <v>166</v>
      </c>
      <c r="D154" s="10" t="s">
        <v>166</v>
      </c>
      <c r="E154" s="132" t="s">
        <v>563</v>
      </c>
      <c r="F154" s="13"/>
      <c r="G154" s="21">
        <f>G155</f>
        <v>101010.1</v>
      </c>
      <c r="H154" s="21">
        <f>H155</f>
        <v>202020.2</v>
      </c>
    </row>
    <row r="155" spans="1:8" ht="25.5" customHeight="1">
      <c r="A155" s="108" t="s">
        <v>112</v>
      </c>
      <c r="B155" s="114" t="s">
        <v>10</v>
      </c>
      <c r="C155" s="13" t="s">
        <v>166</v>
      </c>
      <c r="D155" s="13" t="s">
        <v>166</v>
      </c>
      <c r="E155" s="134" t="s">
        <v>563</v>
      </c>
      <c r="F155" s="13" t="s">
        <v>104</v>
      </c>
      <c r="G155" s="22">
        <v>101010.1</v>
      </c>
      <c r="H155" s="22">
        <v>202020.2</v>
      </c>
    </row>
    <row r="156" spans="1:8" ht="0.75" customHeight="1">
      <c r="A156" s="55" t="s">
        <v>154</v>
      </c>
      <c r="B156" s="115" t="s">
        <v>10</v>
      </c>
      <c r="C156" s="54" t="s">
        <v>167</v>
      </c>
      <c r="D156" s="54"/>
      <c r="E156" s="54"/>
      <c r="F156" s="54"/>
      <c r="G156" s="56">
        <f aca="true" t="shared" si="10" ref="G156:H160">G157</f>
        <v>0</v>
      </c>
      <c r="H156" s="56">
        <f t="shared" si="10"/>
        <v>0</v>
      </c>
    </row>
    <row r="157" spans="1:8" ht="25.5" hidden="1">
      <c r="A157" s="48" t="s">
        <v>393</v>
      </c>
      <c r="B157" s="114" t="s">
        <v>10</v>
      </c>
      <c r="C157" s="10" t="s">
        <v>167</v>
      </c>
      <c r="D157" s="10" t="s">
        <v>166</v>
      </c>
      <c r="E157" s="132"/>
      <c r="F157" s="132"/>
      <c r="G157" s="21">
        <f t="shared" si="10"/>
        <v>0</v>
      </c>
      <c r="H157" s="21">
        <f t="shared" si="10"/>
        <v>0</v>
      </c>
    </row>
    <row r="158" spans="1:8" ht="38.25" hidden="1">
      <c r="A158" s="98" t="s">
        <v>476</v>
      </c>
      <c r="B158" s="114" t="s">
        <v>10</v>
      </c>
      <c r="C158" s="10" t="s">
        <v>167</v>
      </c>
      <c r="D158" s="10" t="s">
        <v>166</v>
      </c>
      <c r="E158" s="132" t="s">
        <v>349</v>
      </c>
      <c r="F158" s="132"/>
      <c r="G158" s="21">
        <f t="shared" si="10"/>
        <v>0</v>
      </c>
      <c r="H158" s="21">
        <f t="shared" si="10"/>
        <v>0</v>
      </c>
    </row>
    <row r="159" spans="1:8" ht="15.75" hidden="1">
      <c r="A159" s="98" t="s">
        <v>394</v>
      </c>
      <c r="B159" s="114" t="s">
        <v>10</v>
      </c>
      <c r="C159" s="10" t="s">
        <v>167</v>
      </c>
      <c r="D159" s="10" t="s">
        <v>166</v>
      </c>
      <c r="E159" s="132" t="s">
        <v>350</v>
      </c>
      <c r="F159" s="132"/>
      <c r="G159" s="21">
        <f t="shared" si="10"/>
        <v>0</v>
      </c>
      <c r="H159" s="21">
        <f t="shared" si="10"/>
        <v>0</v>
      </c>
    </row>
    <row r="160" spans="1:8" ht="15.75" hidden="1">
      <c r="A160" s="48" t="s">
        <v>395</v>
      </c>
      <c r="B160" s="114" t="s">
        <v>10</v>
      </c>
      <c r="C160" s="10" t="s">
        <v>167</v>
      </c>
      <c r="D160" s="10" t="s">
        <v>166</v>
      </c>
      <c r="E160" s="132" t="s">
        <v>396</v>
      </c>
      <c r="F160" s="132"/>
      <c r="G160" s="21">
        <f t="shared" si="10"/>
        <v>0</v>
      </c>
      <c r="H160" s="21">
        <f t="shared" si="10"/>
        <v>0</v>
      </c>
    </row>
    <row r="161" spans="1:8" ht="25.5" hidden="1">
      <c r="A161" s="108" t="s">
        <v>112</v>
      </c>
      <c r="B161" s="114" t="s">
        <v>10</v>
      </c>
      <c r="C161" s="13" t="s">
        <v>167</v>
      </c>
      <c r="D161" s="13" t="s">
        <v>166</v>
      </c>
      <c r="E161" s="134" t="s">
        <v>396</v>
      </c>
      <c r="F161" s="134" t="s">
        <v>104</v>
      </c>
      <c r="G161" s="22">
        <v>0</v>
      </c>
      <c r="H161" s="22">
        <v>0</v>
      </c>
    </row>
    <row r="162" spans="1:8" ht="16.5">
      <c r="A162" s="55" t="s">
        <v>155</v>
      </c>
      <c r="B162" s="115" t="s">
        <v>10</v>
      </c>
      <c r="C162" s="54" t="s">
        <v>168</v>
      </c>
      <c r="D162" s="54"/>
      <c r="E162" s="54"/>
      <c r="F162" s="54"/>
      <c r="G162" s="56">
        <f>G163+G182+G174</f>
        <v>15239776.83</v>
      </c>
      <c r="H162" s="56">
        <f>H163+H182</f>
        <v>3994941</v>
      </c>
    </row>
    <row r="163" spans="1:8" ht="15" customHeight="1">
      <c r="A163" s="48" t="s">
        <v>156</v>
      </c>
      <c r="B163" s="114" t="s">
        <v>10</v>
      </c>
      <c r="C163" s="10" t="s">
        <v>168</v>
      </c>
      <c r="D163" s="10" t="s">
        <v>161</v>
      </c>
      <c r="E163" s="10"/>
      <c r="F163" s="10"/>
      <c r="G163" s="21">
        <f>G165</f>
        <v>13921212.83</v>
      </c>
      <c r="H163" s="21">
        <f>H165</f>
        <v>2268711</v>
      </c>
    </row>
    <row r="164" spans="1:8" ht="15.75" hidden="1">
      <c r="A164" s="48"/>
      <c r="B164" s="114"/>
      <c r="C164" s="10"/>
      <c r="D164" s="10"/>
      <c r="E164" s="10"/>
      <c r="F164" s="10"/>
      <c r="G164" s="21"/>
      <c r="H164" s="21"/>
    </row>
    <row r="165" spans="1:8" ht="38.25">
      <c r="A165" s="48" t="s">
        <v>362</v>
      </c>
      <c r="B165" s="114" t="s">
        <v>10</v>
      </c>
      <c r="C165" s="10" t="s">
        <v>168</v>
      </c>
      <c r="D165" s="10" t="s">
        <v>161</v>
      </c>
      <c r="E165" s="10" t="s">
        <v>194</v>
      </c>
      <c r="F165" s="10"/>
      <c r="G165" s="21">
        <f>G166</f>
        <v>13921212.83</v>
      </c>
      <c r="H165" s="21">
        <f>H166</f>
        <v>2268711</v>
      </c>
    </row>
    <row r="166" spans="1:8" ht="38.25">
      <c r="A166" s="48" t="s">
        <v>371</v>
      </c>
      <c r="B166" s="114" t="s">
        <v>10</v>
      </c>
      <c r="C166" s="10" t="s">
        <v>168</v>
      </c>
      <c r="D166" s="10" t="s">
        <v>161</v>
      </c>
      <c r="E166" s="10" t="s">
        <v>193</v>
      </c>
      <c r="F166" s="10"/>
      <c r="G166" s="21">
        <f>G167+G170</f>
        <v>13921212.83</v>
      </c>
      <c r="H166" s="21">
        <f>H167+H170</f>
        <v>2268711</v>
      </c>
    </row>
    <row r="167" spans="1:8" ht="25.5">
      <c r="A167" s="48" t="s">
        <v>289</v>
      </c>
      <c r="B167" s="114" t="s">
        <v>10</v>
      </c>
      <c r="C167" s="10" t="s">
        <v>168</v>
      </c>
      <c r="D167" s="10" t="s">
        <v>161</v>
      </c>
      <c r="E167" s="10" t="s">
        <v>195</v>
      </c>
      <c r="F167" s="10"/>
      <c r="G167" s="21">
        <f>G169</f>
        <v>2092006.77</v>
      </c>
      <c r="H167" s="21">
        <f>H169</f>
        <v>2268711</v>
      </c>
    </row>
    <row r="168" spans="1:8" ht="15.75">
      <c r="A168" s="49" t="s">
        <v>398</v>
      </c>
      <c r="B168" s="114" t="s">
        <v>10</v>
      </c>
      <c r="C168" s="13" t="s">
        <v>168</v>
      </c>
      <c r="D168" s="13" t="s">
        <v>161</v>
      </c>
      <c r="E168" s="134" t="s">
        <v>195</v>
      </c>
      <c r="F168" s="134" t="s">
        <v>397</v>
      </c>
      <c r="G168" s="21">
        <f>G169</f>
        <v>2092006.77</v>
      </c>
      <c r="H168" s="21">
        <f>H169</f>
        <v>2268711</v>
      </c>
    </row>
    <row r="169" spans="1:8" ht="38.25">
      <c r="A169" s="49" t="s">
        <v>400</v>
      </c>
      <c r="B169" s="114" t="s">
        <v>10</v>
      </c>
      <c r="C169" s="13" t="s">
        <v>168</v>
      </c>
      <c r="D169" s="13" t="s">
        <v>161</v>
      </c>
      <c r="E169" s="134" t="s">
        <v>195</v>
      </c>
      <c r="F169" s="134" t="s">
        <v>399</v>
      </c>
      <c r="G169" s="22">
        <v>2092006.77</v>
      </c>
      <c r="H169" s="22">
        <v>2268711</v>
      </c>
    </row>
    <row r="170" spans="1:8" ht="25.5">
      <c r="A170" s="48" t="s">
        <v>603</v>
      </c>
      <c r="B170" s="114" t="s">
        <v>10</v>
      </c>
      <c r="C170" s="10" t="s">
        <v>168</v>
      </c>
      <c r="D170" s="10" t="s">
        <v>161</v>
      </c>
      <c r="E170" s="132" t="s">
        <v>604</v>
      </c>
      <c r="F170" s="134"/>
      <c r="G170" s="21">
        <f>G171</f>
        <v>11829206.06</v>
      </c>
      <c r="H170" s="21">
        <f>H171</f>
        <v>0</v>
      </c>
    </row>
    <row r="171" spans="1:8" ht="15.75">
      <c r="A171" s="49" t="s">
        <v>398</v>
      </c>
      <c r="B171" s="114" t="s">
        <v>10</v>
      </c>
      <c r="C171" s="13" t="s">
        <v>168</v>
      </c>
      <c r="D171" s="13" t="s">
        <v>161</v>
      </c>
      <c r="E171" s="134" t="s">
        <v>604</v>
      </c>
      <c r="F171" s="134"/>
      <c r="G171" s="22">
        <f>G172</f>
        <v>11829206.06</v>
      </c>
      <c r="H171" s="22">
        <f>H172</f>
        <v>0</v>
      </c>
    </row>
    <row r="172" spans="1:8" ht="38.25">
      <c r="A172" s="49" t="s">
        <v>400</v>
      </c>
      <c r="B172" s="114" t="s">
        <v>10</v>
      </c>
      <c r="C172" s="13" t="s">
        <v>168</v>
      </c>
      <c r="D172" s="13" t="s">
        <v>161</v>
      </c>
      <c r="E172" s="134" t="s">
        <v>604</v>
      </c>
      <c r="F172" s="134"/>
      <c r="G172" s="22">
        <v>11829206.06</v>
      </c>
      <c r="H172" s="22">
        <v>0</v>
      </c>
    </row>
    <row r="173" spans="1:8" ht="15.75">
      <c r="A173" s="48" t="s">
        <v>157</v>
      </c>
      <c r="B173" s="114" t="s">
        <v>10</v>
      </c>
      <c r="C173" s="10" t="s">
        <v>168</v>
      </c>
      <c r="D173" s="10" t="s">
        <v>165</v>
      </c>
      <c r="E173" s="10"/>
      <c r="F173" s="10"/>
      <c r="G173" s="21">
        <f>G174+G182</f>
        <v>1318564</v>
      </c>
      <c r="H173" s="21">
        <f>H174+H182+H178</f>
        <v>1726230</v>
      </c>
    </row>
    <row r="174" spans="1:8" ht="43.5" customHeight="1">
      <c r="A174" s="50" t="s">
        <v>481</v>
      </c>
      <c r="B174" s="114" t="s">
        <v>10</v>
      </c>
      <c r="C174" s="10" t="s">
        <v>168</v>
      </c>
      <c r="D174" s="10" t="s">
        <v>165</v>
      </c>
      <c r="E174" s="132" t="s">
        <v>197</v>
      </c>
      <c r="F174" s="132"/>
      <c r="G174" s="21">
        <f aca="true" t="shared" si="11" ref="G174:H176">G175</f>
        <v>20000</v>
      </c>
      <c r="H174" s="21">
        <f t="shared" si="11"/>
        <v>0</v>
      </c>
    </row>
    <row r="175" spans="1:8" ht="22.5" customHeight="1">
      <c r="A175" s="48" t="s">
        <v>200</v>
      </c>
      <c r="B175" s="114" t="s">
        <v>10</v>
      </c>
      <c r="C175" s="10" t="s">
        <v>168</v>
      </c>
      <c r="D175" s="10" t="s">
        <v>165</v>
      </c>
      <c r="E175" s="132" t="s">
        <v>198</v>
      </c>
      <c r="F175" s="132"/>
      <c r="G175" s="21">
        <f t="shared" si="11"/>
        <v>20000</v>
      </c>
      <c r="H175" s="21">
        <f t="shared" si="11"/>
        <v>0</v>
      </c>
    </row>
    <row r="176" spans="1:8" ht="29.25" customHeight="1">
      <c r="A176" s="48" t="s">
        <v>276</v>
      </c>
      <c r="B176" s="114" t="s">
        <v>10</v>
      </c>
      <c r="C176" s="10" t="s">
        <v>168</v>
      </c>
      <c r="D176" s="10" t="s">
        <v>165</v>
      </c>
      <c r="E176" s="132" t="s">
        <v>366</v>
      </c>
      <c r="F176" s="132"/>
      <c r="G176" s="21">
        <f t="shared" si="11"/>
        <v>20000</v>
      </c>
      <c r="H176" s="21">
        <f t="shared" si="11"/>
        <v>0</v>
      </c>
    </row>
    <row r="177" spans="1:8" ht="24" customHeight="1">
      <c r="A177" s="108" t="s">
        <v>112</v>
      </c>
      <c r="B177" s="114" t="s">
        <v>10</v>
      </c>
      <c r="C177" s="13" t="s">
        <v>168</v>
      </c>
      <c r="D177" s="13" t="s">
        <v>165</v>
      </c>
      <c r="E177" s="134" t="s">
        <v>366</v>
      </c>
      <c r="F177" s="134" t="s">
        <v>104</v>
      </c>
      <c r="G177" s="22">
        <v>20000</v>
      </c>
      <c r="H177" s="22">
        <v>0</v>
      </c>
    </row>
    <row r="178" spans="1:8" ht="25.5" hidden="1">
      <c r="A178" s="50" t="s">
        <v>477</v>
      </c>
      <c r="B178" s="114" t="s">
        <v>10</v>
      </c>
      <c r="C178" s="10" t="s">
        <v>168</v>
      </c>
      <c r="D178" s="10" t="s">
        <v>165</v>
      </c>
      <c r="E178" s="132" t="s">
        <v>346</v>
      </c>
      <c r="F178" s="132"/>
      <c r="G178" s="21">
        <f aca="true" t="shared" si="12" ref="G178:H180">G179</f>
        <v>0</v>
      </c>
      <c r="H178" s="21">
        <f t="shared" si="12"/>
        <v>0</v>
      </c>
    </row>
    <row r="179" spans="1:8" ht="15.75" hidden="1">
      <c r="A179" s="48" t="s">
        <v>402</v>
      </c>
      <c r="B179" s="114" t="s">
        <v>10</v>
      </c>
      <c r="C179" s="10" t="s">
        <v>168</v>
      </c>
      <c r="D179" s="10" t="s">
        <v>165</v>
      </c>
      <c r="E179" s="132" t="s">
        <v>119</v>
      </c>
      <c r="F179" s="132"/>
      <c r="G179" s="21">
        <f t="shared" si="12"/>
        <v>0</v>
      </c>
      <c r="H179" s="21">
        <f t="shared" si="12"/>
        <v>0</v>
      </c>
    </row>
    <row r="180" spans="1:8" ht="15.75" hidden="1">
      <c r="A180" s="48" t="s">
        <v>403</v>
      </c>
      <c r="B180" s="114" t="s">
        <v>10</v>
      </c>
      <c r="C180" s="10" t="s">
        <v>168</v>
      </c>
      <c r="D180" s="10" t="s">
        <v>165</v>
      </c>
      <c r="E180" s="132" t="s">
        <v>401</v>
      </c>
      <c r="F180" s="132"/>
      <c r="G180" s="21">
        <f t="shared" si="12"/>
        <v>0</v>
      </c>
      <c r="H180" s="21">
        <f t="shared" si="12"/>
        <v>0</v>
      </c>
    </row>
    <row r="181" spans="1:8" ht="25.5" hidden="1">
      <c r="A181" s="108" t="s">
        <v>112</v>
      </c>
      <c r="B181" s="114" t="s">
        <v>10</v>
      </c>
      <c r="C181" s="13" t="s">
        <v>168</v>
      </c>
      <c r="D181" s="13" t="s">
        <v>165</v>
      </c>
      <c r="E181" s="134" t="s">
        <v>401</v>
      </c>
      <c r="F181" s="134" t="s">
        <v>104</v>
      </c>
      <c r="G181" s="22">
        <v>0</v>
      </c>
      <c r="H181" s="22">
        <v>0</v>
      </c>
    </row>
    <row r="182" spans="1:8" ht="38.25">
      <c r="A182" s="48" t="s">
        <v>362</v>
      </c>
      <c r="B182" s="114" t="s">
        <v>10</v>
      </c>
      <c r="C182" s="10" t="s">
        <v>168</v>
      </c>
      <c r="D182" s="10" t="s">
        <v>165</v>
      </c>
      <c r="E182" s="10" t="s">
        <v>194</v>
      </c>
      <c r="F182" s="10"/>
      <c r="G182" s="21">
        <f>G183</f>
        <v>1298564</v>
      </c>
      <c r="H182" s="21">
        <f>H183</f>
        <v>1726230</v>
      </c>
    </row>
    <row r="183" spans="1:8" ht="38.25">
      <c r="A183" s="48" t="s">
        <v>371</v>
      </c>
      <c r="B183" s="114" t="s">
        <v>10</v>
      </c>
      <c r="C183" s="10" t="s">
        <v>168</v>
      </c>
      <c r="D183" s="10" t="s">
        <v>165</v>
      </c>
      <c r="E183" s="10" t="s">
        <v>193</v>
      </c>
      <c r="F183" s="10"/>
      <c r="G183" s="21">
        <f>G184</f>
        <v>1298564</v>
      </c>
      <c r="H183" s="21">
        <f>H184</f>
        <v>1726230</v>
      </c>
    </row>
    <row r="184" spans="1:8" ht="63.75">
      <c r="A184" s="48" t="s">
        <v>190</v>
      </c>
      <c r="B184" s="114" t="s">
        <v>10</v>
      </c>
      <c r="C184" s="10" t="s">
        <v>168</v>
      </c>
      <c r="D184" s="10" t="s">
        <v>165</v>
      </c>
      <c r="E184" s="10" t="s">
        <v>191</v>
      </c>
      <c r="F184" s="10"/>
      <c r="G184" s="21">
        <f>G185+G186</f>
        <v>1298564</v>
      </c>
      <c r="H184" s="21">
        <f>H185+H186</f>
        <v>1726230</v>
      </c>
    </row>
    <row r="185" spans="1:8" ht="25.5">
      <c r="A185" s="108" t="s">
        <v>109</v>
      </c>
      <c r="B185" s="114" t="s">
        <v>10</v>
      </c>
      <c r="C185" s="13" t="s">
        <v>168</v>
      </c>
      <c r="D185" s="13" t="s">
        <v>165</v>
      </c>
      <c r="E185" s="13" t="s">
        <v>191</v>
      </c>
      <c r="F185" s="13" t="s">
        <v>106</v>
      </c>
      <c r="G185" s="22">
        <v>1278564</v>
      </c>
      <c r="H185" s="22">
        <v>1704630</v>
      </c>
    </row>
    <row r="186" spans="1:8" ht="25.5">
      <c r="A186" s="108" t="s">
        <v>112</v>
      </c>
      <c r="B186" s="114" t="s">
        <v>10</v>
      </c>
      <c r="C186" s="15" t="s">
        <v>168</v>
      </c>
      <c r="D186" s="15" t="s">
        <v>165</v>
      </c>
      <c r="E186" s="13" t="s">
        <v>191</v>
      </c>
      <c r="F186" s="13" t="s">
        <v>104</v>
      </c>
      <c r="G186" s="22">
        <v>20000</v>
      </c>
      <c r="H186" s="22">
        <v>21600</v>
      </c>
    </row>
    <row r="187" spans="1:8" ht="16.5">
      <c r="A187" s="55" t="s">
        <v>291</v>
      </c>
      <c r="B187" s="115" t="s">
        <v>10</v>
      </c>
      <c r="C187" s="54">
        <v>10</v>
      </c>
      <c r="D187" s="54"/>
      <c r="E187" s="133"/>
      <c r="F187" s="133"/>
      <c r="G187" s="56">
        <f>G188+G194+G200</f>
        <v>498351</v>
      </c>
      <c r="H187" s="56">
        <f>H188+H194+H200</f>
        <v>89000</v>
      </c>
    </row>
    <row r="188" spans="1:8" ht="26.25" customHeight="1">
      <c r="A188" s="48" t="s">
        <v>158</v>
      </c>
      <c r="B188" s="114" t="s">
        <v>10</v>
      </c>
      <c r="C188" s="10">
        <v>10</v>
      </c>
      <c r="D188" s="10" t="s">
        <v>161</v>
      </c>
      <c r="E188" s="132"/>
      <c r="F188" s="132"/>
      <c r="G188" s="21">
        <f aca="true" t="shared" si="13" ref="G188:H192">G189</f>
        <v>389351</v>
      </c>
      <c r="H188" s="21">
        <f t="shared" si="13"/>
        <v>0</v>
      </c>
    </row>
    <row r="189" spans="1:8" ht="38.25" customHeight="1">
      <c r="A189" s="98" t="s">
        <v>488</v>
      </c>
      <c r="B189" s="114" t="s">
        <v>10</v>
      </c>
      <c r="C189" s="10">
        <v>10</v>
      </c>
      <c r="D189" s="10" t="s">
        <v>161</v>
      </c>
      <c r="E189" s="132" t="s">
        <v>185</v>
      </c>
      <c r="F189" s="132"/>
      <c r="G189" s="21">
        <f t="shared" si="13"/>
        <v>389351</v>
      </c>
      <c r="H189" s="21">
        <f t="shared" si="13"/>
        <v>0</v>
      </c>
    </row>
    <row r="190" spans="1:8" ht="27" customHeight="1">
      <c r="A190" s="98" t="s">
        <v>189</v>
      </c>
      <c r="B190" s="114" t="s">
        <v>10</v>
      </c>
      <c r="C190" s="10" t="s">
        <v>297</v>
      </c>
      <c r="D190" s="10" t="s">
        <v>161</v>
      </c>
      <c r="E190" s="132" t="s">
        <v>188</v>
      </c>
      <c r="F190" s="132"/>
      <c r="G190" s="42">
        <f t="shared" si="13"/>
        <v>389351</v>
      </c>
      <c r="H190" s="42">
        <f t="shared" si="13"/>
        <v>0</v>
      </c>
    </row>
    <row r="191" spans="1:8" ht="27.75" customHeight="1">
      <c r="A191" s="48" t="s">
        <v>159</v>
      </c>
      <c r="B191" s="114" t="s">
        <v>10</v>
      </c>
      <c r="C191" s="10" t="s">
        <v>297</v>
      </c>
      <c r="D191" s="10" t="s">
        <v>161</v>
      </c>
      <c r="E191" s="132" t="s">
        <v>405</v>
      </c>
      <c r="F191" s="132"/>
      <c r="G191" s="21">
        <f t="shared" si="13"/>
        <v>389351</v>
      </c>
      <c r="H191" s="21">
        <f t="shared" si="13"/>
        <v>0</v>
      </c>
    </row>
    <row r="192" spans="1:8" ht="14.25" customHeight="1">
      <c r="A192" s="48" t="s">
        <v>406</v>
      </c>
      <c r="B192" s="114" t="s">
        <v>10</v>
      </c>
      <c r="C192" s="10">
        <v>10</v>
      </c>
      <c r="D192" s="10" t="s">
        <v>161</v>
      </c>
      <c r="E192" s="132" t="s">
        <v>407</v>
      </c>
      <c r="F192" s="132"/>
      <c r="G192" s="21">
        <f t="shared" si="13"/>
        <v>389351</v>
      </c>
      <c r="H192" s="21">
        <f t="shared" si="13"/>
        <v>0</v>
      </c>
    </row>
    <row r="193" spans="1:8" ht="19.5" customHeight="1">
      <c r="A193" s="49" t="s">
        <v>160</v>
      </c>
      <c r="B193" s="114" t="s">
        <v>10</v>
      </c>
      <c r="C193" s="13" t="s">
        <v>297</v>
      </c>
      <c r="D193" s="13" t="s">
        <v>161</v>
      </c>
      <c r="E193" s="134" t="s">
        <v>407</v>
      </c>
      <c r="F193" s="134" t="s">
        <v>110</v>
      </c>
      <c r="G193" s="21">
        <v>389351</v>
      </c>
      <c r="H193" s="21">
        <v>0</v>
      </c>
    </row>
    <row r="194" spans="1:8" ht="14.25" customHeight="1">
      <c r="A194" s="48" t="s">
        <v>308</v>
      </c>
      <c r="B194" s="172" t="s">
        <v>10</v>
      </c>
      <c r="C194" s="10">
        <v>10</v>
      </c>
      <c r="D194" s="10" t="s">
        <v>164</v>
      </c>
      <c r="E194" s="132"/>
      <c r="F194" s="132"/>
      <c r="G194" s="21">
        <f aca="true" t="shared" si="14" ref="G194:H198">G195</f>
        <v>20000</v>
      </c>
      <c r="H194" s="21">
        <f t="shared" si="14"/>
        <v>0</v>
      </c>
    </row>
    <row r="195" spans="1:8" ht="38.25" customHeight="1">
      <c r="A195" s="98" t="s">
        <v>488</v>
      </c>
      <c r="B195" s="172" t="s">
        <v>10</v>
      </c>
      <c r="C195" s="10">
        <v>10</v>
      </c>
      <c r="D195" s="10" t="s">
        <v>164</v>
      </c>
      <c r="E195" s="132" t="s">
        <v>185</v>
      </c>
      <c r="F195" s="132"/>
      <c r="G195" s="21">
        <f t="shared" si="14"/>
        <v>20000</v>
      </c>
      <c r="H195" s="21">
        <f t="shared" si="14"/>
        <v>0</v>
      </c>
    </row>
    <row r="196" spans="1:8" ht="15.75" customHeight="1">
      <c r="A196" s="98" t="s">
        <v>189</v>
      </c>
      <c r="B196" s="172" t="s">
        <v>10</v>
      </c>
      <c r="C196" s="10" t="s">
        <v>297</v>
      </c>
      <c r="D196" s="10" t="s">
        <v>164</v>
      </c>
      <c r="E196" s="132" t="s">
        <v>188</v>
      </c>
      <c r="F196" s="132"/>
      <c r="G196" s="42">
        <f t="shared" si="14"/>
        <v>20000</v>
      </c>
      <c r="H196" s="42">
        <f t="shared" si="14"/>
        <v>0</v>
      </c>
    </row>
    <row r="197" spans="1:8" ht="28.5" customHeight="1">
      <c r="A197" s="48" t="s">
        <v>159</v>
      </c>
      <c r="B197" s="172" t="s">
        <v>10</v>
      </c>
      <c r="C197" s="10" t="s">
        <v>297</v>
      </c>
      <c r="D197" s="10" t="s">
        <v>164</v>
      </c>
      <c r="E197" s="132" t="s">
        <v>405</v>
      </c>
      <c r="F197" s="132"/>
      <c r="G197" s="21">
        <f t="shared" si="14"/>
        <v>20000</v>
      </c>
      <c r="H197" s="21">
        <f t="shared" si="14"/>
        <v>0</v>
      </c>
    </row>
    <row r="198" spans="1:8" ht="25.5" customHeight="1">
      <c r="A198" s="48" t="s">
        <v>408</v>
      </c>
      <c r="B198" s="172" t="s">
        <v>10</v>
      </c>
      <c r="C198" s="10">
        <v>10</v>
      </c>
      <c r="D198" s="10" t="s">
        <v>164</v>
      </c>
      <c r="E198" s="132" t="s">
        <v>409</v>
      </c>
      <c r="F198" s="132"/>
      <c r="G198" s="21">
        <f t="shared" si="14"/>
        <v>20000</v>
      </c>
      <c r="H198" s="21">
        <f t="shared" si="14"/>
        <v>0</v>
      </c>
    </row>
    <row r="199" spans="1:8" ht="15.75" customHeight="1">
      <c r="A199" s="49" t="s">
        <v>160</v>
      </c>
      <c r="B199" s="114" t="s">
        <v>10</v>
      </c>
      <c r="C199" s="13" t="s">
        <v>297</v>
      </c>
      <c r="D199" s="13" t="s">
        <v>164</v>
      </c>
      <c r="E199" s="134" t="s">
        <v>409</v>
      </c>
      <c r="F199" s="134" t="s">
        <v>110</v>
      </c>
      <c r="G199" s="22">
        <v>20000</v>
      </c>
      <c r="H199" s="21">
        <v>0</v>
      </c>
    </row>
    <row r="200" spans="1:8" ht="38.25">
      <c r="A200" s="107" t="s">
        <v>362</v>
      </c>
      <c r="B200" s="114" t="s">
        <v>10</v>
      </c>
      <c r="C200" s="10" t="s">
        <v>297</v>
      </c>
      <c r="D200" s="10" t="s">
        <v>164</v>
      </c>
      <c r="E200" s="10" t="s">
        <v>194</v>
      </c>
      <c r="F200" s="10"/>
      <c r="G200" s="21">
        <f>G201</f>
        <v>89000</v>
      </c>
      <c r="H200" s="21">
        <f>H201</f>
        <v>89000</v>
      </c>
    </row>
    <row r="201" spans="1:8" ht="38.25">
      <c r="A201" s="107" t="s">
        <v>371</v>
      </c>
      <c r="B201" s="114" t="s">
        <v>10</v>
      </c>
      <c r="C201" s="10" t="s">
        <v>297</v>
      </c>
      <c r="D201" s="10" t="s">
        <v>164</v>
      </c>
      <c r="E201" s="10" t="s">
        <v>193</v>
      </c>
      <c r="F201" s="10"/>
      <c r="G201" s="21">
        <f>G202</f>
        <v>89000</v>
      </c>
      <c r="H201" s="21">
        <f>H202</f>
        <v>89000</v>
      </c>
    </row>
    <row r="202" spans="1:8" ht="63.75" customHeight="1">
      <c r="A202" s="109" t="s">
        <v>418</v>
      </c>
      <c r="B202" s="114" t="s">
        <v>10</v>
      </c>
      <c r="C202" s="10" t="s">
        <v>297</v>
      </c>
      <c r="D202" s="10" t="s">
        <v>164</v>
      </c>
      <c r="E202" s="10" t="s">
        <v>105</v>
      </c>
      <c r="F202" s="10"/>
      <c r="G202" s="21">
        <f>G204</f>
        <v>89000</v>
      </c>
      <c r="H202" s="21">
        <f>H204</f>
        <v>89000</v>
      </c>
    </row>
    <row r="203" spans="1:8" ht="15.75">
      <c r="A203" s="49" t="s">
        <v>398</v>
      </c>
      <c r="B203" s="114" t="s">
        <v>10</v>
      </c>
      <c r="C203" s="13" t="s">
        <v>297</v>
      </c>
      <c r="D203" s="13" t="s">
        <v>164</v>
      </c>
      <c r="E203" s="13" t="s">
        <v>105</v>
      </c>
      <c r="F203" s="134" t="s">
        <v>397</v>
      </c>
      <c r="G203" s="21">
        <f>G204</f>
        <v>89000</v>
      </c>
      <c r="H203" s="21">
        <f>H204</f>
        <v>89000</v>
      </c>
    </row>
    <row r="204" spans="1:8" ht="38.25">
      <c r="A204" s="49" t="s">
        <v>400</v>
      </c>
      <c r="B204" s="114" t="s">
        <v>10</v>
      </c>
      <c r="C204" s="13" t="s">
        <v>297</v>
      </c>
      <c r="D204" s="13" t="s">
        <v>164</v>
      </c>
      <c r="E204" s="13" t="s">
        <v>105</v>
      </c>
      <c r="F204" s="134" t="s">
        <v>399</v>
      </c>
      <c r="G204" s="22">
        <v>89000</v>
      </c>
      <c r="H204" s="22">
        <v>89000</v>
      </c>
    </row>
    <row r="205" spans="1:8" ht="21.75" customHeight="1">
      <c r="A205" s="55" t="s">
        <v>171</v>
      </c>
      <c r="B205" s="115" t="s">
        <v>10</v>
      </c>
      <c r="C205" s="54">
        <v>11</v>
      </c>
      <c r="D205" s="54"/>
      <c r="E205" s="54"/>
      <c r="F205" s="54"/>
      <c r="G205" s="56">
        <f aca="true" t="shared" si="15" ref="G205:H209">G206</f>
        <v>30000</v>
      </c>
      <c r="H205" s="56">
        <f t="shared" si="15"/>
        <v>0</v>
      </c>
    </row>
    <row r="206" spans="1:8" ht="13.5" customHeight="1">
      <c r="A206" s="48" t="s">
        <v>294</v>
      </c>
      <c r="B206" s="114" t="s">
        <v>10</v>
      </c>
      <c r="C206" s="10">
        <v>11</v>
      </c>
      <c r="D206" s="10" t="s">
        <v>161</v>
      </c>
      <c r="E206" s="10"/>
      <c r="F206" s="10"/>
      <c r="G206" s="21">
        <f t="shared" si="15"/>
        <v>30000</v>
      </c>
      <c r="H206" s="21">
        <f t="shared" si="15"/>
        <v>0</v>
      </c>
    </row>
    <row r="207" spans="1:8" ht="26.25" customHeight="1">
      <c r="A207" s="48" t="s">
        <v>490</v>
      </c>
      <c r="B207" s="114" t="s">
        <v>10</v>
      </c>
      <c r="C207" s="10">
        <v>11</v>
      </c>
      <c r="D207" s="10" t="s">
        <v>161</v>
      </c>
      <c r="E207" s="10" t="s">
        <v>182</v>
      </c>
      <c r="F207" s="10"/>
      <c r="G207" s="21">
        <f t="shared" si="15"/>
        <v>30000</v>
      </c>
      <c r="H207" s="21">
        <f t="shared" si="15"/>
        <v>0</v>
      </c>
    </row>
    <row r="208" spans="1:8" ht="24" customHeight="1">
      <c r="A208" s="48" t="s">
        <v>184</v>
      </c>
      <c r="B208" s="114" t="s">
        <v>10</v>
      </c>
      <c r="C208" s="10" t="s">
        <v>302</v>
      </c>
      <c r="D208" s="10" t="s">
        <v>161</v>
      </c>
      <c r="E208" s="10" t="s">
        <v>183</v>
      </c>
      <c r="F208" s="10"/>
      <c r="G208" s="42">
        <f t="shared" si="15"/>
        <v>30000</v>
      </c>
      <c r="H208" s="42">
        <f t="shared" si="15"/>
        <v>0</v>
      </c>
    </row>
    <row r="209" spans="1:8" ht="20.25" customHeight="1">
      <c r="A209" s="48" t="s">
        <v>172</v>
      </c>
      <c r="B209" s="114" t="s">
        <v>10</v>
      </c>
      <c r="C209" s="10">
        <v>11</v>
      </c>
      <c r="D209" s="10" t="s">
        <v>161</v>
      </c>
      <c r="E209" s="10" t="s">
        <v>181</v>
      </c>
      <c r="F209" s="10"/>
      <c r="G209" s="21">
        <f t="shared" si="15"/>
        <v>30000</v>
      </c>
      <c r="H209" s="21">
        <f t="shared" si="15"/>
        <v>0</v>
      </c>
    </row>
    <row r="210" spans="1:8" ht="32.25" customHeight="1">
      <c r="A210" s="108" t="s">
        <v>112</v>
      </c>
      <c r="B210" s="114" t="s">
        <v>10</v>
      </c>
      <c r="C210" s="13" t="s">
        <v>302</v>
      </c>
      <c r="D210" s="13" t="s">
        <v>161</v>
      </c>
      <c r="E210" s="13" t="s">
        <v>181</v>
      </c>
      <c r="F210" s="13" t="s">
        <v>104</v>
      </c>
      <c r="G210" s="22">
        <v>30000</v>
      </c>
      <c r="H210" s="22">
        <v>0</v>
      </c>
    </row>
    <row r="211" spans="1:8" ht="2.25" customHeight="1">
      <c r="A211" s="55" t="s">
        <v>412</v>
      </c>
      <c r="B211" s="115" t="s">
        <v>10</v>
      </c>
      <c r="C211" s="54" t="s">
        <v>296</v>
      </c>
      <c r="D211" s="54"/>
      <c r="E211" s="133"/>
      <c r="F211" s="54"/>
      <c r="G211" s="56">
        <f aca="true" t="shared" si="16" ref="G211:H215">G212</f>
        <v>0</v>
      </c>
      <c r="H211" s="56">
        <f t="shared" si="16"/>
        <v>0</v>
      </c>
    </row>
    <row r="212" spans="1:8" ht="25.5" hidden="1">
      <c r="A212" s="48" t="s">
        <v>413</v>
      </c>
      <c r="B212" s="114" t="s">
        <v>10</v>
      </c>
      <c r="C212" s="10" t="s">
        <v>296</v>
      </c>
      <c r="D212" s="10" t="s">
        <v>161</v>
      </c>
      <c r="E212" s="132"/>
      <c r="F212" s="13"/>
      <c r="G212" s="21">
        <f t="shared" si="16"/>
        <v>0</v>
      </c>
      <c r="H212" s="21">
        <f t="shared" si="16"/>
        <v>0</v>
      </c>
    </row>
    <row r="213" spans="1:8" ht="38.25" hidden="1">
      <c r="A213" s="107" t="s">
        <v>414</v>
      </c>
      <c r="B213" s="114" t="s">
        <v>10</v>
      </c>
      <c r="C213" s="10" t="s">
        <v>296</v>
      </c>
      <c r="D213" s="10" t="s">
        <v>161</v>
      </c>
      <c r="E213" s="132" t="s">
        <v>194</v>
      </c>
      <c r="F213" s="13"/>
      <c r="G213" s="21">
        <f t="shared" si="16"/>
        <v>0</v>
      </c>
      <c r="H213" s="21">
        <f t="shared" si="16"/>
        <v>0</v>
      </c>
    </row>
    <row r="214" spans="1:8" ht="38.25" hidden="1">
      <c r="A214" s="107" t="s">
        <v>410</v>
      </c>
      <c r="B214" s="114" t="s">
        <v>10</v>
      </c>
      <c r="C214" s="10" t="s">
        <v>296</v>
      </c>
      <c r="D214" s="10" t="s">
        <v>161</v>
      </c>
      <c r="E214" s="132" t="s">
        <v>193</v>
      </c>
      <c r="F214" s="13"/>
      <c r="G214" s="21">
        <f t="shared" si="16"/>
        <v>0</v>
      </c>
      <c r="H214" s="21">
        <f t="shared" si="16"/>
        <v>0</v>
      </c>
    </row>
    <row r="215" spans="1:8" ht="15.75" hidden="1">
      <c r="A215" s="108" t="s">
        <v>415</v>
      </c>
      <c r="B215" s="114" t="s">
        <v>10</v>
      </c>
      <c r="C215" s="13" t="s">
        <v>296</v>
      </c>
      <c r="D215" s="13" t="s">
        <v>161</v>
      </c>
      <c r="E215" s="134" t="s">
        <v>417</v>
      </c>
      <c r="F215" s="13"/>
      <c r="G215" s="21">
        <f t="shared" si="16"/>
        <v>0</v>
      </c>
      <c r="H215" s="21">
        <f t="shared" si="16"/>
        <v>0</v>
      </c>
    </row>
    <row r="216" spans="1:8" ht="15.75" hidden="1">
      <c r="A216" s="108" t="s">
        <v>416</v>
      </c>
      <c r="B216" s="114" t="s">
        <v>10</v>
      </c>
      <c r="C216" s="13" t="s">
        <v>296</v>
      </c>
      <c r="D216" s="13" t="s">
        <v>161</v>
      </c>
      <c r="E216" s="134" t="s">
        <v>417</v>
      </c>
      <c r="F216" s="13" t="s">
        <v>15</v>
      </c>
      <c r="G216" s="22">
        <v>0</v>
      </c>
      <c r="H216" s="22">
        <v>0</v>
      </c>
    </row>
    <row r="217" spans="1:8" ht="19.5" customHeight="1">
      <c r="A217" s="52" t="s">
        <v>309</v>
      </c>
      <c r="B217" s="116"/>
      <c r="C217" s="38"/>
      <c r="D217" s="38"/>
      <c r="E217" s="38"/>
      <c r="F217" s="38"/>
      <c r="G217" s="39">
        <f>G6+G47+G54+G92+G115+G162+G205+G187+G211</f>
        <v>23385214</v>
      </c>
      <c r="H217" s="39">
        <f>H6+H47+H54+H92+H115+H162+H205+H187+H211</f>
        <v>11913600</v>
      </c>
    </row>
  </sheetData>
  <sheetProtection/>
  <mergeCells count="4">
    <mergeCell ref="A2:H2"/>
    <mergeCell ref="A3:H3"/>
    <mergeCell ref="A4:A5"/>
    <mergeCell ref="A1:H1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36"/>
  <sheetViews>
    <sheetView view="pageBreakPreview" zoomScaleSheetLayoutView="100" zoomScalePageLayoutView="0" workbookViewId="0" topLeftCell="A119">
      <selection activeCell="I127" sqref="I127"/>
    </sheetView>
  </sheetViews>
  <sheetFormatPr defaultColWidth="9.140625" defaultRowHeight="15"/>
  <cols>
    <col min="1" max="1" width="65.421875" style="8" customWidth="1"/>
    <col min="2" max="2" width="15.00390625" style="26" customWidth="1"/>
    <col min="3" max="3" width="7.00390625" style="27" customWidth="1"/>
    <col min="4" max="4" width="6.140625" style="27" customWidth="1"/>
    <col min="5" max="5" width="7.28125" style="27" customWidth="1"/>
    <col min="6" max="6" width="5.57421875" style="27" customWidth="1"/>
    <col min="7" max="7" width="15.28125" style="25" customWidth="1"/>
  </cols>
  <sheetData>
    <row r="1" spans="1:7" ht="63" customHeight="1">
      <c r="A1" s="307" t="s">
        <v>635</v>
      </c>
      <c r="B1" s="308"/>
      <c r="C1" s="308"/>
      <c r="D1" s="308"/>
      <c r="E1" s="308"/>
      <c r="F1" s="308"/>
      <c r="G1" s="308"/>
    </row>
    <row r="2" spans="1:7" ht="91.5" customHeight="1">
      <c r="A2" s="307" t="s">
        <v>614</v>
      </c>
      <c r="B2" s="308"/>
      <c r="C2" s="308"/>
      <c r="D2" s="308"/>
      <c r="E2" s="308"/>
      <c r="F2" s="308"/>
      <c r="G2" s="308"/>
    </row>
    <row r="3" spans="1:7" ht="63" customHeight="1">
      <c r="A3" s="309" t="s">
        <v>526</v>
      </c>
      <c r="B3" s="310"/>
      <c r="C3" s="310"/>
      <c r="D3" s="310"/>
      <c r="E3" s="310"/>
      <c r="F3" s="310"/>
      <c r="G3" s="310"/>
    </row>
    <row r="4" spans="1:7" ht="16.5" thickBot="1">
      <c r="A4" s="205"/>
      <c r="B4" s="206"/>
      <c r="C4" s="207"/>
      <c r="D4" s="207"/>
      <c r="E4" s="207"/>
      <c r="F4" s="207"/>
      <c r="G4" s="208" t="s">
        <v>225</v>
      </c>
    </row>
    <row r="5" spans="1:7" ht="15.75" customHeight="1">
      <c r="A5" s="311" t="s">
        <v>256</v>
      </c>
      <c r="B5" s="313" t="s">
        <v>178</v>
      </c>
      <c r="C5" s="315" t="s">
        <v>257</v>
      </c>
      <c r="D5" s="315" t="s">
        <v>177</v>
      </c>
      <c r="E5" s="315" t="s">
        <v>139</v>
      </c>
      <c r="F5" s="315" t="s">
        <v>258</v>
      </c>
      <c r="G5" s="209" t="s">
        <v>141</v>
      </c>
    </row>
    <row r="6" spans="1:7" ht="49.5" customHeight="1">
      <c r="A6" s="312"/>
      <c r="B6" s="314"/>
      <c r="C6" s="316"/>
      <c r="D6" s="316"/>
      <c r="E6" s="316"/>
      <c r="F6" s="316"/>
      <c r="G6" s="210" t="s">
        <v>527</v>
      </c>
    </row>
    <row r="7" spans="1:7" ht="31.5">
      <c r="A7" s="211" t="s">
        <v>490</v>
      </c>
      <c r="B7" s="118" t="s">
        <v>182</v>
      </c>
      <c r="C7" s="121"/>
      <c r="D7" s="121"/>
      <c r="E7" s="121"/>
      <c r="F7" s="121"/>
      <c r="G7" s="128">
        <f>G8</f>
        <v>63000</v>
      </c>
    </row>
    <row r="8" spans="1:7" ht="15.75">
      <c r="A8" s="212" t="s">
        <v>172</v>
      </c>
      <c r="B8" s="149" t="s">
        <v>183</v>
      </c>
      <c r="C8" s="213"/>
      <c r="D8" s="213"/>
      <c r="E8" s="213"/>
      <c r="F8" s="213"/>
      <c r="G8" s="129">
        <f>G9</f>
        <v>63000</v>
      </c>
    </row>
    <row r="9" spans="1:7" ht="15.75">
      <c r="A9" s="212" t="s">
        <v>171</v>
      </c>
      <c r="B9" s="149" t="s">
        <v>411</v>
      </c>
      <c r="C9" s="213">
        <v>11</v>
      </c>
      <c r="D9" s="213"/>
      <c r="E9" s="213"/>
      <c r="F9" s="213"/>
      <c r="G9" s="129">
        <f>G10</f>
        <v>63000</v>
      </c>
    </row>
    <row r="10" spans="1:7" ht="15.75">
      <c r="A10" s="212" t="s">
        <v>353</v>
      </c>
      <c r="B10" s="149" t="s">
        <v>411</v>
      </c>
      <c r="C10" s="213">
        <v>11</v>
      </c>
      <c r="D10" s="213" t="s">
        <v>161</v>
      </c>
      <c r="E10" s="213"/>
      <c r="F10" s="213"/>
      <c r="G10" s="129">
        <f>G11</f>
        <v>63000</v>
      </c>
    </row>
    <row r="11" spans="1:7" ht="31.5">
      <c r="A11" s="214" t="s">
        <v>112</v>
      </c>
      <c r="B11" s="149" t="s">
        <v>411</v>
      </c>
      <c r="C11" s="213" t="s">
        <v>302</v>
      </c>
      <c r="D11" s="213" t="s">
        <v>161</v>
      </c>
      <c r="E11" s="213" t="s">
        <v>104</v>
      </c>
      <c r="F11" s="213"/>
      <c r="G11" s="129">
        <f>G12</f>
        <v>63000</v>
      </c>
    </row>
    <row r="12" spans="1:7" ht="31.5">
      <c r="A12" s="212" t="s">
        <v>16</v>
      </c>
      <c r="B12" s="149" t="s">
        <v>411</v>
      </c>
      <c r="C12" s="213">
        <v>11</v>
      </c>
      <c r="D12" s="213" t="s">
        <v>161</v>
      </c>
      <c r="E12" s="213" t="s">
        <v>104</v>
      </c>
      <c r="F12" s="213" t="s">
        <v>10</v>
      </c>
      <c r="G12" s="126">
        <v>63000</v>
      </c>
    </row>
    <row r="13" spans="1:7" ht="47.25">
      <c r="A13" s="215" t="s">
        <v>500</v>
      </c>
      <c r="B13" s="118" t="s">
        <v>185</v>
      </c>
      <c r="C13" s="121"/>
      <c r="D13" s="121"/>
      <c r="E13" s="121"/>
      <c r="F13" s="121"/>
      <c r="G13" s="128">
        <f>G14</f>
        <v>413704</v>
      </c>
    </row>
    <row r="14" spans="1:7" ht="31.5">
      <c r="A14" s="212" t="s">
        <v>159</v>
      </c>
      <c r="B14" s="149" t="s">
        <v>188</v>
      </c>
      <c r="C14" s="213"/>
      <c r="D14" s="213"/>
      <c r="E14" s="213"/>
      <c r="F14" s="213"/>
      <c r="G14" s="129">
        <f>G15+G20</f>
        <v>413704</v>
      </c>
    </row>
    <row r="15" spans="1:7" ht="15.75">
      <c r="A15" s="216" t="s">
        <v>259</v>
      </c>
      <c r="B15" s="149" t="s">
        <v>405</v>
      </c>
      <c r="C15" s="213">
        <v>10</v>
      </c>
      <c r="D15" s="213"/>
      <c r="E15" s="213"/>
      <c r="F15" s="213"/>
      <c r="G15" s="129">
        <f>G16</f>
        <v>368704</v>
      </c>
    </row>
    <row r="16" spans="1:7" ht="15.75">
      <c r="A16" s="216" t="s">
        <v>158</v>
      </c>
      <c r="B16" s="149" t="s">
        <v>405</v>
      </c>
      <c r="C16" s="213">
        <v>10</v>
      </c>
      <c r="D16" s="213" t="s">
        <v>161</v>
      </c>
      <c r="E16" s="213"/>
      <c r="F16" s="213"/>
      <c r="G16" s="129">
        <f>G17</f>
        <v>368704</v>
      </c>
    </row>
    <row r="17" spans="1:7" ht="31.5">
      <c r="A17" s="216" t="s">
        <v>17</v>
      </c>
      <c r="B17" s="149" t="s">
        <v>407</v>
      </c>
      <c r="C17" s="213">
        <v>10</v>
      </c>
      <c r="D17" s="213" t="s">
        <v>161</v>
      </c>
      <c r="E17" s="213"/>
      <c r="F17" s="213"/>
      <c r="G17" s="129">
        <f>G18</f>
        <v>368704</v>
      </c>
    </row>
    <row r="18" spans="1:7" ht="15.75">
      <c r="A18" s="216" t="s">
        <v>160</v>
      </c>
      <c r="B18" s="149" t="s">
        <v>407</v>
      </c>
      <c r="C18" s="213" t="s">
        <v>297</v>
      </c>
      <c r="D18" s="213" t="s">
        <v>161</v>
      </c>
      <c r="E18" s="213" t="s">
        <v>110</v>
      </c>
      <c r="F18" s="117"/>
      <c r="G18" s="129">
        <f>G19</f>
        <v>368704</v>
      </c>
    </row>
    <row r="19" spans="1:7" ht="31.5">
      <c r="A19" s="212" t="s">
        <v>18</v>
      </c>
      <c r="B19" s="149" t="s">
        <v>407</v>
      </c>
      <c r="C19" s="213">
        <v>10</v>
      </c>
      <c r="D19" s="213" t="s">
        <v>161</v>
      </c>
      <c r="E19" s="213" t="s">
        <v>110</v>
      </c>
      <c r="F19" s="213" t="s">
        <v>10</v>
      </c>
      <c r="G19" s="126">
        <v>368704</v>
      </c>
    </row>
    <row r="20" spans="1:7" ht="31.5">
      <c r="A20" s="212" t="s">
        <v>170</v>
      </c>
      <c r="B20" s="149" t="s">
        <v>409</v>
      </c>
      <c r="C20" s="213"/>
      <c r="D20" s="213"/>
      <c r="E20" s="213"/>
      <c r="F20" s="213"/>
      <c r="G20" s="129">
        <f>G21</f>
        <v>45000</v>
      </c>
    </row>
    <row r="21" spans="1:7" ht="15.75">
      <c r="A21" s="212" t="s">
        <v>260</v>
      </c>
      <c r="B21" s="149" t="s">
        <v>409</v>
      </c>
      <c r="C21" s="213">
        <v>10</v>
      </c>
      <c r="D21" s="213" t="s">
        <v>164</v>
      </c>
      <c r="E21" s="213"/>
      <c r="F21" s="213"/>
      <c r="G21" s="129">
        <f>G22</f>
        <v>45000</v>
      </c>
    </row>
    <row r="22" spans="1:7" ht="15.75">
      <c r="A22" s="216" t="s">
        <v>160</v>
      </c>
      <c r="B22" s="149" t="s">
        <v>409</v>
      </c>
      <c r="C22" s="213" t="s">
        <v>297</v>
      </c>
      <c r="D22" s="213" t="s">
        <v>164</v>
      </c>
      <c r="E22" s="213" t="s">
        <v>110</v>
      </c>
      <c r="F22" s="117"/>
      <c r="G22" s="129">
        <f>G23</f>
        <v>45000</v>
      </c>
    </row>
    <row r="23" spans="1:7" ht="31.5">
      <c r="A23" s="212" t="s">
        <v>18</v>
      </c>
      <c r="B23" s="149" t="s">
        <v>409</v>
      </c>
      <c r="C23" s="213">
        <v>10</v>
      </c>
      <c r="D23" s="213" t="s">
        <v>164</v>
      </c>
      <c r="E23" s="213" t="s">
        <v>110</v>
      </c>
      <c r="F23" s="213" t="s">
        <v>10</v>
      </c>
      <c r="G23" s="126">
        <v>45000</v>
      </c>
    </row>
    <row r="24" spans="1:7" ht="47.25">
      <c r="A24" s="215" t="s">
        <v>501</v>
      </c>
      <c r="B24" s="118" t="s">
        <v>197</v>
      </c>
      <c r="C24" s="121"/>
      <c r="D24" s="121"/>
      <c r="E24" s="121"/>
      <c r="F24" s="121"/>
      <c r="G24" s="128">
        <f>G25</f>
        <v>70000</v>
      </c>
    </row>
    <row r="25" spans="1:7" ht="31.5">
      <c r="A25" s="212" t="s">
        <v>200</v>
      </c>
      <c r="B25" s="149" t="s">
        <v>198</v>
      </c>
      <c r="C25" s="117"/>
      <c r="D25" s="117"/>
      <c r="E25" s="117"/>
      <c r="F25" s="117"/>
      <c r="G25" s="129">
        <f>G26+G31</f>
        <v>70000</v>
      </c>
    </row>
    <row r="26" spans="1:7" ht="15.75">
      <c r="A26" s="212" t="s">
        <v>143</v>
      </c>
      <c r="B26" s="149" t="s">
        <v>366</v>
      </c>
      <c r="C26" s="213" t="s">
        <v>161</v>
      </c>
      <c r="D26" s="213"/>
      <c r="E26" s="213"/>
      <c r="F26" s="213"/>
      <c r="G26" s="129">
        <f>G27</f>
        <v>10000</v>
      </c>
    </row>
    <row r="27" spans="1:7" ht="15.75">
      <c r="A27" s="212" t="s">
        <v>145</v>
      </c>
      <c r="B27" s="149" t="s">
        <v>366</v>
      </c>
      <c r="C27" s="213" t="s">
        <v>161</v>
      </c>
      <c r="D27" s="213" t="s">
        <v>296</v>
      </c>
      <c r="E27" s="213"/>
      <c r="F27" s="213"/>
      <c r="G27" s="129">
        <f>G28</f>
        <v>10000</v>
      </c>
    </row>
    <row r="28" spans="1:7" ht="31.5">
      <c r="A28" s="212" t="s">
        <v>19</v>
      </c>
      <c r="B28" s="149" t="s">
        <v>366</v>
      </c>
      <c r="C28" s="213" t="s">
        <v>161</v>
      </c>
      <c r="D28" s="213" t="s">
        <v>296</v>
      </c>
      <c r="E28" s="213"/>
      <c r="F28" s="213"/>
      <c r="G28" s="129">
        <f>G29</f>
        <v>10000</v>
      </c>
    </row>
    <row r="29" spans="1:7" ht="15.75">
      <c r="A29" s="108" t="s">
        <v>529</v>
      </c>
      <c r="B29" s="149" t="s">
        <v>366</v>
      </c>
      <c r="C29" s="213" t="s">
        <v>161</v>
      </c>
      <c r="D29" s="213" t="s">
        <v>296</v>
      </c>
      <c r="E29" s="213" t="s">
        <v>528</v>
      </c>
      <c r="F29" s="213"/>
      <c r="G29" s="129">
        <f>G30</f>
        <v>10000</v>
      </c>
    </row>
    <row r="30" spans="1:7" ht="31.5">
      <c r="A30" s="212" t="s">
        <v>18</v>
      </c>
      <c r="B30" s="149" t="s">
        <v>366</v>
      </c>
      <c r="C30" s="213" t="s">
        <v>161</v>
      </c>
      <c r="D30" s="213" t="s">
        <v>296</v>
      </c>
      <c r="E30" s="213" t="s">
        <v>528</v>
      </c>
      <c r="F30" s="213" t="s">
        <v>10</v>
      </c>
      <c r="G30" s="126">
        <v>10000</v>
      </c>
    </row>
    <row r="31" spans="1:7" ht="15.75">
      <c r="A31" s="212" t="s">
        <v>20</v>
      </c>
      <c r="B31" s="149" t="s">
        <v>366</v>
      </c>
      <c r="C31" s="213" t="s">
        <v>168</v>
      </c>
      <c r="D31" s="213"/>
      <c r="E31" s="213"/>
      <c r="F31" s="213"/>
      <c r="G31" s="129">
        <f>G32</f>
        <v>60000</v>
      </c>
    </row>
    <row r="32" spans="1:7" ht="15.75">
      <c r="A32" s="212" t="s">
        <v>21</v>
      </c>
      <c r="B32" s="149" t="s">
        <v>366</v>
      </c>
      <c r="C32" s="213" t="s">
        <v>168</v>
      </c>
      <c r="D32" s="213" t="s">
        <v>165</v>
      </c>
      <c r="E32" s="213"/>
      <c r="F32" s="213"/>
      <c r="G32" s="129">
        <f>G33</f>
        <v>60000</v>
      </c>
    </row>
    <row r="33" spans="1:7" ht="31.5">
      <c r="A33" s="212" t="s">
        <v>144</v>
      </c>
      <c r="B33" s="149" t="s">
        <v>366</v>
      </c>
      <c r="C33" s="213" t="s">
        <v>168</v>
      </c>
      <c r="D33" s="213" t="s">
        <v>165</v>
      </c>
      <c r="E33" s="213" t="s">
        <v>104</v>
      </c>
      <c r="F33" s="213"/>
      <c r="G33" s="129">
        <f>G34</f>
        <v>60000</v>
      </c>
    </row>
    <row r="34" spans="1:7" ht="31.5">
      <c r="A34" s="212" t="s">
        <v>18</v>
      </c>
      <c r="B34" s="149" t="s">
        <v>366</v>
      </c>
      <c r="C34" s="213" t="s">
        <v>168</v>
      </c>
      <c r="D34" s="213" t="s">
        <v>165</v>
      </c>
      <c r="E34" s="213" t="s">
        <v>104</v>
      </c>
      <c r="F34" s="213" t="s">
        <v>10</v>
      </c>
      <c r="G34" s="126">
        <v>60000</v>
      </c>
    </row>
    <row r="35" spans="1:7" ht="47.25">
      <c r="A35" s="243" t="s">
        <v>496</v>
      </c>
      <c r="B35" s="118" t="s">
        <v>201</v>
      </c>
      <c r="C35" s="120"/>
      <c r="D35" s="120"/>
      <c r="E35" s="120"/>
      <c r="F35" s="120"/>
      <c r="G35" s="128">
        <f aca="true" t="shared" si="0" ref="G35:G43">G36</f>
        <v>237000</v>
      </c>
    </row>
    <row r="36" spans="1:7" ht="31.5">
      <c r="A36" s="212" t="s">
        <v>205</v>
      </c>
      <c r="B36" s="149" t="s">
        <v>199</v>
      </c>
      <c r="C36" s="213"/>
      <c r="D36" s="213"/>
      <c r="E36" s="213"/>
      <c r="F36" s="213"/>
      <c r="G36" s="129">
        <f>G37+G42</f>
        <v>237000</v>
      </c>
    </row>
    <row r="37" spans="1:7" ht="15.75">
      <c r="A37" s="212" t="s">
        <v>453</v>
      </c>
      <c r="B37" s="149" t="s">
        <v>390</v>
      </c>
      <c r="C37" s="213" t="s">
        <v>166</v>
      </c>
      <c r="D37" s="213"/>
      <c r="E37" s="213"/>
      <c r="F37" s="213"/>
      <c r="G37" s="129">
        <f t="shared" si="0"/>
        <v>128919.19</v>
      </c>
    </row>
    <row r="38" spans="1:7" ht="15.75">
      <c r="A38" s="212" t="s">
        <v>552</v>
      </c>
      <c r="B38" s="149" t="s">
        <v>390</v>
      </c>
      <c r="C38" s="213" t="s">
        <v>166</v>
      </c>
      <c r="D38" s="213" t="s">
        <v>166</v>
      </c>
      <c r="E38" s="213"/>
      <c r="F38" s="213"/>
      <c r="G38" s="129">
        <f t="shared" si="0"/>
        <v>128919.19</v>
      </c>
    </row>
    <row r="39" spans="1:7" ht="31.5">
      <c r="A39" s="212" t="s">
        <v>22</v>
      </c>
      <c r="B39" s="149" t="s">
        <v>390</v>
      </c>
      <c r="C39" s="213" t="s">
        <v>166</v>
      </c>
      <c r="D39" s="213" t="s">
        <v>166</v>
      </c>
      <c r="E39" s="213"/>
      <c r="F39" s="213"/>
      <c r="G39" s="129">
        <f t="shared" si="0"/>
        <v>128919.19</v>
      </c>
    </row>
    <row r="40" spans="1:7" ht="31.5">
      <c r="A40" s="212" t="s">
        <v>144</v>
      </c>
      <c r="B40" s="149" t="s">
        <v>390</v>
      </c>
      <c r="C40" s="213" t="s">
        <v>166</v>
      </c>
      <c r="D40" s="213" t="s">
        <v>166</v>
      </c>
      <c r="E40" s="213" t="s">
        <v>104</v>
      </c>
      <c r="F40" s="213"/>
      <c r="G40" s="129">
        <f t="shared" si="0"/>
        <v>128919.19</v>
      </c>
    </row>
    <row r="41" spans="1:7" ht="31.5">
      <c r="A41" s="212" t="s">
        <v>18</v>
      </c>
      <c r="B41" s="149" t="s">
        <v>390</v>
      </c>
      <c r="C41" s="213" t="s">
        <v>166</v>
      </c>
      <c r="D41" s="213" t="s">
        <v>166</v>
      </c>
      <c r="E41" s="213" t="s">
        <v>104</v>
      </c>
      <c r="F41" s="213" t="s">
        <v>10</v>
      </c>
      <c r="G41" s="126">
        <v>128919.19</v>
      </c>
    </row>
    <row r="42" spans="1:7" ht="31.5">
      <c r="A42" s="212" t="s">
        <v>22</v>
      </c>
      <c r="B42" s="149" t="s">
        <v>563</v>
      </c>
      <c r="C42" s="213" t="s">
        <v>166</v>
      </c>
      <c r="D42" s="213" t="s">
        <v>166</v>
      </c>
      <c r="E42" s="213"/>
      <c r="F42" s="213"/>
      <c r="G42" s="129">
        <f t="shared" si="0"/>
        <v>108080.81</v>
      </c>
    </row>
    <row r="43" spans="1:7" ht="31.5">
      <c r="A43" s="212" t="s">
        <v>144</v>
      </c>
      <c r="B43" s="149" t="s">
        <v>563</v>
      </c>
      <c r="C43" s="213" t="s">
        <v>166</v>
      </c>
      <c r="D43" s="213" t="s">
        <v>166</v>
      </c>
      <c r="E43" s="213" t="s">
        <v>104</v>
      </c>
      <c r="F43" s="213"/>
      <c r="G43" s="129">
        <f t="shared" si="0"/>
        <v>108080.81</v>
      </c>
    </row>
    <row r="44" spans="1:7" ht="30.75" customHeight="1">
      <c r="A44" s="212" t="s">
        <v>18</v>
      </c>
      <c r="B44" s="149" t="s">
        <v>563</v>
      </c>
      <c r="C44" s="213" t="s">
        <v>166</v>
      </c>
      <c r="D44" s="213" t="s">
        <v>166</v>
      </c>
      <c r="E44" s="213" t="s">
        <v>104</v>
      </c>
      <c r="F44" s="213" t="s">
        <v>10</v>
      </c>
      <c r="G44" s="126">
        <v>108080.81</v>
      </c>
    </row>
    <row r="45" spans="1:7" ht="31.5" customHeight="1" hidden="1">
      <c r="A45" s="212" t="s">
        <v>18</v>
      </c>
      <c r="B45" s="149" t="s">
        <v>569</v>
      </c>
      <c r="C45" s="213" t="s">
        <v>169</v>
      </c>
      <c r="D45" s="213" t="s">
        <v>169</v>
      </c>
      <c r="E45" s="213" t="s">
        <v>295</v>
      </c>
      <c r="F45" s="213" t="s">
        <v>570</v>
      </c>
      <c r="G45" s="126">
        <v>0</v>
      </c>
    </row>
    <row r="46" spans="1:7" ht="31.5" customHeight="1" hidden="1">
      <c r="A46" s="212" t="s">
        <v>18</v>
      </c>
      <c r="B46" s="149" t="s">
        <v>571</v>
      </c>
      <c r="C46" s="213" t="s">
        <v>297</v>
      </c>
      <c r="D46" s="213" t="s">
        <v>297</v>
      </c>
      <c r="E46" s="213" t="s">
        <v>572</v>
      </c>
      <c r="F46" s="213" t="s">
        <v>573</v>
      </c>
      <c r="G46" s="126">
        <v>0</v>
      </c>
    </row>
    <row r="47" spans="1:7" ht="29.25" customHeight="1" hidden="1">
      <c r="A47" s="212" t="s">
        <v>18</v>
      </c>
      <c r="B47" s="149" t="s">
        <v>574</v>
      </c>
      <c r="C47" s="213" t="s">
        <v>302</v>
      </c>
      <c r="D47" s="213" t="s">
        <v>302</v>
      </c>
      <c r="E47" s="213" t="s">
        <v>575</v>
      </c>
      <c r="F47" s="213" t="s">
        <v>576</v>
      </c>
      <c r="G47" s="126">
        <v>0</v>
      </c>
    </row>
    <row r="48" spans="1:7" ht="31.5" customHeight="1" hidden="1">
      <c r="A48" s="212" t="s">
        <v>18</v>
      </c>
      <c r="B48" s="149" t="s">
        <v>577</v>
      </c>
      <c r="C48" s="213" t="s">
        <v>298</v>
      </c>
      <c r="D48" s="213" t="s">
        <v>298</v>
      </c>
      <c r="E48" s="213" t="s">
        <v>578</v>
      </c>
      <c r="F48" s="213" t="s">
        <v>579</v>
      </c>
      <c r="G48" s="126">
        <v>0</v>
      </c>
    </row>
    <row r="49" spans="1:7" ht="31.5" customHeight="1" hidden="1">
      <c r="A49" s="212" t="s">
        <v>18</v>
      </c>
      <c r="B49" s="149" t="s">
        <v>580</v>
      </c>
      <c r="C49" s="213" t="s">
        <v>296</v>
      </c>
      <c r="D49" s="213" t="s">
        <v>296</v>
      </c>
      <c r="E49" s="213" t="s">
        <v>581</v>
      </c>
      <c r="F49" s="213" t="s">
        <v>582</v>
      </c>
      <c r="G49" s="126">
        <v>0</v>
      </c>
    </row>
    <row r="50" spans="1:7" ht="31.5" customHeight="1" hidden="1">
      <c r="A50" s="212" t="s">
        <v>18</v>
      </c>
      <c r="B50" s="149" t="s">
        <v>583</v>
      </c>
      <c r="C50" s="213" t="s">
        <v>84</v>
      </c>
      <c r="D50" s="213" t="s">
        <v>84</v>
      </c>
      <c r="E50" s="213" t="s">
        <v>584</v>
      </c>
      <c r="F50" s="213" t="s">
        <v>585</v>
      </c>
      <c r="G50" s="126">
        <v>0</v>
      </c>
    </row>
    <row r="51" spans="1:7" ht="31.5" customHeight="1" hidden="1">
      <c r="A51" s="212" t="s">
        <v>18</v>
      </c>
      <c r="B51" s="149" t="s">
        <v>586</v>
      </c>
      <c r="C51" s="213" t="s">
        <v>587</v>
      </c>
      <c r="D51" s="213" t="s">
        <v>587</v>
      </c>
      <c r="E51" s="213" t="s">
        <v>588</v>
      </c>
      <c r="F51" s="213" t="s">
        <v>589</v>
      </c>
      <c r="G51" s="126">
        <v>0</v>
      </c>
    </row>
    <row r="52" spans="1:7" ht="31.5" customHeight="1" hidden="1">
      <c r="A52" s="212" t="s">
        <v>18</v>
      </c>
      <c r="B52" s="149" t="s">
        <v>590</v>
      </c>
      <c r="C52" s="213" t="s">
        <v>591</v>
      </c>
      <c r="D52" s="213" t="s">
        <v>591</v>
      </c>
      <c r="E52" s="213" t="s">
        <v>592</v>
      </c>
      <c r="F52" s="213" t="s">
        <v>593</v>
      </c>
      <c r="G52" s="126">
        <v>0</v>
      </c>
    </row>
    <row r="53" spans="1:7" ht="31.5" customHeight="1" hidden="1">
      <c r="A53" s="212" t="s">
        <v>18</v>
      </c>
      <c r="B53" s="149" t="s">
        <v>594</v>
      </c>
      <c r="C53" s="213" t="s">
        <v>595</v>
      </c>
      <c r="D53" s="213" t="s">
        <v>595</v>
      </c>
      <c r="E53" s="213" t="s">
        <v>596</v>
      </c>
      <c r="F53" s="213" t="s">
        <v>597</v>
      </c>
      <c r="G53" s="126">
        <v>0</v>
      </c>
    </row>
    <row r="54" spans="1:7" ht="31.5" customHeight="1" hidden="1">
      <c r="A54" s="212" t="s">
        <v>18</v>
      </c>
      <c r="B54" s="149" t="s">
        <v>598</v>
      </c>
      <c r="C54" s="213" t="s">
        <v>599</v>
      </c>
      <c r="D54" s="213" t="s">
        <v>599</v>
      </c>
      <c r="E54" s="213" t="s">
        <v>600</v>
      </c>
      <c r="F54" s="213" t="s">
        <v>601</v>
      </c>
      <c r="G54" s="126">
        <v>0</v>
      </c>
    </row>
    <row r="55" spans="1:7" ht="47.25">
      <c r="A55" s="215" t="s">
        <v>479</v>
      </c>
      <c r="B55" s="118" t="s">
        <v>349</v>
      </c>
      <c r="C55" s="121"/>
      <c r="D55" s="121"/>
      <c r="E55" s="121"/>
      <c r="F55" s="121"/>
      <c r="G55" s="128">
        <f>G56</f>
        <v>1000</v>
      </c>
    </row>
    <row r="56" spans="1:7" ht="15.75">
      <c r="A56" s="216" t="s">
        <v>395</v>
      </c>
      <c r="B56" s="149" t="s">
        <v>350</v>
      </c>
      <c r="C56" s="213"/>
      <c r="D56" s="213"/>
      <c r="E56" s="213"/>
      <c r="F56" s="213"/>
      <c r="G56" s="129">
        <f>G57</f>
        <v>1000</v>
      </c>
    </row>
    <row r="57" spans="1:7" ht="15.75">
      <c r="A57" s="216" t="s">
        <v>154</v>
      </c>
      <c r="B57" s="149" t="s">
        <v>396</v>
      </c>
      <c r="C57" s="213" t="s">
        <v>167</v>
      </c>
      <c r="D57" s="213"/>
      <c r="E57" s="213"/>
      <c r="F57" s="213"/>
      <c r="G57" s="129">
        <f>G58</f>
        <v>1000</v>
      </c>
    </row>
    <row r="58" spans="1:7" ht="31.5">
      <c r="A58" s="216" t="s">
        <v>25</v>
      </c>
      <c r="B58" s="149" t="s">
        <v>396</v>
      </c>
      <c r="C58" s="213" t="s">
        <v>167</v>
      </c>
      <c r="D58" s="213" t="s">
        <v>166</v>
      </c>
      <c r="E58" s="213"/>
      <c r="F58" s="213"/>
      <c r="G58" s="129">
        <f>G59</f>
        <v>1000</v>
      </c>
    </row>
    <row r="59" spans="1:7" ht="31.5">
      <c r="A59" s="212" t="s">
        <v>144</v>
      </c>
      <c r="B59" s="149" t="s">
        <v>396</v>
      </c>
      <c r="C59" s="213" t="s">
        <v>167</v>
      </c>
      <c r="D59" s="213" t="s">
        <v>166</v>
      </c>
      <c r="E59" s="213" t="s">
        <v>104</v>
      </c>
      <c r="F59" s="213"/>
      <c r="G59" s="129">
        <f>G60</f>
        <v>1000</v>
      </c>
    </row>
    <row r="60" spans="1:7" ht="31.5">
      <c r="A60" s="212" t="s">
        <v>18</v>
      </c>
      <c r="B60" s="149" t="s">
        <v>396</v>
      </c>
      <c r="C60" s="213" t="s">
        <v>167</v>
      </c>
      <c r="D60" s="213" t="s">
        <v>166</v>
      </c>
      <c r="E60" s="213" t="s">
        <v>104</v>
      </c>
      <c r="F60" s="213" t="s">
        <v>10</v>
      </c>
      <c r="G60" s="126">
        <v>1000</v>
      </c>
    </row>
    <row r="61" spans="1:7" ht="63">
      <c r="A61" s="258" t="s">
        <v>553</v>
      </c>
      <c r="B61" s="118" t="s">
        <v>118</v>
      </c>
      <c r="C61" s="121"/>
      <c r="D61" s="121"/>
      <c r="E61" s="121"/>
      <c r="F61" s="121"/>
      <c r="G61" s="128">
        <f>G62</f>
        <v>1000</v>
      </c>
    </row>
    <row r="62" spans="1:7" ht="31.5">
      <c r="A62" s="212" t="s">
        <v>351</v>
      </c>
      <c r="B62" s="149" t="s">
        <v>420</v>
      </c>
      <c r="C62" s="213"/>
      <c r="D62" s="213"/>
      <c r="E62" s="213"/>
      <c r="F62" s="213"/>
      <c r="G62" s="129">
        <f>G64</f>
        <v>1000</v>
      </c>
    </row>
    <row r="63" spans="1:7" ht="20.25" customHeight="1">
      <c r="A63" s="212" t="s">
        <v>261</v>
      </c>
      <c r="B63" s="149" t="s">
        <v>420</v>
      </c>
      <c r="C63" s="213" t="s">
        <v>164</v>
      </c>
      <c r="D63" s="213"/>
      <c r="E63" s="213"/>
      <c r="F63" s="213"/>
      <c r="G63" s="129">
        <f>G64</f>
        <v>1000</v>
      </c>
    </row>
    <row r="64" spans="1:7" ht="31.5">
      <c r="A64" s="212" t="s">
        <v>26</v>
      </c>
      <c r="B64" s="149" t="s">
        <v>420</v>
      </c>
      <c r="C64" s="213" t="s">
        <v>164</v>
      </c>
      <c r="D64" s="213" t="s">
        <v>84</v>
      </c>
      <c r="E64" s="213"/>
      <c r="F64" s="213"/>
      <c r="G64" s="129">
        <f>G65</f>
        <v>1000</v>
      </c>
    </row>
    <row r="65" spans="1:7" ht="31.5">
      <c r="A65" s="212" t="s">
        <v>144</v>
      </c>
      <c r="B65" s="149" t="s">
        <v>27</v>
      </c>
      <c r="C65" s="213" t="s">
        <v>164</v>
      </c>
      <c r="D65" s="213" t="s">
        <v>84</v>
      </c>
      <c r="E65" s="213" t="s">
        <v>104</v>
      </c>
      <c r="F65" s="213"/>
      <c r="G65" s="129">
        <f>G66</f>
        <v>1000</v>
      </c>
    </row>
    <row r="66" spans="1:7" ht="31.5">
      <c r="A66" s="212" t="s">
        <v>18</v>
      </c>
      <c r="B66" s="149" t="s">
        <v>27</v>
      </c>
      <c r="C66" s="213" t="s">
        <v>164</v>
      </c>
      <c r="D66" s="213" t="s">
        <v>84</v>
      </c>
      <c r="E66" s="213" t="s">
        <v>104</v>
      </c>
      <c r="F66" s="213" t="s">
        <v>10</v>
      </c>
      <c r="G66" s="126">
        <v>1000</v>
      </c>
    </row>
    <row r="67" spans="1:7" ht="47.25">
      <c r="A67" s="217" t="s">
        <v>554</v>
      </c>
      <c r="B67" s="118" t="s">
        <v>346</v>
      </c>
      <c r="C67" s="121"/>
      <c r="D67" s="121"/>
      <c r="E67" s="121"/>
      <c r="F67" s="121"/>
      <c r="G67" s="128">
        <f>G68+G75</f>
        <v>537482</v>
      </c>
    </row>
    <row r="68" spans="1:7" ht="15.75">
      <c r="A68" s="212" t="s">
        <v>403</v>
      </c>
      <c r="B68" s="149" t="s">
        <v>401</v>
      </c>
      <c r="C68" s="213"/>
      <c r="D68" s="213"/>
      <c r="E68" s="213"/>
      <c r="F68" s="213"/>
      <c r="G68" s="129">
        <f>G71</f>
        <v>520369.88</v>
      </c>
    </row>
    <row r="69" spans="1:7" ht="15.75">
      <c r="A69" s="212" t="s">
        <v>20</v>
      </c>
      <c r="B69" s="149" t="s">
        <v>401</v>
      </c>
      <c r="C69" s="213" t="s">
        <v>168</v>
      </c>
      <c r="D69" s="213"/>
      <c r="E69" s="213"/>
      <c r="F69" s="213"/>
      <c r="G69" s="129">
        <f>G71</f>
        <v>520369.88</v>
      </c>
    </row>
    <row r="70" spans="1:7" ht="15.75">
      <c r="A70" s="212" t="s">
        <v>21</v>
      </c>
      <c r="B70" s="149" t="s">
        <v>401</v>
      </c>
      <c r="C70" s="213" t="s">
        <v>168</v>
      </c>
      <c r="D70" s="213" t="s">
        <v>161</v>
      </c>
      <c r="E70" s="213"/>
      <c r="F70" s="213"/>
      <c r="G70" s="129">
        <f>G71</f>
        <v>520369.88</v>
      </c>
    </row>
    <row r="71" spans="1:7" ht="31.5">
      <c r="A71" s="212" t="s">
        <v>144</v>
      </c>
      <c r="B71" s="149" t="s">
        <v>401</v>
      </c>
      <c r="C71" s="213" t="s">
        <v>168</v>
      </c>
      <c r="D71" s="213" t="s">
        <v>161</v>
      </c>
      <c r="E71" s="213" t="s">
        <v>104</v>
      </c>
      <c r="F71" s="213"/>
      <c r="G71" s="129">
        <f>G72</f>
        <v>520369.88</v>
      </c>
    </row>
    <row r="72" spans="1:7" ht="31.5">
      <c r="A72" s="212" t="s">
        <v>18</v>
      </c>
      <c r="B72" s="149" t="s">
        <v>401</v>
      </c>
      <c r="C72" s="213" t="s">
        <v>168</v>
      </c>
      <c r="D72" s="213" t="s">
        <v>161</v>
      </c>
      <c r="E72" s="213" t="s">
        <v>104</v>
      </c>
      <c r="F72" s="213" t="s">
        <v>10</v>
      </c>
      <c r="G72" s="126">
        <v>520369.88</v>
      </c>
    </row>
    <row r="73" spans="1:7" ht="31.5">
      <c r="A73" s="214" t="s">
        <v>565</v>
      </c>
      <c r="B73" s="149" t="s">
        <v>564</v>
      </c>
      <c r="C73" s="213"/>
      <c r="D73" s="213"/>
      <c r="E73" s="213"/>
      <c r="F73" s="213"/>
      <c r="G73" s="129">
        <f>G74</f>
        <v>17112.12</v>
      </c>
    </row>
    <row r="74" spans="1:7" ht="31.5">
      <c r="A74" s="212" t="s">
        <v>144</v>
      </c>
      <c r="B74" s="149" t="s">
        <v>564</v>
      </c>
      <c r="C74" s="213" t="s">
        <v>168</v>
      </c>
      <c r="D74" s="213" t="s">
        <v>161</v>
      </c>
      <c r="E74" s="213" t="s">
        <v>104</v>
      </c>
      <c r="F74" s="213"/>
      <c r="G74" s="129">
        <f>G75</f>
        <v>17112.12</v>
      </c>
    </row>
    <row r="75" spans="1:7" ht="31.5">
      <c r="A75" s="212" t="s">
        <v>18</v>
      </c>
      <c r="B75" s="149" t="s">
        <v>564</v>
      </c>
      <c r="C75" s="213" t="s">
        <v>168</v>
      </c>
      <c r="D75" s="213" t="s">
        <v>161</v>
      </c>
      <c r="E75" s="213" t="s">
        <v>104</v>
      </c>
      <c r="F75" s="213" t="s">
        <v>10</v>
      </c>
      <c r="G75" s="126">
        <v>17112.12</v>
      </c>
    </row>
    <row r="76" spans="1:7" ht="47.25">
      <c r="A76" s="215" t="s">
        <v>502</v>
      </c>
      <c r="B76" s="121" t="s">
        <v>347</v>
      </c>
      <c r="C76" s="121"/>
      <c r="D76" s="120"/>
      <c r="E76" s="120"/>
      <c r="F76" s="120"/>
      <c r="G76" s="128">
        <f>G77</f>
        <v>336000</v>
      </c>
    </row>
    <row r="77" spans="1:7" ht="31.5">
      <c r="A77" s="216" t="s">
        <v>24</v>
      </c>
      <c r="B77" s="213" t="s">
        <v>348</v>
      </c>
      <c r="C77" s="213"/>
      <c r="D77" s="213"/>
      <c r="E77" s="213"/>
      <c r="F77" s="213"/>
      <c r="G77" s="129">
        <f>G78</f>
        <v>336000</v>
      </c>
    </row>
    <row r="78" spans="1:7" ht="20.25" customHeight="1">
      <c r="A78" s="216" t="s">
        <v>261</v>
      </c>
      <c r="B78" s="149" t="s">
        <v>384</v>
      </c>
      <c r="C78" s="213" t="s">
        <v>164</v>
      </c>
      <c r="D78" s="213"/>
      <c r="E78" s="213"/>
      <c r="F78" s="213"/>
      <c r="G78" s="129">
        <f>G79+G84+G89</f>
        <v>336000</v>
      </c>
    </row>
    <row r="79" spans="1:7" ht="15.75">
      <c r="A79" s="216" t="s">
        <v>147</v>
      </c>
      <c r="B79" s="149" t="s">
        <v>384</v>
      </c>
      <c r="C79" s="213" t="s">
        <v>164</v>
      </c>
      <c r="D79" s="213" t="s">
        <v>297</v>
      </c>
      <c r="E79" s="213"/>
      <c r="F79" s="213"/>
      <c r="G79" s="129">
        <f>G80+G82</f>
        <v>52161.619999999995</v>
      </c>
    </row>
    <row r="80" spans="1:7" ht="31.5">
      <c r="A80" s="212" t="s">
        <v>144</v>
      </c>
      <c r="B80" s="149" t="s">
        <v>384</v>
      </c>
      <c r="C80" s="213" t="s">
        <v>164</v>
      </c>
      <c r="D80" s="213" t="s">
        <v>297</v>
      </c>
      <c r="E80" s="213" t="s">
        <v>104</v>
      </c>
      <c r="F80" s="213"/>
      <c r="G80" s="129">
        <f>G81</f>
        <v>17161.62</v>
      </c>
    </row>
    <row r="81" spans="1:7" ht="31.5">
      <c r="A81" s="212" t="s">
        <v>18</v>
      </c>
      <c r="B81" s="149" t="s">
        <v>384</v>
      </c>
      <c r="C81" s="213" t="s">
        <v>164</v>
      </c>
      <c r="D81" s="213" t="s">
        <v>297</v>
      </c>
      <c r="E81" s="213" t="s">
        <v>104</v>
      </c>
      <c r="F81" s="213" t="s">
        <v>10</v>
      </c>
      <c r="G81" s="126">
        <v>17161.62</v>
      </c>
    </row>
    <row r="82" spans="1:7" ht="15.75">
      <c r="A82" s="261" t="s">
        <v>529</v>
      </c>
      <c r="B82" s="149" t="s">
        <v>384</v>
      </c>
      <c r="C82" s="213" t="s">
        <v>164</v>
      </c>
      <c r="D82" s="213" t="s">
        <v>297</v>
      </c>
      <c r="E82" s="213" t="s">
        <v>528</v>
      </c>
      <c r="F82" s="213"/>
      <c r="G82" s="129">
        <f>G83</f>
        <v>35000</v>
      </c>
    </row>
    <row r="83" spans="1:7" ht="31.5">
      <c r="A83" s="212" t="s">
        <v>18</v>
      </c>
      <c r="B83" s="149" t="s">
        <v>384</v>
      </c>
      <c r="C83" s="213" t="s">
        <v>164</v>
      </c>
      <c r="D83" s="213" t="s">
        <v>297</v>
      </c>
      <c r="E83" s="213" t="s">
        <v>528</v>
      </c>
      <c r="F83" s="213" t="s">
        <v>10</v>
      </c>
      <c r="G83" s="126">
        <v>35000</v>
      </c>
    </row>
    <row r="84" spans="1:7" ht="31.5">
      <c r="A84" s="216" t="s">
        <v>602</v>
      </c>
      <c r="B84" s="213" t="s">
        <v>559</v>
      </c>
      <c r="C84" s="213"/>
      <c r="D84" s="213"/>
      <c r="E84" s="213"/>
      <c r="F84" s="213"/>
      <c r="G84" s="129">
        <f>G85+G87</f>
        <v>229292.93</v>
      </c>
    </row>
    <row r="85" spans="1:7" ht="31.5">
      <c r="A85" s="212" t="s">
        <v>144</v>
      </c>
      <c r="B85" s="213" t="s">
        <v>559</v>
      </c>
      <c r="C85" s="213" t="s">
        <v>164</v>
      </c>
      <c r="D85" s="213" t="s">
        <v>297</v>
      </c>
      <c r="E85" s="213" t="s">
        <v>104</v>
      </c>
      <c r="F85" s="213"/>
      <c r="G85" s="129">
        <f>G86</f>
        <v>179292.93</v>
      </c>
    </row>
    <row r="86" spans="1:7" ht="31.5">
      <c r="A86" s="212" t="s">
        <v>18</v>
      </c>
      <c r="B86" s="213" t="s">
        <v>559</v>
      </c>
      <c r="C86" s="213" t="s">
        <v>164</v>
      </c>
      <c r="D86" s="213" t="s">
        <v>297</v>
      </c>
      <c r="E86" s="213" t="s">
        <v>104</v>
      </c>
      <c r="F86" s="213" t="s">
        <v>10</v>
      </c>
      <c r="G86" s="126">
        <v>179292.93</v>
      </c>
    </row>
    <row r="87" spans="1:7" ht="15.75">
      <c r="A87" s="261" t="s">
        <v>529</v>
      </c>
      <c r="B87" s="213" t="s">
        <v>559</v>
      </c>
      <c r="C87" s="213" t="s">
        <v>164</v>
      </c>
      <c r="D87" s="213" t="s">
        <v>297</v>
      </c>
      <c r="E87" s="213" t="s">
        <v>528</v>
      </c>
      <c r="F87" s="213"/>
      <c r="G87" s="129">
        <f>G88</f>
        <v>50000</v>
      </c>
    </row>
    <row r="88" spans="1:7" ht="31.5">
      <c r="A88" s="212" t="s">
        <v>18</v>
      </c>
      <c r="B88" s="213" t="s">
        <v>559</v>
      </c>
      <c r="C88" s="213" t="s">
        <v>164</v>
      </c>
      <c r="D88" s="213" t="s">
        <v>297</v>
      </c>
      <c r="E88" s="213" t="s">
        <v>528</v>
      </c>
      <c r="F88" s="213" t="s">
        <v>10</v>
      </c>
      <c r="G88" s="126">
        <v>50000</v>
      </c>
    </row>
    <row r="89" spans="1:7" ht="31.5">
      <c r="A89" s="216" t="s">
        <v>562</v>
      </c>
      <c r="B89" s="260" t="s">
        <v>561</v>
      </c>
      <c r="C89" s="213"/>
      <c r="D89" s="213"/>
      <c r="E89" s="213"/>
      <c r="F89" s="213"/>
      <c r="G89" s="262">
        <f>G90</f>
        <v>54545.45</v>
      </c>
    </row>
    <row r="90" spans="1:7" ht="31.5">
      <c r="A90" s="212" t="s">
        <v>144</v>
      </c>
      <c r="B90" s="260" t="s">
        <v>561</v>
      </c>
      <c r="C90" s="213" t="s">
        <v>164</v>
      </c>
      <c r="D90" s="213" t="s">
        <v>297</v>
      </c>
      <c r="E90" s="213" t="s">
        <v>104</v>
      </c>
      <c r="F90" s="213"/>
      <c r="G90" s="262">
        <f>G91</f>
        <v>54545.45</v>
      </c>
    </row>
    <row r="91" spans="1:7" ht="37.5" customHeight="1">
      <c r="A91" s="212" t="s">
        <v>18</v>
      </c>
      <c r="B91" s="260" t="s">
        <v>561</v>
      </c>
      <c r="C91" s="213" t="s">
        <v>164</v>
      </c>
      <c r="D91" s="213" t="s">
        <v>297</v>
      </c>
      <c r="E91" s="213" t="s">
        <v>104</v>
      </c>
      <c r="F91" s="213" t="s">
        <v>10</v>
      </c>
      <c r="G91" s="126">
        <v>54545.45</v>
      </c>
    </row>
    <row r="92" spans="1:7" ht="36.75" customHeight="1" hidden="1">
      <c r="A92" s="215" t="s">
        <v>503</v>
      </c>
      <c r="B92" s="121" t="s">
        <v>28</v>
      </c>
      <c r="C92" s="121"/>
      <c r="D92" s="120"/>
      <c r="E92" s="120"/>
      <c r="F92" s="120"/>
      <c r="G92" s="128">
        <f>G93</f>
        <v>0</v>
      </c>
    </row>
    <row r="93" spans="1:7" ht="14.25" customHeight="1" hidden="1">
      <c r="A93" s="216" t="s">
        <v>30</v>
      </c>
      <c r="B93" s="213" t="s">
        <v>29</v>
      </c>
      <c r="C93" s="213"/>
      <c r="D93" s="213"/>
      <c r="E93" s="213"/>
      <c r="F93" s="213"/>
      <c r="G93" s="129">
        <f>G94</f>
        <v>0</v>
      </c>
    </row>
    <row r="94" spans="1:7" ht="17.25" customHeight="1" hidden="1">
      <c r="A94" s="216" t="s">
        <v>261</v>
      </c>
      <c r="B94" s="213" t="s">
        <v>31</v>
      </c>
      <c r="C94" s="213" t="s">
        <v>164</v>
      </c>
      <c r="D94" s="213"/>
      <c r="E94" s="213"/>
      <c r="F94" s="213"/>
      <c r="G94" s="129">
        <f>G95</f>
        <v>0</v>
      </c>
    </row>
    <row r="95" spans="1:7" ht="23.25" customHeight="1" hidden="1">
      <c r="A95" s="216" t="s">
        <v>35</v>
      </c>
      <c r="B95" s="213" t="s">
        <v>31</v>
      </c>
      <c r="C95" s="213" t="s">
        <v>164</v>
      </c>
      <c r="D95" s="213" t="s">
        <v>169</v>
      </c>
      <c r="E95" s="213"/>
      <c r="F95" s="213"/>
      <c r="G95" s="129">
        <f>G96</f>
        <v>0</v>
      </c>
    </row>
    <row r="96" spans="1:7" ht="24.75" customHeight="1" hidden="1">
      <c r="A96" s="212" t="s">
        <v>144</v>
      </c>
      <c r="B96" s="213" t="s">
        <v>31</v>
      </c>
      <c r="C96" s="213" t="s">
        <v>164</v>
      </c>
      <c r="D96" s="213" t="s">
        <v>169</v>
      </c>
      <c r="E96" s="213" t="s">
        <v>104</v>
      </c>
      <c r="F96" s="213"/>
      <c r="G96" s="129">
        <f>G97</f>
        <v>0</v>
      </c>
    </row>
    <row r="97" spans="1:7" ht="37.5" customHeight="1" hidden="1">
      <c r="A97" s="212" t="s">
        <v>18</v>
      </c>
      <c r="B97" s="213" t="s">
        <v>31</v>
      </c>
      <c r="C97" s="213" t="s">
        <v>164</v>
      </c>
      <c r="D97" s="213" t="s">
        <v>169</v>
      </c>
      <c r="E97" s="213" t="s">
        <v>104</v>
      </c>
      <c r="F97" s="213" t="s">
        <v>10</v>
      </c>
      <c r="G97" s="126">
        <v>0</v>
      </c>
    </row>
    <row r="98" spans="1:7" ht="31.5" customHeight="1">
      <c r="A98" s="215" t="s">
        <v>504</v>
      </c>
      <c r="B98" s="121" t="s">
        <v>367</v>
      </c>
      <c r="C98" s="121"/>
      <c r="D98" s="120"/>
      <c r="E98" s="120"/>
      <c r="F98" s="120"/>
      <c r="G98" s="128">
        <f>G99</f>
        <v>111000</v>
      </c>
    </row>
    <row r="99" spans="1:7" ht="15.75">
      <c r="A99" s="212" t="s">
        <v>143</v>
      </c>
      <c r="B99" s="149" t="s">
        <v>32</v>
      </c>
      <c r="C99" s="213" t="s">
        <v>161</v>
      </c>
      <c r="D99" s="213"/>
      <c r="E99" s="213"/>
      <c r="F99" s="213"/>
      <c r="G99" s="129">
        <f>G100</f>
        <v>111000</v>
      </c>
    </row>
    <row r="100" spans="1:7" ht="15.75">
      <c r="A100" s="212" t="s">
        <v>368</v>
      </c>
      <c r="B100" s="149" t="s">
        <v>32</v>
      </c>
      <c r="C100" s="213" t="s">
        <v>161</v>
      </c>
      <c r="D100" s="213" t="s">
        <v>296</v>
      </c>
      <c r="E100" s="213"/>
      <c r="F100" s="213"/>
      <c r="G100" s="129">
        <f>G101</f>
        <v>111000</v>
      </c>
    </row>
    <row r="101" spans="1:7" ht="31.5">
      <c r="A101" s="216" t="s">
        <v>369</v>
      </c>
      <c r="B101" s="149" t="s">
        <v>33</v>
      </c>
      <c r="C101" s="213" t="s">
        <v>161</v>
      </c>
      <c r="D101" s="213" t="s">
        <v>296</v>
      </c>
      <c r="E101" s="213"/>
      <c r="F101" s="213"/>
      <c r="G101" s="129">
        <f>G102</f>
        <v>111000</v>
      </c>
    </row>
    <row r="102" spans="1:7" ht="31.5">
      <c r="A102" s="212" t="s">
        <v>144</v>
      </c>
      <c r="B102" s="149" t="s">
        <v>33</v>
      </c>
      <c r="C102" s="213" t="s">
        <v>161</v>
      </c>
      <c r="D102" s="213" t="s">
        <v>296</v>
      </c>
      <c r="E102" s="213" t="s">
        <v>104</v>
      </c>
      <c r="F102" s="213"/>
      <c r="G102" s="129">
        <f>G103</f>
        <v>111000</v>
      </c>
    </row>
    <row r="103" spans="1:7" ht="31.5">
      <c r="A103" s="212" t="s">
        <v>18</v>
      </c>
      <c r="B103" s="149" t="s">
        <v>33</v>
      </c>
      <c r="C103" s="213" t="s">
        <v>161</v>
      </c>
      <c r="D103" s="213" t="s">
        <v>296</v>
      </c>
      <c r="E103" s="213" t="s">
        <v>104</v>
      </c>
      <c r="F103" s="213" t="s">
        <v>10</v>
      </c>
      <c r="G103" s="126">
        <v>111000</v>
      </c>
    </row>
    <row r="104" spans="1:7" ht="33.75" customHeight="1">
      <c r="A104" s="258" t="s">
        <v>568</v>
      </c>
      <c r="B104" s="218" t="s">
        <v>452</v>
      </c>
      <c r="C104" s="219"/>
      <c r="D104" s="219"/>
      <c r="E104" s="219"/>
      <c r="F104" s="219"/>
      <c r="G104" s="128">
        <f>G105</f>
        <v>192000</v>
      </c>
    </row>
    <row r="105" spans="1:7" ht="15.75">
      <c r="A105" s="212" t="s">
        <v>453</v>
      </c>
      <c r="B105" s="149" t="s">
        <v>454</v>
      </c>
      <c r="C105" s="213" t="s">
        <v>166</v>
      </c>
      <c r="D105" s="213"/>
      <c r="E105" s="213"/>
      <c r="F105" s="213"/>
      <c r="G105" s="129">
        <f>G106</f>
        <v>192000</v>
      </c>
    </row>
    <row r="106" spans="1:7" ht="15.75">
      <c r="A106" s="212" t="s">
        <v>455</v>
      </c>
      <c r="B106" s="149" t="s">
        <v>454</v>
      </c>
      <c r="C106" s="213" t="s">
        <v>166</v>
      </c>
      <c r="D106" s="213" t="s">
        <v>163</v>
      </c>
      <c r="E106" s="213"/>
      <c r="F106" s="213"/>
      <c r="G106" s="129">
        <f>G107</f>
        <v>192000</v>
      </c>
    </row>
    <row r="107" spans="1:7" ht="15.75">
      <c r="A107" s="212" t="s">
        <v>456</v>
      </c>
      <c r="B107" s="149" t="s">
        <v>454</v>
      </c>
      <c r="C107" s="213" t="s">
        <v>166</v>
      </c>
      <c r="D107" s="213" t="s">
        <v>163</v>
      </c>
      <c r="E107" s="213"/>
      <c r="F107" s="213"/>
      <c r="G107" s="129">
        <f>G109</f>
        <v>192000</v>
      </c>
    </row>
    <row r="108" spans="1:7" ht="1.5" customHeight="1">
      <c r="A108" s="214" t="s">
        <v>457</v>
      </c>
      <c r="B108" s="149" t="s">
        <v>458</v>
      </c>
      <c r="C108" s="213" t="s">
        <v>166</v>
      </c>
      <c r="D108" s="213" t="s">
        <v>163</v>
      </c>
      <c r="E108" s="213"/>
      <c r="F108" s="213"/>
      <c r="G108" s="129">
        <v>0</v>
      </c>
    </row>
    <row r="109" spans="1:7" ht="15.75">
      <c r="A109" s="256" t="s">
        <v>546</v>
      </c>
      <c r="B109" s="149" t="s">
        <v>463</v>
      </c>
      <c r="C109" s="213" t="s">
        <v>166</v>
      </c>
      <c r="D109" s="213" t="s">
        <v>163</v>
      </c>
      <c r="E109" s="213" t="s">
        <v>104</v>
      </c>
      <c r="F109" s="213"/>
      <c r="G109" s="129">
        <f>G110</f>
        <v>192000</v>
      </c>
    </row>
    <row r="110" spans="1:7" ht="31.5">
      <c r="A110" s="212" t="s">
        <v>18</v>
      </c>
      <c r="B110" s="149" t="s">
        <v>463</v>
      </c>
      <c r="C110" s="213" t="s">
        <v>166</v>
      </c>
      <c r="D110" s="213" t="s">
        <v>163</v>
      </c>
      <c r="E110" s="213" t="s">
        <v>104</v>
      </c>
      <c r="F110" s="213" t="s">
        <v>10</v>
      </c>
      <c r="G110" s="126">
        <v>192000</v>
      </c>
    </row>
    <row r="111" spans="1:8" ht="63">
      <c r="A111" s="181" t="s">
        <v>505</v>
      </c>
      <c r="B111" s="239" t="s">
        <v>506</v>
      </c>
      <c r="C111" s="240" t="s">
        <v>540</v>
      </c>
      <c r="D111" s="240"/>
      <c r="E111" s="239"/>
      <c r="F111" s="241"/>
      <c r="G111" s="266">
        <f>G112</f>
        <v>20000</v>
      </c>
      <c r="H111" s="230">
        <f>H113</f>
        <v>0</v>
      </c>
    </row>
    <row r="112" spans="1:8" ht="15.75">
      <c r="A112" s="183" t="s">
        <v>541</v>
      </c>
      <c r="B112" s="231" t="s">
        <v>506</v>
      </c>
      <c r="C112" s="232" t="s">
        <v>540</v>
      </c>
      <c r="D112" s="264"/>
      <c r="E112" s="263"/>
      <c r="F112" s="265"/>
      <c r="G112" s="129">
        <f>G113</f>
        <v>20000</v>
      </c>
      <c r="H112" s="230"/>
    </row>
    <row r="113" spans="1:8" ht="31.5">
      <c r="A113" s="212" t="s">
        <v>507</v>
      </c>
      <c r="B113" s="228" t="s">
        <v>506</v>
      </c>
      <c r="C113" s="232" t="s">
        <v>540</v>
      </c>
      <c r="D113" s="232" t="s">
        <v>166</v>
      </c>
      <c r="E113" s="231"/>
      <c r="F113" s="233"/>
      <c r="G113" s="129">
        <f>G114</f>
        <v>20000</v>
      </c>
      <c r="H113" s="234">
        <f>H114</f>
        <v>0</v>
      </c>
    </row>
    <row r="114" spans="1:8" ht="28.5">
      <c r="A114" s="235" t="s">
        <v>508</v>
      </c>
      <c r="B114" s="228" t="s">
        <v>506</v>
      </c>
      <c r="C114" s="229" t="s">
        <v>540</v>
      </c>
      <c r="D114" s="229" t="s">
        <v>166</v>
      </c>
      <c r="E114" s="228"/>
      <c r="F114" s="236"/>
      <c r="G114" s="129">
        <f>G115</f>
        <v>20000</v>
      </c>
      <c r="H114" s="230"/>
    </row>
    <row r="115" spans="1:8" ht="30">
      <c r="A115" s="237" t="s">
        <v>509</v>
      </c>
      <c r="B115" s="231" t="s">
        <v>506</v>
      </c>
      <c r="C115" s="232" t="s">
        <v>540</v>
      </c>
      <c r="D115" s="232" t="s">
        <v>166</v>
      </c>
      <c r="E115" s="231"/>
      <c r="F115" s="238"/>
      <c r="G115" s="129">
        <f>G116</f>
        <v>20000</v>
      </c>
      <c r="H115" s="234"/>
    </row>
    <row r="116" spans="1:8" ht="31.5">
      <c r="A116" s="212" t="s">
        <v>18</v>
      </c>
      <c r="B116" s="231" t="s">
        <v>506</v>
      </c>
      <c r="C116" s="232" t="s">
        <v>540</v>
      </c>
      <c r="D116" s="232" t="s">
        <v>166</v>
      </c>
      <c r="E116" s="213" t="s">
        <v>104</v>
      </c>
      <c r="F116" s="213" t="s">
        <v>10</v>
      </c>
      <c r="G116" s="126">
        <v>20000</v>
      </c>
      <c r="H116" s="230"/>
    </row>
    <row r="117" spans="1:7" ht="31.5">
      <c r="A117" s="181" t="s">
        <v>449</v>
      </c>
      <c r="B117" s="218" t="s">
        <v>547</v>
      </c>
      <c r="C117" s="219"/>
      <c r="D117" s="219"/>
      <c r="E117" s="219"/>
      <c r="F117" s="219"/>
      <c r="G117" s="128">
        <f>G118</f>
        <v>140400</v>
      </c>
    </row>
    <row r="118" spans="1:7" ht="15.75">
      <c r="A118" s="180" t="s">
        <v>459</v>
      </c>
      <c r="B118" s="257" t="s">
        <v>547</v>
      </c>
      <c r="C118" s="213" t="s">
        <v>165</v>
      </c>
      <c r="D118" s="213"/>
      <c r="E118" s="213"/>
      <c r="F118" s="213"/>
      <c r="G118" s="129">
        <f>G119</f>
        <v>140400</v>
      </c>
    </row>
    <row r="119" spans="1:7" ht="31.5">
      <c r="A119" s="182" t="s">
        <v>460</v>
      </c>
      <c r="B119" s="257" t="s">
        <v>548</v>
      </c>
      <c r="C119" s="184" t="s">
        <v>165</v>
      </c>
      <c r="D119" s="182" t="s">
        <v>169</v>
      </c>
      <c r="E119" s="183"/>
      <c r="F119" s="184"/>
      <c r="G119" s="129">
        <f>G120</f>
        <v>140400</v>
      </c>
    </row>
    <row r="120" spans="1:7" ht="31.5">
      <c r="A120" s="182" t="s">
        <v>467</v>
      </c>
      <c r="B120" s="257" t="s">
        <v>548</v>
      </c>
      <c r="C120" s="184" t="s">
        <v>165</v>
      </c>
      <c r="D120" s="182" t="s">
        <v>169</v>
      </c>
      <c r="E120" s="183"/>
      <c r="F120" s="184"/>
      <c r="G120" s="129">
        <f>G121</f>
        <v>140400</v>
      </c>
    </row>
    <row r="121" spans="1:7" ht="31.5">
      <c r="A121" s="212" t="s">
        <v>144</v>
      </c>
      <c r="B121" s="257" t="s">
        <v>548</v>
      </c>
      <c r="C121" s="213" t="s">
        <v>165</v>
      </c>
      <c r="D121" s="182" t="s">
        <v>169</v>
      </c>
      <c r="E121" s="213" t="s">
        <v>104</v>
      </c>
      <c r="F121" s="213"/>
      <c r="G121" s="129">
        <f>G122</f>
        <v>140400</v>
      </c>
    </row>
    <row r="122" spans="1:7" ht="31.5">
      <c r="A122" s="212" t="s">
        <v>18</v>
      </c>
      <c r="B122" s="257" t="s">
        <v>548</v>
      </c>
      <c r="C122" s="213" t="s">
        <v>165</v>
      </c>
      <c r="D122" s="182" t="s">
        <v>169</v>
      </c>
      <c r="E122" s="213" t="s">
        <v>104</v>
      </c>
      <c r="F122" s="213" t="s">
        <v>10</v>
      </c>
      <c r="G122" s="126">
        <v>140400</v>
      </c>
    </row>
    <row r="123" spans="1:7" ht="78.75">
      <c r="A123" s="215" t="s">
        <v>615</v>
      </c>
      <c r="B123" s="121" t="s">
        <v>616</v>
      </c>
      <c r="C123" s="121"/>
      <c r="D123" s="120"/>
      <c r="E123" s="120"/>
      <c r="F123" s="120"/>
      <c r="G123" s="128">
        <f>G125+G130</f>
        <v>101000</v>
      </c>
    </row>
    <row r="124" spans="1:7" ht="30">
      <c r="A124" s="277" t="s">
        <v>636</v>
      </c>
      <c r="B124" s="149" t="s">
        <v>637</v>
      </c>
      <c r="C124" s="274"/>
      <c r="D124" s="275"/>
      <c r="E124" s="275"/>
      <c r="F124" s="275"/>
      <c r="G124" s="276">
        <f>G125+G130</f>
        <v>101000</v>
      </c>
    </row>
    <row r="125" spans="1:7" ht="63">
      <c r="A125" s="212" t="s">
        <v>617</v>
      </c>
      <c r="B125" s="149" t="s">
        <v>618</v>
      </c>
      <c r="C125" s="213"/>
      <c r="D125" s="182"/>
      <c r="E125" s="213"/>
      <c r="F125" s="213"/>
      <c r="G125" s="129">
        <f>G126</f>
        <v>100000</v>
      </c>
    </row>
    <row r="126" spans="1:7" ht="15.75">
      <c r="A126" s="212" t="s">
        <v>453</v>
      </c>
      <c r="B126" s="149" t="s">
        <v>618</v>
      </c>
      <c r="C126" s="213" t="s">
        <v>166</v>
      </c>
      <c r="D126" s="182"/>
      <c r="E126" s="213"/>
      <c r="F126" s="213"/>
      <c r="G126" s="129">
        <f>G127</f>
        <v>100000</v>
      </c>
    </row>
    <row r="127" spans="1:7" ht="15.75">
      <c r="A127" s="212" t="s">
        <v>638</v>
      </c>
      <c r="B127" s="149" t="s">
        <v>618</v>
      </c>
      <c r="C127" s="213" t="s">
        <v>166</v>
      </c>
      <c r="D127" s="182" t="s">
        <v>164</v>
      </c>
      <c r="E127" s="213"/>
      <c r="F127" s="213"/>
      <c r="G127" s="129">
        <f>G128</f>
        <v>100000</v>
      </c>
    </row>
    <row r="128" spans="1:7" ht="31.5">
      <c r="A128" s="212" t="s">
        <v>144</v>
      </c>
      <c r="B128" s="149" t="s">
        <v>618</v>
      </c>
      <c r="C128" s="213" t="s">
        <v>166</v>
      </c>
      <c r="D128" s="182" t="s">
        <v>164</v>
      </c>
      <c r="E128" s="213" t="s">
        <v>104</v>
      </c>
      <c r="F128" s="213"/>
      <c r="G128" s="129">
        <f>G129</f>
        <v>100000</v>
      </c>
    </row>
    <row r="129" spans="1:7" ht="31.5">
      <c r="A129" s="212" t="s">
        <v>18</v>
      </c>
      <c r="B129" s="149" t="s">
        <v>618</v>
      </c>
      <c r="C129" s="213" t="s">
        <v>166</v>
      </c>
      <c r="D129" s="182" t="s">
        <v>164</v>
      </c>
      <c r="E129" s="213" t="s">
        <v>104</v>
      </c>
      <c r="F129" s="213" t="s">
        <v>10</v>
      </c>
      <c r="G129" s="126">
        <v>100000</v>
      </c>
    </row>
    <row r="130" spans="1:7" ht="31.5">
      <c r="A130" s="212" t="s">
        <v>619</v>
      </c>
      <c r="B130" s="149" t="s">
        <v>620</v>
      </c>
      <c r="C130" s="213"/>
      <c r="D130" s="182"/>
      <c r="E130" s="213"/>
      <c r="F130" s="213"/>
      <c r="G130" s="129">
        <f>G131</f>
        <v>1000</v>
      </c>
    </row>
    <row r="131" spans="1:7" ht="15.75">
      <c r="A131" s="212" t="s">
        <v>453</v>
      </c>
      <c r="B131" s="149" t="s">
        <v>620</v>
      </c>
      <c r="C131" s="213" t="s">
        <v>166</v>
      </c>
      <c r="D131" s="182"/>
      <c r="E131" s="213"/>
      <c r="F131" s="213"/>
      <c r="G131" s="129">
        <f>G132</f>
        <v>1000</v>
      </c>
    </row>
    <row r="132" spans="1:7" ht="15.75">
      <c r="A132" s="212" t="s">
        <v>638</v>
      </c>
      <c r="B132" s="149" t="s">
        <v>620</v>
      </c>
      <c r="C132" s="213" t="s">
        <v>166</v>
      </c>
      <c r="D132" s="182" t="s">
        <v>164</v>
      </c>
      <c r="E132" s="213"/>
      <c r="F132" s="213"/>
      <c r="G132" s="129">
        <f>G133</f>
        <v>1000</v>
      </c>
    </row>
    <row r="133" spans="1:7" ht="31.5">
      <c r="A133" s="212" t="s">
        <v>144</v>
      </c>
      <c r="B133" s="149" t="s">
        <v>620</v>
      </c>
      <c r="C133" s="213" t="s">
        <v>166</v>
      </c>
      <c r="D133" s="182" t="s">
        <v>164</v>
      </c>
      <c r="E133" s="213" t="s">
        <v>104</v>
      </c>
      <c r="F133" s="213"/>
      <c r="G133" s="129">
        <f>G134</f>
        <v>1000</v>
      </c>
    </row>
    <row r="134" spans="1:7" ht="31.5">
      <c r="A134" s="212" t="s">
        <v>18</v>
      </c>
      <c r="B134" s="149" t="s">
        <v>620</v>
      </c>
      <c r="C134" s="213" t="s">
        <v>166</v>
      </c>
      <c r="D134" s="182" t="s">
        <v>164</v>
      </c>
      <c r="E134" s="213" t="s">
        <v>104</v>
      </c>
      <c r="F134" s="213" t="s">
        <v>10</v>
      </c>
      <c r="G134" s="126">
        <v>1000</v>
      </c>
    </row>
    <row r="135" spans="1:7" ht="15.75">
      <c r="A135" s="123"/>
      <c r="B135" s="119"/>
      <c r="C135" s="117"/>
      <c r="D135" s="117"/>
      <c r="E135" s="117"/>
      <c r="F135" s="117"/>
      <c r="G135" s="130"/>
    </row>
    <row r="136" spans="1:7" ht="15.75">
      <c r="A136" s="123" t="s">
        <v>262</v>
      </c>
      <c r="B136" s="119"/>
      <c r="C136" s="117"/>
      <c r="D136" s="117"/>
      <c r="E136" s="117"/>
      <c r="F136" s="117"/>
      <c r="G136" s="130">
        <f>SUM(G7+G13+G24+G35+G49+G55+G61+G67+G76+G92+G98+G104+G117+G111+G123)</f>
        <v>2223586</v>
      </c>
    </row>
  </sheetData>
  <sheetProtection/>
  <mergeCells count="9">
    <mergeCell ref="A1:G1"/>
    <mergeCell ref="A3:G3"/>
    <mergeCell ref="A2:G2"/>
    <mergeCell ref="A5:A6"/>
    <mergeCell ref="B5:B6"/>
    <mergeCell ref="C5:C6"/>
    <mergeCell ref="D5:D6"/>
    <mergeCell ref="E5:E6"/>
    <mergeCell ref="F5:F6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2018-12-24T03:53:08Z</cp:lastPrinted>
  <dcterms:created xsi:type="dcterms:W3CDTF">2006-09-28T05:33:49Z</dcterms:created>
  <dcterms:modified xsi:type="dcterms:W3CDTF">2022-03-31T01:36:54Z</dcterms:modified>
  <cp:category/>
  <cp:version/>
  <cp:contentType/>
  <cp:contentStatus/>
</cp:coreProperties>
</file>