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3"/>
  </bookViews>
  <sheets>
    <sheet name="расход,19г" sheetId="1" r:id="rId1"/>
    <sheet name="Вед.стр.19г" sheetId="2" r:id="rId2"/>
    <sheet name="ПБА 19 г." sheetId="3" r:id="rId3"/>
    <sheet name="МП,19г" sheetId="4" r:id="rId4"/>
    <sheet name="ист.19г" sheetId="5" r:id="rId5"/>
    <sheet name="Дох,19г" sheetId="6" r:id="rId6"/>
    <sheet name="доходы" sheetId="7" r:id="rId7"/>
    <sheet name="Лист3" sheetId="8" r:id="rId8"/>
    <sheet name="Лист2" sheetId="9" r:id="rId9"/>
  </sheets>
  <definedNames>
    <definedName name="_xlnm.Print_Area" localSheetId="1">'Вед.стр.19г'!$A$1:$H$145</definedName>
    <definedName name="_xlnm.Print_Area" localSheetId="0">'расход,19г'!$A$1:$G$145</definedName>
  </definedNames>
  <calcPr fullCalcOnLoad="1"/>
</workbook>
</file>

<file path=xl/sharedStrings.xml><?xml version="1.0" encoding="utf-8"?>
<sst xmlns="http://schemas.openxmlformats.org/spreadsheetml/2006/main" count="2019" uniqueCount="372">
  <si>
    <t>017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</si>
  <si>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Новомарьясовский  сельсовет на 2019 год 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</si>
  <si>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</si>
  <si>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40 1 00 09020</t>
  </si>
  <si>
    <t>Оценка недвижимости, признание приватизации и регулирование отношений государственной и муниципальной собственности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</si>
  <si>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</si>
  <si>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Глава муниципального образования Новомарьясовский сельсовет</t>
  </si>
  <si>
    <t>Обеспечение деятельности органов местного самоуправления, муниципальных учреждений муниципального образования Новомарьясовкий сельсовет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</si>
  <si>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</si>
  <si>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</si>
  <si>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</si>
  <si>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</si>
  <si>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Мероприятия направленые на ремонт и содержание автомобильных дорог ощего пользования местного значения</t>
  </si>
  <si>
    <t xml:space="preserve">Мероприятия по передаче части полномочий в сфере решения вопросов градостроительной деятельности </t>
  </si>
  <si>
    <t xml:space="preserve">12 </t>
  </si>
  <si>
    <t>40 1 00 09050</t>
  </si>
  <si>
    <t>12</t>
  </si>
  <si>
    <t>Муниципальная программа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</si>
  <si>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12 0 00 00000</t>
  </si>
  <si>
    <t>12 0 01 00000</t>
  </si>
  <si>
    <t>400</t>
  </si>
  <si>
    <t>Капитальные вложения в объекты государственной (муниципальной) собственности</t>
  </si>
  <si>
    <t>12 0 01 01000</t>
  </si>
  <si>
    <t>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</si>
  <si>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</si>
  <si>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</si>
  <si>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стоимости</t>
  </si>
  <si>
    <t>16 0 00 00000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</si>
  <si>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2016 и 2020 годов"</t>
  </si>
  <si>
    <t>16 0 01 00000</t>
  </si>
  <si>
    <t>Мероприятия комплексного развития систем коммунальной инфраструктуры</t>
  </si>
  <si>
    <t xml:space="preserve">05 </t>
  </si>
  <si>
    <t xml:space="preserve">02 </t>
  </si>
  <si>
    <t>16 0 01 06000</t>
  </si>
  <si>
    <t>40 2 00 25000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</si>
  <si>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</si>
  <si>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Иные закупки товаров, работ и услуг для государственных (муниципальных) нужд</t>
  </si>
  <si>
    <t>40 2 00 42000</t>
  </si>
  <si>
    <t>Озеленение</t>
  </si>
  <si>
    <t>40 2 00 43000</t>
  </si>
  <si>
    <t>40 2 00 44000</t>
  </si>
  <si>
    <t>Организация и содержание  мест захоронения</t>
  </si>
  <si>
    <t>Муниципальная программа «Адресная поддержка нетрудоспособного населения и семей с детьми на 2017 год и плановый период 2018 и 2019 годов»</t>
  </si>
  <si>
    <t>11 0 01 03200</t>
  </si>
  <si>
    <t xml:space="preserve">Доплата к пенсии муниципальных служащих муниципального образования Новомарьясовский сельсовет 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</si>
  <si>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2018 год </t>
  </si>
  <si>
    <t>40 1 00 70270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</si>
  <si>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</si>
  <si>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 xml:space="preserve">Глава муниципального образования Новомарьясовский сельсовет </t>
  </si>
  <si>
    <t>200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</si>
  <si>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2019год
</t>
  </si>
  <si>
    <t>Расходов на 2019 год</t>
  </si>
  <si>
    <t>12 0 01 001000</t>
  </si>
  <si>
    <t xml:space="preserve">10 </t>
  </si>
  <si>
    <t xml:space="preserve">01 </t>
  </si>
  <si>
    <t>300</t>
  </si>
  <si>
    <t xml:space="preserve">Ведомственная структура расходов местного бюджета 
муниципального образования Новомарьясовский  сельсовет  на 2019 год
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</si>
  <si>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</si>
  <si>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</si>
  <si>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</si>
  <si>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</si>
  <si>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2019год
</t>
  </si>
  <si>
    <t>Дорожный фонд</t>
  </si>
  <si>
    <t>40 1 00 20140</t>
  </si>
  <si>
    <t>Наименование целевых  программ</t>
  </si>
  <si>
    <t>Рз</t>
  </si>
  <si>
    <t>Код главы</t>
  </si>
  <si>
    <t xml:space="preserve">Общегосударственные вопросы </t>
  </si>
  <si>
    <t>13</t>
  </si>
  <si>
    <t>10</t>
  </si>
  <si>
    <t>810</t>
  </si>
  <si>
    <t>11</t>
  </si>
  <si>
    <t>Всего: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</si>
  <si>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</si>
  <si>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</si>
  <si>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</si>
  <si>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</si>
  <si>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</si>
  <si>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</si>
  <si>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</si>
  <si>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</si>
  <si>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</si>
  <si>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</si>
  <si>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</si>
  <si>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</si>
  <si>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</si>
  <si>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</si>
  <si>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</si>
  <si>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</si>
  <si>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</si>
  <si>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</si>
  <si>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</si>
  <si>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</si>
  <si>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</si>
  <si>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</si>
  <si>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</si>
  <si>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</si>
  <si>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</si>
  <si>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</si>
  <si>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</si>
  <si>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</si>
  <si>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</si>
  <si>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</si>
  <si>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</si>
  <si>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</si>
  <si>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</si>
  <si>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</si>
  <si>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</si>
  <si>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</si>
  <si>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</si>
  <si>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</si>
  <si>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</si>
  <si>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</si>
  <si>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</si>
  <si>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</si>
  <si>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</si>
  <si>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</si>
  <si>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</si>
  <si>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</si>
  <si>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</si>
  <si>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</si>
  <si>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</si>
  <si>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40 2 00 20000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</si>
  <si>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</si>
  <si>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</si>
  <si>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</si>
  <si>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</si>
  <si>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</si>
  <si>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</si>
  <si>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</si>
  <si>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</si>
  <si>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</si>
  <si>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на 2019 год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</si>
  <si>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</si>
  <si>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</si>
  <si>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</si>
  <si>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</si>
  <si>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</si>
  <si>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</si>
  <si>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</si>
  <si>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</si>
  <si>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</si>
  <si>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</si>
  <si>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</si>
  <si>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</si>
  <si>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</si>
  <si>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</si>
  <si>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</si>
  <si>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</si>
  <si>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</si>
  <si>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</si>
  <si>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</si>
  <si>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</si>
  <si>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</si>
  <si>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</si>
  <si>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</si>
  <si>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</si>
  <si>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</si>
  <si>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</si>
  <si>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40 1 00 2040</t>
  </si>
  <si>
    <t>240</t>
  </si>
  <si>
    <t>850</t>
  </si>
  <si>
    <t>40 1 00 07050</t>
  </si>
  <si>
    <t>870</t>
  </si>
  <si>
    <t>310</t>
  </si>
  <si>
    <t>00 0 00 000000</t>
  </si>
  <si>
    <t>расходов на 2019 год</t>
  </si>
  <si>
    <t xml:space="preserve"> 00 0 00 00000</t>
  </si>
  <si>
    <t>Обеспечение проведения выборов и референдумов</t>
  </si>
  <si>
    <t>Непрограмные расходы в сфере установленных функций органов местного самоуправления, муниципальных учреждений Новомарьясовского сельсовета</t>
  </si>
  <si>
    <t>07</t>
  </si>
  <si>
    <t>40 1 00 200200</t>
  </si>
  <si>
    <t>Общеэкономические вопросы</t>
  </si>
  <si>
    <t xml:space="preserve">Обеспечение профилактики безнадзорности и правонарушений несовершеннолетних </t>
  </si>
  <si>
    <t>Мероприятия по профилактике безнадзорности и правонарушений несовершеннолетних</t>
  </si>
  <si>
    <t>Муниципальная программа «Профилактика безнадзорности и правонарушений несовершеннолетних  в муниципальном образовании Новомарьясовский сельсовет на 2018 год и плановый период 2019 и 2020 годов»</t>
  </si>
  <si>
    <t>Проведение выборов главы муниципального образования</t>
  </si>
  <si>
    <t>Обеспечение деятельности органов местного самоуправления, муниципальных учреждений муниципального образования Новомарьясовского сельсовет</t>
  </si>
  <si>
    <t>Проведение выборов главы  муниципального образования</t>
  </si>
  <si>
    <t>830</t>
  </si>
  <si>
    <t>Исполнение судебных актов</t>
  </si>
  <si>
    <t xml:space="preserve">03 </t>
  </si>
  <si>
    <t>40 1 00 S1250</t>
  </si>
  <si>
    <t>Мероприятия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</si>
  <si>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</si>
  <si>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</si>
  <si>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40 1 00 71490</t>
  </si>
  <si>
    <t>Мероприятия по проведению работ по описанию границ населенных пунктов и внесение соответствующих сведений в единный государственный реестр недвижимости</t>
  </si>
  <si>
    <t>16 0 01 S6000</t>
  </si>
  <si>
    <t>40 2 00 71200</t>
  </si>
  <si>
    <t>Мероприятия по повышению эффективности деятельности органов местного самоуправления на 2019 год</t>
  </si>
  <si>
    <t>10 0 01 02000</t>
  </si>
  <si>
    <t>350</t>
  </si>
  <si>
    <t>Социальное обеспечение и иные выплаты населению</t>
  </si>
  <si>
    <t>Премии и гранты</t>
  </si>
  <si>
    <t>Муниципальная программа "Спорт,физкультура и здоровье на 2019 год и плановый период 2020 и 2021 годов"</t>
  </si>
  <si>
    <t xml:space="preserve"> </t>
  </si>
  <si>
    <t>Закупка товаров, работ, услуг в целях капитальногоремонта государственного (муниципального) имущества</t>
  </si>
  <si>
    <t xml:space="preserve">                                                      Приложение № 10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
                                                                                      "   25  " декабря 2018 г. № 30</t>
  </si>
  <si>
    <t xml:space="preserve">                                                    "  Приложение № 8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
                                                                                      "   25  " декабря 2018 г. № 30</t>
  </si>
  <si>
    <t>"</t>
  </si>
  <si>
    <t xml:space="preserve">                                                     " Приложение № 12 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
                                                                                      "   25  " декабря 2018 г. № 30</t>
  </si>
  <si>
    <t xml:space="preserve">                                                     " Приложение № 14 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
                                                                                      "   25  " декабря 2018 г. № 30</t>
  </si>
  <si>
    <t>Всего доходов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</si>
  <si>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</si>
  <si>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</si>
  <si>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</si>
  <si>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</si>
  <si>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</si>
  <si>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2 02 40014 00 0000 150</t>
  </si>
  <si>
    <t>Иные межбюджетные трансферты</t>
  </si>
  <si>
    <t>2 02 40000 00 0000 150</t>
  </si>
  <si>
    <t>Субвенции бюджетам сельских поселений на оплату жилищно-коммунальных услуг отдельным категориям граждан</t>
  </si>
  <si>
    <t>2 02 35250 10 0000 150</t>
  </si>
  <si>
    <t>Субвенции бюджетам на оплату жилищно-коммунальных услуг отдельным категориям граждан</t>
  </si>
  <si>
    <t>2 02 35250 00 0000 150</t>
  </si>
  <si>
    <t>Субвенции бюджетам сельских поселений на осуществление  полномочий первичного  воинского  учета  на территориях, где  отсутствуют военные комиссариаты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</si>
  <si>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</si>
  <si>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</si>
  <si>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</si>
  <si>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субъектов Российской Федерации и муниципальных образований</t>
  </si>
  <si>
    <t>2 02 03000 00 0000 150</t>
  </si>
  <si>
    <t>Дотации бюджетам сельских поселений на выравнивание бюджетной обеспеченности</t>
  </si>
  <si>
    <t>2 02 15001 10 0000 150</t>
  </si>
  <si>
    <t>Дотации на выравнивание бюджетной обеспеченности</t>
  </si>
  <si>
    <t>2 02 15001 00 0000 150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</si>
  <si>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</si>
  <si>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</si>
  <si>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</si>
  <si>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</si>
  <si>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</si>
  <si>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</si>
  <si>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поступления от денежных взысканий (штрафов) и иных сумм в возмещении ущерба, зачисляемые в бюджеты сельских поселений</t>
  </si>
  <si>
    <t xml:space="preserve">1 16 90050 10 0000 140 </t>
  </si>
  <si>
    <t>Прочие поступления от денежных взысканий (штрафов) и иных сумм в возмещение ущерба. </t>
  </si>
  <si>
    <t>1 16 90000 00 0000 140</t>
  </si>
  <si>
    <t>Штрафы, санкции, возмещение ущерба</t>
  </si>
  <si>
    <t>1 16 00000 00 0000 000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</si>
  <si>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</si>
  <si>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</si>
  <si>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</si>
  <si>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</si>
  <si>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</si>
  <si>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</si>
  <si>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</si>
  <si>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</si>
  <si>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физических лиц</t>
  </si>
  <si>
    <t>1 06 06040 00 0000 110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</si>
  <si>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</si>
  <si>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</si>
  <si>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организаций</t>
  </si>
  <si>
    <t>1 06 06030 00 0000 110</t>
  </si>
  <si>
    <t>Земельный налог</t>
  </si>
  <si>
    <t>1 06 06000 00 0000 110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</si>
  <si>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</si>
  <si>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</si>
  <si>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</si>
  <si>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</si>
  <si>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</si>
  <si>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</si>
  <si>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</si>
  <si>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1 05 03010 01 0000 110</t>
  </si>
  <si>
    <t>1 05 03000 01 0000 110</t>
  </si>
  <si>
    <t>НАЛОГИ НА СОВОКУПНЫЙ ДОХОД</t>
  </si>
  <si>
    <t>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</si>
  <si>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</si>
  <si>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</si>
  <si>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</si>
  <si>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</si>
  <si>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</si>
  <si>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</si>
  <si>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</si>
  <si>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</si>
  <si>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</si>
  <si>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</si>
  <si>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</si>
  <si>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</si>
  <si>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</si>
  <si>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</si>
  <si>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</si>
  <si>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</si>
  <si>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</si>
  <si>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</si>
  <si>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</si>
  <si>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</si>
  <si>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 Российской Федерации</t>
  </si>
  <si>
    <t>Сумма доходов на 2019 год</t>
  </si>
  <si>
    <t xml:space="preserve">                    Наименование доходов</t>
  </si>
  <si>
    <t>Код бюджетной</t>
  </si>
  <si>
    <t>Итого источников  финансирования дефицита</t>
  </si>
  <si>
    <t xml:space="preserve">Уменьшение прочих остатков денежных средств бюджетов поселений      </t>
  </si>
  <si>
    <t>011 01 05 02 01 10 0000 610</t>
  </si>
  <si>
    <t xml:space="preserve">Уменьшение прочих остатков денежных средств   бюджетов    </t>
  </si>
  <si>
    <t>011 01 05 02 01 00 0000 610</t>
  </si>
  <si>
    <t xml:space="preserve">Уменьшение прочих остатков средств бюджетов      </t>
  </si>
  <si>
    <t>011 01 05 02 00 00 0000 600</t>
  </si>
  <si>
    <t xml:space="preserve">Уменьшение остатков средств бюджетов      </t>
  </si>
  <si>
    <t>011 01 05 00 00 00 0000 600</t>
  </si>
  <si>
    <t xml:space="preserve">Увеличение прочих остатков денежных  средств бюджетов поселений     </t>
  </si>
  <si>
    <t>011 01 05 02 01 10 0000 510</t>
  </si>
  <si>
    <t xml:space="preserve">Увеличение прочих остатков денежных средств      бюджетов </t>
  </si>
  <si>
    <t>011 01 05 02 01 00 0000 510</t>
  </si>
  <si>
    <t xml:space="preserve">Увеличение прочих остатков средств бюджетов      </t>
  </si>
  <si>
    <t>011 01 05 02 00 00 0000 500</t>
  </si>
  <si>
    <t xml:space="preserve">Увеличение остатков средств бюджетов      </t>
  </si>
  <si>
    <t>011 01 05 00 00 00 0000 500</t>
  </si>
  <si>
    <t>Изменение остатков средств на счетах по учету средств бюджета</t>
  </si>
  <si>
    <t>011 01 05 00 00 00 0000 000</t>
  </si>
  <si>
    <t>-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</si>
  <si>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</si>
  <si>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011 01 03 01 00 10 0000 810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</si>
  <si>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</si>
  <si>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011 01 03 01 00 00 0000 800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</si>
  <si>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</si>
  <si>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011 01 03 01 00 10 0000 710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</si>
  <si>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</si>
  <si>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011 01 03 01 00 00 0000 700</t>
  </si>
  <si>
    <t xml:space="preserve">Бюджетные кредиты от других бюджетов бюджетной системы Российской Федерации </t>
  </si>
  <si>
    <t xml:space="preserve">011 01 03 01 00 00 0000 000 </t>
  </si>
  <si>
    <t>Погашение кредитов, полученных от  кредитных организаций  бюджетами поселений в валюте Российской Федерации</t>
  </si>
  <si>
    <t>011 01 02 00 00 10 0000 810</t>
  </si>
  <si>
    <t>Погашение кредитов, представленных кредитными организациями в валюте Российской Федерации</t>
  </si>
  <si>
    <t xml:space="preserve">011 01 02 00 00 00 0000 800     </t>
  </si>
  <si>
    <t>Получение кредитов от кредитных организаций бюджетами поселений  в валюте Российской Федерации</t>
  </si>
  <si>
    <t>011 01 02 00 00 10 0000 710</t>
  </si>
  <si>
    <t>Получение кредитов от кредитных организаций в валюте Российской Федерации</t>
  </si>
  <si>
    <t>011 01 02 00 00 00 0000 700</t>
  </si>
  <si>
    <t>Кредиты кредитных организаций в валюте Российской Федерации</t>
  </si>
  <si>
    <t xml:space="preserve">011 01 02 00 00 00 0000 000 </t>
  </si>
  <si>
    <t xml:space="preserve">Источники внутреннего финансирования дефицитов бюджетов </t>
  </si>
  <si>
    <t xml:space="preserve">011 01 00 00 00 00 0000 000 </t>
  </si>
  <si>
    <t>на 2019год</t>
  </si>
  <si>
    <t xml:space="preserve">  Сумма</t>
  </si>
  <si>
    <t xml:space="preserve">                           Вид источников</t>
  </si>
  <si>
    <t>Код бюджетной  классификации</t>
  </si>
  <si>
    <t>Источники  финансирования дефицита местного бюджета муниципального образования Новомарьясовский  сельсовет на 2019 год</t>
  </si>
  <si>
    <t xml:space="preserve">Приложение № 1
 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2019 год и плановый период 2020 и 2021 годов»                                                    
</t>
  </si>
  <si>
    <t>" 26  " декабря 2019 г.№ 19</t>
  </si>
  <si>
    <t xml:space="preserve">                                                    "  Приложение № 1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
                                                                                      "   25  " декабря 2018 г. № 30</t>
  </si>
  <si>
    <t>Приложение № 2
                                                      к решению Совета  депутатов     
                                                       Новомарьясовкого  сельсовета
                                                      «О   бюджете муниципального образования                                                                         
                                          Новомарьясовский сельсовет Орджоникидзевского района  
                                             Республики Хакасия на 2019 год и плановый период 2020 и 2021 годов»
                                                                   "  26  " декабря  2019 г. № 19</t>
  </si>
  <si>
    <t xml:space="preserve">                                                    "  Приложение № 5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
                                                                                      "   25  " декабря 2018 г. № 30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</si>
  <si>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</si>
  <si>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</si>
  <si>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</si>
  <si>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 xml:space="preserve"> Прочие доходы от компенсации затрат  бюджетов сельских поселений</t>
  </si>
  <si>
    <t>2 02 29999 00 0000 151</t>
  </si>
  <si>
    <t>Прочие субсидии</t>
  </si>
  <si>
    <t>2 02 29999 10 0000 150</t>
  </si>
  <si>
    <t>Прочие субсидии бюджета сельских поселений</t>
  </si>
  <si>
    <t>2 02 49999 00 0000 151</t>
  </si>
  <si>
    <t>2 02 49999 10 0000 151</t>
  </si>
  <si>
    <t>2 07 00000 00 0000 000</t>
  </si>
  <si>
    <t>ПРОЧИЕ БЕЗВОЗМЕЗДНЫЕ ПОСТУПЛЕНИЯ</t>
  </si>
  <si>
    <t>2 07 05030 10 0000 150</t>
  </si>
  <si>
    <t xml:space="preserve">Прочие безвозмездные поступления в бюджеты сльских поселений 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</si>
  <si>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</si>
  <si>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 зарегестрированных в качестве индивидуальных предпринимателей,нотариусов,занимающихся частной практикой, адвокатов,учередивших адвокадцкие кабинеты, и других лиц, занимающихся частной практикой в соответствии со статьями 227 Налогового кодекса Российской Федерации</t>
  </si>
  <si>
    <t>Доходы от компенсации затрат государства</t>
  </si>
  <si>
    <t>1 13 02000 00 0000 000</t>
  </si>
  <si>
    <t xml:space="preserve">                                                                                                                     Приложение № 3
                           к решению Совета  депутатов  Новомарьясовского сельсовета                                                                                  
                                                       «О внесении изменений в решение Совета депутатов Новомарьясовского сельсовета "О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   "  25  " октября 2019 г. №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</si>
  <si>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Обслуживание государственного и   муниципального долга</t>
  </si>
  <si>
    <t>Обслуживание государственного внутреннего и   муниципального долга</t>
  </si>
  <si>
    <t>Непрограммные расходы в сфере установленных  функций органов местного самоуправления, муниципальных учреждений Орджоникидзевского района</t>
  </si>
  <si>
    <t xml:space="preserve">Обеспечение деятельности органов местного самоуправления, муниципальных учреждений муниципального образования Новомарьясовский сельсовет </t>
  </si>
  <si>
    <t>Ослуживание муниципального долга</t>
  </si>
  <si>
    <t>Обслужтвание государственного (муниципального) долга</t>
  </si>
  <si>
    <t>40 1 00 06500</t>
  </si>
  <si>
    <t>730</t>
  </si>
  <si>
    <t xml:space="preserve">                                                                                                                Приложение № 4
         к решению Совета  депутатов Новомарьясовского сельсовета                                                                                    
                                                       «О внесении изменений в решение Совета депутатов                                                                             Новомарьясовского сельсовета "О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2019 год и на плановый период                                                                                                     2020 и 2021 годов»   "  25  " октября 2019 г. №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</si>
  <si>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1416,08</t>
  </si>
  <si>
    <t xml:space="preserve">                                                                                                                Приложение № 5
         к решению Совета  депутатов Новомарьясовского сельсовета                                                                                    
                                                                       «О внесении изменений в решение Совета депутатов                                                                             Новомарьясовского сельсовета "О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                  Республики Хакасия на 2019 год и на плановый период                                                                                                     2020 и 2021 годов»   "  26  " декабря 2019 г. № 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</si>
  <si>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Приложение № 6
         к решению Совета  депутатов Новомарьясовского сельсовета                                                                                    
                                                                           «О внесении изменений в решение Совета депутатов                                                                             Новомарьясовского сельсовета "О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                     Республики Хакасия на 2019 год и на плановый период                                                                                                     2020 и 2021 годов»   "  26  " декабря 2019 г. № 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</si>
</sst>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3"/>
      <color indexed="8"/>
      <name val="Times New Roman"/>
      <family val="1"/>
    </font>
    <font>
      <i/>
      <sz val="11"/>
      <color indexed="40"/>
      <name val="Calibri"/>
      <family val="2"/>
    </font>
    <font>
      <sz val="11"/>
      <color indexed="40"/>
      <name val="Calibri"/>
      <family val="2"/>
    </font>
    <font>
      <sz val="12"/>
      <color indexed="63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vertical="top" wrapText="1"/>
    </xf>
    <xf numFmtId="4" fontId="10" fillId="32" borderId="1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" fillId="10" borderId="14" xfId="0" applyNumberFormat="1" applyFont="1" applyFill="1" applyBorder="1" applyAlignment="1">
      <alignment horizontal="left" vertical="top" wrapText="1"/>
    </xf>
    <xf numFmtId="49" fontId="4" fillId="10" borderId="12" xfId="0" applyNumberFormat="1" applyFont="1" applyFill="1" applyBorder="1" applyAlignment="1">
      <alignment horizontal="left" vertical="top" wrapText="1"/>
    </xf>
    <xf numFmtId="0" fontId="4" fillId="10" borderId="19" xfId="0" applyFont="1" applyFill="1" applyBorder="1" applyAlignment="1">
      <alignment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0" fontId="4" fillId="10" borderId="11" xfId="0" applyFont="1" applyFill="1" applyBorder="1" applyAlignment="1">
      <alignment horizontal="center" vertical="center" wrapText="1"/>
    </xf>
    <xf numFmtId="49" fontId="4" fillId="10" borderId="12" xfId="0" applyNumberFormat="1" applyFont="1" applyFill="1" applyBorder="1" applyAlignment="1">
      <alignment vertical="top" wrapText="1"/>
    </xf>
    <xf numFmtId="49" fontId="4" fillId="10" borderId="13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center" vertical="top" wrapText="1"/>
    </xf>
    <xf numFmtId="49" fontId="4" fillId="10" borderId="12" xfId="0" applyNumberFormat="1" applyFont="1" applyFill="1" applyBorder="1" applyAlignment="1">
      <alignment horizontal="center" vertical="center" wrapText="1"/>
    </xf>
    <xf numFmtId="4" fontId="4" fillId="10" borderId="12" xfId="0" applyNumberFormat="1" applyFont="1" applyFill="1" applyBorder="1" applyAlignment="1">
      <alignment horizontal="center" vertical="top" wrapText="1"/>
    </xf>
    <xf numFmtId="4" fontId="4" fillId="10" borderId="14" xfId="0" applyNumberFormat="1" applyFont="1" applyFill="1" applyBorder="1" applyAlignment="1">
      <alignment horizontal="center" vertical="top" wrapText="1"/>
    </xf>
    <xf numFmtId="0" fontId="7" fillId="10" borderId="12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9" fontId="4" fillId="10" borderId="12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5" fillId="34" borderId="19" xfId="0" applyFont="1" applyFill="1" applyBorder="1" applyAlignment="1">
      <alignment horizontal="justify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49" fontId="0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 wrapText="1" readingOrder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 readingOrder="1"/>
    </xf>
    <xf numFmtId="0" fontId="4" fillId="10" borderId="12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3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center" wrapText="1"/>
    </xf>
    <xf numFmtId="0" fontId="2" fillId="35" borderId="23" xfId="0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" fontId="4" fillId="35" borderId="16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left" vertical="top" wrapText="1"/>
    </xf>
    <xf numFmtId="0" fontId="2" fillId="35" borderId="26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center" vertical="top" wrapText="1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16" fillId="0" borderId="0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 horizontal="center"/>
    </xf>
    <xf numFmtId="2" fontId="5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/>
    </xf>
    <xf numFmtId="0" fontId="2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left" vertical="top" wrapText="1"/>
    </xf>
    <xf numFmtId="49" fontId="21" fillId="33" borderId="12" xfId="0" applyNumberFormat="1" applyFont="1" applyFill="1" applyBorder="1" applyAlignment="1">
      <alignment horizontal="center" vertical="top" wrapText="1"/>
    </xf>
    <xf numFmtId="49" fontId="22" fillId="33" borderId="12" xfId="0" applyNumberFormat="1" applyFont="1" applyFill="1" applyBorder="1" applyAlignment="1">
      <alignment horizontal="left" vertical="top" wrapText="1"/>
    </xf>
    <xf numFmtId="49" fontId="22" fillId="33" borderId="12" xfId="0" applyNumberFormat="1" applyFont="1" applyFill="1" applyBorder="1" applyAlignment="1">
      <alignment horizontal="center" vertical="top" wrapText="1"/>
    </xf>
    <xf numFmtId="49" fontId="22" fillId="36" borderId="12" xfId="0" applyNumberFormat="1" applyFont="1" applyFill="1" applyBorder="1" applyAlignment="1">
      <alignment horizontal="left" vertical="top" wrapText="1"/>
    </xf>
    <xf numFmtId="49" fontId="21" fillId="36" borderId="12" xfId="0" applyNumberFormat="1" applyFont="1" applyFill="1" applyBorder="1" applyAlignment="1">
      <alignment horizontal="center" vertical="top" wrapText="1"/>
    </xf>
    <xf numFmtId="0" fontId="12" fillId="36" borderId="21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36" xfId="0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36" xfId="0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2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39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9" fillId="0" borderId="0" xfId="0" applyFont="1" applyFill="1" applyAlignment="1">
      <alignment horizontal="center" vertical="top"/>
    </xf>
    <xf numFmtId="172" fontId="2" fillId="0" borderId="29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49" fontId="21" fillId="36" borderId="12" xfId="0" applyNumberFormat="1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view="pageBreakPreview" zoomScaleSheetLayoutView="100" zoomScalePageLayoutView="0" workbookViewId="0" topLeftCell="A128">
      <selection activeCell="E138" sqref="E138:E144"/>
    </sheetView>
  </sheetViews>
  <sheetFormatPr defaultColWidth="9.140625" defaultRowHeight="15"/>
  <cols>
    <col min="1" max="1" width="6.7109375" style="2" customWidth="1"/>
    <col min="2" max="2" width="8.8515625" style="2" customWidth="1"/>
    <col min="3" max="3" width="15.57421875" style="2" customWidth="1"/>
    <col min="4" max="4" width="6.421875" style="2" customWidth="1"/>
    <col min="5" max="5" width="57.7109375" style="9" customWidth="1"/>
    <col min="6" max="6" width="15.421875" style="9" customWidth="1"/>
    <col min="7" max="7" width="2.7109375" style="8" customWidth="1"/>
    <col min="8" max="9" width="16.421875" style="8" customWidth="1"/>
    <col min="10" max="10" width="10.00390625" style="0" bestFit="1" customWidth="1"/>
  </cols>
  <sheetData>
    <row r="1" spans="1:9" ht="123" customHeight="1">
      <c r="A1" s="249"/>
      <c r="B1" s="250"/>
      <c r="C1" s="249"/>
      <c r="D1" s="250"/>
      <c r="E1" s="249" t="s">
        <v>359</v>
      </c>
      <c r="F1" s="249"/>
      <c r="G1" s="250"/>
      <c r="H1" s="81"/>
      <c r="I1" s="81"/>
    </row>
    <row r="2" spans="1:9" ht="124.5" customHeight="1">
      <c r="A2" s="80"/>
      <c r="B2" s="81"/>
      <c r="C2" s="80"/>
      <c r="D2" s="81"/>
      <c r="E2" s="249" t="s">
        <v>199</v>
      </c>
      <c r="F2" s="249"/>
      <c r="G2" s="250"/>
      <c r="H2" s="81"/>
      <c r="I2" s="81"/>
    </row>
    <row r="3" spans="1:9" ht="33.75" customHeight="1">
      <c r="A3" s="248" t="s">
        <v>1</v>
      </c>
      <c r="B3" s="248"/>
      <c r="C3" s="248"/>
      <c r="D3" s="248"/>
      <c r="E3" s="248"/>
      <c r="F3" s="248"/>
      <c r="G3" s="248"/>
      <c r="H3" s="158"/>
      <c r="I3" s="158"/>
    </row>
    <row r="4" spans="6:9" ht="15">
      <c r="F4" s="251" t="s">
        <v>130</v>
      </c>
      <c r="G4" s="251"/>
      <c r="H4" s="1"/>
      <c r="I4" s="1"/>
    </row>
    <row r="5" spans="1:9" ht="15.75">
      <c r="A5" s="19" t="s">
        <v>73</v>
      </c>
      <c r="B5" s="19" t="s">
        <v>75</v>
      </c>
      <c r="C5" s="19"/>
      <c r="D5" s="19"/>
      <c r="E5" s="20"/>
      <c r="F5" s="21" t="s">
        <v>80</v>
      </c>
      <c r="G5" s="21"/>
      <c r="H5" s="161"/>
      <c r="I5" s="161"/>
    </row>
    <row r="6" spans="1:9" ht="16.5" customHeight="1">
      <c r="A6" s="19" t="s">
        <v>74</v>
      </c>
      <c r="B6" s="19" t="s">
        <v>76</v>
      </c>
      <c r="C6" s="19" t="s">
        <v>77</v>
      </c>
      <c r="D6" s="19" t="s">
        <v>78</v>
      </c>
      <c r="E6" s="22" t="s">
        <v>79</v>
      </c>
      <c r="F6" s="21" t="s">
        <v>81</v>
      </c>
      <c r="G6" s="21"/>
      <c r="H6" s="161"/>
      <c r="I6" s="161"/>
    </row>
    <row r="7" spans="1:9" ht="16.5" thickBot="1">
      <c r="A7" s="19"/>
      <c r="B7" s="19" t="s">
        <v>74</v>
      </c>
      <c r="C7" s="23"/>
      <c r="D7" s="23"/>
      <c r="E7" s="24"/>
      <c r="F7" s="25" t="s">
        <v>132</v>
      </c>
      <c r="G7" s="25"/>
      <c r="H7" s="162"/>
      <c r="I7" s="162"/>
    </row>
    <row r="8" spans="1:9" s="28" customFormat="1" ht="21" customHeight="1" thickBot="1">
      <c r="A8" s="86" t="s">
        <v>97</v>
      </c>
      <c r="B8" s="86" t="s">
        <v>98</v>
      </c>
      <c r="C8" s="87" t="s">
        <v>112</v>
      </c>
      <c r="D8" s="86" t="s">
        <v>101</v>
      </c>
      <c r="E8" s="88" t="s">
        <v>82</v>
      </c>
      <c r="F8" s="89">
        <f>F9+F14+F27+F32+F22</f>
        <v>6610398.4</v>
      </c>
      <c r="G8" s="89"/>
      <c r="H8" s="163"/>
      <c r="I8" s="163"/>
    </row>
    <row r="9" spans="1:9" s="28" customFormat="1" ht="48" customHeight="1" thickBot="1">
      <c r="A9" s="13" t="s">
        <v>97</v>
      </c>
      <c r="B9" s="13" t="s">
        <v>99</v>
      </c>
      <c r="C9" s="13" t="s">
        <v>112</v>
      </c>
      <c r="D9" s="13" t="s">
        <v>101</v>
      </c>
      <c r="E9" s="90" t="s">
        <v>133</v>
      </c>
      <c r="F9" s="82">
        <f>F10</f>
        <v>621000</v>
      </c>
      <c r="G9" s="82"/>
      <c r="H9" s="164"/>
      <c r="I9" s="164"/>
    </row>
    <row r="10" spans="1:9" ht="47.25" customHeight="1" thickBot="1">
      <c r="A10" s="30" t="s">
        <v>97</v>
      </c>
      <c r="B10" s="13" t="s">
        <v>99</v>
      </c>
      <c r="C10" s="13" t="s">
        <v>118</v>
      </c>
      <c r="D10" s="13" t="s">
        <v>101</v>
      </c>
      <c r="E10" s="85" t="s">
        <v>5</v>
      </c>
      <c r="F10" s="83">
        <f>F11</f>
        <v>621000</v>
      </c>
      <c r="G10" s="83"/>
      <c r="H10" s="150"/>
      <c r="I10" s="150"/>
    </row>
    <row r="11" spans="1:9" ht="61.5" customHeight="1" thickBot="1">
      <c r="A11" s="30" t="s">
        <v>97</v>
      </c>
      <c r="B11" s="13" t="s">
        <v>99</v>
      </c>
      <c r="C11" s="13" t="s">
        <v>117</v>
      </c>
      <c r="D11" s="13" t="s">
        <v>101</v>
      </c>
      <c r="E11" s="85" t="s">
        <v>2</v>
      </c>
      <c r="F11" s="83">
        <f>F12</f>
        <v>621000</v>
      </c>
      <c r="G11" s="83"/>
      <c r="H11" s="150"/>
      <c r="I11" s="150"/>
    </row>
    <row r="12" spans="1:9" ht="30.75" customHeight="1" thickBot="1">
      <c r="A12" s="13" t="s">
        <v>97</v>
      </c>
      <c r="B12" s="13" t="s">
        <v>99</v>
      </c>
      <c r="C12" s="31" t="s">
        <v>124</v>
      </c>
      <c r="D12" s="13" t="s">
        <v>101</v>
      </c>
      <c r="E12" s="85" t="s">
        <v>6</v>
      </c>
      <c r="F12" s="83">
        <f>F13</f>
        <v>621000</v>
      </c>
      <c r="G12" s="83"/>
      <c r="H12" s="150"/>
      <c r="I12" s="150"/>
    </row>
    <row r="13" spans="1:9" ht="29.25" customHeight="1" thickBot="1">
      <c r="A13" s="26" t="s">
        <v>97</v>
      </c>
      <c r="B13" s="26" t="s">
        <v>99</v>
      </c>
      <c r="C13" s="27" t="s">
        <v>124</v>
      </c>
      <c r="D13" s="26" t="s">
        <v>158</v>
      </c>
      <c r="E13" s="85" t="s">
        <v>135</v>
      </c>
      <c r="F13" s="83">
        <v>621000</v>
      </c>
      <c r="G13" s="83"/>
      <c r="H13" s="150"/>
      <c r="I13" s="150"/>
    </row>
    <row r="14" spans="1:9" s="29" customFormat="1" ht="62.25" customHeight="1" thickBot="1">
      <c r="A14" s="13" t="s">
        <v>97</v>
      </c>
      <c r="B14" s="13" t="s">
        <v>102</v>
      </c>
      <c r="C14" s="13" t="s">
        <v>112</v>
      </c>
      <c r="D14" s="13" t="s">
        <v>101</v>
      </c>
      <c r="E14" s="84" t="s">
        <v>136</v>
      </c>
      <c r="F14" s="82">
        <f>F15</f>
        <v>1828400</v>
      </c>
      <c r="G14" s="82"/>
      <c r="H14" s="164"/>
      <c r="I14" s="164"/>
    </row>
    <row r="15" spans="1:9" s="28" customFormat="1" ht="49.5" customHeight="1" thickBot="1">
      <c r="A15" s="26" t="s">
        <v>97</v>
      </c>
      <c r="B15" s="26" t="s">
        <v>102</v>
      </c>
      <c r="C15" s="26" t="s">
        <v>118</v>
      </c>
      <c r="D15" s="26" t="s">
        <v>101</v>
      </c>
      <c r="E15" s="85" t="s">
        <v>5</v>
      </c>
      <c r="F15" s="83">
        <f>F16</f>
        <v>1828400</v>
      </c>
      <c r="G15" s="83"/>
      <c r="H15" s="150"/>
      <c r="I15" s="150"/>
    </row>
    <row r="16" spans="1:9" s="29" customFormat="1" ht="59.25" customHeight="1" thickBot="1">
      <c r="A16" s="26" t="s">
        <v>97</v>
      </c>
      <c r="B16" s="26" t="s">
        <v>102</v>
      </c>
      <c r="C16" s="26" t="s">
        <v>117</v>
      </c>
      <c r="D16" s="26" t="s">
        <v>101</v>
      </c>
      <c r="E16" s="85" t="s">
        <v>7</v>
      </c>
      <c r="F16" s="83">
        <f>F17</f>
        <v>1828400</v>
      </c>
      <c r="G16" s="83"/>
      <c r="H16" s="150"/>
      <c r="I16" s="150"/>
    </row>
    <row r="17" spans="1:9" ht="16.5" customHeight="1" thickBot="1">
      <c r="A17" s="26" t="s">
        <v>97</v>
      </c>
      <c r="B17" s="26" t="s">
        <v>102</v>
      </c>
      <c r="C17" s="26" t="s">
        <v>159</v>
      </c>
      <c r="D17" s="26" t="s">
        <v>101</v>
      </c>
      <c r="E17" s="85" t="s">
        <v>137</v>
      </c>
      <c r="F17" s="83">
        <f>F18+F19+F21</f>
        <v>1828400</v>
      </c>
      <c r="G17" s="83"/>
      <c r="H17" s="150"/>
      <c r="I17" s="150"/>
    </row>
    <row r="18" spans="1:9" ht="32.25" customHeight="1" thickBot="1">
      <c r="A18" s="26" t="s">
        <v>97</v>
      </c>
      <c r="B18" s="26" t="s">
        <v>102</v>
      </c>
      <c r="C18" s="26" t="s">
        <v>125</v>
      </c>
      <c r="D18" s="26" t="s">
        <v>158</v>
      </c>
      <c r="E18" s="85" t="s">
        <v>135</v>
      </c>
      <c r="F18" s="83">
        <v>964000</v>
      </c>
      <c r="G18" s="83"/>
      <c r="H18" s="150"/>
      <c r="I18" s="150"/>
    </row>
    <row r="19" spans="1:9" ht="33" customHeight="1" thickBot="1">
      <c r="A19" s="26" t="s">
        <v>97</v>
      </c>
      <c r="B19" s="26" t="s">
        <v>102</v>
      </c>
      <c r="C19" s="26" t="s">
        <v>125</v>
      </c>
      <c r="D19" s="26" t="s">
        <v>160</v>
      </c>
      <c r="E19" s="85" t="s">
        <v>83</v>
      </c>
      <c r="F19" s="83">
        <v>728000</v>
      </c>
      <c r="G19" s="83"/>
      <c r="H19" s="150"/>
      <c r="I19" s="150"/>
    </row>
    <row r="20" spans="1:9" ht="17.25" customHeight="1" hidden="1" thickBot="1">
      <c r="A20" s="26" t="s">
        <v>97</v>
      </c>
      <c r="B20" s="26" t="s">
        <v>102</v>
      </c>
      <c r="C20" s="26" t="s">
        <v>125</v>
      </c>
      <c r="D20" s="26" t="s">
        <v>179</v>
      </c>
      <c r="E20" s="85" t="s">
        <v>180</v>
      </c>
      <c r="F20" s="83">
        <v>0</v>
      </c>
      <c r="G20" s="83"/>
      <c r="H20" s="150"/>
      <c r="I20" s="150"/>
    </row>
    <row r="21" spans="1:9" s="29" customFormat="1" ht="22.5" customHeight="1" thickBot="1">
      <c r="A21" s="26" t="s">
        <v>97</v>
      </c>
      <c r="B21" s="26" t="s">
        <v>102</v>
      </c>
      <c r="C21" s="26" t="s">
        <v>125</v>
      </c>
      <c r="D21" s="26" t="s">
        <v>161</v>
      </c>
      <c r="E21" s="85" t="s">
        <v>138</v>
      </c>
      <c r="F21" s="83">
        <v>136400</v>
      </c>
      <c r="G21" s="83"/>
      <c r="H21" s="150"/>
      <c r="I21" s="150"/>
    </row>
    <row r="22" spans="1:9" s="29" customFormat="1" ht="20.25" customHeight="1" thickBot="1">
      <c r="A22" s="13" t="s">
        <v>97</v>
      </c>
      <c r="B22" s="13" t="s">
        <v>170</v>
      </c>
      <c r="C22" s="13" t="s">
        <v>112</v>
      </c>
      <c r="D22" s="13" t="s">
        <v>101</v>
      </c>
      <c r="E22" s="132" t="s">
        <v>168</v>
      </c>
      <c r="F22" s="82">
        <f>F23</f>
        <v>103900</v>
      </c>
      <c r="G22" s="82"/>
      <c r="H22" s="164"/>
      <c r="I22" s="164"/>
    </row>
    <row r="23" spans="1:9" s="29" customFormat="1" ht="49.5" customHeight="1" thickBot="1">
      <c r="A23" s="26" t="s">
        <v>54</v>
      </c>
      <c r="B23" s="26" t="s">
        <v>170</v>
      </c>
      <c r="C23" s="26" t="s">
        <v>118</v>
      </c>
      <c r="D23" s="26" t="s">
        <v>101</v>
      </c>
      <c r="E23" s="133" t="s">
        <v>169</v>
      </c>
      <c r="F23" s="83">
        <f>F24</f>
        <v>103900</v>
      </c>
      <c r="G23" s="83"/>
      <c r="H23" s="150"/>
      <c r="I23" s="150"/>
    </row>
    <row r="24" spans="1:9" s="29" customFormat="1" ht="63" customHeight="1" thickBot="1">
      <c r="A24" s="26" t="s">
        <v>97</v>
      </c>
      <c r="B24" s="26" t="s">
        <v>170</v>
      </c>
      <c r="C24" s="26" t="s">
        <v>117</v>
      </c>
      <c r="D24" s="26" t="s">
        <v>101</v>
      </c>
      <c r="E24" s="133" t="s">
        <v>2</v>
      </c>
      <c r="F24" s="83">
        <f>F25</f>
        <v>103900</v>
      </c>
      <c r="G24" s="83"/>
      <c r="H24" s="150"/>
      <c r="I24" s="150"/>
    </row>
    <row r="25" spans="1:9" s="29" customFormat="1" ht="19.5" customHeight="1" thickBot="1">
      <c r="A25" s="26" t="s">
        <v>97</v>
      </c>
      <c r="B25" s="26" t="s">
        <v>170</v>
      </c>
      <c r="C25" s="26" t="s">
        <v>171</v>
      </c>
      <c r="D25" s="26" t="s">
        <v>101</v>
      </c>
      <c r="E25" s="134" t="s">
        <v>176</v>
      </c>
      <c r="F25" s="83">
        <f>F26</f>
        <v>103900</v>
      </c>
      <c r="G25" s="83"/>
      <c r="H25" s="150"/>
      <c r="I25" s="150"/>
    </row>
    <row r="26" spans="1:9" s="29" customFormat="1" ht="32.25" customHeight="1" thickBot="1">
      <c r="A26" s="26" t="s">
        <v>97</v>
      </c>
      <c r="B26" s="26" t="s">
        <v>170</v>
      </c>
      <c r="C26" s="26" t="s">
        <v>171</v>
      </c>
      <c r="D26" s="26" t="s">
        <v>160</v>
      </c>
      <c r="E26" s="85" t="s">
        <v>83</v>
      </c>
      <c r="F26" s="83">
        <v>103900</v>
      </c>
      <c r="G26" s="83"/>
      <c r="H26" s="150"/>
      <c r="I26" s="150"/>
    </row>
    <row r="27" spans="1:9" s="29" customFormat="1" ht="21" customHeight="1" thickBot="1">
      <c r="A27" s="13" t="s">
        <v>97</v>
      </c>
      <c r="B27" s="13" t="s">
        <v>71</v>
      </c>
      <c r="C27" s="13" t="s">
        <v>112</v>
      </c>
      <c r="D27" s="13" t="s">
        <v>101</v>
      </c>
      <c r="E27" s="84" t="s">
        <v>139</v>
      </c>
      <c r="F27" s="82">
        <f>F28</f>
        <v>50000</v>
      </c>
      <c r="G27" s="82"/>
      <c r="H27" s="164"/>
      <c r="I27" s="164"/>
    </row>
    <row r="28" spans="1:9" ht="47.25" customHeight="1" thickBot="1">
      <c r="A28" s="26" t="s">
        <v>97</v>
      </c>
      <c r="B28" s="26" t="s">
        <v>71</v>
      </c>
      <c r="C28" s="26" t="s">
        <v>118</v>
      </c>
      <c r="D28" s="26" t="s">
        <v>101</v>
      </c>
      <c r="E28" s="85" t="s">
        <v>5</v>
      </c>
      <c r="F28" s="83">
        <f>F29</f>
        <v>50000</v>
      </c>
      <c r="G28" s="83"/>
      <c r="H28" s="150"/>
      <c r="I28" s="150"/>
    </row>
    <row r="29" spans="1:9" ht="51" customHeight="1" thickBot="1">
      <c r="A29" s="26" t="s">
        <v>97</v>
      </c>
      <c r="B29" s="26" t="s">
        <v>71</v>
      </c>
      <c r="C29" s="26" t="s">
        <v>117</v>
      </c>
      <c r="D29" s="26" t="s">
        <v>101</v>
      </c>
      <c r="E29" s="85" t="s">
        <v>177</v>
      </c>
      <c r="F29" s="83">
        <f>F30</f>
        <v>50000</v>
      </c>
      <c r="G29" s="83"/>
      <c r="H29" s="150"/>
      <c r="I29" s="150"/>
    </row>
    <row r="30" spans="1:9" ht="19.5" customHeight="1" thickBot="1">
      <c r="A30" s="26" t="s">
        <v>97</v>
      </c>
      <c r="B30" s="26" t="s">
        <v>71</v>
      </c>
      <c r="C30" s="26" t="s">
        <v>162</v>
      </c>
      <c r="D30" s="26" t="s">
        <v>101</v>
      </c>
      <c r="E30" s="85" t="s">
        <v>140</v>
      </c>
      <c r="F30" s="83">
        <f>F31</f>
        <v>50000</v>
      </c>
      <c r="G30" s="83"/>
      <c r="H30" s="150"/>
      <c r="I30" s="150"/>
    </row>
    <row r="31" spans="1:9" s="29" customFormat="1" ht="18" customHeight="1" thickBot="1">
      <c r="A31" s="26" t="s">
        <v>97</v>
      </c>
      <c r="B31" s="26" t="s">
        <v>71</v>
      </c>
      <c r="C31" s="26" t="s">
        <v>162</v>
      </c>
      <c r="D31" s="26" t="s">
        <v>163</v>
      </c>
      <c r="E31" s="85" t="s">
        <v>141</v>
      </c>
      <c r="F31" s="83">
        <v>50000</v>
      </c>
      <c r="G31" s="83"/>
      <c r="H31" s="150"/>
      <c r="I31" s="150"/>
    </row>
    <row r="32" spans="1:9" ht="21.75" customHeight="1" thickBot="1">
      <c r="A32" s="73" t="s">
        <v>97</v>
      </c>
      <c r="B32" s="73">
        <v>13</v>
      </c>
      <c r="C32" s="74" t="s">
        <v>112</v>
      </c>
      <c r="D32" s="74" t="s">
        <v>101</v>
      </c>
      <c r="E32" s="84" t="s">
        <v>84</v>
      </c>
      <c r="F32" s="82">
        <f>F33+F37</f>
        <v>4007098.4</v>
      </c>
      <c r="G32" s="82"/>
      <c r="H32" s="164"/>
      <c r="I32" s="164"/>
    </row>
    <row r="33" spans="1:9" s="29" customFormat="1" ht="69" customHeight="1" thickBot="1">
      <c r="A33" s="26" t="s">
        <v>97</v>
      </c>
      <c r="B33" s="26">
        <v>13</v>
      </c>
      <c r="C33" s="26" t="s">
        <v>117</v>
      </c>
      <c r="D33" s="26" t="s">
        <v>101</v>
      </c>
      <c r="E33" s="85" t="s">
        <v>2</v>
      </c>
      <c r="F33" s="83">
        <f>F34</f>
        <v>3885650</v>
      </c>
      <c r="G33" s="83"/>
      <c r="H33" s="150"/>
      <c r="I33" s="150"/>
    </row>
    <row r="34" spans="1:9" ht="32.25" customHeight="1" thickBot="1">
      <c r="A34" s="26" t="s">
        <v>97</v>
      </c>
      <c r="B34" s="26">
        <v>13</v>
      </c>
      <c r="C34" s="26" t="s">
        <v>126</v>
      </c>
      <c r="D34" s="26" t="s">
        <v>101</v>
      </c>
      <c r="E34" s="85" t="s">
        <v>142</v>
      </c>
      <c r="F34" s="83">
        <f>F35+F36</f>
        <v>3885650</v>
      </c>
      <c r="G34" s="83"/>
      <c r="H34" s="150"/>
      <c r="I34" s="150"/>
    </row>
    <row r="35" spans="1:9" ht="32.25" customHeight="1" thickBot="1">
      <c r="A35" s="26" t="s">
        <v>97</v>
      </c>
      <c r="B35" s="26" t="s">
        <v>68</v>
      </c>
      <c r="C35" s="26" t="s">
        <v>126</v>
      </c>
      <c r="D35" s="26" t="s">
        <v>158</v>
      </c>
      <c r="E35" s="85" t="s">
        <v>135</v>
      </c>
      <c r="F35" s="83">
        <v>3528200</v>
      </c>
      <c r="G35" s="83"/>
      <c r="H35" s="150"/>
      <c r="I35" s="150"/>
    </row>
    <row r="36" spans="1:9" ht="32.25" customHeight="1" thickBot="1">
      <c r="A36" s="26" t="s">
        <v>97</v>
      </c>
      <c r="B36" s="26" t="s">
        <v>68</v>
      </c>
      <c r="C36" s="26" t="s">
        <v>126</v>
      </c>
      <c r="D36" s="26" t="s">
        <v>160</v>
      </c>
      <c r="E36" s="85" t="s">
        <v>83</v>
      </c>
      <c r="F36" s="83">
        <v>357450</v>
      </c>
      <c r="G36" s="83"/>
      <c r="H36" s="150"/>
      <c r="I36" s="150"/>
    </row>
    <row r="37" spans="1:9" ht="47.25" customHeight="1" thickBot="1">
      <c r="A37" s="26" t="s">
        <v>97</v>
      </c>
      <c r="B37" s="26" t="s">
        <v>68</v>
      </c>
      <c r="C37" s="26" t="s">
        <v>3</v>
      </c>
      <c r="D37" s="26" t="s">
        <v>101</v>
      </c>
      <c r="E37" s="85" t="s">
        <v>4</v>
      </c>
      <c r="F37" s="83">
        <f>SUM(F38)</f>
        <v>121448.4</v>
      </c>
      <c r="G37" s="83"/>
      <c r="H37" s="150"/>
      <c r="I37" s="150"/>
    </row>
    <row r="38" spans="1:9" ht="33.75" customHeight="1" thickBot="1">
      <c r="A38" s="26" t="s">
        <v>97</v>
      </c>
      <c r="B38" s="26" t="s">
        <v>68</v>
      </c>
      <c r="C38" s="26" t="s">
        <v>3</v>
      </c>
      <c r="D38" s="26" t="s">
        <v>160</v>
      </c>
      <c r="E38" s="85" t="s">
        <v>83</v>
      </c>
      <c r="F38" s="83">
        <v>121448.4</v>
      </c>
      <c r="G38" s="83"/>
      <c r="H38" s="150"/>
      <c r="I38" s="150"/>
    </row>
    <row r="39" spans="1:9" ht="19.5" customHeight="1" thickBot="1">
      <c r="A39" s="113" t="s">
        <v>99</v>
      </c>
      <c r="B39" s="114" t="s">
        <v>100</v>
      </c>
      <c r="C39" s="117" t="s">
        <v>112</v>
      </c>
      <c r="D39" s="109" t="s">
        <v>101</v>
      </c>
      <c r="E39" s="107" t="s">
        <v>8</v>
      </c>
      <c r="F39" s="82">
        <f>SUM(F40)</f>
        <v>115100</v>
      </c>
      <c r="G39" s="82"/>
      <c r="H39" s="164"/>
      <c r="I39" s="164"/>
    </row>
    <row r="40" spans="1:9" ht="18.75" customHeight="1" thickBot="1">
      <c r="A40" s="115" t="s">
        <v>99</v>
      </c>
      <c r="B40" s="116" t="s">
        <v>100</v>
      </c>
      <c r="C40" s="117" t="s">
        <v>112</v>
      </c>
      <c r="D40" s="110" t="s">
        <v>101</v>
      </c>
      <c r="E40" s="108" t="s">
        <v>9</v>
      </c>
      <c r="F40" s="82">
        <f>SUM(F41)</f>
        <v>115100</v>
      </c>
      <c r="G40" s="82"/>
      <c r="H40" s="164"/>
      <c r="I40" s="164"/>
    </row>
    <row r="41" spans="1:9" ht="33.75" customHeight="1" thickBot="1">
      <c r="A41" s="111" t="s">
        <v>99</v>
      </c>
      <c r="B41" s="112" t="s">
        <v>100</v>
      </c>
      <c r="C41" s="118" t="s">
        <v>118</v>
      </c>
      <c r="D41" s="6" t="s">
        <v>101</v>
      </c>
      <c r="E41" s="5" t="s">
        <v>5</v>
      </c>
      <c r="F41" s="83">
        <f>SUM(F42)</f>
        <v>115100</v>
      </c>
      <c r="G41" s="83"/>
      <c r="H41" s="150"/>
      <c r="I41" s="150"/>
    </row>
    <row r="42" spans="1:9" ht="33.75" customHeight="1" thickBot="1">
      <c r="A42" s="111" t="s">
        <v>99</v>
      </c>
      <c r="B42" s="112" t="s">
        <v>100</v>
      </c>
      <c r="C42" s="118" t="s">
        <v>117</v>
      </c>
      <c r="D42" s="6" t="s">
        <v>101</v>
      </c>
      <c r="E42" s="5" t="s">
        <v>2</v>
      </c>
      <c r="F42" s="83">
        <f>SUM(F43)</f>
        <v>115100</v>
      </c>
      <c r="G42" s="83"/>
      <c r="H42" s="150"/>
      <c r="I42" s="150"/>
    </row>
    <row r="43" spans="1:9" ht="33.75" customHeight="1" thickBot="1">
      <c r="A43" s="111" t="s">
        <v>99</v>
      </c>
      <c r="B43" s="112" t="s">
        <v>100</v>
      </c>
      <c r="C43" s="118" t="s">
        <v>11</v>
      </c>
      <c r="D43" s="6" t="s">
        <v>101</v>
      </c>
      <c r="E43" s="5" t="s">
        <v>10</v>
      </c>
      <c r="F43" s="83">
        <f>SUM(F44)</f>
        <v>115100</v>
      </c>
      <c r="G43" s="83"/>
      <c r="H43" s="150"/>
      <c r="I43" s="150"/>
    </row>
    <row r="44" spans="1:9" ht="33.75" customHeight="1" thickBot="1">
      <c r="A44" s="111" t="s">
        <v>99</v>
      </c>
      <c r="B44" s="112" t="s">
        <v>100</v>
      </c>
      <c r="C44" s="118" t="s">
        <v>11</v>
      </c>
      <c r="D44" s="4">
        <v>120</v>
      </c>
      <c r="E44" s="5" t="s">
        <v>135</v>
      </c>
      <c r="F44" s="83">
        <v>115100</v>
      </c>
      <c r="G44" s="83"/>
      <c r="H44" s="150"/>
      <c r="I44" s="150"/>
    </row>
    <row r="45" spans="1:9" ht="39.75" customHeight="1" thickBot="1">
      <c r="A45" s="87" t="s">
        <v>100</v>
      </c>
      <c r="B45" s="87" t="s">
        <v>98</v>
      </c>
      <c r="C45" s="87" t="s">
        <v>112</v>
      </c>
      <c r="D45" s="87" t="s">
        <v>101</v>
      </c>
      <c r="E45" s="92" t="s">
        <v>143</v>
      </c>
      <c r="F45" s="93">
        <f>F46+F51</f>
        <v>769716.16</v>
      </c>
      <c r="G45" s="93"/>
      <c r="H45" s="163"/>
      <c r="I45" s="163"/>
    </row>
    <row r="46" spans="1:9" ht="47.25" customHeight="1" thickBot="1">
      <c r="A46" s="26" t="s">
        <v>100</v>
      </c>
      <c r="B46" s="26" t="s">
        <v>105</v>
      </c>
      <c r="C46" s="26" t="s">
        <v>112</v>
      </c>
      <c r="D46" s="26" t="s">
        <v>101</v>
      </c>
      <c r="E46" s="85" t="s">
        <v>144</v>
      </c>
      <c r="F46" s="83">
        <f>F47</f>
        <v>78615</v>
      </c>
      <c r="G46" s="83"/>
      <c r="H46" s="150"/>
      <c r="I46" s="150"/>
    </row>
    <row r="47" spans="1:9" ht="51.75" customHeight="1" thickBot="1">
      <c r="A47" s="26" t="s">
        <v>100</v>
      </c>
      <c r="B47" s="26" t="s">
        <v>105</v>
      </c>
      <c r="C47" s="26" t="s">
        <v>118</v>
      </c>
      <c r="D47" s="26" t="s">
        <v>101</v>
      </c>
      <c r="E47" s="85" t="s">
        <v>5</v>
      </c>
      <c r="F47" s="83">
        <f>F48</f>
        <v>78615</v>
      </c>
      <c r="G47" s="83"/>
      <c r="H47" s="150"/>
      <c r="I47" s="150"/>
    </row>
    <row r="48" spans="1:9" ht="63" customHeight="1" thickBot="1">
      <c r="A48" s="26" t="s">
        <v>100</v>
      </c>
      <c r="B48" s="26" t="s">
        <v>105</v>
      </c>
      <c r="C48" s="26" t="s">
        <v>117</v>
      </c>
      <c r="D48" s="26" t="s">
        <v>101</v>
      </c>
      <c r="E48" s="85" t="s">
        <v>2</v>
      </c>
      <c r="F48" s="83">
        <f>F49</f>
        <v>78615</v>
      </c>
      <c r="G48" s="83"/>
      <c r="H48" s="150"/>
      <c r="I48" s="150"/>
    </row>
    <row r="49" spans="1:9" ht="51" customHeight="1" thickBot="1">
      <c r="A49" s="26" t="s">
        <v>100</v>
      </c>
      <c r="B49" s="26" t="s">
        <v>105</v>
      </c>
      <c r="C49" s="26" t="s">
        <v>120</v>
      </c>
      <c r="D49" s="26" t="s">
        <v>101</v>
      </c>
      <c r="E49" s="85" t="s">
        <v>145</v>
      </c>
      <c r="F49" s="83">
        <f>F50</f>
        <v>78615</v>
      </c>
      <c r="G49" s="83"/>
      <c r="H49" s="150"/>
      <c r="I49" s="150"/>
    </row>
    <row r="50" spans="1:9" ht="33" customHeight="1" thickBot="1">
      <c r="A50" s="26" t="s">
        <v>100</v>
      </c>
      <c r="B50" s="26" t="s">
        <v>105</v>
      </c>
      <c r="C50" s="26" t="s">
        <v>120</v>
      </c>
      <c r="D50" s="26" t="s">
        <v>160</v>
      </c>
      <c r="E50" s="85" t="s">
        <v>83</v>
      </c>
      <c r="F50" s="83">
        <v>78615</v>
      </c>
      <c r="G50" s="83"/>
      <c r="H50" s="150"/>
      <c r="I50" s="150"/>
    </row>
    <row r="51" spans="1:9" s="29" customFormat="1" ht="21" customHeight="1" thickBot="1">
      <c r="A51" s="13" t="s">
        <v>100</v>
      </c>
      <c r="B51" s="13" t="s">
        <v>69</v>
      </c>
      <c r="C51" s="13" t="s">
        <v>112</v>
      </c>
      <c r="D51" s="13" t="s">
        <v>101</v>
      </c>
      <c r="E51" s="84" t="s">
        <v>85</v>
      </c>
      <c r="F51" s="82">
        <f>F52</f>
        <v>691101.16</v>
      </c>
      <c r="G51" s="82"/>
      <c r="H51" s="164"/>
      <c r="I51" s="164"/>
    </row>
    <row r="52" spans="1:9" ht="53.25" customHeight="1" thickBot="1">
      <c r="A52" s="26" t="s">
        <v>100</v>
      </c>
      <c r="B52" s="26" t="s">
        <v>69</v>
      </c>
      <c r="C52" s="26" t="s">
        <v>118</v>
      </c>
      <c r="D52" s="26" t="s">
        <v>101</v>
      </c>
      <c r="E52" s="85" t="s">
        <v>5</v>
      </c>
      <c r="F52" s="83">
        <f>F53</f>
        <v>691101.16</v>
      </c>
      <c r="G52" s="83"/>
      <c r="H52" s="150"/>
      <c r="I52" s="150"/>
    </row>
    <row r="53" spans="1:9" ht="66" customHeight="1" thickBot="1">
      <c r="A53" s="26" t="s">
        <v>100</v>
      </c>
      <c r="B53" s="26" t="s">
        <v>69</v>
      </c>
      <c r="C53" s="26" t="s">
        <v>117</v>
      </c>
      <c r="D53" s="26" t="s">
        <v>101</v>
      </c>
      <c r="E53" s="85" t="s">
        <v>2</v>
      </c>
      <c r="F53" s="83">
        <f>F54+F56+F58</f>
        <v>691101.16</v>
      </c>
      <c r="G53" s="83"/>
      <c r="H53" s="150"/>
      <c r="I53" s="150"/>
    </row>
    <row r="54" spans="1:9" ht="52.5" customHeight="1" thickBot="1">
      <c r="A54" s="26" t="s">
        <v>100</v>
      </c>
      <c r="B54" s="26" t="s">
        <v>69</v>
      </c>
      <c r="C54" s="26" t="s">
        <v>121</v>
      </c>
      <c r="D54" s="26" t="s">
        <v>101</v>
      </c>
      <c r="E54" s="85" t="s">
        <v>146</v>
      </c>
      <c r="F54" s="83">
        <f>F55</f>
        <v>460018.71</v>
      </c>
      <c r="G54" s="83"/>
      <c r="H54" s="150"/>
      <c r="I54" s="150"/>
    </row>
    <row r="55" spans="1:9" ht="38.25" customHeight="1" thickBot="1">
      <c r="A55" s="26" t="s">
        <v>100</v>
      </c>
      <c r="B55" s="26" t="s">
        <v>69</v>
      </c>
      <c r="C55" s="26" t="s">
        <v>121</v>
      </c>
      <c r="D55" s="26" t="s">
        <v>160</v>
      </c>
      <c r="E55" s="85" t="s">
        <v>83</v>
      </c>
      <c r="F55" s="83">
        <v>460018.71</v>
      </c>
      <c r="G55" s="83"/>
      <c r="H55" s="150"/>
      <c r="I55" s="150"/>
    </row>
    <row r="56" spans="1:9" ht="30" customHeight="1" thickBot="1">
      <c r="A56" s="26" t="s">
        <v>181</v>
      </c>
      <c r="B56" s="26" t="s">
        <v>53</v>
      </c>
      <c r="C56" s="26" t="s">
        <v>182</v>
      </c>
      <c r="D56" s="26" t="s">
        <v>101</v>
      </c>
      <c r="E56" s="85" t="s">
        <v>183</v>
      </c>
      <c r="F56" s="83">
        <f>SUM(F57)</f>
        <v>218882.45</v>
      </c>
      <c r="G56" s="83"/>
      <c r="H56" s="150"/>
      <c r="I56" s="150"/>
    </row>
    <row r="57" spans="1:9" ht="38.25" customHeight="1" thickBot="1">
      <c r="A57" s="26" t="s">
        <v>181</v>
      </c>
      <c r="B57" s="26" t="s">
        <v>53</v>
      </c>
      <c r="C57" s="26" t="s">
        <v>182</v>
      </c>
      <c r="D57" s="26" t="s">
        <v>160</v>
      </c>
      <c r="E57" s="85" t="s">
        <v>83</v>
      </c>
      <c r="F57" s="83">
        <v>218882.45</v>
      </c>
      <c r="G57" s="83"/>
      <c r="H57" s="150"/>
      <c r="I57" s="150"/>
    </row>
    <row r="58" spans="1:9" ht="38.25" customHeight="1" thickBot="1">
      <c r="A58" s="26" t="s">
        <v>181</v>
      </c>
      <c r="B58" s="26" t="s">
        <v>53</v>
      </c>
      <c r="C58" s="26" t="s">
        <v>184</v>
      </c>
      <c r="D58" s="26" t="s">
        <v>101</v>
      </c>
      <c r="E58" s="85" t="s">
        <v>185</v>
      </c>
      <c r="F58" s="83">
        <f>SUM(F59)</f>
        <v>12200</v>
      </c>
      <c r="G58" s="83"/>
      <c r="H58" s="150"/>
      <c r="I58" s="150"/>
    </row>
    <row r="59" spans="1:9" ht="38.25" customHeight="1" thickBot="1">
      <c r="A59" s="26" t="s">
        <v>181</v>
      </c>
      <c r="B59" s="26" t="s">
        <v>53</v>
      </c>
      <c r="C59" s="26" t="s">
        <v>184</v>
      </c>
      <c r="D59" s="26" t="s">
        <v>160</v>
      </c>
      <c r="E59" s="85" t="s">
        <v>83</v>
      </c>
      <c r="F59" s="83">
        <v>12200</v>
      </c>
      <c r="G59" s="83"/>
      <c r="H59" s="150"/>
      <c r="I59" s="150"/>
    </row>
    <row r="60" spans="1:9" ht="17.25" customHeight="1" thickBot="1">
      <c r="A60" s="87" t="s">
        <v>102</v>
      </c>
      <c r="B60" s="87" t="s">
        <v>98</v>
      </c>
      <c r="C60" s="87" t="s">
        <v>112</v>
      </c>
      <c r="D60" s="87" t="s">
        <v>101</v>
      </c>
      <c r="E60" s="92" t="s">
        <v>86</v>
      </c>
      <c r="F60" s="93">
        <f>F61+F66+F71+F73</f>
        <v>1327574</v>
      </c>
      <c r="G60" s="93"/>
      <c r="H60" s="163"/>
      <c r="I60" s="163"/>
    </row>
    <row r="61" spans="1:9" ht="17.25" customHeight="1" thickBot="1">
      <c r="A61" s="13" t="s">
        <v>102</v>
      </c>
      <c r="B61" s="13" t="s">
        <v>97</v>
      </c>
      <c r="C61" s="13" t="s">
        <v>112</v>
      </c>
      <c r="D61" s="13" t="s">
        <v>101</v>
      </c>
      <c r="E61" s="135" t="s">
        <v>172</v>
      </c>
      <c r="F61" s="82">
        <f>F62</f>
        <v>101000</v>
      </c>
      <c r="G61" s="82"/>
      <c r="H61" s="164"/>
      <c r="I61" s="164"/>
    </row>
    <row r="62" spans="1:9" ht="81.75" customHeight="1" thickBot="1">
      <c r="A62" s="26" t="s">
        <v>102</v>
      </c>
      <c r="B62" s="26" t="s">
        <v>97</v>
      </c>
      <c r="C62" s="26" t="s">
        <v>18</v>
      </c>
      <c r="D62" s="26" t="s">
        <v>101</v>
      </c>
      <c r="E62" s="136" t="s">
        <v>175</v>
      </c>
      <c r="F62" s="83">
        <f>F63</f>
        <v>101000</v>
      </c>
      <c r="G62" s="83"/>
      <c r="H62" s="150"/>
      <c r="I62" s="150"/>
    </row>
    <row r="63" spans="1:9" ht="33" customHeight="1" thickBot="1">
      <c r="A63" s="26" t="s">
        <v>102</v>
      </c>
      <c r="B63" s="26" t="s">
        <v>97</v>
      </c>
      <c r="C63" s="26" t="s">
        <v>19</v>
      </c>
      <c r="D63" s="26" t="s">
        <v>101</v>
      </c>
      <c r="E63" s="137" t="s">
        <v>173</v>
      </c>
      <c r="F63" s="83">
        <f>F64</f>
        <v>101000</v>
      </c>
      <c r="G63" s="83"/>
      <c r="H63" s="150"/>
      <c r="I63" s="150"/>
    </row>
    <row r="64" spans="1:9" ht="33.75" customHeight="1" thickBot="1">
      <c r="A64" s="26" t="s">
        <v>102</v>
      </c>
      <c r="B64" s="26" t="s">
        <v>97</v>
      </c>
      <c r="C64" s="26" t="s">
        <v>22</v>
      </c>
      <c r="D64" s="26" t="s">
        <v>101</v>
      </c>
      <c r="E64" s="138" t="s">
        <v>174</v>
      </c>
      <c r="F64" s="83">
        <f>F65</f>
        <v>101000</v>
      </c>
      <c r="G64" s="83"/>
      <c r="H64" s="150"/>
      <c r="I64" s="150"/>
    </row>
    <row r="65" spans="1:9" ht="33.75" customHeight="1" thickBot="1">
      <c r="A65" s="26" t="s">
        <v>102</v>
      </c>
      <c r="B65" s="26" t="s">
        <v>97</v>
      </c>
      <c r="C65" s="26" t="s">
        <v>22</v>
      </c>
      <c r="D65" s="26" t="s">
        <v>160</v>
      </c>
      <c r="E65" s="85" t="s">
        <v>83</v>
      </c>
      <c r="F65" s="139">
        <v>101000</v>
      </c>
      <c r="G65" s="139"/>
      <c r="H65" s="165"/>
      <c r="I65" s="165"/>
    </row>
    <row r="66" spans="1:9" ht="21.75" customHeight="1" thickBot="1">
      <c r="A66" s="13" t="s">
        <v>102</v>
      </c>
      <c r="B66" s="13" t="s">
        <v>105</v>
      </c>
      <c r="C66" s="13" t="s">
        <v>112</v>
      </c>
      <c r="D66" s="13" t="s">
        <v>101</v>
      </c>
      <c r="E66" s="84" t="s">
        <v>62</v>
      </c>
      <c r="F66" s="82">
        <f>SUM(F67)</f>
        <v>1066974</v>
      </c>
      <c r="G66" s="82"/>
      <c r="H66" s="164"/>
      <c r="I66" s="164"/>
    </row>
    <row r="67" spans="1:9" ht="49.5" customHeight="1" thickBot="1">
      <c r="A67" s="26" t="s">
        <v>102</v>
      </c>
      <c r="B67" s="26" t="s">
        <v>105</v>
      </c>
      <c r="C67" s="26" t="s">
        <v>118</v>
      </c>
      <c r="D67" s="26" t="s">
        <v>101</v>
      </c>
      <c r="E67" s="85" t="s">
        <v>5</v>
      </c>
      <c r="F67" s="83">
        <f>F68</f>
        <v>1066974</v>
      </c>
      <c r="G67" s="83"/>
      <c r="H67" s="150"/>
      <c r="I67" s="150"/>
    </row>
    <row r="68" spans="1:9" ht="69" customHeight="1" thickBot="1">
      <c r="A68" s="26" t="s">
        <v>102</v>
      </c>
      <c r="B68" s="26" t="s">
        <v>105</v>
      </c>
      <c r="C68" s="26" t="s">
        <v>117</v>
      </c>
      <c r="D68" s="26" t="s">
        <v>101</v>
      </c>
      <c r="E68" s="85" t="s">
        <v>2</v>
      </c>
      <c r="F68" s="83">
        <f>F69</f>
        <v>1066974</v>
      </c>
      <c r="G68" s="83"/>
      <c r="H68" s="150"/>
      <c r="I68" s="150"/>
    </row>
    <row r="69" spans="1:9" ht="53.25" customHeight="1" thickBot="1">
      <c r="A69" s="26" t="s">
        <v>102</v>
      </c>
      <c r="B69" s="26" t="s">
        <v>105</v>
      </c>
      <c r="C69" s="26" t="s">
        <v>63</v>
      </c>
      <c r="D69" s="26" t="s">
        <v>101</v>
      </c>
      <c r="E69" s="85" t="s">
        <v>12</v>
      </c>
      <c r="F69" s="83">
        <f>F70</f>
        <v>1066974</v>
      </c>
      <c r="G69" s="83"/>
      <c r="H69" s="150"/>
      <c r="I69" s="150"/>
    </row>
    <row r="70" spans="1:9" ht="30.75" customHeight="1" thickBot="1">
      <c r="A70" s="26" t="s">
        <v>102</v>
      </c>
      <c r="B70" s="26" t="s">
        <v>105</v>
      </c>
      <c r="C70" s="26" t="s">
        <v>63</v>
      </c>
      <c r="D70" s="26" t="s">
        <v>160</v>
      </c>
      <c r="E70" s="85" t="s">
        <v>83</v>
      </c>
      <c r="F70" s="83">
        <v>1066974</v>
      </c>
      <c r="G70" s="83"/>
      <c r="H70" s="150"/>
      <c r="I70" s="150"/>
    </row>
    <row r="71" spans="1:9" ht="30.75" customHeight="1" thickBot="1">
      <c r="A71" s="13" t="s">
        <v>102</v>
      </c>
      <c r="B71" s="13" t="s">
        <v>14</v>
      </c>
      <c r="C71" s="13" t="s">
        <v>15</v>
      </c>
      <c r="D71" s="13" t="s">
        <v>101</v>
      </c>
      <c r="E71" s="119" t="s">
        <v>13</v>
      </c>
      <c r="F71" s="82">
        <f>SUM(F72)</f>
        <v>5000</v>
      </c>
      <c r="G71" s="82"/>
      <c r="H71" s="164"/>
      <c r="I71" s="164"/>
    </row>
    <row r="72" spans="1:9" ht="30.75" customHeight="1" thickBot="1">
      <c r="A72" s="26" t="s">
        <v>102</v>
      </c>
      <c r="B72" s="26" t="s">
        <v>16</v>
      </c>
      <c r="C72" s="26" t="s">
        <v>15</v>
      </c>
      <c r="D72" s="26" t="s">
        <v>160</v>
      </c>
      <c r="E72" s="85" t="s">
        <v>83</v>
      </c>
      <c r="F72" s="83">
        <v>5000</v>
      </c>
      <c r="G72" s="83"/>
      <c r="H72" s="150"/>
      <c r="I72" s="150"/>
    </row>
    <row r="73" spans="1:9" ht="51" customHeight="1" thickBot="1">
      <c r="A73" s="26" t="s">
        <v>102</v>
      </c>
      <c r="B73" s="26" t="s">
        <v>16</v>
      </c>
      <c r="C73" s="26" t="s">
        <v>186</v>
      </c>
      <c r="D73" s="26" t="s">
        <v>101</v>
      </c>
      <c r="E73" s="85" t="s">
        <v>187</v>
      </c>
      <c r="F73" s="82">
        <f>SUM(F74)</f>
        <v>154600</v>
      </c>
      <c r="G73" s="82"/>
      <c r="H73" s="164"/>
      <c r="I73" s="164"/>
    </row>
    <row r="74" spans="1:9" ht="30.75" customHeight="1" thickBot="1">
      <c r="A74" s="26" t="s">
        <v>102</v>
      </c>
      <c r="B74" s="26" t="s">
        <v>16</v>
      </c>
      <c r="C74" s="26" t="s">
        <v>186</v>
      </c>
      <c r="D74" s="26" t="s">
        <v>160</v>
      </c>
      <c r="E74" s="85" t="s">
        <v>83</v>
      </c>
      <c r="F74" s="83">
        <v>154600</v>
      </c>
      <c r="G74" s="83"/>
      <c r="H74" s="150"/>
      <c r="I74" s="150"/>
    </row>
    <row r="75" spans="1:9" ht="17.25" customHeight="1" thickBot="1">
      <c r="A75" s="87" t="s">
        <v>103</v>
      </c>
      <c r="B75" s="87" t="s">
        <v>98</v>
      </c>
      <c r="C75" s="87" t="s">
        <v>112</v>
      </c>
      <c r="D75" s="87" t="s">
        <v>101</v>
      </c>
      <c r="E75" s="92" t="s">
        <v>87</v>
      </c>
      <c r="F75" s="93">
        <f>SUM(F76+F80+F89)</f>
        <v>1922174.92</v>
      </c>
      <c r="G75" s="93"/>
      <c r="H75" s="163"/>
      <c r="I75" s="163"/>
    </row>
    <row r="76" spans="1:9" ht="68.25" customHeight="1" hidden="1" thickBot="1">
      <c r="A76" s="73" t="s">
        <v>103</v>
      </c>
      <c r="B76" s="73" t="s">
        <v>97</v>
      </c>
      <c r="C76" s="13" t="s">
        <v>18</v>
      </c>
      <c r="D76" s="73" t="s">
        <v>101</v>
      </c>
      <c r="E76" s="120" t="s">
        <v>17</v>
      </c>
      <c r="F76" s="121">
        <f>SUM(F77)</f>
        <v>0</v>
      </c>
      <c r="G76" s="121"/>
      <c r="H76" s="166"/>
      <c r="I76" s="166"/>
    </row>
    <row r="77" spans="1:9" ht="36" customHeight="1" hidden="1" thickBot="1">
      <c r="A77" s="96" t="s">
        <v>103</v>
      </c>
      <c r="B77" s="96" t="s">
        <v>97</v>
      </c>
      <c r="C77" s="96" t="s">
        <v>19</v>
      </c>
      <c r="D77" s="96" t="s">
        <v>20</v>
      </c>
      <c r="E77" s="105" t="s">
        <v>21</v>
      </c>
      <c r="F77" s="121">
        <f>SUM(F78)</f>
        <v>0</v>
      </c>
      <c r="G77" s="121"/>
      <c r="H77" s="166"/>
      <c r="I77" s="166"/>
    </row>
    <row r="78" spans="1:9" ht="17.25" customHeight="1" hidden="1" thickBot="1">
      <c r="A78" s="96" t="s">
        <v>103</v>
      </c>
      <c r="B78" s="96" t="s">
        <v>97</v>
      </c>
      <c r="C78" s="96" t="s">
        <v>22</v>
      </c>
      <c r="D78" s="96" t="s">
        <v>23</v>
      </c>
      <c r="E78" s="105" t="s">
        <v>24</v>
      </c>
      <c r="F78" s="121">
        <f>SUM(F79)</f>
        <v>0</v>
      </c>
      <c r="G78" s="121"/>
      <c r="H78" s="166"/>
      <c r="I78" s="166"/>
    </row>
    <row r="79" spans="1:9" ht="48.75" customHeight="1" hidden="1" thickBot="1">
      <c r="A79" s="96" t="s">
        <v>103</v>
      </c>
      <c r="B79" s="96" t="s">
        <v>97</v>
      </c>
      <c r="C79" s="96" t="s">
        <v>22</v>
      </c>
      <c r="D79" s="96" t="s">
        <v>25</v>
      </c>
      <c r="E79" s="105" t="s">
        <v>26</v>
      </c>
      <c r="F79" s="121">
        <v>0</v>
      </c>
      <c r="G79" s="121"/>
      <c r="H79" s="166"/>
      <c r="I79" s="166"/>
    </row>
    <row r="80" spans="1:9" ht="15" customHeight="1" thickBot="1">
      <c r="A80" s="13" t="s">
        <v>103</v>
      </c>
      <c r="B80" s="13" t="s">
        <v>99</v>
      </c>
      <c r="C80" s="13" t="s">
        <v>112</v>
      </c>
      <c r="D80" s="13" t="s">
        <v>101</v>
      </c>
      <c r="E80" s="84" t="s">
        <v>88</v>
      </c>
      <c r="F80" s="82">
        <f>F81+F85</f>
        <v>1091774.92</v>
      </c>
      <c r="G80" s="82"/>
      <c r="H80" s="164"/>
      <c r="I80" s="164"/>
    </row>
    <row r="81" spans="1:9" ht="81" customHeight="1" thickBot="1">
      <c r="A81" s="13" t="s">
        <v>103</v>
      </c>
      <c r="B81" s="13" t="s">
        <v>99</v>
      </c>
      <c r="C81" s="13" t="s">
        <v>27</v>
      </c>
      <c r="D81" s="97" t="s">
        <v>101</v>
      </c>
      <c r="E81" s="84" t="s">
        <v>28</v>
      </c>
      <c r="F81" s="83">
        <f>SUM(F82)</f>
        <v>1080674.92</v>
      </c>
      <c r="G81" s="83"/>
      <c r="H81" s="150"/>
      <c r="I81" s="150"/>
    </row>
    <row r="82" spans="1:9" ht="32.25" customHeight="1" thickBot="1">
      <c r="A82" s="26" t="s">
        <v>103</v>
      </c>
      <c r="B82" s="26" t="s">
        <v>99</v>
      </c>
      <c r="C82" s="26" t="s">
        <v>29</v>
      </c>
      <c r="D82" s="32" t="s">
        <v>101</v>
      </c>
      <c r="E82" s="85" t="s">
        <v>30</v>
      </c>
      <c r="F82" s="83">
        <f>SUM(F83+F84)</f>
        <v>1080674.92</v>
      </c>
      <c r="G82" s="83"/>
      <c r="H82" s="150"/>
      <c r="I82" s="150"/>
    </row>
    <row r="83" spans="1:9" ht="45" customHeight="1" thickBot="1">
      <c r="A83" s="26" t="s">
        <v>31</v>
      </c>
      <c r="B83" s="26" t="s">
        <v>32</v>
      </c>
      <c r="C83" s="26" t="s">
        <v>33</v>
      </c>
      <c r="D83" s="32" t="s">
        <v>160</v>
      </c>
      <c r="E83" s="160" t="s">
        <v>197</v>
      </c>
      <c r="F83" s="83">
        <v>171583.92</v>
      </c>
      <c r="G83" s="83"/>
      <c r="H83" s="150"/>
      <c r="I83" s="150"/>
    </row>
    <row r="84" spans="1:9" ht="47.25" customHeight="1" thickBot="1">
      <c r="A84" s="26" t="s">
        <v>103</v>
      </c>
      <c r="B84" s="26" t="s">
        <v>99</v>
      </c>
      <c r="C84" s="26" t="s">
        <v>188</v>
      </c>
      <c r="D84" s="32" t="s">
        <v>160</v>
      </c>
      <c r="E84" s="160" t="s">
        <v>197</v>
      </c>
      <c r="F84" s="83">
        <v>909091</v>
      </c>
      <c r="G84" s="83"/>
      <c r="H84" s="150"/>
      <c r="I84" s="150"/>
    </row>
    <row r="85" spans="1:9" ht="56.25" customHeight="1" thickBot="1">
      <c r="A85" s="26" t="s">
        <v>103</v>
      </c>
      <c r="B85" s="26" t="s">
        <v>99</v>
      </c>
      <c r="C85" s="26" t="s">
        <v>118</v>
      </c>
      <c r="D85" s="32" t="s">
        <v>101</v>
      </c>
      <c r="E85" s="85" t="s">
        <v>5</v>
      </c>
      <c r="F85" s="83">
        <f>F86</f>
        <v>11100</v>
      </c>
      <c r="G85" s="83"/>
      <c r="H85" s="150"/>
      <c r="I85" s="150"/>
    </row>
    <row r="86" spans="1:9" ht="23.25" customHeight="1" thickBot="1">
      <c r="A86" s="26" t="s">
        <v>103</v>
      </c>
      <c r="B86" s="26" t="s">
        <v>99</v>
      </c>
      <c r="C86" s="26" t="s">
        <v>122</v>
      </c>
      <c r="D86" s="26" t="s">
        <v>101</v>
      </c>
      <c r="E86" s="85" t="s">
        <v>88</v>
      </c>
      <c r="F86" s="83">
        <f>F87</f>
        <v>11100</v>
      </c>
      <c r="G86" s="83"/>
      <c r="H86" s="150"/>
      <c r="I86" s="150"/>
    </row>
    <row r="87" spans="1:9" ht="24.75" customHeight="1" thickBot="1">
      <c r="A87" s="26" t="s">
        <v>103</v>
      </c>
      <c r="B87" s="26" t="s">
        <v>99</v>
      </c>
      <c r="C87" s="26" t="s">
        <v>123</v>
      </c>
      <c r="D87" s="26" t="s">
        <v>101</v>
      </c>
      <c r="E87" s="85" t="s">
        <v>89</v>
      </c>
      <c r="F87" s="83">
        <f>F88</f>
        <v>11100</v>
      </c>
      <c r="G87" s="83"/>
      <c r="H87" s="150"/>
      <c r="I87" s="150"/>
    </row>
    <row r="88" spans="1:9" ht="52.5" customHeight="1" thickBot="1">
      <c r="A88" s="26" t="s">
        <v>103</v>
      </c>
      <c r="B88" s="26" t="s">
        <v>99</v>
      </c>
      <c r="C88" s="26" t="s">
        <v>34</v>
      </c>
      <c r="D88" s="26" t="s">
        <v>70</v>
      </c>
      <c r="E88" s="85" t="s">
        <v>147</v>
      </c>
      <c r="F88" s="83">
        <v>11100</v>
      </c>
      <c r="G88" s="83"/>
      <c r="H88" s="150"/>
      <c r="I88" s="150"/>
    </row>
    <row r="89" spans="1:9" ht="21.75" customHeight="1" thickBot="1">
      <c r="A89" s="13" t="s">
        <v>103</v>
      </c>
      <c r="B89" s="13" t="s">
        <v>100</v>
      </c>
      <c r="C89" s="13" t="s">
        <v>112</v>
      </c>
      <c r="D89" s="13" t="s">
        <v>101</v>
      </c>
      <c r="E89" s="148" t="s">
        <v>90</v>
      </c>
      <c r="F89" s="82">
        <f>F90</f>
        <v>830400</v>
      </c>
      <c r="G89" s="82"/>
      <c r="H89" s="164"/>
      <c r="I89" s="164"/>
    </row>
    <row r="90" spans="1:9" ht="51.75" customHeight="1" thickBot="1">
      <c r="A90" s="27" t="s">
        <v>103</v>
      </c>
      <c r="B90" s="27" t="s">
        <v>100</v>
      </c>
      <c r="C90" s="27" t="s">
        <v>118</v>
      </c>
      <c r="D90" s="27" t="s">
        <v>101</v>
      </c>
      <c r="E90" s="85" t="s">
        <v>5</v>
      </c>
      <c r="F90" s="83">
        <f>F91</f>
        <v>830400</v>
      </c>
      <c r="G90" s="83"/>
      <c r="H90" s="150"/>
      <c r="I90" s="150"/>
    </row>
    <row r="91" spans="1:9" ht="21.75" customHeight="1" thickBot="1">
      <c r="A91" s="27" t="s">
        <v>103</v>
      </c>
      <c r="B91" s="27" t="s">
        <v>100</v>
      </c>
      <c r="C91" s="27" t="s">
        <v>123</v>
      </c>
      <c r="D91" s="27" t="s">
        <v>101</v>
      </c>
      <c r="E91" s="85" t="s">
        <v>89</v>
      </c>
      <c r="F91" s="83">
        <f>F92+F103</f>
        <v>830400</v>
      </c>
      <c r="G91" s="83"/>
      <c r="H91" s="150"/>
      <c r="I91" s="150"/>
    </row>
    <row r="92" spans="1:9" ht="16.5" customHeight="1" thickBot="1">
      <c r="A92" s="27" t="s">
        <v>103</v>
      </c>
      <c r="B92" s="27" t="s">
        <v>100</v>
      </c>
      <c r="C92" s="27" t="s">
        <v>129</v>
      </c>
      <c r="D92" s="27" t="s">
        <v>101</v>
      </c>
      <c r="E92" s="85" t="s">
        <v>90</v>
      </c>
      <c r="F92" s="83">
        <f>F93+F95+F97+F99+F101</f>
        <v>780400</v>
      </c>
      <c r="G92" s="83"/>
      <c r="H92" s="150"/>
      <c r="I92" s="150"/>
    </row>
    <row r="93" spans="1:9" ht="18.75" customHeight="1" thickBot="1">
      <c r="A93" s="31" t="s">
        <v>103</v>
      </c>
      <c r="B93" s="31" t="s">
        <v>100</v>
      </c>
      <c r="C93" s="31" t="s">
        <v>128</v>
      </c>
      <c r="D93" s="31" t="s">
        <v>101</v>
      </c>
      <c r="E93" s="84" t="s">
        <v>148</v>
      </c>
      <c r="F93" s="82">
        <f>F94</f>
        <v>333500</v>
      </c>
      <c r="G93" s="82"/>
      <c r="H93" s="164"/>
      <c r="I93" s="164"/>
    </row>
    <row r="94" spans="1:9" ht="31.5" customHeight="1" thickBot="1">
      <c r="A94" s="27" t="s">
        <v>103</v>
      </c>
      <c r="B94" s="27" t="s">
        <v>100</v>
      </c>
      <c r="C94" s="27" t="s">
        <v>128</v>
      </c>
      <c r="D94" s="27" t="s">
        <v>160</v>
      </c>
      <c r="E94" s="85" t="s">
        <v>83</v>
      </c>
      <c r="F94" s="83">
        <v>333500</v>
      </c>
      <c r="G94" s="83"/>
      <c r="H94" s="150"/>
      <c r="I94" s="150"/>
    </row>
    <row r="95" spans="1:9" ht="47.25" customHeight="1" thickBot="1">
      <c r="A95" s="31" t="s">
        <v>103</v>
      </c>
      <c r="B95" s="31" t="s">
        <v>100</v>
      </c>
      <c r="C95" s="31" t="s">
        <v>37</v>
      </c>
      <c r="D95" s="31" t="s">
        <v>101</v>
      </c>
      <c r="E95" s="122" t="s">
        <v>35</v>
      </c>
      <c r="F95" s="82">
        <f>SUM(F96)</f>
        <v>18900</v>
      </c>
      <c r="G95" s="82"/>
      <c r="H95" s="164"/>
      <c r="I95" s="164"/>
    </row>
    <row r="96" spans="1:9" ht="31.5" customHeight="1" thickBot="1">
      <c r="A96" s="27" t="s">
        <v>103</v>
      </c>
      <c r="B96" s="27" t="s">
        <v>100</v>
      </c>
      <c r="C96" s="27" t="s">
        <v>37</v>
      </c>
      <c r="D96" s="27" t="s">
        <v>160</v>
      </c>
      <c r="E96" s="3" t="s">
        <v>36</v>
      </c>
      <c r="F96" s="83">
        <v>18900</v>
      </c>
      <c r="G96" s="83"/>
      <c r="H96" s="150"/>
      <c r="I96" s="150"/>
    </row>
    <row r="97" spans="1:9" ht="20.25" customHeight="1" thickBot="1">
      <c r="A97" s="31" t="s">
        <v>103</v>
      </c>
      <c r="B97" s="31" t="s">
        <v>100</v>
      </c>
      <c r="C97" s="31" t="s">
        <v>39</v>
      </c>
      <c r="D97" s="31" t="s">
        <v>101</v>
      </c>
      <c r="E97" s="122" t="s">
        <v>38</v>
      </c>
      <c r="F97" s="82">
        <f>SUM(F98)</f>
        <v>6000</v>
      </c>
      <c r="G97" s="82"/>
      <c r="H97" s="164"/>
      <c r="I97" s="164"/>
    </row>
    <row r="98" spans="1:9" ht="31.5" customHeight="1" thickBot="1">
      <c r="A98" s="27" t="s">
        <v>103</v>
      </c>
      <c r="B98" s="27" t="s">
        <v>100</v>
      </c>
      <c r="C98" s="27" t="s">
        <v>39</v>
      </c>
      <c r="D98" s="27" t="s">
        <v>160</v>
      </c>
      <c r="E98" s="3" t="s">
        <v>36</v>
      </c>
      <c r="F98" s="83">
        <v>6000</v>
      </c>
      <c r="G98" s="83"/>
      <c r="H98" s="150"/>
      <c r="I98" s="150"/>
    </row>
    <row r="99" spans="1:9" ht="22.5" customHeight="1" thickBot="1">
      <c r="A99" s="31" t="s">
        <v>103</v>
      </c>
      <c r="B99" s="31" t="s">
        <v>100</v>
      </c>
      <c r="C99" s="31" t="s">
        <v>40</v>
      </c>
      <c r="D99" s="31" t="s">
        <v>101</v>
      </c>
      <c r="E99" s="122" t="s">
        <v>41</v>
      </c>
      <c r="F99" s="82">
        <f>SUM(F100)</f>
        <v>30000</v>
      </c>
      <c r="G99" s="82"/>
      <c r="H99" s="164"/>
      <c r="I99" s="164"/>
    </row>
    <row r="100" spans="1:9" ht="33.75" customHeight="1" thickBot="1">
      <c r="A100" s="27" t="s">
        <v>103</v>
      </c>
      <c r="B100" s="27" t="s">
        <v>100</v>
      </c>
      <c r="C100" s="27" t="s">
        <v>40</v>
      </c>
      <c r="D100" s="27" t="s">
        <v>160</v>
      </c>
      <c r="E100" s="3" t="s">
        <v>36</v>
      </c>
      <c r="F100" s="83">
        <v>30000</v>
      </c>
      <c r="G100" s="83"/>
      <c r="H100" s="150"/>
      <c r="I100" s="150"/>
    </row>
    <row r="101" spans="1:9" ht="30.75" customHeight="1" thickBot="1">
      <c r="A101" s="123" t="s">
        <v>103</v>
      </c>
      <c r="B101" s="123" t="s">
        <v>100</v>
      </c>
      <c r="C101" s="123" t="s">
        <v>127</v>
      </c>
      <c r="D101" s="123" t="s">
        <v>101</v>
      </c>
      <c r="E101" s="84" t="s">
        <v>91</v>
      </c>
      <c r="F101" s="82">
        <f>F102</f>
        <v>392000</v>
      </c>
      <c r="G101" s="82"/>
      <c r="H101" s="164"/>
      <c r="I101" s="164"/>
    </row>
    <row r="102" spans="1:9" ht="32.25" customHeight="1" thickBot="1">
      <c r="A102" s="27" t="s">
        <v>103</v>
      </c>
      <c r="B102" s="26" t="s">
        <v>100</v>
      </c>
      <c r="C102" s="35" t="s">
        <v>127</v>
      </c>
      <c r="D102" s="26" t="s">
        <v>160</v>
      </c>
      <c r="E102" s="85" t="s">
        <v>83</v>
      </c>
      <c r="F102" s="83">
        <v>392000</v>
      </c>
      <c r="G102" s="83"/>
      <c r="H102" s="150"/>
      <c r="I102" s="150"/>
    </row>
    <row r="103" spans="1:9" ht="49.5" customHeight="1" thickBot="1">
      <c r="A103" s="31" t="s">
        <v>103</v>
      </c>
      <c r="B103" s="13" t="s">
        <v>100</v>
      </c>
      <c r="C103" s="123" t="s">
        <v>189</v>
      </c>
      <c r="D103" s="13" t="s">
        <v>101</v>
      </c>
      <c r="E103" s="84" t="s">
        <v>190</v>
      </c>
      <c r="F103" s="82">
        <f>SUM(F104)</f>
        <v>50000</v>
      </c>
      <c r="G103" s="82"/>
      <c r="H103" s="164"/>
      <c r="I103" s="164"/>
    </row>
    <row r="104" spans="1:9" ht="32.25" customHeight="1" thickBot="1">
      <c r="A104" s="31" t="s">
        <v>103</v>
      </c>
      <c r="B104" s="13" t="s">
        <v>100</v>
      </c>
      <c r="C104" s="123" t="s">
        <v>189</v>
      </c>
      <c r="D104" s="27" t="s">
        <v>160</v>
      </c>
      <c r="E104" s="3" t="s">
        <v>36</v>
      </c>
      <c r="F104" s="83">
        <v>50000</v>
      </c>
      <c r="G104" s="83"/>
      <c r="H104" s="150"/>
      <c r="I104" s="150"/>
    </row>
    <row r="105" spans="1:9" ht="22.5" customHeight="1" thickBot="1">
      <c r="A105" s="94" t="s">
        <v>104</v>
      </c>
      <c r="B105" s="87" t="s">
        <v>98</v>
      </c>
      <c r="C105" s="87" t="s">
        <v>112</v>
      </c>
      <c r="D105" s="87" t="s">
        <v>101</v>
      </c>
      <c r="E105" s="92" t="s">
        <v>92</v>
      </c>
      <c r="F105" s="93">
        <f>F106+F114</f>
        <v>3828594</v>
      </c>
      <c r="G105" s="93"/>
      <c r="H105" s="163"/>
      <c r="I105" s="163"/>
    </row>
    <row r="106" spans="1:9" ht="22.5" customHeight="1" thickBot="1">
      <c r="A106" s="27" t="s">
        <v>104</v>
      </c>
      <c r="B106" s="26" t="s">
        <v>97</v>
      </c>
      <c r="C106" s="26" t="s">
        <v>112</v>
      </c>
      <c r="D106" s="26" t="s">
        <v>101</v>
      </c>
      <c r="E106" s="84" t="s">
        <v>93</v>
      </c>
      <c r="F106" s="82">
        <f>F107</f>
        <v>2504594</v>
      </c>
      <c r="G106" s="82"/>
      <c r="H106" s="164"/>
      <c r="I106" s="164"/>
    </row>
    <row r="107" spans="1:9" ht="50.25" customHeight="1" thickBot="1">
      <c r="A107" s="27" t="s">
        <v>104</v>
      </c>
      <c r="B107" s="26" t="s">
        <v>97</v>
      </c>
      <c r="C107" s="26" t="s">
        <v>118</v>
      </c>
      <c r="D107" s="26" t="s">
        <v>101</v>
      </c>
      <c r="E107" s="85" t="s">
        <v>5</v>
      </c>
      <c r="F107" s="83">
        <f>F108</f>
        <v>2504594</v>
      </c>
      <c r="G107" s="83"/>
      <c r="H107" s="150"/>
      <c r="I107" s="150"/>
    </row>
    <row r="108" spans="1:9" ht="62.25" customHeight="1" thickBot="1">
      <c r="A108" s="26" t="s">
        <v>104</v>
      </c>
      <c r="B108" s="26" t="s">
        <v>97</v>
      </c>
      <c r="C108" s="26" t="s">
        <v>117</v>
      </c>
      <c r="D108" s="26" t="s">
        <v>101</v>
      </c>
      <c r="E108" s="85" t="s">
        <v>2</v>
      </c>
      <c r="F108" s="83">
        <f>F109</f>
        <v>2504594</v>
      </c>
      <c r="G108" s="83"/>
      <c r="H108" s="150"/>
      <c r="I108" s="150"/>
    </row>
    <row r="109" spans="1:9" ht="33.75" customHeight="1" thickBot="1">
      <c r="A109" s="26" t="s">
        <v>104</v>
      </c>
      <c r="B109" s="26" t="s">
        <v>97</v>
      </c>
      <c r="C109" s="26" t="s">
        <v>119</v>
      </c>
      <c r="D109" s="26" t="s">
        <v>101</v>
      </c>
      <c r="E109" s="85" t="s">
        <v>149</v>
      </c>
      <c r="F109" s="83">
        <f>F113+F112+F111</f>
        <v>2504594</v>
      </c>
      <c r="G109" s="83"/>
      <c r="H109" s="150"/>
      <c r="I109" s="150"/>
    </row>
    <row r="110" spans="1:9" ht="57" customHeight="1" thickBot="1">
      <c r="A110" s="26" t="s">
        <v>104</v>
      </c>
      <c r="B110" s="26" t="s">
        <v>97</v>
      </c>
      <c r="C110" s="26" t="s">
        <v>119</v>
      </c>
      <c r="D110" s="26" t="s">
        <v>59</v>
      </c>
      <c r="E110" s="129" t="s">
        <v>60</v>
      </c>
      <c r="F110" s="83">
        <f>SUM(F111)</f>
        <v>1713000</v>
      </c>
      <c r="G110" s="83"/>
      <c r="H110" s="150"/>
      <c r="I110" s="150"/>
    </row>
    <row r="111" spans="1:9" ht="22.5" customHeight="1" thickBot="1">
      <c r="A111" s="26" t="s">
        <v>104</v>
      </c>
      <c r="B111" s="26" t="s">
        <v>97</v>
      </c>
      <c r="C111" s="26" t="s">
        <v>119</v>
      </c>
      <c r="D111" s="26" t="s">
        <v>57</v>
      </c>
      <c r="E111" s="130" t="s">
        <v>58</v>
      </c>
      <c r="F111" s="83">
        <v>1713000</v>
      </c>
      <c r="G111" s="83"/>
      <c r="H111" s="150"/>
      <c r="I111" s="150"/>
    </row>
    <row r="112" spans="1:9" ht="33.75" customHeight="1" thickBot="1">
      <c r="A112" s="26" t="s">
        <v>104</v>
      </c>
      <c r="B112" s="26" t="s">
        <v>97</v>
      </c>
      <c r="C112" s="26" t="s">
        <v>119</v>
      </c>
      <c r="D112" s="26" t="s">
        <v>160</v>
      </c>
      <c r="E112" s="85" t="s">
        <v>83</v>
      </c>
      <c r="F112" s="83">
        <v>709000</v>
      </c>
      <c r="G112" s="83"/>
      <c r="H112" s="150"/>
      <c r="I112" s="150"/>
    </row>
    <row r="113" spans="1:9" ht="19.5" customHeight="1" thickBot="1">
      <c r="A113" s="26" t="s">
        <v>104</v>
      </c>
      <c r="B113" s="26" t="s">
        <v>97</v>
      </c>
      <c r="C113" s="26" t="s">
        <v>119</v>
      </c>
      <c r="D113" s="26" t="s">
        <v>161</v>
      </c>
      <c r="E113" s="85" t="s">
        <v>138</v>
      </c>
      <c r="F113" s="83">
        <v>82594</v>
      </c>
      <c r="G113" s="83"/>
      <c r="H113" s="150"/>
      <c r="I113" s="150"/>
    </row>
    <row r="114" spans="1:9" ht="20.25" customHeight="1" thickBot="1">
      <c r="A114" s="13" t="s">
        <v>104</v>
      </c>
      <c r="B114" s="13" t="s">
        <v>102</v>
      </c>
      <c r="C114" s="13" t="s">
        <v>112</v>
      </c>
      <c r="D114" s="13" t="s">
        <v>101</v>
      </c>
      <c r="E114" s="84" t="s">
        <v>150</v>
      </c>
      <c r="F114" s="82">
        <f>F115</f>
        <v>1324000</v>
      </c>
      <c r="G114" s="82"/>
      <c r="H114" s="164"/>
      <c r="I114" s="164"/>
    </row>
    <row r="115" spans="1:19" ht="50.25" customHeight="1" thickBot="1">
      <c r="A115" s="13" t="s">
        <v>104</v>
      </c>
      <c r="B115" s="13" t="s">
        <v>102</v>
      </c>
      <c r="C115" s="13" t="s">
        <v>118</v>
      </c>
      <c r="D115" s="13" t="s">
        <v>101</v>
      </c>
      <c r="E115" s="84" t="s">
        <v>134</v>
      </c>
      <c r="F115" s="82">
        <f>F116</f>
        <v>1324000</v>
      </c>
      <c r="G115" s="82"/>
      <c r="H115" s="164"/>
      <c r="I115" s="164"/>
      <c r="M115" s="59"/>
      <c r="N115" s="56"/>
      <c r="O115" s="56"/>
      <c r="P115" s="56"/>
      <c r="Q115" s="60"/>
      <c r="R115" s="58"/>
      <c r="S115" s="55"/>
    </row>
    <row r="116" spans="1:19" ht="73.5" customHeight="1" thickBot="1">
      <c r="A116" s="26" t="s">
        <v>104</v>
      </c>
      <c r="B116" s="26" t="s">
        <v>102</v>
      </c>
      <c r="C116" s="26" t="s">
        <v>117</v>
      </c>
      <c r="D116" s="26" t="s">
        <v>101</v>
      </c>
      <c r="E116" s="85" t="s">
        <v>2</v>
      </c>
      <c r="F116" s="83">
        <f>F117</f>
        <v>1324000</v>
      </c>
      <c r="G116" s="83"/>
      <c r="H116" s="150"/>
      <c r="I116" s="150"/>
      <c r="M116" s="59"/>
      <c r="N116" s="56"/>
      <c r="O116" s="56"/>
      <c r="P116" s="56"/>
      <c r="Q116" s="60"/>
      <c r="R116" s="58"/>
      <c r="S116" s="55"/>
    </row>
    <row r="117" spans="1:9" ht="95.25" customHeight="1" thickBot="1">
      <c r="A117" s="26" t="s">
        <v>104</v>
      </c>
      <c r="B117" s="26" t="s">
        <v>102</v>
      </c>
      <c r="C117" s="26" t="s">
        <v>116</v>
      </c>
      <c r="D117" s="26" t="s">
        <v>101</v>
      </c>
      <c r="E117" s="85" t="s">
        <v>151</v>
      </c>
      <c r="F117" s="83">
        <f>F118</f>
        <v>1324000</v>
      </c>
      <c r="G117" s="83"/>
      <c r="H117" s="150"/>
      <c r="I117" s="150"/>
    </row>
    <row r="118" spans="1:9" ht="32.25" customHeight="1" thickBot="1">
      <c r="A118" s="26" t="s">
        <v>104</v>
      </c>
      <c r="B118" s="26" t="s">
        <v>102</v>
      </c>
      <c r="C118" s="26" t="s">
        <v>116</v>
      </c>
      <c r="D118" s="26" t="s">
        <v>158</v>
      </c>
      <c r="E118" s="85" t="s">
        <v>152</v>
      </c>
      <c r="F118" s="83">
        <v>1324000</v>
      </c>
      <c r="G118" s="83"/>
      <c r="H118" s="150"/>
      <c r="I118" s="150"/>
    </row>
    <row r="119" spans="1:9" ht="18" customHeight="1" thickBot="1">
      <c r="A119" s="87" t="s">
        <v>69</v>
      </c>
      <c r="B119" s="87" t="s">
        <v>98</v>
      </c>
      <c r="C119" s="87" t="s">
        <v>112</v>
      </c>
      <c r="D119" s="87" t="s">
        <v>101</v>
      </c>
      <c r="E119" s="92" t="s">
        <v>153</v>
      </c>
      <c r="F119" s="93">
        <f>F120+F126+F135</f>
        <v>413600</v>
      </c>
      <c r="G119" s="93"/>
      <c r="H119" s="163"/>
      <c r="I119" s="163"/>
    </row>
    <row r="120" spans="1:9" ht="19.5" customHeight="1" thickBot="1">
      <c r="A120" s="26" t="s">
        <v>69</v>
      </c>
      <c r="B120" s="26" t="s">
        <v>97</v>
      </c>
      <c r="C120" s="26" t="s">
        <v>112</v>
      </c>
      <c r="D120" s="26" t="s">
        <v>101</v>
      </c>
      <c r="E120" s="91" t="s">
        <v>94</v>
      </c>
      <c r="F120" s="83">
        <f>F121</f>
        <v>305600</v>
      </c>
      <c r="G120" s="83"/>
      <c r="H120" s="150"/>
      <c r="I120" s="150"/>
    </row>
    <row r="121" spans="1:9" ht="54.75" customHeight="1" thickBot="1">
      <c r="A121" s="26" t="s">
        <v>69</v>
      </c>
      <c r="B121" s="26" t="s">
        <v>97</v>
      </c>
      <c r="C121" s="26" t="s">
        <v>113</v>
      </c>
      <c r="D121" s="26" t="s">
        <v>101</v>
      </c>
      <c r="E121" s="85" t="s">
        <v>42</v>
      </c>
      <c r="F121" s="83">
        <f>F122</f>
        <v>305600</v>
      </c>
      <c r="G121" s="83"/>
      <c r="H121" s="150"/>
      <c r="I121" s="150"/>
    </row>
    <row r="122" spans="1:9" ht="36" customHeight="1" thickBot="1">
      <c r="A122" s="26" t="s">
        <v>69</v>
      </c>
      <c r="B122" s="26" t="s">
        <v>97</v>
      </c>
      <c r="C122" s="26" t="s">
        <v>114</v>
      </c>
      <c r="D122" s="26" t="s">
        <v>101</v>
      </c>
      <c r="E122" s="85" t="s">
        <v>115</v>
      </c>
      <c r="F122" s="83">
        <f>F123</f>
        <v>305600</v>
      </c>
      <c r="G122" s="83"/>
      <c r="H122" s="150"/>
      <c r="I122" s="150"/>
    </row>
    <row r="123" spans="1:9" ht="33" customHeight="1" thickBot="1">
      <c r="A123" s="26" t="s">
        <v>69</v>
      </c>
      <c r="B123" s="26" t="s">
        <v>97</v>
      </c>
      <c r="C123" s="26" t="s">
        <v>154</v>
      </c>
      <c r="D123" s="26" t="s">
        <v>101</v>
      </c>
      <c r="E123" s="85" t="s">
        <v>95</v>
      </c>
      <c r="F123" s="83">
        <f>F124</f>
        <v>305600</v>
      </c>
      <c r="G123" s="83"/>
      <c r="H123" s="150"/>
      <c r="I123" s="150"/>
    </row>
    <row r="124" spans="1:9" ht="47.25" customHeight="1" thickBot="1">
      <c r="A124" s="26" t="s">
        <v>69</v>
      </c>
      <c r="B124" s="26" t="s">
        <v>97</v>
      </c>
      <c r="C124" s="26" t="s">
        <v>43</v>
      </c>
      <c r="D124" s="26" t="s">
        <v>101</v>
      </c>
      <c r="E124" s="85" t="s">
        <v>44</v>
      </c>
      <c r="F124" s="83">
        <f>F125</f>
        <v>305600</v>
      </c>
      <c r="G124" s="83"/>
      <c r="H124" s="150"/>
      <c r="I124" s="150"/>
    </row>
    <row r="125" spans="1:9" ht="31.5" customHeight="1" thickBot="1">
      <c r="A125" s="26" t="s">
        <v>69</v>
      </c>
      <c r="B125" s="26" t="s">
        <v>97</v>
      </c>
      <c r="C125" s="26" t="s">
        <v>43</v>
      </c>
      <c r="D125" s="26" t="s">
        <v>164</v>
      </c>
      <c r="E125" s="85" t="s">
        <v>96</v>
      </c>
      <c r="F125" s="83">
        <v>305600</v>
      </c>
      <c r="G125" s="83"/>
      <c r="H125" s="150"/>
      <c r="I125" s="150"/>
    </row>
    <row r="126" spans="1:9" ht="20.25" customHeight="1" thickBot="1">
      <c r="A126" s="26" t="s">
        <v>69</v>
      </c>
      <c r="B126" s="26" t="s">
        <v>100</v>
      </c>
      <c r="C126" s="26" t="s">
        <v>112</v>
      </c>
      <c r="D126" s="26" t="s">
        <v>101</v>
      </c>
      <c r="E126" s="85" t="s">
        <v>156</v>
      </c>
      <c r="F126" s="83">
        <f>F127+F132</f>
        <v>73000</v>
      </c>
      <c r="G126" s="83"/>
      <c r="H126" s="150"/>
      <c r="I126" s="150"/>
    </row>
    <row r="127" spans="1:9" ht="49.5" customHeight="1" thickBot="1">
      <c r="A127" s="26" t="s">
        <v>69</v>
      </c>
      <c r="B127" s="26" t="s">
        <v>100</v>
      </c>
      <c r="C127" s="26" t="s">
        <v>113</v>
      </c>
      <c r="D127" s="26" t="s">
        <v>101</v>
      </c>
      <c r="E127" s="85" t="s">
        <v>42</v>
      </c>
      <c r="F127" s="83">
        <f>F128</f>
        <v>8000</v>
      </c>
      <c r="G127" s="83"/>
      <c r="H127" s="150"/>
      <c r="I127" s="150"/>
    </row>
    <row r="128" spans="1:9" ht="30.75" customHeight="1" thickBot="1">
      <c r="A128" s="26" t="s">
        <v>69</v>
      </c>
      <c r="B128" s="26" t="s">
        <v>100</v>
      </c>
      <c r="C128" s="26" t="s">
        <v>114</v>
      </c>
      <c r="D128" s="26" t="s">
        <v>101</v>
      </c>
      <c r="E128" s="85" t="s">
        <v>115</v>
      </c>
      <c r="F128" s="83">
        <f>F129</f>
        <v>8000</v>
      </c>
      <c r="G128" s="83"/>
      <c r="H128" s="150"/>
      <c r="I128" s="150"/>
    </row>
    <row r="129" spans="1:9" ht="35.25" customHeight="1" thickBot="1">
      <c r="A129" s="26" t="s">
        <v>69</v>
      </c>
      <c r="B129" s="26" t="s">
        <v>100</v>
      </c>
      <c r="C129" s="26" t="s">
        <v>154</v>
      </c>
      <c r="D129" s="26" t="s">
        <v>101</v>
      </c>
      <c r="E129" s="85" t="s">
        <v>95</v>
      </c>
      <c r="F129" s="83">
        <f>F130</f>
        <v>8000</v>
      </c>
      <c r="G129" s="83"/>
      <c r="H129" s="150"/>
      <c r="I129" s="150"/>
    </row>
    <row r="130" spans="1:9" ht="36" customHeight="1" thickBot="1">
      <c r="A130" s="35" t="s">
        <v>69</v>
      </c>
      <c r="B130" s="35" t="s">
        <v>100</v>
      </c>
      <c r="C130" s="26" t="s">
        <v>155</v>
      </c>
      <c r="D130" s="26" t="s">
        <v>101</v>
      </c>
      <c r="E130" s="85" t="s">
        <v>157</v>
      </c>
      <c r="F130" s="83">
        <f>F131</f>
        <v>8000</v>
      </c>
      <c r="G130" s="83"/>
      <c r="H130" s="150"/>
      <c r="I130" s="150"/>
    </row>
    <row r="131" spans="1:9" ht="32.25" customHeight="1" thickBot="1">
      <c r="A131" s="35" t="s">
        <v>69</v>
      </c>
      <c r="B131" s="35" t="s">
        <v>100</v>
      </c>
      <c r="C131" s="26" t="s">
        <v>155</v>
      </c>
      <c r="D131" s="26" t="s">
        <v>164</v>
      </c>
      <c r="E131" s="85" t="s">
        <v>96</v>
      </c>
      <c r="F131" s="83">
        <v>8000</v>
      </c>
      <c r="G131" s="83"/>
      <c r="H131" s="150"/>
      <c r="I131" s="150"/>
    </row>
    <row r="132" spans="1:9" ht="19.5" customHeight="1" thickBot="1">
      <c r="A132" s="94" t="s">
        <v>69</v>
      </c>
      <c r="B132" s="94" t="s">
        <v>100</v>
      </c>
      <c r="C132" s="95" t="s">
        <v>112</v>
      </c>
      <c r="D132" s="87" t="s">
        <v>101</v>
      </c>
      <c r="E132" s="124" t="s">
        <v>45</v>
      </c>
      <c r="F132" s="93">
        <f>F133</f>
        <v>65000</v>
      </c>
      <c r="G132" s="93"/>
      <c r="H132" s="163"/>
      <c r="I132" s="163"/>
    </row>
    <row r="133" spans="1:9" ht="63" customHeight="1" thickBot="1">
      <c r="A133" s="33" t="s">
        <v>69</v>
      </c>
      <c r="B133" s="33" t="s">
        <v>100</v>
      </c>
      <c r="C133" s="34" t="s">
        <v>46</v>
      </c>
      <c r="D133" s="34" t="s">
        <v>59</v>
      </c>
      <c r="E133" s="149" t="s">
        <v>60</v>
      </c>
      <c r="F133" s="83">
        <f>F134</f>
        <v>65000</v>
      </c>
      <c r="G133" s="83"/>
      <c r="H133" s="150"/>
      <c r="I133" s="150"/>
    </row>
    <row r="134" spans="1:9" ht="22.5" customHeight="1" thickBot="1">
      <c r="A134" s="33" t="s">
        <v>69</v>
      </c>
      <c r="B134" s="33" t="s">
        <v>100</v>
      </c>
      <c r="C134" s="34" t="s">
        <v>46</v>
      </c>
      <c r="D134" s="26" t="s">
        <v>57</v>
      </c>
      <c r="E134" s="149" t="s">
        <v>58</v>
      </c>
      <c r="F134" s="83">
        <v>65000</v>
      </c>
      <c r="G134" s="83"/>
      <c r="H134" s="150"/>
      <c r="I134" s="150"/>
    </row>
    <row r="135" spans="1:9" ht="31.5" customHeight="1" thickBot="1">
      <c r="A135" s="151" t="s">
        <v>71</v>
      </c>
      <c r="B135" s="151" t="s">
        <v>97</v>
      </c>
      <c r="C135" s="30" t="s">
        <v>191</v>
      </c>
      <c r="D135" s="13" t="s">
        <v>101</v>
      </c>
      <c r="E135" s="149" t="s">
        <v>195</v>
      </c>
      <c r="F135" s="82">
        <f>F136</f>
        <v>35000</v>
      </c>
      <c r="G135" s="82"/>
      <c r="H135" s="164"/>
      <c r="I135" s="164"/>
    </row>
    <row r="136" spans="1:9" ht="22.5" customHeight="1" thickBot="1">
      <c r="A136" s="33" t="s">
        <v>71</v>
      </c>
      <c r="B136" s="33" t="s">
        <v>97</v>
      </c>
      <c r="C136" s="34" t="s">
        <v>191</v>
      </c>
      <c r="D136" s="26" t="s">
        <v>55</v>
      </c>
      <c r="E136" s="129" t="s">
        <v>193</v>
      </c>
      <c r="F136" s="83">
        <f>F137</f>
        <v>35000</v>
      </c>
      <c r="G136" s="83"/>
      <c r="H136" s="150"/>
      <c r="I136" s="150"/>
    </row>
    <row r="137" spans="1:9" ht="22.5" customHeight="1">
      <c r="A137" s="33" t="s">
        <v>71</v>
      </c>
      <c r="B137" s="33" t="s">
        <v>97</v>
      </c>
      <c r="C137" s="34" t="s">
        <v>191</v>
      </c>
      <c r="D137" s="26" t="s">
        <v>192</v>
      </c>
      <c r="E137" s="149" t="s">
        <v>194</v>
      </c>
      <c r="F137" s="168">
        <v>35000</v>
      </c>
      <c r="G137" s="168"/>
      <c r="H137" s="150"/>
      <c r="I137" s="150"/>
    </row>
    <row r="138" spans="1:9" ht="29.25" customHeight="1">
      <c r="A138" s="237" t="s">
        <v>68</v>
      </c>
      <c r="B138" s="237" t="s">
        <v>98</v>
      </c>
      <c r="C138" s="237" t="s">
        <v>112</v>
      </c>
      <c r="D138" s="238" t="s">
        <v>101</v>
      </c>
      <c r="E138" s="232" t="s">
        <v>360</v>
      </c>
      <c r="F138" s="236">
        <f aca="true" t="shared" si="0" ref="F138:F143">SUM(F139)</f>
        <v>1416.08</v>
      </c>
      <c r="G138" s="245"/>
      <c r="H138" s="150"/>
      <c r="I138" s="150"/>
    </row>
    <row r="139" spans="1:9" ht="35.25" customHeight="1">
      <c r="A139" s="241" t="s">
        <v>68</v>
      </c>
      <c r="B139" s="241" t="s">
        <v>97</v>
      </c>
      <c r="C139" s="241" t="s">
        <v>112</v>
      </c>
      <c r="D139" s="242" t="s">
        <v>101</v>
      </c>
      <c r="E139" s="243" t="s">
        <v>361</v>
      </c>
      <c r="F139" s="244">
        <f t="shared" si="0"/>
        <v>1416.08</v>
      </c>
      <c r="G139" s="245"/>
      <c r="H139" s="150"/>
      <c r="I139" s="150"/>
    </row>
    <row r="140" spans="1:9" ht="27.75" customHeight="1">
      <c r="A140" s="239" t="s">
        <v>68</v>
      </c>
      <c r="B140" s="239" t="s">
        <v>97</v>
      </c>
      <c r="C140" s="239" t="s">
        <v>118</v>
      </c>
      <c r="D140" s="238" t="s">
        <v>101</v>
      </c>
      <c r="E140" s="234" t="s">
        <v>361</v>
      </c>
      <c r="F140" s="231">
        <f t="shared" si="0"/>
        <v>1416.08</v>
      </c>
      <c r="G140" s="245"/>
      <c r="H140" s="150"/>
      <c r="I140" s="150"/>
    </row>
    <row r="141" spans="1:9" ht="48" customHeight="1">
      <c r="A141" s="239" t="s">
        <v>68</v>
      </c>
      <c r="B141" s="239" t="s">
        <v>97</v>
      </c>
      <c r="C141" s="239" t="s">
        <v>117</v>
      </c>
      <c r="D141" s="238" t="s">
        <v>101</v>
      </c>
      <c r="E141" s="235" t="s">
        <v>362</v>
      </c>
      <c r="F141" s="231">
        <f t="shared" si="0"/>
        <v>1416.08</v>
      </c>
      <c r="G141" s="245"/>
      <c r="H141" s="150"/>
      <c r="I141" s="150"/>
    </row>
    <row r="142" spans="1:9" ht="34.5" customHeight="1">
      <c r="A142" s="239" t="s">
        <v>68</v>
      </c>
      <c r="B142" s="239" t="s">
        <v>97</v>
      </c>
      <c r="C142" s="239" t="s">
        <v>366</v>
      </c>
      <c r="D142" s="238" t="s">
        <v>101</v>
      </c>
      <c r="E142" s="234" t="s">
        <v>363</v>
      </c>
      <c r="F142" s="231">
        <f t="shared" si="0"/>
        <v>1416.08</v>
      </c>
      <c r="G142" s="246"/>
      <c r="H142" s="150"/>
      <c r="I142" s="150"/>
    </row>
    <row r="143" spans="1:9" ht="22.5" customHeight="1">
      <c r="A143" s="239" t="s">
        <v>68</v>
      </c>
      <c r="B143" s="240" t="s">
        <v>97</v>
      </c>
      <c r="C143" s="239" t="s">
        <v>366</v>
      </c>
      <c r="D143" s="240" t="s">
        <v>367</v>
      </c>
      <c r="E143" s="233" t="s">
        <v>364</v>
      </c>
      <c r="F143" s="231">
        <f t="shared" si="0"/>
        <v>1416.08</v>
      </c>
      <c r="G143" s="247"/>
      <c r="H143" s="150"/>
      <c r="I143" s="150"/>
    </row>
    <row r="144" spans="1:9" ht="18.75" customHeight="1">
      <c r="A144" s="239" t="s">
        <v>68</v>
      </c>
      <c r="B144" s="240" t="s">
        <v>97</v>
      </c>
      <c r="C144" s="239" t="s">
        <v>366</v>
      </c>
      <c r="D144" s="240" t="s">
        <v>367</v>
      </c>
      <c r="E144" s="233" t="s">
        <v>365</v>
      </c>
      <c r="F144" s="231">
        <v>1416.08</v>
      </c>
      <c r="G144" s="231"/>
      <c r="H144" s="150"/>
      <c r="I144" s="150"/>
    </row>
    <row r="145" spans="1:10" ht="15.75">
      <c r="A145" s="62"/>
      <c r="B145" s="62"/>
      <c r="C145" s="62"/>
      <c r="D145" s="62"/>
      <c r="E145" s="63" t="s">
        <v>72</v>
      </c>
      <c r="F145" s="64">
        <f>F8+F39+F45+F60+F75+F105+F119+F139</f>
        <v>14988573.56</v>
      </c>
      <c r="G145" s="64" t="s">
        <v>200</v>
      </c>
      <c r="H145" s="167"/>
      <c r="I145" s="167"/>
      <c r="J145" s="7"/>
    </row>
  </sheetData>
  <sheetProtection/>
  <mergeCells count="6">
    <mergeCell ref="A3:G3"/>
    <mergeCell ref="A1:B1"/>
    <mergeCell ref="C1:D1"/>
    <mergeCell ref="E1:G1"/>
    <mergeCell ref="E2:G2"/>
    <mergeCell ref="F4:G4"/>
  </mergeCells>
  <printOptions/>
  <pageMargins left="0.42" right="0.32" top="0.4" bottom="0.39" header="0.26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view="pageBreakPreview" zoomScaleSheetLayoutView="100" zoomScalePageLayoutView="0" workbookViewId="0" topLeftCell="A112">
      <selection activeCell="L135" sqref="L135"/>
    </sheetView>
  </sheetViews>
  <sheetFormatPr defaultColWidth="9.140625" defaultRowHeight="15"/>
  <cols>
    <col min="1" max="1" width="55.28125" style="0" customWidth="1"/>
    <col min="2" max="2" width="8.7109375" style="15" customWidth="1"/>
    <col min="3" max="3" width="5.8515625" style="15" customWidth="1"/>
    <col min="4" max="4" width="5.57421875" style="15" customWidth="1"/>
    <col min="5" max="5" width="16.7109375" style="15" customWidth="1"/>
    <col min="6" max="6" width="8.421875" style="15" customWidth="1"/>
    <col min="7" max="7" width="17.8515625" style="15" customWidth="1"/>
    <col min="8" max="8" width="2.7109375" style="18" customWidth="1"/>
  </cols>
  <sheetData>
    <row r="1" spans="1:8" ht="113.25" customHeight="1">
      <c r="A1" s="249" t="s">
        <v>368</v>
      </c>
      <c r="B1" s="249"/>
      <c r="C1" s="249"/>
      <c r="D1" s="249"/>
      <c r="E1" s="249"/>
      <c r="F1" s="249"/>
      <c r="G1" s="249"/>
      <c r="H1" s="249"/>
    </row>
    <row r="2" spans="1:8" ht="115.5" customHeight="1">
      <c r="A2" s="249" t="s">
        <v>198</v>
      </c>
      <c r="B2" s="249"/>
      <c r="C2" s="249"/>
      <c r="D2" s="249"/>
      <c r="E2" s="249"/>
      <c r="F2" s="249"/>
      <c r="G2" s="249"/>
      <c r="H2" s="249"/>
    </row>
    <row r="3" spans="1:8" ht="14.25" customHeight="1">
      <c r="A3" s="80"/>
      <c r="B3" s="81"/>
      <c r="C3" s="81"/>
      <c r="D3" s="81"/>
      <c r="E3" s="81"/>
      <c r="F3" s="250"/>
      <c r="G3" s="250"/>
      <c r="H3" s="250"/>
    </row>
    <row r="4" spans="1:8" ht="32.25" customHeight="1">
      <c r="A4" s="253" t="s">
        <v>56</v>
      </c>
      <c r="B4" s="254"/>
      <c r="C4" s="254"/>
      <c r="D4" s="254"/>
      <c r="E4" s="254"/>
      <c r="F4" s="254"/>
      <c r="G4" s="254"/>
      <c r="H4" s="254"/>
    </row>
    <row r="5" spans="7:8" ht="15">
      <c r="G5" s="255" t="s">
        <v>130</v>
      </c>
      <c r="H5" s="255"/>
    </row>
    <row r="6" spans="1:9" ht="15.75">
      <c r="A6" s="252" t="s">
        <v>106</v>
      </c>
      <c r="B6" s="16" t="s">
        <v>107</v>
      </c>
      <c r="C6" s="16"/>
      <c r="D6" s="16"/>
      <c r="E6" s="16"/>
      <c r="F6" s="16"/>
      <c r="G6" s="17" t="s">
        <v>80</v>
      </c>
      <c r="H6" s="17"/>
      <c r="I6" s="10"/>
    </row>
    <row r="7" spans="1:9" ht="30" customHeight="1">
      <c r="A7" s="252"/>
      <c r="B7" s="16" t="s">
        <v>108</v>
      </c>
      <c r="C7" s="16" t="s">
        <v>109</v>
      </c>
      <c r="D7" s="16" t="s">
        <v>110</v>
      </c>
      <c r="E7" s="16" t="s">
        <v>111</v>
      </c>
      <c r="F7" s="16" t="s">
        <v>78</v>
      </c>
      <c r="G7" s="17" t="s">
        <v>166</v>
      </c>
      <c r="H7" s="17"/>
      <c r="I7" s="10"/>
    </row>
    <row r="8" spans="1:9" ht="21.75" customHeight="1" thickBot="1">
      <c r="A8" s="103" t="s">
        <v>67</v>
      </c>
      <c r="B8" s="100" t="s">
        <v>0</v>
      </c>
      <c r="C8" s="86" t="s">
        <v>97</v>
      </c>
      <c r="D8" s="86" t="s">
        <v>98</v>
      </c>
      <c r="E8" s="87" t="s">
        <v>112</v>
      </c>
      <c r="F8" s="86" t="s">
        <v>101</v>
      </c>
      <c r="G8" s="101">
        <f>G9+G14+G26+G31+G21</f>
        <v>6610398.4</v>
      </c>
      <c r="H8" s="101"/>
      <c r="I8" s="11"/>
    </row>
    <row r="9" spans="1:9" ht="46.5" customHeight="1" thickBot="1">
      <c r="A9" s="98" t="s">
        <v>133</v>
      </c>
      <c r="B9" s="39" t="s">
        <v>0</v>
      </c>
      <c r="C9" s="13" t="s">
        <v>97</v>
      </c>
      <c r="D9" s="13" t="s">
        <v>99</v>
      </c>
      <c r="E9" s="13" t="s">
        <v>112</v>
      </c>
      <c r="F9" s="13" t="s">
        <v>101</v>
      </c>
      <c r="G9" s="36">
        <f>G10</f>
        <v>621000</v>
      </c>
      <c r="H9" s="36"/>
      <c r="I9" s="11"/>
    </row>
    <row r="10" spans="1:9" ht="63.75" customHeight="1" thickBot="1">
      <c r="A10" s="85" t="s">
        <v>5</v>
      </c>
      <c r="B10" s="40" t="s">
        <v>0</v>
      </c>
      <c r="C10" s="34" t="s">
        <v>97</v>
      </c>
      <c r="D10" s="26" t="s">
        <v>99</v>
      </c>
      <c r="E10" s="26" t="s">
        <v>118</v>
      </c>
      <c r="F10" s="26" t="s">
        <v>101</v>
      </c>
      <c r="G10" s="37">
        <f>G11</f>
        <v>621000</v>
      </c>
      <c r="H10" s="37"/>
      <c r="I10" s="11"/>
    </row>
    <row r="11" spans="1:9" ht="66" customHeight="1" thickBot="1">
      <c r="A11" s="85" t="s">
        <v>2</v>
      </c>
      <c r="B11" s="40" t="s">
        <v>0</v>
      </c>
      <c r="C11" s="34" t="s">
        <v>97</v>
      </c>
      <c r="D11" s="26" t="s">
        <v>99</v>
      </c>
      <c r="E11" s="26" t="s">
        <v>117</v>
      </c>
      <c r="F11" s="26" t="s">
        <v>101</v>
      </c>
      <c r="G11" s="37">
        <f>G12</f>
        <v>621000</v>
      </c>
      <c r="H11" s="37"/>
      <c r="I11" s="11"/>
    </row>
    <row r="12" spans="1:9" ht="32.25" customHeight="1" thickBot="1">
      <c r="A12" s="85" t="s">
        <v>48</v>
      </c>
      <c r="B12" s="40" t="s">
        <v>0</v>
      </c>
      <c r="C12" s="26" t="s">
        <v>97</v>
      </c>
      <c r="D12" s="26" t="s">
        <v>99</v>
      </c>
      <c r="E12" s="27" t="s">
        <v>124</v>
      </c>
      <c r="F12" s="26" t="s">
        <v>101</v>
      </c>
      <c r="G12" s="37">
        <f>G13</f>
        <v>621000</v>
      </c>
      <c r="H12" s="37"/>
      <c r="I12" s="11"/>
    </row>
    <row r="13" spans="1:9" ht="34.5" customHeight="1" thickBot="1">
      <c r="A13" s="85" t="s">
        <v>135</v>
      </c>
      <c r="B13" s="40" t="s">
        <v>0</v>
      </c>
      <c r="C13" s="26" t="s">
        <v>97</v>
      </c>
      <c r="D13" s="26" t="s">
        <v>99</v>
      </c>
      <c r="E13" s="27" t="s">
        <v>124</v>
      </c>
      <c r="F13" s="26" t="s">
        <v>158</v>
      </c>
      <c r="G13" s="37">
        <v>621000</v>
      </c>
      <c r="H13" s="37"/>
      <c r="I13" s="11"/>
    </row>
    <row r="14" spans="1:9" ht="63" customHeight="1" thickBot="1">
      <c r="A14" s="84" t="s">
        <v>136</v>
      </c>
      <c r="B14" s="39" t="s">
        <v>0</v>
      </c>
      <c r="C14" s="31" t="s">
        <v>97</v>
      </c>
      <c r="D14" s="31" t="s">
        <v>102</v>
      </c>
      <c r="E14" s="13" t="s">
        <v>112</v>
      </c>
      <c r="F14" s="13" t="s">
        <v>101</v>
      </c>
      <c r="G14" s="36">
        <f>G15</f>
        <v>1828400</v>
      </c>
      <c r="H14" s="36"/>
      <c r="I14" s="11"/>
    </row>
    <row r="15" spans="1:9" ht="68.25" customHeight="1" thickBot="1">
      <c r="A15" s="85" t="s">
        <v>5</v>
      </c>
      <c r="B15" s="40" t="s">
        <v>0</v>
      </c>
      <c r="C15" s="26" t="s">
        <v>97</v>
      </c>
      <c r="D15" s="26" t="s">
        <v>102</v>
      </c>
      <c r="E15" s="26" t="s">
        <v>118</v>
      </c>
      <c r="F15" s="26" t="s">
        <v>101</v>
      </c>
      <c r="G15" s="37">
        <f>G16</f>
        <v>1828400</v>
      </c>
      <c r="H15" s="37"/>
      <c r="I15" s="11"/>
    </row>
    <row r="16" spans="1:9" ht="64.5" customHeight="1" thickBot="1">
      <c r="A16" s="85" t="s">
        <v>2</v>
      </c>
      <c r="B16" s="40" t="s">
        <v>0</v>
      </c>
      <c r="C16" s="26" t="s">
        <v>97</v>
      </c>
      <c r="D16" s="26" t="s">
        <v>102</v>
      </c>
      <c r="E16" s="26" t="s">
        <v>117</v>
      </c>
      <c r="F16" s="26" t="s">
        <v>101</v>
      </c>
      <c r="G16" s="37">
        <f>G17</f>
        <v>1828400</v>
      </c>
      <c r="H16" s="37"/>
      <c r="I16" s="14"/>
    </row>
    <row r="17" spans="1:12" ht="25.5" customHeight="1" thickBot="1">
      <c r="A17" s="85" t="s">
        <v>137</v>
      </c>
      <c r="B17" s="40" t="s">
        <v>0</v>
      </c>
      <c r="C17" s="26" t="s">
        <v>97</v>
      </c>
      <c r="D17" s="26" t="s">
        <v>102</v>
      </c>
      <c r="E17" s="26" t="s">
        <v>125</v>
      </c>
      <c r="F17" s="26" t="s">
        <v>101</v>
      </c>
      <c r="G17" s="37">
        <f>G18+G19+G20</f>
        <v>1828400</v>
      </c>
      <c r="H17" s="37"/>
      <c r="I17" s="11"/>
      <c r="L17" t="s">
        <v>196</v>
      </c>
    </row>
    <row r="18" spans="1:9" ht="30" customHeight="1" thickBot="1">
      <c r="A18" s="85" t="s">
        <v>135</v>
      </c>
      <c r="B18" s="40" t="s">
        <v>0</v>
      </c>
      <c r="C18" s="26" t="s">
        <v>97</v>
      </c>
      <c r="D18" s="26" t="s">
        <v>102</v>
      </c>
      <c r="E18" s="26" t="s">
        <v>125</v>
      </c>
      <c r="F18" s="26" t="s">
        <v>158</v>
      </c>
      <c r="G18" s="37">
        <v>964000</v>
      </c>
      <c r="H18" s="37"/>
      <c r="I18" s="11"/>
    </row>
    <row r="19" spans="1:9" ht="35.25" customHeight="1" thickBot="1">
      <c r="A19" s="85" t="s">
        <v>83</v>
      </c>
      <c r="B19" s="40" t="s">
        <v>0</v>
      </c>
      <c r="C19" s="26" t="s">
        <v>97</v>
      </c>
      <c r="D19" s="26" t="s">
        <v>102</v>
      </c>
      <c r="E19" s="26" t="s">
        <v>125</v>
      </c>
      <c r="F19" s="26" t="s">
        <v>160</v>
      </c>
      <c r="G19" s="37">
        <v>728000</v>
      </c>
      <c r="H19" s="37"/>
      <c r="I19" s="11"/>
    </row>
    <row r="20" spans="1:9" ht="23.25" customHeight="1" thickBot="1">
      <c r="A20" s="85" t="s">
        <v>138</v>
      </c>
      <c r="B20" s="40" t="s">
        <v>0</v>
      </c>
      <c r="C20" s="26" t="s">
        <v>97</v>
      </c>
      <c r="D20" s="26" t="s">
        <v>102</v>
      </c>
      <c r="E20" s="26" t="s">
        <v>125</v>
      </c>
      <c r="F20" s="26" t="s">
        <v>161</v>
      </c>
      <c r="G20" s="37">
        <v>136400</v>
      </c>
      <c r="H20" s="37"/>
      <c r="I20" s="11"/>
    </row>
    <row r="21" spans="1:9" ht="21" customHeight="1">
      <c r="A21" s="132" t="s">
        <v>168</v>
      </c>
      <c r="B21" s="39" t="s">
        <v>0</v>
      </c>
      <c r="C21" s="13" t="s">
        <v>97</v>
      </c>
      <c r="D21" s="13" t="s">
        <v>170</v>
      </c>
      <c r="E21" s="13" t="s">
        <v>112</v>
      </c>
      <c r="F21" s="13" t="s">
        <v>101</v>
      </c>
      <c r="G21" s="36">
        <f>G22</f>
        <v>103900</v>
      </c>
      <c r="H21" s="36"/>
      <c r="I21" s="11"/>
    </row>
    <row r="22" spans="1:9" ht="65.25" customHeight="1" thickBot="1">
      <c r="A22" s="133" t="s">
        <v>169</v>
      </c>
      <c r="B22" s="40" t="s">
        <v>0</v>
      </c>
      <c r="C22" s="26" t="s">
        <v>54</v>
      </c>
      <c r="D22" s="26" t="s">
        <v>170</v>
      </c>
      <c r="E22" s="26" t="s">
        <v>118</v>
      </c>
      <c r="F22" s="26" t="s">
        <v>101</v>
      </c>
      <c r="G22" s="37">
        <f>G23</f>
        <v>103900</v>
      </c>
      <c r="H22" s="37"/>
      <c r="I22" s="11"/>
    </row>
    <row r="23" spans="1:9" ht="63.75" customHeight="1" thickBot="1">
      <c r="A23" s="133" t="s">
        <v>2</v>
      </c>
      <c r="B23" s="40" t="s">
        <v>0</v>
      </c>
      <c r="C23" s="26" t="s">
        <v>97</v>
      </c>
      <c r="D23" s="26" t="s">
        <v>170</v>
      </c>
      <c r="E23" s="26" t="s">
        <v>117</v>
      </c>
      <c r="F23" s="26" t="s">
        <v>101</v>
      </c>
      <c r="G23" s="37">
        <f>G24</f>
        <v>103900</v>
      </c>
      <c r="H23" s="37"/>
      <c r="I23" s="11"/>
    </row>
    <row r="24" spans="1:9" ht="31.5" customHeight="1">
      <c r="A24" s="134" t="s">
        <v>178</v>
      </c>
      <c r="B24" s="40" t="s">
        <v>0</v>
      </c>
      <c r="C24" s="26" t="s">
        <v>97</v>
      </c>
      <c r="D24" s="26" t="s">
        <v>170</v>
      </c>
      <c r="E24" s="26" t="s">
        <v>171</v>
      </c>
      <c r="F24" s="26" t="s">
        <v>101</v>
      </c>
      <c r="G24" s="37">
        <f>G25</f>
        <v>103900</v>
      </c>
      <c r="H24" s="37"/>
      <c r="I24" s="11"/>
    </row>
    <row r="25" spans="1:9" ht="30.75" customHeight="1" thickBot="1">
      <c r="A25" s="85" t="s">
        <v>83</v>
      </c>
      <c r="B25" s="40" t="s">
        <v>0</v>
      </c>
      <c r="C25" s="26" t="s">
        <v>97</v>
      </c>
      <c r="D25" s="26" t="s">
        <v>170</v>
      </c>
      <c r="E25" s="26" t="s">
        <v>171</v>
      </c>
      <c r="F25" s="26" t="s">
        <v>160</v>
      </c>
      <c r="G25" s="37">
        <v>103900</v>
      </c>
      <c r="H25" s="37"/>
      <c r="I25" s="11"/>
    </row>
    <row r="26" spans="1:9" ht="26.25" customHeight="1" thickBot="1">
      <c r="A26" s="84" t="s">
        <v>139</v>
      </c>
      <c r="B26" s="39" t="s">
        <v>0</v>
      </c>
      <c r="C26" s="13" t="s">
        <v>97</v>
      </c>
      <c r="D26" s="13" t="s">
        <v>71</v>
      </c>
      <c r="E26" s="74" t="s">
        <v>112</v>
      </c>
      <c r="F26" s="13" t="s">
        <v>101</v>
      </c>
      <c r="G26" s="36">
        <f>G27</f>
        <v>50000</v>
      </c>
      <c r="H26" s="36"/>
      <c r="I26" s="11"/>
    </row>
    <row r="27" spans="1:9" ht="64.5" customHeight="1" thickBot="1">
      <c r="A27" s="85" t="s">
        <v>5</v>
      </c>
      <c r="B27" s="40" t="s">
        <v>0</v>
      </c>
      <c r="C27" s="26" t="s">
        <v>97</v>
      </c>
      <c r="D27" s="26" t="s">
        <v>71</v>
      </c>
      <c r="E27" s="26" t="s">
        <v>118</v>
      </c>
      <c r="F27" s="26" t="s">
        <v>101</v>
      </c>
      <c r="G27" s="37">
        <f>G28</f>
        <v>50000</v>
      </c>
      <c r="H27" s="37"/>
      <c r="I27" s="11"/>
    </row>
    <row r="28" spans="1:9" ht="66" customHeight="1" thickBot="1">
      <c r="A28" s="85" t="s">
        <v>2</v>
      </c>
      <c r="B28" s="40" t="s">
        <v>0</v>
      </c>
      <c r="C28" s="26" t="s">
        <v>97</v>
      </c>
      <c r="D28" s="26" t="s">
        <v>71</v>
      </c>
      <c r="E28" s="26" t="s">
        <v>117</v>
      </c>
      <c r="F28" s="26" t="s">
        <v>101</v>
      </c>
      <c r="G28" s="37">
        <f>G29</f>
        <v>50000</v>
      </c>
      <c r="H28" s="37"/>
      <c r="I28" s="11"/>
    </row>
    <row r="29" spans="1:9" ht="19.5" customHeight="1" thickBot="1">
      <c r="A29" s="85" t="s">
        <v>140</v>
      </c>
      <c r="B29" s="16" t="s">
        <v>0</v>
      </c>
      <c r="C29" s="26" t="s">
        <v>97</v>
      </c>
      <c r="D29" s="26" t="s">
        <v>71</v>
      </c>
      <c r="E29" s="26" t="s">
        <v>162</v>
      </c>
      <c r="F29" s="26" t="s">
        <v>101</v>
      </c>
      <c r="G29" s="37">
        <f>G30</f>
        <v>50000</v>
      </c>
      <c r="H29" s="37"/>
      <c r="I29" s="11"/>
    </row>
    <row r="30" spans="1:9" ht="14.25" customHeight="1" thickBot="1">
      <c r="A30" s="85" t="s">
        <v>141</v>
      </c>
      <c r="B30" s="16" t="s">
        <v>0</v>
      </c>
      <c r="C30" s="26" t="s">
        <v>97</v>
      </c>
      <c r="D30" s="26" t="s">
        <v>102</v>
      </c>
      <c r="E30" s="26" t="s">
        <v>162</v>
      </c>
      <c r="F30" s="26" t="s">
        <v>163</v>
      </c>
      <c r="G30" s="37">
        <v>50000</v>
      </c>
      <c r="H30" s="37"/>
      <c r="I30" s="11"/>
    </row>
    <row r="31" spans="1:9" ht="24" customHeight="1" thickBot="1">
      <c r="A31" s="84" t="s">
        <v>84</v>
      </c>
      <c r="B31" s="39" t="s">
        <v>0</v>
      </c>
      <c r="C31" s="73" t="s">
        <v>97</v>
      </c>
      <c r="D31" s="73">
        <v>13</v>
      </c>
      <c r="E31" s="74" t="s">
        <v>112</v>
      </c>
      <c r="F31" s="74" t="s">
        <v>101</v>
      </c>
      <c r="G31" s="75">
        <f>G32+G37</f>
        <v>4007098.4</v>
      </c>
      <c r="H31" s="75"/>
      <c r="I31" s="11"/>
    </row>
    <row r="32" spans="1:9" ht="66.75" customHeight="1" thickBot="1">
      <c r="A32" s="85" t="s">
        <v>5</v>
      </c>
      <c r="B32" s="40" t="s">
        <v>0</v>
      </c>
      <c r="C32" s="26" t="s">
        <v>97</v>
      </c>
      <c r="D32" s="26">
        <v>13</v>
      </c>
      <c r="E32" s="26" t="s">
        <v>118</v>
      </c>
      <c r="F32" s="26" t="s">
        <v>101</v>
      </c>
      <c r="G32" s="37">
        <f>G33</f>
        <v>3885650</v>
      </c>
      <c r="H32" s="37"/>
      <c r="I32" s="11"/>
    </row>
    <row r="33" spans="1:9" ht="61.5" customHeight="1" thickBot="1">
      <c r="A33" s="85" t="s">
        <v>2</v>
      </c>
      <c r="B33" s="40" t="s">
        <v>0</v>
      </c>
      <c r="C33" s="26" t="s">
        <v>97</v>
      </c>
      <c r="D33" s="26">
        <v>13</v>
      </c>
      <c r="E33" s="26" t="s">
        <v>117</v>
      </c>
      <c r="F33" s="26" t="s">
        <v>101</v>
      </c>
      <c r="G33" s="37">
        <f>G34</f>
        <v>3885650</v>
      </c>
      <c r="H33" s="37"/>
      <c r="I33" s="11"/>
    </row>
    <row r="34" spans="1:9" ht="37.5" customHeight="1" thickBot="1">
      <c r="A34" s="85" t="s">
        <v>142</v>
      </c>
      <c r="B34" s="40" t="s">
        <v>0</v>
      </c>
      <c r="C34" s="26" t="s">
        <v>97</v>
      </c>
      <c r="D34" s="26">
        <v>13</v>
      </c>
      <c r="E34" s="26" t="s">
        <v>126</v>
      </c>
      <c r="F34" s="26" t="s">
        <v>101</v>
      </c>
      <c r="G34" s="37">
        <f>G35+G36</f>
        <v>3885650</v>
      </c>
      <c r="H34" s="37"/>
      <c r="I34" s="11"/>
    </row>
    <row r="35" spans="1:9" ht="39" customHeight="1" thickBot="1">
      <c r="A35" s="85" t="s">
        <v>135</v>
      </c>
      <c r="B35" s="40" t="s">
        <v>0</v>
      </c>
      <c r="C35" s="26" t="s">
        <v>97</v>
      </c>
      <c r="D35" s="26" t="s">
        <v>68</v>
      </c>
      <c r="E35" s="26" t="s">
        <v>126</v>
      </c>
      <c r="F35" s="26" t="s">
        <v>158</v>
      </c>
      <c r="G35" s="37">
        <v>3528200</v>
      </c>
      <c r="H35" s="37"/>
      <c r="I35" s="11"/>
    </row>
    <row r="36" spans="1:9" ht="40.5" customHeight="1" thickBot="1">
      <c r="A36" s="85" t="s">
        <v>83</v>
      </c>
      <c r="B36" s="40" t="s">
        <v>0</v>
      </c>
      <c r="C36" s="26" t="s">
        <v>97</v>
      </c>
      <c r="D36" s="26" t="s">
        <v>68</v>
      </c>
      <c r="E36" s="26" t="s">
        <v>126</v>
      </c>
      <c r="F36" s="26" t="s">
        <v>160</v>
      </c>
      <c r="G36" s="37">
        <v>357450</v>
      </c>
      <c r="H36" s="37"/>
      <c r="I36" s="11"/>
    </row>
    <row r="37" spans="1:9" ht="48" customHeight="1" thickBot="1">
      <c r="A37" s="85" t="s">
        <v>4</v>
      </c>
      <c r="B37" s="40" t="s">
        <v>0</v>
      </c>
      <c r="C37" s="26" t="s">
        <v>97</v>
      </c>
      <c r="D37" s="26" t="s">
        <v>68</v>
      </c>
      <c r="E37" s="26" t="s">
        <v>3</v>
      </c>
      <c r="F37" s="26" t="s">
        <v>101</v>
      </c>
      <c r="G37" s="37">
        <f>SUM(G38)</f>
        <v>121448.4</v>
      </c>
      <c r="H37" s="37"/>
      <c r="I37" s="11"/>
    </row>
    <row r="38" spans="1:9" ht="39.75" customHeight="1" thickBot="1">
      <c r="A38" s="85" t="s">
        <v>83</v>
      </c>
      <c r="B38" s="40" t="s">
        <v>0</v>
      </c>
      <c r="C38" s="26" t="s">
        <v>97</v>
      </c>
      <c r="D38" s="26" t="s">
        <v>68</v>
      </c>
      <c r="E38" s="26" t="s">
        <v>3</v>
      </c>
      <c r="F38" s="26" t="s">
        <v>160</v>
      </c>
      <c r="G38" s="37">
        <v>121448.4</v>
      </c>
      <c r="H38" s="37"/>
      <c r="I38" s="11"/>
    </row>
    <row r="39" spans="1:9" ht="19.5" customHeight="1" thickBot="1">
      <c r="A39" s="107" t="s">
        <v>8</v>
      </c>
      <c r="B39" s="39" t="s">
        <v>0</v>
      </c>
      <c r="C39" s="113" t="s">
        <v>99</v>
      </c>
      <c r="D39" s="114" t="s">
        <v>100</v>
      </c>
      <c r="E39" s="117" t="s">
        <v>112</v>
      </c>
      <c r="F39" s="109" t="s">
        <v>101</v>
      </c>
      <c r="G39" s="36">
        <f>SUM(G40)</f>
        <v>115100</v>
      </c>
      <c r="H39" s="36"/>
      <c r="I39" s="11"/>
    </row>
    <row r="40" spans="1:9" ht="23.25" customHeight="1" thickBot="1">
      <c r="A40" s="108" t="s">
        <v>9</v>
      </c>
      <c r="B40" s="39" t="s">
        <v>0</v>
      </c>
      <c r="C40" s="115" t="s">
        <v>99</v>
      </c>
      <c r="D40" s="116" t="s">
        <v>100</v>
      </c>
      <c r="E40" s="117" t="s">
        <v>112</v>
      </c>
      <c r="F40" s="110" t="s">
        <v>101</v>
      </c>
      <c r="G40" s="36">
        <f>SUM(G41)</f>
        <v>115100</v>
      </c>
      <c r="H40" s="36"/>
      <c r="I40" s="11"/>
    </row>
    <row r="41" spans="1:9" ht="68.25" customHeight="1" thickBot="1">
      <c r="A41" s="5" t="s">
        <v>5</v>
      </c>
      <c r="B41" s="40" t="s">
        <v>0</v>
      </c>
      <c r="C41" s="111" t="s">
        <v>99</v>
      </c>
      <c r="D41" s="112" t="s">
        <v>100</v>
      </c>
      <c r="E41" s="118" t="s">
        <v>118</v>
      </c>
      <c r="F41" s="6" t="s">
        <v>101</v>
      </c>
      <c r="G41" s="37">
        <f>SUM(G42)</f>
        <v>115100</v>
      </c>
      <c r="H41" s="37"/>
      <c r="I41" s="11"/>
    </row>
    <row r="42" spans="1:9" ht="66.75" customHeight="1" thickBot="1">
      <c r="A42" s="5" t="s">
        <v>2</v>
      </c>
      <c r="B42" s="40" t="s">
        <v>0</v>
      </c>
      <c r="C42" s="111" t="s">
        <v>99</v>
      </c>
      <c r="D42" s="112" t="s">
        <v>100</v>
      </c>
      <c r="E42" s="118" t="s">
        <v>117</v>
      </c>
      <c r="F42" s="6" t="s">
        <v>101</v>
      </c>
      <c r="G42" s="37">
        <f>SUM(G43)</f>
        <v>115100</v>
      </c>
      <c r="H42" s="37"/>
      <c r="I42" s="11"/>
    </row>
    <row r="43" spans="1:9" ht="35.25" customHeight="1" thickBot="1">
      <c r="A43" s="5" t="s">
        <v>10</v>
      </c>
      <c r="B43" s="40" t="s">
        <v>0</v>
      </c>
      <c r="C43" s="111" t="s">
        <v>99</v>
      </c>
      <c r="D43" s="112" t="s">
        <v>100</v>
      </c>
      <c r="E43" s="118" t="s">
        <v>11</v>
      </c>
      <c r="F43" s="6" t="s">
        <v>101</v>
      </c>
      <c r="G43" s="37">
        <f>SUM(G44)</f>
        <v>115100</v>
      </c>
      <c r="H43" s="37"/>
      <c r="I43" s="11"/>
    </row>
    <row r="44" spans="1:9" ht="33.75" customHeight="1" thickBot="1">
      <c r="A44" s="5" t="s">
        <v>135</v>
      </c>
      <c r="B44" s="40" t="s">
        <v>0</v>
      </c>
      <c r="C44" s="111" t="s">
        <v>99</v>
      </c>
      <c r="D44" s="112" t="s">
        <v>100</v>
      </c>
      <c r="E44" s="118" t="s">
        <v>11</v>
      </c>
      <c r="F44" s="4">
        <v>120</v>
      </c>
      <c r="G44" s="37">
        <v>115100</v>
      </c>
      <c r="H44" s="37"/>
      <c r="I44" s="11"/>
    </row>
    <row r="45" spans="1:9" ht="32.25" customHeight="1" thickBot="1">
      <c r="A45" s="92" t="s">
        <v>143</v>
      </c>
      <c r="B45" s="106" t="s">
        <v>0</v>
      </c>
      <c r="C45" s="87" t="s">
        <v>100</v>
      </c>
      <c r="D45" s="87" t="s">
        <v>98</v>
      </c>
      <c r="E45" s="87" t="s">
        <v>112</v>
      </c>
      <c r="F45" s="87" t="s">
        <v>101</v>
      </c>
      <c r="G45" s="101">
        <f>G46+G51</f>
        <v>769716.16</v>
      </c>
      <c r="H45" s="101"/>
      <c r="I45" s="11"/>
    </row>
    <row r="46" spans="1:9" ht="48.75" customHeight="1" thickBot="1">
      <c r="A46" s="85" t="s">
        <v>144</v>
      </c>
      <c r="B46" s="40" t="s">
        <v>0</v>
      </c>
      <c r="C46" s="26" t="s">
        <v>100</v>
      </c>
      <c r="D46" s="26" t="s">
        <v>105</v>
      </c>
      <c r="E46" s="26" t="s">
        <v>112</v>
      </c>
      <c r="F46" s="26" t="s">
        <v>101</v>
      </c>
      <c r="G46" s="37">
        <f>G47</f>
        <v>78615</v>
      </c>
      <c r="H46" s="37"/>
      <c r="I46" s="11"/>
    </row>
    <row r="47" spans="1:9" ht="66" customHeight="1" thickBot="1">
      <c r="A47" s="85" t="s">
        <v>5</v>
      </c>
      <c r="B47" s="40" t="s">
        <v>0</v>
      </c>
      <c r="C47" s="26" t="s">
        <v>100</v>
      </c>
      <c r="D47" s="26" t="s">
        <v>105</v>
      </c>
      <c r="E47" s="26" t="s">
        <v>118</v>
      </c>
      <c r="F47" s="26" t="s">
        <v>101</v>
      </c>
      <c r="G47" s="37">
        <f>G48</f>
        <v>78615</v>
      </c>
      <c r="H47" s="37"/>
      <c r="I47" s="11"/>
    </row>
    <row r="48" spans="1:9" ht="63" customHeight="1" thickBot="1">
      <c r="A48" s="85" t="s">
        <v>2</v>
      </c>
      <c r="B48" s="40" t="s">
        <v>0</v>
      </c>
      <c r="C48" s="26" t="s">
        <v>100</v>
      </c>
      <c r="D48" s="26" t="s">
        <v>105</v>
      </c>
      <c r="E48" s="26" t="s">
        <v>117</v>
      </c>
      <c r="F48" s="26" t="s">
        <v>101</v>
      </c>
      <c r="G48" s="37">
        <f>G49</f>
        <v>78615</v>
      </c>
      <c r="H48" s="37"/>
      <c r="I48" s="11"/>
    </row>
    <row r="49" spans="1:9" ht="50.25" customHeight="1" thickBot="1">
      <c r="A49" s="85" t="s">
        <v>145</v>
      </c>
      <c r="B49" s="40" t="s">
        <v>0</v>
      </c>
      <c r="C49" s="26" t="s">
        <v>100</v>
      </c>
      <c r="D49" s="26" t="s">
        <v>105</v>
      </c>
      <c r="E49" s="26" t="s">
        <v>120</v>
      </c>
      <c r="F49" s="26" t="s">
        <v>101</v>
      </c>
      <c r="G49" s="37">
        <f>G50</f>
        <v>78615</v>
      </c>
      <c r="H49" s="37"/>
      <c r="I49" s="11"/>
    </row>
    <row r="50" spans="1:9" ht="39" customHeight="1" thickBot="1">
      <c r="A50" s="85" t="s">
        <v>83</v>
      </c>
      <c r="B50" s="40" t="s">
        <v>0</v>
      </c>
      <c r="C50" s="26" t="s">
        <v>100</v>
      </c>
      <c r="D50" s="26" t="s">
        <v>105</v>
      </c>
      <c r="E50" s="26" t="s">
        <v>120</v>
      </c>
      <c r="F50" s="26" t="s">
        <v>160</v>
      </c>
      <c r="G50" s="37">
        <v>78615</v>
      </c>
      <c r="H50" s="37"/>
      <c r="I50" s="11"/>
    </row>
    <row r="51" spans="1:9" ht="21.75" customHeight="1" thickBot="1">
      <c r="A51" s="85" t="s">
        <v>85</v>
      </c>
      <c r="B51" s="40" t="s">
        <v>0</v>
      </c>
      <c r="C51" s="26" t="s">
        <v>100</v>
      </c>
      <c r="D51" s="26" t="s">
        <v>69</v>
      </c>
      <c r="E51" s="26" t="s">
        <v>112</v>
      </c>
      <c r="F51" s="26" t="s">
        <v>101</v>
      </c>
      <c r="G51" s="37">
        <f>G52</f>
        <v>691101.16</v>
      </c>
      <c r="H51" s="37"/>
      <c r="I51" s="11"/>
    </row>
    <row r="52" spans="1:9" ht="63" customHeight="1" thickBot="1">
      <c r="A52" s="85" t="s">
        <v>5</v>
      </c>
      <c r="B52" s="40" t="s">
        <v>0</v>
      </c>
      <c r="C52" s="26" t="s">
        <v>100</v>
      </c>
      <c r="D52" s="26" t="s">
        <v>69</v>
      </c>
      <c r="E52" s="26" t="s">
        <v>118</v>
      </c>
      <c r="F52" s="26" t="s">
        <v>101</v>
      </c>
      <c r="G52" s="37">
        <f>G53</f>
        <v>691101.16</v>
      </c>
      <c r="H52" s="37"/>
      <c r="I52" s="11"/>
    </row>
    <row r="53" spans="1:9" ht="63.75" customHeight="1" thickBot="1">
      <c r="A53" s="85" t="s">
        <v>2</v>
      </c>
      <c r="B53" s="40" t="s">
        <v>0</v>
      </c>
      <c r="C53" s="26" t="s">
        <v>100</v>
      </c>
      <c r="D53" s="26" t="s">
        <v>69</v>
      </c>
      <c r="E53" s="26" t="s">
        <v>117</v>
      </c>
      <c r="F53" s="26" t="s">
        <v>101</v>
      </c>
      <c r="G53" s="37">
        <f>G54+G56+G58</f>
        <v>691101.16</v>
      </c>
      <c r="H53" s="37"/>
      <c r="I53" s="11"/>
    </row>
    <row r="54" spans="1:9" ht="50.25" customHeight="1" thickBot="1">
      <c r="A54" s="85" t="s">
        <v>146</v>
      </c>
      <c r="B54" s="40" t="s">
        <v>0</v>
      </c>
      <c r="C54" s="26" t="s">
        <v>100</v>
      </c>
      <c r="D54" s="26" t="s">
        <v>69</v>
      </c>
      <c r="E54" s="26" t="s">
        <v>121</v>
      </c>
      <c r="F54" s="26" t="s">
        <v>101</v>
      </c>
      <c r="G54" s="37">
        <f>G55</f>
        <v>460018.71</v>
      </c>
      <c r="H54" s="37"/>
      <c r="I54" s="11"/>
    </row>
    <row r="55" spans="1:9" ht="38.25" customHeight="1" thickBot="1">
      <c r="A55" s="85" t="s">
        <v>83</v>
      </c>
      <c r="B55" s="40" t="s">
        <v>0</v>
      </c>
      <c r="C55" s="26" t="s">
        <v>100</v>
      </c>
      <c r="D55" s="26" t="s">
        <v>69</v>
      </c>
      <c r="E55" s="26" t="s">
        <v>121</v>
      </c>
      <c r="F55" s="26" t="s">
        <v>160</v>
      </c>
      <c r="G55" s="37">
        <v>460018.71</v>
      </c>
      <c r="H55" s="37"/>
      <c r="I55" s="11"/>
    </row>
    <row r="56" spans="1:9" ht="38.25" customHeight="1" thickBot="1">
      <c r="A56" s="85" t="s">
        <v>183</v>
      </c>
      <c r="B56" s="40" t="s">
        <v>0</v>
      </c>
      <c r="C56" s="26" t="s">
        <v>181</v>
      </c>
      <c r="D56" s="26" t="s">
        <v>53</v>
      </c>
      <c r="E56" s="26" t="s">
        <v>182</v>
      </c>
      <c r="F56" s="26" t="s">
        <v>101</v>
      </c>
      <c r="G56" s="37">
        <f>G57</f>
        <v>218882.45</v>
      </c>
      <c r="H56" s="37"/>
      <c r="I56" s="11"/>
    </row>
    <row r="57" spans="1:9" ht="38.25" customHeight="1" thickBot="1">
      <c r="A57" s="85" t="s">
        <v>83</v>
      </c>
      <c r="B57" s="40" t="s">
        <v>0</v>
      </c>
      <c r="C57" s="26" t="s">
        <v>181</v>
      </c>
      <c r="D57" s="26" t="s">
        <v>53</v>
      </c>
      <c r="E57" s="26" t="s">
        <v>182</v>
      </c>
      <c r="F57" s="26" t="s">
        <v>160</v>
      </c>
      <c r="G57" s="37">
        <v>218882.45</v>
      </c>
      <c r="H57" s="37"/>
      <c r="I57" s="11"/>
    </row>
    <row r="58" spans="1:9" ht="38.25" customHeight="1" thickBot="1">
      <c r="A58" s="85" t="s">
        <v>185</v>
      </c>
      <c r="B58" s="40" t="s">
        <v>0</v>
      </c>
      <c r="C58" s="26" t="s">
        <v>181</v>
      </c>
      <c r="D58" s="26" t="s">
        <v>53</v>
      </c>
      <c r="E58" s="26" t="s">
        <v>184</v>
      </c>
      <c r="F58" s="26" t="s">
        <v>101</v>
      </c>
      <c r="G58" s="37">
        <f>G59</f>
        <v>12200</v>
      </c>
      <c r="H58" s="37"/>
      <c r="I58" s="11"/>
    </row>
    <row r="59" spans="1:9" ht="38.25" customHeight="1" thickBot="1">
      <c r="A59" s="85" t="s">
        <v>83</v>
      </c>
      <c r="B59" s="40" t="s">
        <v>0</v>
      </c>
      <c r="C59" s="26" t="s">
        <v>181</v>
      </c>
      <c r="D59" s="26" t="s">
        <v>53</v>
      </c>
      <c r="E59" s="26" t="s">
        <v>184</v>
      </c>
      <c r="F59" s="26" t="s">
        <v>160</v>
      </c>
      <c r="G59" s="37">
        <v>12200</v>
      </c>
      <c r="H59" s="37"/>
      <c r="I59" s="11"/>
    </row>
    <row r="60" spans="1:9" ht="18.75" customHeight="1" thickBot="1">
      <c r="A60" s="92" t="s">
        <v>86</v>
      </c>
      <c r="B60" s="106" t="s">
        <v>0</v>
      </c>
      <c r="C60" s="87" t="s">
        <v>102</v>
      </c>
      <c r="D60" s="87" t="s">
        <v>98</v>
      </c>
      <c r="E60" s="87" t="s">
        <v>165</v>
      </c>
      <c r="F60" s="87" t="s">
        <v>101</v>
      </c>
      <c r="G60" s="101">
        <f>G66+G71+G61+G73</f>
        <v>1327574</v>
      </c>
      <c r="H60" s="101"/>
      <c r="I60" s="11"/>
    </row>
    <row r="61" spans="1:9" ht="18.75" customHeight="1" thickBot="1">
      <c r="A61" s="135" t="s">
        <v>172</v>
      </c>
      <c r="B61" s="49" t="s">
        <v>0</v>
      </c>
      <c r="C61" s="13" t="s">
        <v>102</v>
      </c>
      <c r="D61" s="13" t="s">
        <v>97</v>
      </c>
      <c r="E61" s="13" t="s">
        <v>112</v>
      </c>
      <c r="F61" s="13" t="s">
        <v>101</v>
      </c>
      <c r="G61" s="36">
        <f>G62</f>
        <v>101000</v>
      </c>
      <c r="H61" s="36"/>
      <c r="I61" s="11"/>
    </row>
    <row r="62" spans="1:9" ht="80.25" customHeight="1" thickBot="1">
      <c r="A62" s="136" t="s">
        <v>175</v>
      </c>
      <c r="B62" s="47" t="s">
        <v>0</v>
      </c>
      <c r="C62" s="26" t="s">
        <v>102</v>
      </c>
      <c r="D62" s="26" t="s">
        <v>97</v>
      </c>
      <c r="E62" s="26" t="s">
        <v>18</v>
      </c>
      <c r="F62" s="26" t="s">
        <v>101</v>
      </c>
      <c r="G62" s="37">
        <f>G63</f>
        <v>101000</v>
      </c>
      <c r="H62" s="37"/>
      <c r="I62" s="11"/>
    </row>
    <row r="63" spans="1:9" ht="27" customHeight="1">
      <c r="A63" s="137" t="s">
        <v>173</v>
      </c>
      <c r="B63" s="47" t="s">
        <v>0</v>
      </c>
      <c r="C63" s="26" t="s">
        <v>102</v>
      </c>
      <c r="D63" s="26" t="s">
        <v>97</v>
      </c>
      <c r="E63" s="26" t="s">
        <v>19</v>
      </c>
      <c r="F63" s="26" t="s">
        <v>101</v>
      </c>
      <c r="G63" s="37">
        <f>G64</f>
        <v>101000</v>
      </c>
      <c r="H63" s="37"/>
      <c r="I63" s="11"/>
    </row>
    <row r="64" spans="1:9" ht="34.5" customHeight="1">
      <c r="A64" s="138" t="s">
        <v>174</v>
      </c>
      <c r="B64" s="47" t="s">
        <v>0</v>
      </c>
      <c r="C64" s="26" t="s">
        <v>102</v>
      </c>
      <c r="D64" s="26" t="s">
        <v>97</v>
      </c>
      <c r="E64" s="26" t="s">
        <v>22</v>
      </c>
      <c r="F64" s="26" t="s">
        <v>101</v>
      </c>
      <c r="G64" s="37">
        <f>G65</f>
        <v>101000</v>
      </c>
      <c r="H64" s="37"/>
      <c r="I64" s="11"/>
    </row>
    <row r="65" spans="1:9" ht="30.75" customHeight="1" thickBot="1">
      <c r="A65" s="85" t="s">
        <v>83</v>
      </c>
      <c r="B65" s="47" t="s">
        <v>0</v>
      </c>
      <c r="C65" s="26" t="s">
        <v>102</v>
      </c>
      <c r="D65" s="26" t="s">
        <v>97</v>
      </c>
      <c r="E65" s="26" t="s">
        <v>22</v>
      </c>
      <c r="F65" s="26" t="s">
        <v>160</v>
      </c>
      <c r="G65" s="37">
        <v>101000</v>
      </c>
      <c r="H65" s="37"/>
      <c r="I65" s="11"/>
    </row>
    <row r="66" spans="1:9" ht="19.5" customHeight="1" thickBot="1">
      <c r="A66" s="84" t="s">
        <v>62</v>
      </c>
      <c r="B66" s="39" t="s">
        <v>0</v>
      </c>
      <c r="C66" s="13" t="s">
        <v>102</v>
      </c>
      <c r="D66" s="13" t="s">
        <v>105</v>
      </c>
      <c r="E66" s="13" t="s">
        <v>112</v>
      </c>
      <c r="F66" s="13" t="s">
        <v>101</v>
      </c>
      <c r="G66" s="36">
        <f>G67</f>
        <v>1066974</v>
      </c>
      <c r="H66" s="36"/>
      <c r="I66" s="11"/>
    </row>
    <row r="67" spans="1:9" ht="66.75" customHeight="1" thickBot="1">
      <c r="A67" s="85" t="s">
        <v>5</v>
      </c>
      <c r="B67" s="40" t="s">
        <v>0</v>
      </c>
      <c r="C67" s="26" t="s">
        <v>102</v>
      </c>
      <c r="D67" s="26" t="s">
        <v>105</v>
      </c>
      <c r="E67" s="26" t="s">
        <v>118</v>
      </c>
      <c r="F67" s="26" t="s">
        <v>101</v>
      </c>
      <c r="G67" s="37">
        <f>G68</f>
        <v>1066974</v>
      </c>
      <c r="H67" s="37"/>
      <c r="I67" s="11"/>
    </row>
    <row r="68" spans="1:9" ht="64.5" customHeight="1" thickBot="1">
      <c r="A68" s="85" t="s">
        <v>2</v>
      </c>
      <c r="B68" s="40" t="s">
        <v>0</v>
      </c>
      <c r="C68" s="26" t="s">
        <v>102</v>
      </c>
      <c r="D68" s="26" t="s">
        <v>105</v>
      </c>
      <c r="E68" s="26" t="s">
        <v>117</v>
      </c>
      <c r="F68" s="26" t="s">
        <v>101</v>
      </c>
      <c r="G68" s="37">
        <f>G69</f>
        <v>1066974</v>
      </c>
      <c r="H68" s="37"/>
      <c r="I68" s="11"/>
    </row>
    <row r="69" spans="1:9" ht="48.75" customHeight="1" thickBot="1">
      <c r="A69" s="85" t="s">
        <v>12</v>
      </c>
      <c r="B69" s="40" t="s">
        <v>0</v>
      </c>
      <c r="C69" s="26" t="s">
        <v>102</v>
      </c>
      <c r="D69" s="26" t="s">
        <v>105</v>
      </c>
      <c r="E69" s="26" t="s">
        <v>63</v>
      </c>
      <c r="F69" s="26" t="s">
        <v>101</v>
      </c>
      <c r="G69" s="37">
        <f>SUM(G70)</f>
        <v>1066974</v>
      </c>
      <c r="H69" s="37"/>
      <c r="I69" s="11"/>
    </row>
    <row r="70" spans="1:9" ht="33" customHeight="1" thickBot="1">
      <c r="A70" s="85" t="s">
        <v>83</v>
      </c>
      <c r="B70" s="40" t="s">
        <v>0</v>
      </c>
      <c r="C70" s="26" t="s">
        <v>102</v>
      </c>
      <c r="D70" s="26" t="s">
        <v>105</v>
      </c>
      <c r="E70" s="26" t="s">
        <v>63</v>
      </c>
      <c r="F70" s="26" t="s">
        <v>160</v>
      </c>
      <c r="G70" s="37">
        <v>1066974</v>
      </c>
      <c r="H70" s="37"/>
      <c r="I70" s="11"/>
    </row>
    <row r="71" spans="1:9" ht="45.75" customHeight="1" thickBot="1">
      <c r="A71" s="119" t="s">
        <v>13</v>
      </c>
      <c r="B71" s="39" t="s">
        <v>0</v>
      </c>
      <c r="C71" s="13" t="s">
        <v>102</v>
      </c>
      <c r="D71" s="13" t="s">
        <v>16</v>
      </c>
      <c r="E71" s="13" t="s">
        <v>15</v>
      </c>
      <c r="F71" s="13" t="s">
        <v>101</v>
      </c>
      <c r="G71" s="36">
        <f>G72</f>
        <v>5000</v>
      </c>
      <c r="H71" s="36"/>
      <c r="I71" s="11"/>
    </row>
    <row r="72" spans="1:9" ht="36.75" customHeight="1" thickBot="1">
      <c r="A72" s="85" t="s">
        <v>83</v>
      </c>
      <c r="B72" s="40" t="s">
        <v>0</v>
      </c>
      <c r="C72" s="26" t="s">
        <v>102</v>
      </c>
      <c r="D72" s="26" t="s">
        <v>16</v>
      </c>
      <c r="E72" s="26" t="s">
        <v>117</v>
      </c>
      <c r="F72" s="26" t="s">
        <v>160</v>
      </c>
      <c r="G72" s="37">
        <v>5000</v>
      </c>
      <c r="H72" s="37"/>
      <c r="I72" s="14"/>
    </row>
    <row r="73" spans="1:9" ht="36.75" customHeight="1" thickBot="1">
      <c r="A73" s="84" t="s">
        <v>187</v>
      </c>
      <c r="B73" s="39" t="s">
        <v>0</v>
      </c>
      <c r="C73" s="13" t="s">
        <v>102</v>
      </c>
      <c r="D73" s="13" t="s">
        <v>16</v>
      </c>
      <c r="E73" s="13" t="s">
        <v>186</v>
      </c>
      <c r="F73" s="13" t="s">
        <v>101</v>
      </c>
      <c r="G73" s="36">
        <f>G74</f>
        <v>154600</v>
      </c>
      <c r="H73" s="36"/>
      <c r="I73" s="14"/>
    </row>
    <row r="74" spans="1:9" ht="36.75" customHeight="1" thickBot="1">
      <c r="A74" s="85" t="s">
        <v>83</v>
      </c>
      <c r="B74" s="40" t="s">
        <v>0</v>
      </c>
      <c r="C74" s="26" t="s">
        <v>102</v>
      </c>
      <c r="D74" s="26" t="s">
        <v>16</v>
      </c>
      <c r="E74" s="26" t="s">
        <v>186</v>
      </c>
      <c r="F74" s="26" t="s">
        <v>160</v>
      </c>
      <c r="G74" s="37">
        <v>154600</v>
      </c>
      <c r="H74" s="37"/>
      <c r="I74" s="14"/>
    </row>
    <row r="75" spans="1:9" ht="21.75" customHeight="1" thickBot="1">
      <c r="A75" s="92" t="s">
        <v>87</v>
      </c>
      <c r="B75" s="106" t="s">
        <v>0</v>
      </c>
      <c r="C75" s="87" t="s">
        <v>103</v>
      </c>
      <c r="D75" s="87" t="s">
        <v>98</v>
      </c>
      <c r="E75" s="87" t="s">
        <v>112</v>
      </c>
      <c r="F75" s="87" t="s">
        <v>101</v>
      </c>
      <c r="G75" s="101">
        <f>G80+G89+G76+G103</f>
        <v>1922174.92</v>
      </c>
      <c r="H75" s="101"/>
      <c r="I75" s="11"/>
    </row>
    <row r="76" spans="1:9" ht="80.25" customHeight="1" hidden="1" thickBot="1">
      <c r="A76" s="120" t="s">
        <v>17</v>
      </c>
      <c r="B76" s="125" t="s">
        <v>0</v>
      </c>
      <c r="C76" s="73" t="s">
        <v>103</v>
      </c>
      <c r="D76" s="73" t="s">
        <v>97</v>
      </c>
      <c r="E76" s="13" t="s">
        <v>18</v>
      </c>
      <c r="F76" s="73" t="s">
        <v>101</v>
      </c>
      <c r="G76" s="75">
        <f>SUM(G77)</f>
        <v>0</v>
      </c>
      <c r="H76" s="75"/>
      <c r="I76" s="11"/>
    </row>
    <row r="77" spans="1:9" ht="35.25" customHeight="1" hidden="1" thickBot="1">
      <c r="A77" s="105" t="s">
        <v>21</v>
      </c>
      <c r="B77" s="125" t="s">
        <v>0</v>
      </c>
      <c r="C77" s="96" t="s">
        <v>103</v>
      </c>
      <c r="D77" s="96" t="s">
        <v>97</v>
      </c>
      <c r="E77" s="96" t="s">
        <v>19</v>
      </c>
      <c r="F77" s="96" t="s">
        <v>20</v>
      </c>
      <c r="G77" s="76">
        <f>SUM(G78)</f>
        <v>0</v>
      </c>
      <c r="H77" s="76"/>
      <c r="I77" s="11"/>
    </row>
    <row r="78" spans="1:9" ht="21.75" customHeight="1" hidden="1" thickBot="1">
      <c r="A78" s="105" t="s">
        <v>24</v>
      </c>
      <c r="B78" s="125" t="s">
        <v>0</v>
      </c>
      <c r="C78" s="96" t="s">
        <v>103</v>
      </c>
      <c r="D78" s="96" t="s">
        <v>97</v>
      </c>
      <c r="E78" s="96" t="s">
        <v>22</v>
      </c>
      <c r="F78" s="96" t="s">
        <v>23</v>
      </c>
      <c r="G78" s="76">
        <f>SUM(G79)</f>
        <v>0</v>
      </c>
      <c r="H78" s="76"/>
      <c r="I78" s="11"/>
    </row>
    <row r="79" spans="1:9" ht="39.75" customHeight="1" hidden="1" thickBot="1">
      <c r="A79" s="105" t="s">
        <v>26</v>
      </c>
      <c r="B79" s="125" t="s">
        <v>0</v>
      </c>
      <c r="C79" s="96" t="s">
        <v>103</v>
      </c>
      <c r="D79" s="96" t="s">
        <v>97</v>
      </c>
      <c r="E79" s="96" t="s">
        <v>22</v>
      </c>
      <c r="F79" s="96" t="s">
        <v>25</v>
      </c>
      <c r="G79" s="76"/>
      <c r="H79" s="76"/>
      <c r="I79" s="11"/>
    </row>
    <row r="80" spans="1:9" ht="18" customHeight="1" thickBot="1">
      <c r="A80" s="84" t="s">
        <v>88</v>
      </c>
      <c r="B80" s="39" t="s">
        <v>0</v>
      </c>
      <c r="C80" s="13" t="s">
        <v>103</v>
      </c>
      <c r="D80" s="13" t="s">
        <v>99</v>
      </c>
      <c r="E80" s="13" t="s">
        <v>167</v>
      </c>
      <c r="F80" s="13" t="s">
        <v>101</v>
      </c>
      <c r="G80" s="36">
        <f>G85+G81</f>
        <v>1091774.92</v>
      </c>
      <c r="H80" s="36"/>
      <c r="I80" s="11"/>
    </row>
    <row r="81" spans="1:9" ht="81.75" customHeight="1" thickBot="1">
      <c r="A81" s="84" t="s">
        <v>28</v>
      </c>
      <c r="B81" s="39" t="s">
        <v>0</v>
      </c>
      <c r="C81" s="13" t="s">
        <v>103</v>
      </c>
      <c r="D81" s="13" t="s">
        <v>99</v>
      </c>
      <c r="E81" s="13" t="s">
        <v>27</v>
      </c>
      <c r="F81" s="97" t="s">
        <v>101</v>
      </c>
      <c r="G81" s="36">
        <f>SUM(G82)</f>
        <v>1080674.92</v>
      </c>
      <c r="H81" s="36"/>
      <c r="I81" s="11"/>
    </row>
    <row r="82" spans="1:9" ht="39.75" customHeight="1" thickBot="1">
      <c r="A82" s="85" t="s">
        <v>30</v>
      </c>
      <c r="B82" s="40" t="s">
        <v>0</v>
      </c>
      <c r="C82" s="26" t="s">
        <v>103</v>
      </c>
      <c r="D82" s="26" t="s">
        <v>99</v>
      </c>
      <c r="E82" s="26" t="s">
        <v>29</v>
      </c>
      <c r="F82" s="32" t="s">
        <v>101</v>
      </c>
      <c r="G82" s="36">
        <f>SUM(G83+G84)</f>
        <v>1080674.92</v>
      </c>
      <c r="H82" s="36"/>
      <c r="I82" s="11"/>
    </row>
    <row r="83" spans="1:9" ht="45" customHeight="1">
      <c r="A83" s="160" t="s">
        <v>197</v>
      </c>
      <c r="B83" s="40" t="s">
        <v>0</v>
      </c>
      <c r="C83" s="26" t="s">
        <v>31</v>
      </c>
      <c r="D83" s="26" t="s">
        <v>32</v>
      </c>
      <c r="E83" s="26" t="s">
        <v>33</v>
      </c>
      <c r="F83" s="32" t="s">
        <v>160</v>
      </c>
      <c r="G83" s="36">
        <v>171583.92</v>
      </c>
      <c r="H83" s="36"/>
      <c r="I83" s="11"/>
    </row>
    <row r="84" spans="1:9" ht="47.25" customHeight="1">
      <c r="A84" s="159" t="s">
        <v>197</v>
      </c>
      <c r="B84" s="40" t="s">
        <v>0</v>
      </c>
      <c r="C84" s="26" t="s">
        <v>103</v>
      </c>
      <c r="D84" s="26" t="s">
        <v>99</v>
      </c>
      <c r="E84" s="26" t="s">
        <v>188</v>
      </c>
      <c r="F84" s="32" t="s">
        <v>160</v>
      </c>
      <c r="G84" s="36">
        <v>909091</v>
      </c>
      <c r="H84" s="36"/>
      <c r="I84" s="11"/>
    </row>
    <row r="85" spans="1:9" ht="61.5" customHeight="1" thickBot="1">
      <c r="A85" s="85" t="s">
        <v>5</v>
      </c>
      <c r="B85" s="40" t="s">
        <v>0</v>
      </c>
      <c r="C85" s="26" t="s">
        <v>103</v>
      </c>
      <c r="D85" s="26" t="s">
        <v>99</v>
      </c>
      <c r="E85" s="26" t="s">
        <v>118</v>
      </c>
      <c r="F85" s="32" t="s">
        <v>101</v>
      </c>
      <c r="G85" s="37">
        <f>G86</f>
        <v>11100</v>
      </c>
      <c r="H85" s="37"/>
      <c r="I85" s="11"/>
    </row>
    <row r="86" spans="1:9" ht="20.25" customHeight="1" thickBot="1">
      <c r="A86" s="85" t="s">
        <v>89</v>
      </c>
      <c r="B86" s="40" t="s">
        <v>0</v>
      </c>
      <c r="C86" s="26" t="s">
        <v>103</v>
      </c>
      <c r="D86" s="26" t="s">
        <v>99</v>
      </c>
      <c r="E86" s="26" t="s">
        <v>123</v>
      </c>
      <c r="F86" s="26" t="s">
        <v>101</v>
      </c>
      <c r="G86" s="37">
        <f>G87</f>
        <v>11100</v>
      </c>
      <c r="H86" s="37"/>
      <c r="I86" s="11"/>
    </row>
    <row r="87" spans="1:9" ht="23.25" customHeight="1" thickBot="1">
      <c r="A87" s="85" t="s">
        <v>88</v>
      </c>
      <c r="B87" s="40" t="s">
        <v>0</v>
      </c>
      <c r="C87" s="26" t="s">
        <v>103</v>
      </c>
      <c r="D87" s="26" t="s">
        <v>99</v>
      </c>
      <c r="E87" s="26" t="s">
        <v>122</v>
      </c>
      <c r="F87" s="26" t="s">
        <v>101</v>
      </c>
      <c r="G87" s="37">
        <f>G88</f>
        <v>11100</v>
      </c>
      <c r="H87" s="37"/>
      <c r="I87" s="11"/>
    </row>
    <row r="88" spans="1:9" ht="54" customHeight="1" thickBot="1">
      <c r="A88" s="85" t="s">
        <v>147</v>
      </c>
      <c r="B88" s="40" t="s">
        <v>0</v>
      </c>
      <c r="C88" s="26" t="s">
        <v>103</v>
      </c>
      <c r="D88" s="26" t="s">
        <v>99</v>
      </c>
      <c r="E88" s="26" t="s">
        <v>34</v>
      </c>
      <c r="F88" s="26" t="s">
        <v>70</v>
      </c>
      <c r="G88" s="37">
        <v>11100</v>
      </c>
      <c r="H88" s="37"/>
      <c r="I88" s="11"/>
    </row>
    <row r="89" spans="1:9" ht="21.75" customHeight="1" thickBot="1">
      <c r="A89" s="84" t="s">
        <v>90</v>
      </c>
      <c r="B89" s="39" t="s">
        <v>0</v>
      </c>
      <c r="C89" s="13" t="s">
        <v>103</v>
      </c>
      <c r="D89" s="13" t="s">
        <v>100</v>
      </c>
      <c r="E89" s="13" t="s">
        <v>112</v>
      </c>
      <c r="F89" s="13" t="s">
        <v>101</v>
      </c>
      <c r="G89" s="36">
        <f>G90</f>
        <v>780400</v>
      </c>
      <c r="H89" s="36"/>
      <c r="I89" s="11"/>
    </row>
    <row r="90" spans="1:9" ht="65.25" customHeight="1" thickBot="1">
      <c r="A90" s="85" t="s">
        <v>5</v>
      </c>
      <c r="B90" s="104" t="s">
        <v>0</v>
      </c>
      <c r="C90" s="27" t="s">
        <v>103</v>
      </c>
      <c r="D90" s="27" t="s">
        <v>100</v>
      </c>
      <c r="E90" s="27" t="s">
        <v>118</v>
      </c>
      <c r="F90" s="27" t="s">
        <v>101</v>
      </c>
      <c r="G90" s="37">
        <f>G91</f>
        <v>780400</v>
      </c>
      <c r="H90" s="37"/>
      <c r="I90" s="11"/>
    </row>
    <row r="91" spans="1:9" ht="23.25" customHeight="1" thickBot="1">
      <c r="A91" s="85" t="s">
        <v>89</v>
      </c>
      <c r="B91" s="104" t="s">
        <v>0</v>
      </c>
      <c r="C91" s="27" t="s">
        <v>103</v>
      </c>
      <c r="D91" s="27" t="s">
        <v>100</v>
      </c>
      <c r="E91" s="27" t="s">
        <v>123</v>
      </c>
      <c r="F91" s="27" t="s">
        <v>101</v>
      </c>
      <c r="G91" s="37">
        <f>G92</f>
        <v>780400</v>
      </c>
      <c r="H91" s="37"/>
      <c r="I91" s="11"/>
    </row>
    <row r="92" spans="1:9" ht="21.75" customHeight="1" thickBot="1">
      <c r="A92" s="85" t="s">
        <v>90</v>
      </c>
      <c r="B92" s="104" t="s">
        <v>0</v>
      </c>
      <c r="C92" s="27" t="s">
        <v>103</v>
      </c>
      <c r="D92" s="27" t="s">
        <v>100</v>
      </c>
      <c r="E92" s="27" t="s">
        <v>129</v>
      </c>
      <c r="F92" s="27" t="s">
        <v>101</v>
      </c>
      <c r="G92" s="37">
        <f>G93+G95+G97+G99+G101</f>
        <v>780400</v>
      </c>
      <c r="H92" s="37"/>
      <c r="I92" s="11"/>
    </row>
    <row r="93" spans="1:9" ht="18.75" customHeight="1" thickBot="1">
      <c r="A93" s="85" t="s">
        <v>148</v>
      </c>
      <c r="B93" s="104" t="s">
        <v>0</v>
      </c>
      <c r="C93" s="27" t="s">
        <v>103</v>
      </c>
      <c r="D93" s="27" t="s">
        <v>100</v>
      </c>
      <c r="E93" s="27" t="s">
        <v>128</v>
      </c>
      <c r="F93" s="27" t="s">
        <v>101</v>
      </c>
      <c r="G93" s="37">
        <f>G94</f>
        <v>333500</v>
      </c>
      <c r="H93" s="37"/>
      <c r="I93" s="11"/>
    </row>
    <row r="94" spans="1:9" ht="36" customHeight="1" thickBot="1">
      <c r="A94" s="85" t="s">
        <v>83</v>
      </c>
      <c r="B94" s="104" t="s">
        <v>0</v>
      </c>
      <c r="C94" s="27" t="s">
        <v>103</v>
      </c>
      <c r="D94" s="27" t="s">
        <v>100</v>
      </c>
      <c r="E94" s="27" t="s">
        <v>128</v>
      </c>
      <c r="F94" s="27" t="s">
        <v>160</v>
      </c>
      <c r="G94" s="37">
        <v>333500</v>
      </c>
      <c r="H94" s="37"/>
      <c r="I94" s="11"/>
    </row>
    <row r="95" spans="1:9" ht="60.75" customHeight="1" thickBot="1">
      <c r="A95" s="122" t="s">
        <v>35</v>
      </c>
      <c r="B95" s="104" t="s">
        <v>0</v>
      </c>
      <c r="C95" s="27" t="s">
        <v>103</v>
      </c>
      <c r="D95" s="27" t="s">
        <v>100</v>
      </c>
      <c r="E95" s="27" t="s">
        <v>37</v>
      </c>
      <c r="F95" s="27" t="s">
        <v>101</v>
      </c>
      <c r="G95" s="36">
        <f>SUM(G96)</f>
        <v>18900</v>
      </c>
      <c r="H95" s="36"/>
      <c r="I95" s="11"/>
    </row>
    <row r="96" spans="1:9" ht="32.25" customHeight="1" thickBot="1">
      <c r="A96" s="3" t="s">
        <v>36</v>
      </c>
      <c r="B96" s="104" t="s">
        <v>0</v>
      </c>
      <c r="C96" s="27" t="s">
        <v>103</v>
      </c>
      <c r="D96" s="27" t="s">
        <v>100</v>
      </c>
      <c r="E96" s="27" t="s">
        <v>37</v>
      </c>
      <c r="F96" s="27" t="s">
        <v>160</v>
      </c>
      <c r="G96" s="37">
        <v>18900</v>
      </c>
      <c r="H96" s="37"/>
      <c r="I96" s="11"/>
    </row>
    <row r="97" spans="1:9" ht="19.5" customHeight="1" thickBot="1">
      <c r="A97" s="122" t="s">
        <v>38</v>
      </c>
      <c r="B97" s="104" t="s">
        <v>0</v>
      </c>
      <c r="C97" s="27" t="s">
        <v>103</v>
      </c>
      <c r="D97" s="27" t="s">
        <v>100</v>
      </c>
      <c r="E97" s="27" t="s">
        <v>39</v>
      </c>
      <c r="F97" s="27" t="s">
        <v>101</v>
      </c>
      <c r="G97" s="36">
        <f>G98</f>
        <v>6000</v>
      </c>
      <c r="H97" s="36"/>
      <c r="I97" s="11"/>
    </row>
    <row r="98" spans="1:9" ht="29.25" customHeight="1" thickBot="1">
      <c r="A98" s="3" t="s">
        <v>36</v>
      </c>
      <c r="B98" s="104" t="s">
        <v>0</v>
      </c>
      <c r="C98" s="27" t="s">
        <v>103</v>
      </c>
      <c r="D98" s="27" t="s">
        <v>100</v>
      </c>
      <c r="E98" s="27" t="s">
        <v>39</v>
      </c>
      <c r="F98" s="27" t="s">
        <v>160</v>
      </c>
      <c r="G98" s="37">
        <v>6000</v>
      </c>
      <c r="H98" s="37"/>
      <c r="I98" s="11"/>
    </row>
    <row r="99" spans="1:9" ht="14.25" customHeight="1" thickBot="1">
      <c r="A99" s="122" t="s">
        <v>41</v>
      </c>
      <c r="B99" s="104" t="s">
        <v>0</v>
      </c>
      <c r="C99" s="27" t="s">
        <v>103</v>
      </c>
      <c r="D99" s="27" t="s">
        <v>100</v>
      </c>
      <c r="E99" s="27" t="s">
        <v>40</v>
      </c>
      <c r="F99" s="27" t="s">
        <v>101</v>
      </c>
      <c r="G99" s="36">
        <f>G100</f>
        <v>30000</v>
      </c>
      <c r="H99" s="36"/>
      <c r="I99" s="11"/>
    </row>
    <row r="100" spans="1:9" ht="32.25" customHeight="1" thickBot="1">
      <c r="A100" s="3" t="s">
        <v>36</v>
      </c>
      <c r="B100" s="104" t="s">
        <v>0</v>
      </c>
      <c r="C100" s="27" t="s">
        <v>103</v>
      </c>
      <c r="D100" s="27" t="s">
        <v>100</v>
      </c>
      <c r="E100" s="27" t="s">
        <v>128</v>
      </c>
      <c r="F100" s="27" t="s">
        <v>160</v>
      </c>
      <c r="G100" s="37">
        <v>30000</v>
      </c>
      <c r="H100" s="37"/>
      <c r="I100" s="11"/>
    </row>
    <row r="101" spans="1:9" ht="39.75" customHeight="1" thickBot="1">
      <c r="A101" s="85" t="s">
        <v>91</v>
      </c>
      <c r="B101" s="47" t="s">
        <v>0</v>
      </c>
      <c r="C101" s="35" t="s">
        <v>103</v>
      </c>
      <c r="D101" s="35" t="s">
        <v>100</v>
      </c>
      <c r="E101" s="35" t="s">
        <v>40</v>
      </c>
      <c r="F101" s="35" t="s">
        <v>101</v>
      </c>
      <c r="G101" s="38">
        <f>G102</f>
        <v>392000</v>
      </c>
      <c r="H101" s="38"/>
      <c r="I101" s="11"/>
    </row>
    <row r="102" spans="1:9" ht="33" customHeight="1" thickBot="1">
      <c r="A102" s="85" t="s">
        <v>83</v>
      </c>
      <c r="B102" s="104" t="s">
        <v>0</v>
      </c>
      <c r="C102" s="27" t="s">
        <v>103</v>
      </c>
      <c r="D102" s="26" t="s">
        <v>100</v>
      </c>
      <c r="E102" s="26" t="s">
        <v>127</v>
      </c>
      <c r="F102" s="26" t="s">
        <v>160</v>
      </c>
      <c r="G102" s="79">
        <v>392000</v>
      </c>
      <c r="H102" s="79"/>
      <c r="I102" s="14"/>
    </row>
    <row r="103" spans="1:9" ht="47.25" customHeight="1" thickBot="1">
      <c r="A103" s="84" t="s">
        <v>190</v>
      </c>
      <c r="B103" s="125" t="s">
        <v>0</v>
      </c>
      <c r="C103" s="31" t="s">
        <v>103</v>
      </c>
      <c r="D103" s="13" t="s">
        <v>100</v>
      </c>
      <c r="E103" s="123" t="s">
        <v>189</v>
      </c>
      <c r="F103" s="13" t="s">
        <v>101</v>
      </c>
      <c r="G103" s="152">
        <f>SUM(G104)</f>
        <v>50000</v>
      </c>
      <c r="H103" s="152"/>
      <c r="I103" s="14"/>
    </row>
    <row r="104" spans="1:9" ht="33" customHeight="1" thickBot="1">
      <c r="A104" s="3" t="s">
        <v>36</v>
      </c>
      <c r="B104" s="104" t="s">
        <v>0</v>
      </c>
      <c r="C104" s="27" t="s">
        <v>103</v>
      </c>
      <c r="D104" s="26" t="s">
        <v>100</v>
      </c>
      <c r="E104" s="35" t="s">
        <v>189</v>
      </c>
      <c r="F104" s="27" t="s">
        <v>160</v>
      </c>
      <c r="G104" s="79">
        <v>50000</v>
      </c>
      <c r="H104" s="79"/>
      <c r="I104" s="14"/>
    </row>
    <row r="105" spans="1:9" ht="21.75" customHeight="1" thickBot="1">
      <c r="A105" s="92" t="s">
        <v>92</v>
      </c>
      <c r="B105" s="106" t="s">
        <v>0</v>
      </c>
      <c r="C105" s="94" t="s">
        <v>104</v>
      </c>
      <c r="D105" s="87" t="s">
        <v>98</v>
      </c>
      <c r="E105" s="87" t="s">
        <v>112</v>
      </c>
      <c r="F105" s="87" t="s">
        <v>101</v>
      </c>
      <c r="G105" s="102">
        <f>G106+G114</f>
        <v>3828594</v>
      </c>
      <c r="H105" s="102"/>
      <c r="I105" s="11"/>
    </row>
    <row r="106" spans="1:9" ht="20.25" customHeight="1" thickBot="1">
      <c r="A106" s="85" t="s">
        <v>93</v>
      </c>
      <c r="B106" s="104" t="s">
        <v>0</v>
      </c>
      <c r="C106" s="27" t="s">
        <v>104</v>
      </c>
      <c r="D106" s="26" t="s">
        <v>97</v>
      </c>
      <c r="E106" s="26" t="s">
        <v>112</v>
      </c>
      <c r="F106" s="26" t="s">
        <v>101</v>
      </c>
      <c r="G106" s="79">
        <f>G107</f>
        <v>2504594</v>
      </c>
      <c r="H106" s="79"/>
      <c r="I106" s="11"/>
    </row>
    <row r="107" spans="1:9" ht="66.75" customHeight="1" thickBot="1">
      <c r="A107" s="85" t="s">
        <v>5</v>
      </c>
      <c r="B107" s="104" t="s">
        <v>0</v>
      </c>
      <c r="C107" s="27" t="s">
        <v>104</v>
      </c>
      <c r="D107" s="26" t="s">
        <v>97</v>
      </c>
      <c r="E107" s="26" t="s">
        <v>118</v>
      </c>
      <c r="F107" s="26" t="s">
        <v>101</v>
      </c>
      <c r="G107" s="79">
        <f>G108</f>
        <v>2504594</v>
      </c>
      <c r="H107" s="79"/>
      <c r="I107" s="11"/>
    </row>
    <row r="108" spans="1:9" ht="63" customHeight="1" thickBot="1">
      <c r="A108" s="85" t="s">
        <v>2</v>
      </c>
      <c r="B108" s="104" t="s">
        <v>0</v>
      </c>
      <c r="C108" s="26" t="s">
        <v>104</v>
      </c>
      <c r="D108" s="26" t="s">
        <v>97</v>
      </c>
      <c r="E108" s="26" t="s">
        <v>117</v>
      </c>
      <c r="F108" s="26" t="s">
        <v>101</v>
      </c>
      <c r="G108" s="37">
        <f>G109</f>
        <v>2504594</v>
      </c>
      <c r="H108" s="37"/>
      <c r="I108" s="11"/>
    </row>
    <row r="109" spans="1:9" ht="39" customHeight="1" thickBot="1">
      <c r="A109" s="85" t="s">
        <v>149</v>
      </c>
      <c r="B109" s="104" t="s">
        <v>0</v>
      </c>
      <c r="C109" s="26" t="s">
        <v>104</v>
      </c>
      <c r="D109" s="26" t="s">
        <v>97</v>
      </c>
      <c r="E109" s="26" t="s">
        <v>119</v>
      </c>
      <c r="F109" s="26" t="s">
        <v>101</v>
      </c>
      <c r="G109" s="37">
        <f>G113+G112+G111</f>
        <v>2504594</v>
      </c>
      <c r="H109" s="37"/>
      <c r="I109" s="11"/>
    </row>
    <row r="110" spans="1:9" ht="55.5" customHeight="1">
      <c r="A110" s="129" t="s">
        <v>60</v>
      </c>
      <c r="B110" s="104" t="s">
        <v>0</v>
      </c>
      <c r="C110" s="26" t="s">
        <v>104</v>
      </c>
      <c r="D110" s="26" t="s">
        <v>97</v>
      </c>
      <c r="E110" s="26" t="s">
        <v>119</v>
      </c>
      <c r="F110" s="26" t="s">
        <v>59</v>
      </c>
      <c r="G110" s="37">
        <f>SUM(G111)</f>
        <v>1713000</v>
      </c>
      <c r="H110" s="37"/>
      <c r="I110" s="11"/>
    </row>
    <row r="111" spans="1:9" ht="19.5" customHeight="1">
      <c r="A111" s="130" t="s">
        <v>58</v>
      </c>
      <c r="B111" s="104" t="s">
        <v>0</v>
      </c>
      <c r="C111" s="26" t="s">
        <v>104</v>
      </c>
      <c r="D111" s="26" t="s">
        <v>97</v>
      </c>
      <c r="E111" s="26" t="s">
        <v>119</v>
      </c>
      <c r="F111" s="26" t="s">
        <v>57</v>
      </c>
      <c r="G111" s="37">
        <v>1713000</v>
      </c>
      <c r="H111" s="37"/>
      <c r="I111" s="11"/>
    </row>
    <row r="112" spans="1:9" ht="33.75" customHeight="1" thickBot="1">
      <c r="A112" s="85" t="s">
        <v>83</v>
      </c>
      <c r="B112" s="104" t="s">
        <v>0</v>
      </c>
      <c r="C112" s="26" t="s">
        <v>104</v>
      </c>
      <c r="D112" s="26" t="s">
        <v>97</v>
      </c>
      <c r="E112" s="26" t="s">
        <v>119</v>
      </c>
      <c r="F112" s="26" t="s">
        <v>160</v>
      </c>
      <c r="G112" s="37">
        <v>709000</v>
      </c>
      <c r="H112" s="37"/>
      <c r="I112" s="11"/>
    </row>
    <row r="113" spans="1:9" ht="23.25" customHeight="1" thickBot="1">
      <c r="A113" s="85" t="s">
        <v>138</v>
      </c>
      <c r="B113" s="104" t="s">
        <v>0</v>
      </c>
      <c r="C113" s="26" t="s">
        <v>104</v>
      </c>
      <c r="D113" s="26" t="s">
        <v>97</v>
      </c>
      <c r="E113" s="26" t="s">
        <v>119</v>
      </c>
      <c r="F113" s="26" t="s">
        <v>161</v>
      </c>
      <c r="G113" s="37">
        <v>82594</v>
      </c>
      <c r="H113" s="37"/>
      <c r="I113" s="11"/>
    </row>
    <row r="114" spans="1:9" ht="21.75" customHeight="1" thickBot="1">
      <c r="A114" s="84" t="s">
        <v>150</v>
      </c>
      <c r="B114" s="125" t="s">
        <v>0</v>
      </c>
      <c r="C114" s="13" t="s">
        <v>104</v>
      </c>
      <c r="D114" s="13" t="s">
        <v>102</v>
      </c>
      <c r="E114" s="13" t="s">
        <v>112</v>
      </c>
      <c r="F114" s="13" t="s">
        <v>101</v>
      </c>
      <c r="G114" s="36">
        <f>G115</f>
        <v>1324000</v>
      </c>
      <c r="H114" s="36"/>
      <c r="I114" s="11"/>
    </row>
    <row r="115" spans="1:9" ht="62.25" customHeight="1" thickBot="1">
      <c r="A115" s="85" t="s">
        <v>5</v>
      </c>
      <c r="B115" s="104" t="s">
        <v>0</v>
      </c>
      <c r="C115" s="26" t="s">
        <v>104</v>
      </c>
      <c r="D115" s="26" t="s">
        <v>102</v>
      </c>
      <c r="E115" s="26" t="s">
        <v>118</v>
      </c>
      <c r="F115" s="26" t="s">
        <v>101</v>
      </c>
      <c r="G115" s="37">
        <f>G116</f>
        <v>1324000</v>
      </c>
      <c r="H115" s="37"/>
      <c r="I115" s="11"/>
    </row>
    <row r="116" spans="1:9" ht="59.25" customHeight="1" thickBot="1">
      <c r="A116" s="85" t="s">
        <v>47</v>
      </c>
      <c r="B116" s="104" t="s">
        <v>0</v>
      </c>
      <c r="C116" s="26" t="s">
        <v>104</v>
      </c>
      <c r="D116" s="26" t="s">
        <v>102</v>
      </c>
      <c r="E116" s="26" t="s">
        <v>117</v>
      </c>
      <c r="F116" s="26" t="s">
        <v>101</v>
      </c>
      <c r="G116" s="37">
        <f>G117</f>
        <v>1324000</v>
      </c>
      <c r="H116" s="37"/>
      <c r="I116" s="11"/>
    </row>
    <row r="117" spans="1:9" ht="97.5" customHeight="1" thickBot="1">
      <c r="A117" s="85" t="s">
        <v>151</v>
      </c>
      <c r="B117" s="104" t="s">
        <v>0</v>
      </c>
      <c r="C117" s="26" t="s">
        <v>104</v>
      </c>
      <c r="D117" s="26" t="s">
        <v>102</v>
      </c>
      <c r="E117" s="26" t="s">
        <v>116</v>
      </c>
      <c r="F117" s="26" t="s">
        <v>101</v>
      </c>
      <c r="G117" s="37">
        <f>G118</f>
        <v>1324000</v>
      </c>
      <c r="H117" s="37"/>
      <c r="I117" s="11"/>
    </row>
    <row r="118" spans="1:9" ht="34.5" customHeight="1" thickBot="1">
      <c r="A118" s="85" t="s">
        <v>152</v>
      </c>
      <c r="B118" s="104" t="s">
        <v>0</v>
      </c>
      <c r="C118" s="26" t="s">
        <v>104</v>
      </c>
      <c r="D118" s="26" t="s">
        <v>102</v>
      </c>
      <c r="E118" s="26" t="s">
        <v>116</v>
      </c>
      <c r="F118" s="26" t="s">
        <v>158</v>
      </c>
      <c r="G118" s="37">
        <v>1324000</v>
      </c>
      <c r="H118" s="37"/>
      <c r="I118" s="11"/>
    </row>
    <row r="119" spans="1:9" ht="24" customHeight="1" thickBot="1">
      <c r="A119" s="92" t="s">
        <v>153</v>
      </c>
      <c r="B119" s="100" t="s">
        <v>0</v>
      </c>
      <c r="C119" s="87" t="s">
        <v>69</v>
      </c>
      <c r="D119" s="87" t="s">
        <v>98</v>
      </c>
      <c r="E119" s="87" t="s">
        <v>112</v>
      </c>
      <c r="F119" s="87" t="s">
        <v>101</v>
      </c>
      <c r="G119" s="101">
        <f>G120+G126+G132+G135</f>
        <v>413600</v>
      </c>
      <c r="H119" s="101"/>
      <c r="I119" s="11"/>
    </row>
    <row r="120" spans="1:9" ht="22.5" customHeight="1" thickBot="1">
      <c r="A120" s="91" t="s">
        <v>94</v>
      </c>
      <c r="B120" s="78" t="s">
        <v>0</v>
      </c>
      <c r="C120" s="26" t="s">
        <v>69</v>
      </c>
      <c r="D120" s="26" t="s">
        <v>97</v>
      </c>
      <c r="E120" s="26" t="s">
        <v>112</v>
      </c>
      <c r="F120" s="26" t="s">
        <v>101</v>
      </c>
      <c r="G120" s="37">
        <f>G121</f>
        <v>305600</v>
      </c>
      <c r="H120" s="37"/>
      <c r="I120" s="11"/>
    </row>
    <row r="121" spans="1:18" ht="49.5" customHeight="1" thickBot="1">
      <c r="A121" s="85" t="s">
        <v>42</v>
      </c>
      <c r="B121" s="104" t="s">
        <v>0</v>
      </c>
      <c r="C121" s="26" t="s">
        <v>69</v>
      </c>
      <c r="D121" s="26" t="s">
        <v>97</v>
      </c>
      <c r="E121" s="26" t="s">
        <v>113</v>
      </c>
      <c r="F121" s="26" t="s">
        <v>101</v>
      </c>
      <c r="G121" s="37">
        <f>G122</f>
        <v>305600</v>
      </c>
      <c r="H121" s="37"/>
      <c r="I121" s="11"/>
      <c r="L121" s="60"/>
      <c r="M121" s="65"/>
      <c r="N121" s="66"/>
      <c r="O121" s="66"/>
      <c r="P121" s="66"/>
      <c r="Q121" s="66"/>
      <c r="R121" s="67"/>
    </row>
    <row r="122" spans="1:18" ht="38.25" customHeight="1" thickBot="1">
      <c r="A122" s="85" t="s">
        <v>115</v>
      </c>
      <c r="B122" s="104" t="s">
        <v>0</v>
      </c>
      <c r="C122" s="26" t="s">
        <v>69</v>
      </c>
      <c r="D122" s="26" t="s">
        <v>97</v>
      </c>
      <c r="E122" s="26" t="s">
        <v>114</v>
      </c>
      <c r="F122" s="26" t="s">
        <v>101</v>
      </c>
      <c r="G122" s="37">
        <f>G123</f>
        <v>305600</v>
      </c>
      <c r="H122" s="37"/>
      <c r="I122" s="11"/>
      <c r="L122" s="60"/>
      <c r="M122" s="65"/>
      <c r="N122" s="66"/>
      <c r="O122" s="66"/>
      <c r="P122" s="66"/>
      <c r="Q122" s="66"/>
      <c r="R122" s="67"/>
    </row>
    <row r="123" spans="1:18" ht="35.25" customHeight="1" thickBot="1">
      <c r="A123" s="85" t="s">
        <v>95</v>
      </c>
      <c r="B123" s="104" t="s">
        <v>0</v>
      </c>
      <c r="C123" s="26" t="s">
        <v>69</v>
      </c>
      <c r="D123" s="26" t="s">
        <v>97</v>
      </c>
      <c r="E123" s="26" t="s">
        <v>154</v>
      </c>
      <c r="F123" s="26" t="s">
        <v>101</v>
      </c>
      <c r="G123" s="37">
        <f>G124</f>
        <v>305600</v>
      </c>
      <c r="H123" s="37"/>
      <c r="I123" s="11"/>
      <c r="L123" s="61"/>
      <c r="M123" s="65"/>
      <c r="N123" s="68"/>
      <c r="O123" s="68"/>
      <c r="P123" s="68"/>
      <c r="Q123" s="68"/>
      <c r="R123" s="69"/>
    </row>
    <row r="124" spans="1:18" ht="35.25" customHeight="1" thickBot="1">
      <c r="A124" s="85" t="s">
        <v>44</v>
      </c>
      <c r="B124" s="104" t="s">
        <v>0</v>
      </c>
      <c r="C124" s="26" t="s">
        <v>69</v>
      </c>
      <c r="D124" s="26" t="s">
        <v>97</v>
      </c>
      <c r="E124" s="26" t="s">
        <v>43</v>
      </c>
      <c r="F124" s="26" t="s">
        <v>101</v>
      </c>
      <c r="G124" s="37">
        <f>G125</f>
        <v>305600</v>
      </c>
      <c r="H124" s="37"/>
      <c r="I124" s="11"/>
      <c r="L124" s="57"/>
      <c r="M124" s="65"/>
      <c r="N124" s="70"/>
      <c r="O124" s="70"/>
      <c r="P124" s="70"/>
      <c r="Q124" s="70"/>
      <c r="R124" s="71"/>
    </row>
    <row r="125" spans="1:9" ht="38.25" customHeight="1" thickBot="1">
      <c r="A125" s="85" t="s">
        <v>96</v>
      </c>
      <c r="B125" s="104" t="s">
        <v>0</v>
      </c>
      <c r="C125" s="26" t="s">
        <v>69</v>
      </c>
      <c r="D125" s="26" t="s">
        <v>97</v>
      </c>
      <c r="E125" s="26" t="s">
        <v>43</v>
      </c>
      <c r="F125" s="26" t="s">
        <v>164</v>
      </c>
      <c r="G125" s="37">
        <v>305600</v>
      </c>
      <c r="H125" s="37"/>
      <c r="I125" s="11"/>
    </row>
    <row r="126" spans="1:9" ht="21.75" customHeight="1" thickBot="1">
      <c r="A126" s="85" t="s">
        <v>156</v>
      </c>
      <c r="B126" s="104" t="s">
        <v>0</v>
      </c>
      <c r="C126" s="26" t="s">
        <v>69</v>
      </c>
      <c r="D126" s="26" t="s">
        <v>100</v>
      </c>
      <c r="E126" s="26" t="s">
        <v>112</v>
      </c>
      <c r="F126" s="26" t="s">
        <v>101</v>
      </c>
      <c r="G126" s="37">
        <f>G127</f>
        <v>8000</v>
      </c>
      <c r="H126" s="37"/>
      <c r="I126" s="11"/>
    </row>
    <row r="127" spans="1:9" ht="51" customHeight="1" thickBot="1">
      <c r="A127" s="85" t="s">
        <v>42</v>
      </c>
      <c r="B127" s="104" t="s">
        <v>0</v>
      </c>
      <c r="C127" s="26" t="s">
        <v>69</v>
      </c>
      <c r="D127" s="26" t="s">
        <v>100</v>
      </c>
      <c r="E127" s="26" t="s">
        <v>113</v>
      </c>
      <c r="F127" s="26" t="s">
        <v>101</v>
      </c>
      <c r="G127" s="76">
        <f>G128</f>
        <v>8000</v>
      </c>
      <c r="H127" s="76"/>
      <c r="I127" s="11"/>
    </row>
    <row r="128" spans="1:9" ht="39" customHeight="1" thickBot="1">
      <c r="A128" s="85" t="s">
        <v>115</v>
      </c>
      <c r="B128" s="104" t="s">
        <v>0</v>
      </c>
      <c r="C128" s="26" t="s">
        <v>69</v>
      </c>
      <c r="D128" s="26" t="s">
        <v>100</v>
      </c>
      <c r="E128" s="26" t="s">
        <v>114</v>
      </c>
      <c r="F128" s="26" t="s">
        <v>101</v>
      </c>
      <c r="G128" s="37">
        <f>G129</f>
        <v>8000</v>
      </c>
      <c r="H128" s="37"/>
      <c r="I128" s="11"/>
    </row>
    <row r="129" spans="1:9" ht="33" customHeight="1" thickBot="1">
      <c r="A129" s="85" t="s">
        <v>95</v>
      </c>
      <c r="B129" s="104" t="s">
        <v>0</v>
      </c>
      <c r="C129" s="26" t="s">
        <v>69</v>
      </c>
      <c r="D129" s="26" t="s">
        <v>100</v>
      </c>
      <c r="E129" s="26" t="s">
        <v>154</v>
      </c>
      <c r="F129" s="26" t="s">
        <v>101</v>
      </c>
      <c r="G129" s="37">
        <f>G130</f>
        <v>8000</v>
      </c>
      <c r="H129" s="37"/>
      <c r="I129" s="11"/>
    </row>
    <row r="130" spans="1:18" ht="33.75" customHeight="1" thickBot="1">
      <c r="A130" s="85" t="s">
        <v>157</v>
      </c>
      <c r="B130" s="104" t="s">
        <v>0</v>
      </c>
      <c r="C130" s="35" t="s">
        <v>69</v>
      </c>
      <c r="D130" s="35" t="s">
        <v>100</v>
      </c>
      <c r="E130" s="26" t="s">
        <v>155</v>
      </c>
      <c r="F130" s="26" t="s">
        <v>101</v>
      </c>
      <c r="G130" s="37">
        <f>G131</f>
        <v>8000</v>
      </c>
      <c r="H130" s="37"/>
      <c r="I130" s="11"/>
      <c r="L130" s="57"/>
      <c r="M130" s="65"/>
      <c r="N130" s="66"/>
      <c r="O130" s="66"/>
      <c r="P130" s="66"/>
      <c r="Q130" s="66"/>
      <c r="R130" s="67"/>
    </row>
    <row r="131" spans="1:18" ht="36" customHeight="1" thickBot="1">
      <c r="A131" s="85" t="s">
        <v>96</v>
      </c>
      <c r="B131" s="104" t="s">
        <v>0</v>
      </c>
      <c r="C131" s="35" t="s">
        <v>69</v>
      </c>
      <c r="D131" s="35" t="s">
        <v>100</v>
      </c>
      <c r="E131" s="26" t="s">
        <v>155</v>
      </c>
      <c r="F131" s="26" t="s">
        <v>164</v>
      </c>
      <c r="G131" s="37">
        <v>8000</v>
      </c>
      <c r="H131" s="37"/>
      <c r="I131" s="11"/>
      <c r="L131" s="57"/>
      <c r="M131" s="65"/>
      <c r="N131" s="70"/>
      <c r="O131" s="70"/>
      <c r="P131" s="70"/>
      <c r="Q131" s="70"/>
      <c r="R131" s="71"/>
    </row>
    <row r="132" spans="1:9" ht="72.75" customHeight="1" thickBot="1">
      <c r="A132" s="124" t="s">
        <v>45</v>
      </c>
      <c r="B132" s="106" t="s">
        <v>0</v>
      </c>
      <c r="C132" s="94" t="s">
        <v>69</v>
      </c>
      <c r="D132" s="94" t="s">
        <v>100</v>
      </c>
      <c r="E132" s="95" t="s">
        <v>112</v>
      </c>
      <c r="F132" s="87" t="s">
        <v>101</v>
      </c>
      <c r="G132" s="101">
        <f>G133</f>
        <v>65000</v>
      </c>
      <c r="H132" s="101"/>
      <c r="I132" s="11"/>
    </row>
    <row r="133" spans="1:9" ht="50.25" customHeight="1">
      <c r="A133" s="129" t="s">
        <v>60</v>
      </c>
      <c r="B133" s="104" t="s">
        <v>0</v>
      </c>
      <c r="C133" s="33" t="s">
        <v>69</v>
      </c>
      <c r="D133" s="33" t="s">
        <v>100</v>
      </c>
      <c r="E133" s="34" t="s">
        <v>46</v>
      </c>
      <c r="F133" s="34" t="s">
        <v>59</v>
      </c>
      <c r="G133" s="99">
        <f>G134</f>
        <v>65000</v>
      </c>
      <c r="H133" s="99"/>
      <c r="I133" s="11"/>
    </row>
    <row r="134" spans="1:9" ht="16.5" customHeight="1">
      <c r="A134" s="129" t="s">
        <v>58</v>
      </c>
      <c r="B134" s="104" t="s">
        <v>0</v>
      </c>
      <c r="C134" s="33" t="s">
        <v>69</v>
      </c>
      <c r="D134" s="33" t="s">
        <v>100</v>
      </c>
      <c r="E134" s="34" t="s">
        <v>46</v>
      </c>
      <c r="F134" s="26" t="s">
        <v>57</v>
      </c>
      <c r="G134" s="37">
        <v>65000</v>
      </c>
      <c r="H134" s="37"/>
      <c r="I134" s="11"/>
    </row>
    <row r="135" spans="1:9" ht="40.5" customHeight="1">
      <c r="A135" s="149" t="s">
        <v>195</v>
      </c>
      <c r="B135" s="125" t="s">
        <v>0</v>
      </c>
      <c r="C135" s="151" t="s">
        <v>71</v>
      </c>
      <c r="D135" s="151" t="s">
        <v>97</v>
      </c>
      <c r="E135" s="30" t="s">
        <v>191</v>
      </c>
      <c r="F135" s="13" t="s">
        <v>101</v>
      </c>
      <c r="G135" s="153">
        <f>G136</f>
        <v>35000</v>
      </c>
      <c r="H135" s="153"/>
      <c r="I135" s="11"/>
    </row>
    <row r="136" spans="1:9" ht="16.5" customHeight="1">
      <c r="A136" s="129" t="s">
        <v>193</v>
      </c>
      <c r="B136" s="104" t="s">
        <v>0</v>
      </c>
      <c r="C136" s="33" t="s">
        <v>71</v>
      </c>
      <c r="D136" s="33" t="s">
        <v>97</v>
      </c>
      <c r="E136" s="34" t="s">
        <v>191</v>
      </c>
      <c r="F136" s="26" t="s">
        <v>55</v>
      </c>
      <c r="G136" s="99">
        <f>G137</f>
        <v>35000</v>
      </c>
      <c r="H136" s="99"/>
      <c r="I136" s="11"/>
    </row>
    <row r="137" spans="1:9" ht="16.5" customHeight="1">
      <c r="A137" s="129" t="s">
        <v>194</v>
      </c>
      <c r="B137" s="104" t="s">
        <v>0</v>
      </c>
      <c r="C137" s="33" t="s">
        <v>71</v>
      </c>
      <c r="D137" s="33" t="s">
        <v>97</v>
      </c>
      <c r="E137" s="34" t="s">
        <v>191</v>
      </c>
      <c r="F137" s="26" t="s">
        <v>192</v>
      </c>
      <c r="G137" s="37">
        <v>35000</v>
      </c>
      <c r="H137" s="37"/>
      <c r="I137" s="11"/>
    </row>
    <row r="138" spans="1:9" ht="16.5" customHeight="1">
      <c r="A138" s="232" t="s">
        <v>360</v>
      </c>
      <c r="B138" s="242" t="s">
        <v>0</v>
      </c>
      <c r="C138" s="281" t="s">
        <v>68</v>
      </c>
      <c r="D138" s="281" t="s">
        <v>98</v>
      </c>
      <c r="E138" s="281" t="s">
        <v>112</v>
      </c>
      <c r="F138" s="242" t="s">
        <v>101</v>
      </c>
      <c r="G138" s="242" t="s">
        <v>369</v>
      </c>
      <c r="H138" s="37"/>
      <c r="I138" s="11"/>
    </row>
    <row r="139" spans="1:9" ht="16.5" customHeight="1">
      <c r="A139" s="282" t="s">
        <v>361</v>
      </c>
      <c r="B139" s="278" t="s">
        <v>0</v>
      </c>
      <c r="C139" s="279" t="s">
        <v>68</v>
      </c>
      <c r="D139" s="279" t="s">
        <v>97</v>
      </c>
      <c r="E139" s="279" t="s">
        <v>112</v>
      </c>
      <c r="F139" s="280" t="s">
        <v>101</v>
      </c>
      <c r="G139" s="238" t="s">
        <v>369</v>
      </c>
      <c r="H139" s="37"/>
      <c r="I139" s="11"/>
    </row>
    <row r="140" spans="1:9" ht="16.5" customHeight="1">
      <c r="A140" s="234" t="s">
        <v>361</v>
      </c>
      <c r="B140" s="240" t="s">
        <v>0</v>
      </c>
      <c r="C140" s="239" t="s">
        <v>68</v>
      </c>
      <c r="D140" s="239" t="s">
        <v>97</v>
      </c>
      <c r="E140" s="239" t="s">
        <v>118</v>
      </c>
      <c r="F140" s="238" t="s">
        <v>101</v>
      </c>
      <c r="G140" s="238" t="s">
        <v>369</v>
      </c>
      <c r="H140" s="37"/>
      <c r="I140" s="11"/>
    </row>
    <row r="141" spans="1:9" ht="16.5" customHeight="1">
      <c r="A141" s="235" t="s">
        <v>362</v>
      </c>
      <c r="B141" s="240" t="s">
        <v>0</v>
      </c>
      <c r="C141" s="239" t="s">
        <v>68</v>
      </c>
      <c r="D141" s="239" t="s">
        <v>97</v>
      </c>
      <c r="E141" s="239" t="s">
        <v>117</v>
      </c>
      <c r="F141" s="238" t="s">
        <v>101</v>
      </c>
      <c r="G141" s="238" t="s">
        <v>369</v>
      </c>
      <c r="H141" s="37"/>
      <c r="I141" s="11"/>
    </row>
    <row r="142" spans="1:9" ht="16.5" customHeight="1">
      <c r="A142" s="234" t="s">
        <v>363</v>
      </c>
      <c r="B142" s="240" t="s">
        <v>0</v>
      </c>
      <c r="C142" s="239" t="s">
        <v>68</v>
      </c>
      <c r="D142" s="239" t="s">
        <v>97</v>
      </c>
      <c r="E142" s="239" t="s">
        <v>366</v>
      </c>
      <c r="F142" s="238" t="s">
        <v>101</v>
      </c>
      <c r="G142" s="240" t="s">
        <v>369</v>
      </c>
      <c r="H142" s="37"/>
      <c r="I142" s="11"/>
    </row>
    <row r="143" spans="1:9" ht="16.5" customHeight="1">
      <c r="A143" s="233" t="s">
        <v>364</v>
      </c>
      <c r="B143" s="240" t="s">
        <v>0</v>
      </c>
      <c r="C143" s="239" t="s">
        <v>68</v>
      </c>
      <c r="D143" s="240" t="s">
        <v>97</v>
      </c>
      <c r="E143" s="239" t="s">
        <v>366</v>
      </c>
      <c r="F143" s="240" t="s">
        <v>367</v>
      </c>
      <c r="G143" s="240" t="s">
        <v>369</v>
      </c>
      <c r="H143" s="37"/>
      <c r="I143" s="11"/>
    </row>
    <row r="144" spans="1:9" ht="16.5" customHeight="1">
      <c r="A144" s="233" t="s">
        <v>365</v>
      </c>
      <c r="B144" s="240" t="s">
        <v>0</v>
      </c>
      <c r="C144" s="239" t="s">
        <v>68</v>
      </c>
      <c r="D144" s="240" t="s">
        <v>97</v>
      </c>
      <c r="E144" s="239" t="s">
        <v>366</v>
      </c>
      <c r="F144" s="240" t="s">
        <v>367</v>
      </c>
      <c r="G144" s="47" t="s">
        <v>369</v>
      </c>
      <c r="H144" s="37"/>
      <c r="I144" s="11"/>
    </row>
    <row r="145" spans="1:8" ht="15.75">
      <c r="A145" s="63" t="s">
        <v>72</v>
      </c>
      <c r="B145" s="72"/>
      <c r="C145" s="62"/>
      <c r="D145" s="62"/>
      <c r="E145" s="62"/>
      <c r="F145" s="62"/>
      <c r="G145" s="64">
        <f>+M135+SUM(G8+G39+G45+G60+G75+G105+G119+G138)</f>
        <v>14988573.56</v>
      </c>
      <c r="H145" s="64" t="s">
        <v>200</v>
      </c>
    </row>
  </sheetData>
  <sheetProtection/>
  <mergeCells count="6">
    <mergeCell ref="A1:H1"/>
    <mergeCell ref="A2:H2"/>
    <mergeCell ref="A6:A7"/>
    <mergeCell ref="A4:H4"/>
    <mergeCell ref="F3:H3"/>
    <mergeCell ref="G5:H5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SheetLayoutView="100" zoomScalePageLayoutView="0" workbookViewId="0" topLeftCell="A19">
      <selection activeCell="J32" sqref="J32"/>
    </sheetView>
  </sheetViews>
  <sheetFormatPr defaultColWidth="9.140625" defaultRowHeight="15"/>
  <cols>
    <col min="1" max="1" width="65.421875" style="12" customWidth="1"/>
    <col min="2" max="2" width="15.00390625" style="42" customWidth="1"/>
    <col min="3" max="3" width="7.00390625" style="43" customWidth="1"/>
    <col min="4" max="4" width="6.140625" style="43" customWidth="1"/>
    <col min="5" max="5" width="7.28125" style="43" customWidth="1"/>
    <col min="6" max="6" width="5.57421875" style="43" customWidth="1"/>
    <col min="7" max="7" width="14.28125" style="43" customWidth="1"/>
    <col min="8" max="8" width="5.140625" style="41" customWidth="1"/>
  </cols>
  <sheetData>
    <row r="1" spans="1:8" ht="106.5" customHeight="1">
      <c r="A1" s="249" t="s">
        <v>370</v>
      </c>
      <c r="B1" s="249"/>
      <c r="C1" s="249"/>
      <c r="D1" s="249"/>
      <c r="E1" s="249"/>
      <c r="F1" s="249"/>
      <c r="G1" s="249"/>
      <c r="H1" s="249"/>
    </row>
    <row r="2" spans="1:8" ht="108" customHeight="1">
      <c r="A2" s="249" t="s">
        <v>201</v>
      </c>
      <c r="B2" s="249"/>
      <c r="C2" s="249"/>
      <c r="D2" s="249"/>
      <c r="E2" s="249"/>
      <c r="F2" s="249"/>
      <c r="G2" s="249"/>
      <c r="H2" s="249"/>
    </row>
    <row r="3" spans="1:8" ht="44.25" customHeight="1">
      <c r="A3" s="256" t="s">
        <v>61</v>
      </c>
      <c r="B3" s="257"/>
      <c r="C3" s="257"/>
      <c r="D3" s="257"/>
      <c r="E3" s="257"/>
      <c r="F3" s="257"/>
      <c r="G3" s="257"/>
      <c r="H3" s="257"/>
    </row>
    <row r="4" spans="7:8" ht="15.75" thickBot="1">
      <c r="G4" s="264" t="s">
        <v>131</v>
      </c>
      <c r="H4" s="264"/>
    </row>
    <row r="5" spans="1:8" ht="15.75">
      <c r="A5" s="258" t="s">
        <v>64</v>
      </c>
      <c r="B5" s="260" t="s">
        <v>111</v>
      </c>
      <c r="C5" s="262" t="s">
        <v>65</v>
      </c>
      <c r="D5" s="262" t="s">
        <v>110</v>
      </c>
      <c r="E5" s="262" t="s">
        <v>78</v>
      </c>
      <c r="F5" s="262" t="s">
        <v>66</v>
      </c>
      <c r="G5" s="52" t="s">
        <v>80</v>
      </c>
      <c r="H5" s="52"/>
    </row>
    <row r="6" spans="1:8" ht="49.5" customHeight="1" thickBot="1">
      <c r="A6" s="259"/>
      <c r="B6" s="261"/>
      <c r="C6" s="263"/>
      <c r="D6" s="263"/>
      <c r="E6" s="263"/>
      <c r="F6" s="263"/>
      <c r="G6" s="51" t="s">
        <v>51</v>
      </c>
      <c r="H6" s="51"/>
    </row>
    <row r="7" spans="1:8" ht="19.5" customHeight="1">
      <c r="A7" s="147" t="s">
        <v>172</v>
      </c>
      <c r="B7" s="143" t="s">
        <v>112</v>
      </c>
      <c r="C7" s="145" t="s">
        <v>102</v>
      </c>
      <c r="D7" s="131"/>
      <c r="E7" s="131"/>
      <c r="F7" s="131"/>
      <c r="G7" s="50">
        <f>G8</f>
        <v>101000</v>
      </c>
      <c r="H7" s="50"/>
    </row>
    <row r="8" spans="1:8" ht="64.5" customHeight="1" thickBot="1">
      <c r="A8" s="120" t="s">
        <v>17</v>
      </c>
      <c r="B8" s="77" t="s">
        <v>18</v>
      </c>
      <c r="C8" s="144" t="s">
        <v>102</v>
      </c>
      <c r="D8" s="13" t="s">
        <v>97</v>
      </c>
      <c r="E8" s="140"/>
      <c r="F8" s="140"/>
      <c r="G8" s="48">
        <f>G9</f>
        <v>101000</v>
      </c>
      <c r="H8" s="48"/>
    </row>
    <row r="9" spans="1:8" ht="28.5" customHeight="1">
      <c r="A9" s="137" t="s">
        <v>173</v>
      </c>
      <c r="B9" s="26" t="s">
        <v>19</v>
      </c>
      <c r="C9" s="146" t="s">
        <v>102</v>
      </c>
      <c r="D9" s="47" t="s">
        <v>97</v>
      </c>
      <c r="E9" s="47"/>
      <c r="F9" s="47"/>
      <c r="G9" s="48">
        <f>G10</f>
        <v>101000</v>
      </c>
      <c r="H9" s="48"/>
    </row>
    <row r="10" spans="1:8" ht="33.75" customHeight="1">
      <c r="A10" s="138" t="s">
        <v>174</v>
      </c>
      <c r="B10" s="26" t="s">
        <v>22</v>
      </c>
      <c r="C10" s="47" t="s">
        <v>102</v>
      </c>
      <c r="D10" s="47" t="s">
        <v>97</v>
      </c>
      <c r="E10" s="47" t="s">
        <v>101</v>
      </c>
      <c r="F10" s="47"/>
      <c r="G10" s="48">
        <f>G11</f>
        <v>101000</v>
      </c>
      <c r="H10" s="48"/>
    </row>
    <row r="11" spans="1:8" ht="33" customHeight="1" thickBot="1">
      <c r="A11" s="85" t="s">
        <v>83</v>
      </c>
      <c r="B11" s="26" t="s">
        <v>22</v>
      </c>
      <c r="C11" s="47" t="s">
        <v>102</v>
      </c>
      <c r="D11" s="47" t="s">
        <v>97</v>
      </c>
      <c r="E11" s="47" t="s">
        <v>160</v>
      </c>
      <c r="F11" s="47" t="s">
        <v>0</v>
      </c>
      <c r="G11" s="48">
        <v>101000</v>
      </c>
      <c r="H11" s="48"/>
    </row>
    <row r="12" spans="1:8" ht="27" customHeight="1" thickBot="1">
      <c r="A12" s="92" t="s">
        <v>87</v>
      </c>
      <c r="B12" s="77" t="s">
        <v>112</v>
      </c>
      <c r="C12" s="141" t="s">
        <v>103</v>
      </c>
      <c r="D12" s="141"/>
      <c r="E12" s="141"/>
      <c r="F12" s="141"/>
      <c r="G12" s="142">
        <f>G13+G17</f>
        <v>1080674.92</v>
      </c>
      <c r="H12" s="142"/>
    </row>
    <row r="13" spans="1:8" ht="66.75" customHeight="1" hidden="1" thickBot="1">
      <c r="A13" s="120" t="s">
        <v>17</v>
      </c>
      <c r="B13" s="77" t="s">
        <v>18</v>
      </c>
      <c r="C13" s="49" t="s">
        <v>103</v>
      </c>
      <c r="D13" s="49" t="s">
        <v>97</v>
      </c>
      <c r="E13" s="49"/>
      <c r="F13" s="49"/>
      <c r="G13" s="50">
        <f>G14</f>
        <v>0</v>
      </c>
      <c r="H13" s="50"/>
    </row>
    <row r="14" spans="1:8" ht="32.25" hidden="1" thickBot="1">
      <c r="A14" s="105" t="s">
        <v>21</v>
      </c>
      <c r="B14" s="53" t="s">
        <v>52</v>
      </c>
      <c r="C14" s="47" t="s">
        <v>103</v>
      </c>
      <c r="D14" s="47" t="s">
        <v>97</v>
      </c>
      <c r="E14" s="47" t="s">
        <v>20</v>
      </c>
      <c r="F14" s="47"/>
      <c r="G14" s="48">
        <f>G15</f>
        <v>0</v>
      </c>
      <c r="H14" s="48"/>
    </row>
    <row r="15" spans="1:8" ht="16.5" hidden="1" thickBot="1">
      <c r="A15" s="105" t="s">
        <v>24</v>
      </c>
      <c r="B15" s="53" t="s">
        <v>22</v>
      </c>
      <c r="C15" s="47" t="s">
        <v>103</v>
      </c>
      <c r="D15" s="47" t="s">
        <v>97</v>
      </c>
      <c r="E15" s="47" t="s">
        <v>23</v>
      </c>
      <c r="F15" s="47"/>
      <c r="G15" s="48">
        <f>G16</f>
        <v>0</v>
      </c>
      <c r="H15" s="48"/>
    </row>
    <row r="16" spans="1:8" ht="32.25" customHeight="1" hidden="1" thickBot="1">
      <c r="A16" s="105" t="s">
        <v>26</v>
      </c>
      <c r="B16" s="53" t="s">
        <v>22</v>
      </c>
      <c r="C16" s="47" t="s">
        <v>103</v>
      </c>
      <c r="D16" s="47" t="s">
        <v>97</v>
      </c>
      <c r="E16" s="47" t="s">
        <v>25</v>
      </c>
      <c r="F16" s="47" t="s">
        <v>0</v>
      </c>
      <c r="G16" s="48">
        <v>0</v>
      </c>
      <c r="H16" s="48"/>
    </row>
    <row r="17" spans="1:8" ht="20.25" customHeight="1" thickBot="1">
      <c r="A17" s="84" t="s">
        <v>88</v>
      </c>
      <c r="B17" s="77" t="s">
        <v>112</v>
      </c>
      <c r="C17" s="126" t="s">
        <v>103</v>
      </c>
      <c r="D17" s="126" t="s">
        <v>32</v>
      </c>
      <c r="E17" s="126"/>
      <c r="F17" s="126"/>
      <c r="G17" s="50">
        <f>SUM(G18)</f>
        <v>1080674.92</v>
      </c>
      <c r="H17" s="50"/>
    </row>
    <row r="18" spans="1:8" ht="66" customHeight="1" thickBot="1">
      <c r="A18" s="84" t="s">
        <v>28</v>
      </c>
      <c r="B18" s="77" t="s">
        <v>27</v>
      </c>
      <c r="C18" s="127" t="s">
        <v>103</v>
      </c>
      <c r="D18" s="127" t="s">
        <v>32</v>
      </c>
      <c r="E18" s="127"/>
      <c r="F18" s="127"/>
      <c r="G18" s="50">
        <f>SUM(G19)</f>
        <v>1080674.92</v>
      </c>
      <c r="H18" s="50"/>
    </row>
    <row r="19" spans="1:8" ht="33" customHeight="1" thickBot="1">
      <c r="A19" s="85" t="s">
        <v>30</v>
      </c>
      <c r="B19" s="53" t="s">
        <v>29</v>
      </c>
      <c r="C19" s="47" t="s">
        <v>31</v>
      </c>
      <c r="D19" s="47" t="s">
        <v>99</v>
      </c>
      <c r="E19" s="47" t="s">
        <v>49</v>
      </c>
      <c r="F19" s="47"/>
      <c r="G19" s="48">
        <f>SUM(G20+G21)</f>
        <v>1080674.92</v>
      </c>
      <c r="H19" s="48"/>
    </row>
    <row r="20" spans="1:8" ht="31.5">
      <c r="A20" s="160" t="s">
        <v>197</v>
      </c>
      <c r="B20" s="53" t="s">
        <v>33</v>
      </c>
      <c r="C20" s="47" t="s">
        <v>31</v>
      </c>
      <c r="D20" s="47" t="s">
        <v>32</v>
      </c>
      <c r="E20" s="47" t="s">
        <v>160</v>
      </c>
      <c r="F20" s="47" t="s">
        <v>0</v>
      </c>
      <c r="G20" s="48">
        <v>171583.92</v>
      </c>
      <c r="H20" s="48"/>
    </row>
    <row r="21" spans="1:8" ht="31.5">
      <c r="A21" s="159" t="s">
        <v>197</v>
      </c>
      <c r="B21" s="53" t="s">
        <v>188</v>
      </c>
      <c r="C21" s="47" t="s">
        <v>103</v>
      </c>
      <c r="D21" s="47" t="s">
        <v>99</v>
      </c>
      <c r="E21" s="47" t="s">
        <v>160</v>
      </c>
      <c r="F21" s="47" t="s">
        <v>0</v>
      </c>
      <c r="G21" s="48">
        <v>909091</v>
      </c>
      <c r="H21" s="48"/>
    </row>
    <row r="22" spans="1:8" ht="16.5" thickBot="1">
      <c r="A22" s="92" t="s">
        <v>153</v>
      </c>
      <c r="B22" s="128" t="s">
        <v>112</v>
      </c>
      <c r="C22" s="49" t="s">
        <v>69</v>
      </c>
      <c r="D22" s="49"/>
      <c r="E22" s="49"/>
      <c r="F22" s="49"/>
      <c r="G22" s="50">
        <f>SUM(G23+G29)</f>
        <v>321600</v>
      </c>
      <c r="H22" s="50"/>
    </row>
    <row r="23" spans="1:8" ht="16.5" customHeight="1" thickBot="1">
      <c r="A23" s="91" t="s">
        <v>94</v>
      </c>
      <c r="B23" s="46" t="s">
        <v>112</v>
      </c>
      <c r="C23" s="47" t="s">
        <v>69</v>
      </c>
      <c r="D23" s="47" t="s">
        <v>97</v>
      </c>
      <c r="E23" s="47"/>
      <c r="F23" s="47"/>
      <c r="G23" s="48">
        <f>SUM(G24)</f>
        <v>313600</v>
      </c>
      <c r="H23" s="48"/>
    </row>
    <row r="24" spans="1:8" ht="48.75" customHeight="1" thickBot="1">
      <c r="A24" s="85" t="s">
        <v>42</v>
      </c>
      <c r="B24" s="46" t="s">
        <v>113</v>
      </c>
      <c r="C24" s="47" t="s">
        <v>53</v>
      </c>
      <c r="D24" s="47" t="s">
        <v>54</v>
      </c>
      <c r="E24" s="47"/>
      <c r="F24" s="47"/>
      <c r="G24" s="48">
        <f>SUM(G25)</f>
        <v>313600</v>
      </c>
      <c r="H24" s="48"/>
    </row>
    <row r="25" spans="1:8" ht="29.25" customHeight="1" thickBot="1">
      <c r="A25" s="85" t="s">
        <v>115</v>
      </c>
      <c r="B25" s="46" t="s">
        <v>114</v>
      </c>
      <c r="C25" s="47" t="s">
        <v>53</v>
      </c>
      <c r="D25" s="47" t="s">
        <v>97</v>
      </c>
      <c r="E25" s="47"/>
      <c r="F25" s="47"/>
      <c r="G25" s="48">
        <f>SUM(G26)</f>
        <v>313600</v>
      </c>
      <c r="H25" s="48"/>
    </row>
    <row r="26" spans="1:8" ht="32.25" customHeight="1" thickBot="1">
      <c r="A26" s="85" t="s">
        <v>95</v>
      </c>
      <c r="B26" s="46" t="s">
        <v>154</v>
      </c>
      <c r="C26" s="47" t="s">
        <v>69</v>
      </c>
      <c r="D26" s="47" t="s">
        <v>97</v>
      </c>
      <c r="E26" s="47"/>
      <c r="F26" s="47"/>
      <c r="G26" s="48">
        <f>SUM(G27+G29)</f>
        <v>313600</v>
      </c>
      <c r="H26" s="48"/>
    </row>
    <row r="27" spans="1:8" ht="30.75" customHeight="1" thickBot="1">
      <c r="A27" s="85" t="s">
        <v>44</v>
      </c>
      <c r="B27" s="46" t="s">
        <v>43</v>
      </c>
      <c r="C27" s="47" t="s">
        <v>53</v>
      </c>
      <c r="D27" s="47" t="s">
        <v>97</v>
      </c>
      <c r="E27" s="47" t="s">
        <v>55</v>
      </c>
      <c r="F27" s="47"/>
      <c r="G27" s="48">
        <f>SUM(G28)</f>
        <v>305600</v>
      </c>
      <c r="H27" s="48"/>
    </row>
    <row r="28" spans="1:8" ht="20.25" customHeight="1" thickBot="1">
      <c r="A28" s="85" t="s">
        <v>96</v>
      </c>
      <c r="B28" s="53" t="s">
        <v>43</v>
      </c>
      <c r="C28" s="47" t="s">
        <v>53</v>
      </c>
      <c r="D28" s="47" t="s">
        <v>97</v>
      </c>
      <c r="E28" s="47" t="s">
        <v>164</v>
      </c>
      <c r="F28" s="47" t="s">
        <v>0</v>
      </c>
      <c r="G28" s="48">
        <v>305600</v>
      </c>
      <c r="H28" s="48"/>
    </row>
    <row r="29" spans="1:8" ht="21.75" customHeight="1" thickBot="1">
      <c r="A29" s="85" t="s">
        <v>156</v>
      </c>
      <c r="B29" s="53" t="s">
        <v>112</v>
      </c>
      <c r="C29" s="54" t="s">
        <v>69</v>
      </c>
      <c r="D29" s="54" t="s">
        <v>100</v>
      </c>
      <c r="E29" s="54"/>
      <c r="F29" s="54"/>
      <c r="G29" s="48">
        <f>SUM(G30)</f>
        <v>8000</v>
      </c>
      <c r="H29" s="48"/>
    </row>
    <row r="30" spans="1:8" ht="46.5" customHeight="1" thickBot="1">
      <c r="A30" s="85" t="s">
        <v>42</v>
      </c>
      <c r="B30" s="53" t="s">
        <v>113</v>
      </c>
      <c r="C30" s="45" t="s">
        <v>69</v>
      </c>
      <c r="D30" s="45" t="s">
        <v>100</v>
      </c>
      <c r="E30" s="45"/>
      <c r="F30" s="45"/>
      <c r="G30" s="48">
        <f>SUM(G31)</f>
        <v>8000</v>
      </c>
      <c r="H30" s="48"/>
    </row>
    <row r="31" spans="1:8" ht="32.25" customHeight="1" thickBot="1">
      <c r="A31" s="85" t="s">
        <v>115</v>
      </c>
      <c r="B31" s="53" t="s">
        <v>114</v>
      </c>
      <c r="C31" s="47" t="s">
        <v>69</v>
      </c>
      <c r="D31" s="47" t="s">
        <v>100</v>
      </c>
      <c r="E31" s="47"/>
      <c r="F31" s="47"/>
      <c r="G31" s="48">
        <f>SUM(G32)</f>
        <v>8000</v>
      </c>
      <c r="H31" s="48"/>
    </row>
    <row r="32" spans="1:8" ht="32.25" thickBot="1">
      <c r="A32" s="85" t="s">
        <v>95</v>
      </c>
      <c r="B32" s="53" t="s">
        <v>154</v>
      </c>
      <c r="C32" s="47" t="s">
        <v>69</v>
      </c>
      <c r="D32" s="47" t="s">
        <v>100</v>
      </c>
      <c r="E32" s="47"/>
      <c r="F32" s="47"/>
      <c r="G32" s="48">
        <f>SUM(G33)</f>
        <v>8000</v>
      </c>
      <c r="H32" s="48"/>
    </row>
    <row r="33" spans="1:8" ht="32.25" thickBot="1">
      <c r="A33" s="85" t="s">
        <v>157</v>
      </c>
      <c r="B33" s="53" t="s">
        <v>155</v>
      </c>
      <c r="C33" s="49" t="s">
        <v>69</v>
      </c>
      <c r="D33" s="47" t="s">
        <v>100</v>
      </c>
      <c r="E33" s="47" t="s">
        <v>55</v>
      </c>
      <c r="F33" s="47"/>
      <c r="G33" s="48">
        <f>SUM(G34)</f>
        <v>8000</v>
      </c>
      <c r="H33" s="48"/>
    </row>
    <row r="34" spans="1:8" ht="16.5" thickBot="1">
      <c r="A34" s="85" t="s">
        <v>96</v>
      </c>
      <c r="B34" s="53" t="s">
        <v>155</v>
      </c>
      <c r="C34" s="47" t="s">
        <v>69</v>
      </c>
      <c r="D34" s="47" t="s">
        <v>100</v>
      </c>
      <c r="E34" s="47" t="s">
        <v>164</v>
      </c>
      <c r="F34" s="47" t="s">
        <v>0</v>
      </c>
      <c r="G34" s="48">
        <v>8000</v>
      </c>
      <c r="H34" s="48"/>
    </row>
    <row r="35" spans="1:8" ht="25.5">
      <c r="A35" s="149" t="s">
        <v>195</v>
      </c>
      <c r="B35" s="30" t="s">
        <v>191</v>
      </c>
      <c r="C35" s="49" t="s">
        <v>71</v>
      </c>
      <c r="D35" s="49" t="s">
        <v>97</v>
      </c>
      <c r="E35" s="49"/>
      <c r="F35" s="49"/>
      <c r="G35" s="50">
        <f>SUM(G36)</f>
        <v>35000</v>
      </c>
      <c r="H35" s="50"/>
    </row>
    <row r="36" spans="1:8" ht="15.75">
      <c r="A36" s="129" t="s">
        <v>193</v>
      </c>
      <c r="B36" s="34" t="s">
        <v>191</v>
      </c>
      <c r="C36" s="47" t="s">
        <v>71</v>
      </c>
      <c r="D36" s="47" t="s">
        <v>97</v>
      </c>
      <c r="E36" s="47" t="s">
        <v>55</v>
      </c>
      <c r="F36" s="47"/>
      <c r="G36" s="48">
        <f>SUM(G37)</f>
        <v>35000</v>
      </c>
      <c r="H36" s="48"/>
    </row>
    <row r="37" spans="1:8" ht="15.75">
      <c r="A37" s="129" t="s">
        <v>194</v>
      </c>
      <c r="B37" s="34" t="s">
        <v>191</v>
      </c>
      <c r="C37" s="47" t="s">
        <v>71</v>
      </c>
      <c r="D37" s="47" t="s">
        <v>97</v>
      </c>
      <c r="E37" s="47" t="s">
        <v>192</v>
      </c>
      <c r="F37" s="47"/>
      <c r="G37" s="48">
        <v>35000</v>
      </c>
      <c r="H37" s="48"/>
    </row>
    <row r="38" spans="1:8" ht="23.25" customHeight="1" thickBot="1">
      <c r="A38" s="154" t="s">
        <v>72</v>
      </c>
      <c r="B38" s="155"/>
      <c r="C38" s="156"/>
      <c r="D38" s="156"/>
      <c r="E38" s="156"/>
      <c r="F38" s="156"/>
      <c r="G38" s="157">
        <f>SUM(G12+G22+G7+G35)</f>
        <v>1538274.92</v>
      </c>
      <c r="H38" s="169" t="s">
        <v>200</v>
      </c>
    </row>
  </sheetData>
  <sheetProtection/>
  <mergeCells count="10">
    <mergeCell ref="A1:H1"/>
    <mergeCell ref="A3:H3"/>
    <mergeCell ref="A5:A6"/>
    <mergeCell ref="B5:B6"/>
    <mergeCell ref="C5:C6"/>
    <mergeCell ref="D5:D6"/>
    <mergeCell ref="E5:E6"/>
    <mergeCell ref="F5:F6"/>
    <mergeCell ref="A2:H2"/>
    <mergeCell ref="G4:H4"/>
  </mergeCells>
  <printOptions/>
  <pageMargins left="0.7086614173228347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9">
      <selection activeCell="K34" sqref="K34"/>
    </sheetView>
  </sheetViews>
  <sheetFormatPr defaultColWidth="9.140625" defaultRowHeight="15"/>
  <cols>
    <col min="1" max="1" width="65.421875" style="12" customWidth="1"/>
    <col min="2" max="2" width="15.00390625" style="42" customWidth="1"/>
    <col min="3" max="3" width="7.00390625" style="43" customWidth="1"/>
    <col min="4" max="4" width="6.140625" style="43" customWidth="1"/>
    <col min="5" max="5" width="7.28125" style="43" customWidth="1"/>
    <col min="6" max="6" width="5.57421875" style="43" customWidth="1"/>
    <col min="7" max="7" width="17.421875" style="43" customWidth="1"/>
    <col min="8" max="8" width="5.421875" style="41" customWidth="1"/>
  </cols>
  <sheetData>
    <row r="1" spans="1:8" ht="108.75" customHeight="1">
      <c r="A1" s="249" t="s">
        <v>371</v>
      </c>
      <c r="B1" s="249"/>
      <c r="C1" s="249"/>
      <c r="D1" s="249"/>
      <c r="E1" s="249"/>
      <c r="F1" s="249"/>
      <c r="G1" s="249"/>
      <c r="H1" s="249"/>
    </row>
    <row r="2" spans="1:8" ht="108.75" customHeight="1">
      <c r="A2" s="249" t="s">
        <v>202</v>
      </c>
      <c r="B2" s="249"/>
      <c r="C2" s="249"/>
      <c r="D2" s="249"/>
      <c r="E2" s="249"/>
      <c r="F2" s="249"/>
      <c r="G2" s="249"/>
      <c r="H2" s="249"/>
    </row>
    <row r="3" spans="1:8" ht="44.25" customHeight="1">
      <c r="A3" s="256" t="s">
        <v>50</v>
      </c>
      <c r="B3" s="257"/>
      <c r="C3" s="257"/>
      <c r="D3" s="257"/>
      <c r="E3" s="257"/>
      <c r="F3" s="257"/>
      <c r="G3" s="257"/>
      <c r="H3" s="257"/>
    </row>
    <row r="4" ht="15.75" thickBot="1">
      <c r="H4" s="44" t="s">
        <v>131</v>
      </c>
    </row>
    <row r="5" spans="1:8" ht="15.75">
      <c r="A5" s="258" t="s">
        <v>64</v>
      </c>
      <c r="B5" s="260" t="s">
        <v>111</v>
      </c>
      <c r="C5" s="262" t="s">
        <v>65</v>
      </c>
      <c r="D5" s="262" t="s">
        <v>110</v>
      </c>
      <c r="E5" s="262" t="s">
        <v>78</v>
      </c>
      <c r="F5" s="262" t="s">
        <v>66</v>
      </c>
      <c r="G5" s="52" t="s">
        <v>80</v>
      </c>
      <c r="H5" s="52"/>
    </row>
    <row r="6" spans="1:8" ht="49.5" customHeight="1" thickBot="1">
      <c r="A6" s="259"/>
      <c r="B6" s="261"/>
      <c r="C6" s="263"/>
      <c r="D6" s="263"/>
      <c r="E6" s="263"/>
      <c r="F6" s="263"/>
      <c r="G6" s="51" t="s">
        <v>51</v>
      </c>
      <c r="H6" s="51"/>
    </row>
    <row r="7" spans="1:8" ht="22.5" customHeight="1">
      <c r="A7" s="147" t="s">
        <v>172</v>
      </c>
      <c r="B7" s="143" t="s">
        <v>112</v>
      </c>
      <c r="C7" s="145" t="s">
        <v>102</v>
      </c>
      <c r="D7" s="131"/>
      <c r="E7" s="131"/>
      <c r="F7" s="131"/>
      <c r="G7" s="50">
        <f>G8</f>
        <v>101000</v>
      </c>
      <c r="H7" s="50"/>
    </row>
    <row r="8" spans="1:8" ht="62.25" customHeight="1" thickBot="1">
      <c r="A8" s="120" t="s">
        <v>17</v>
      </c>
      <c r="B8" s="77" t="s">
        <v>18</v>
      </c>
      <c r="C8" s="144" t="s">
        <v>102</v>
      </c>
      <c r="D8" s="13" t="s">
        <v>97</v>
      </c>
      <c r="E8" s="140"/>
      <c r="F8" s="140"/>
      <c r="G8" s="48">
        <f>G9</f>
        <v>101000</v>
      </c>
      <c r="H8" s="48"/>
    </row>
    <row r="9" spans="1:8" ht="27" customHeight="1">
      <c r="A9" s="137" t="s">
        <v>173</v>
      </c>
      <c r="B9" s="26" t="s">
        <v>19</v>
      </c>
      <c r="C9" s="146" t="s">
        <v>102</v>
      </c>
      <c r="D9" s="47" t="s">
        <v>97</v>
      </c>
      <c r="E9" s="47"/>
      <c r="F9" s="47"/>
      <c r="G9" s="48">
        <f>G10</f>
        <v>101000</v>
      </c>
      <c r="H9" s="48"/>
    </row>
    <row r="10" spans="1:8" ht="33.75" customHeight="1">
      <c r="A10" s="138" t="s">
        <v>174</v>
      </c>
      <c r="B10" s="26" t="s">
        <v>22</v>
      </c>
      <c r="C10" s="47" t="s">
        <v>102</v>
      </c>
      <c r="D10" s="47" t="s">
        <v>97</v>
      </c>
      <c r="E10" s="47" t="s">
        <v>101</v>
      </c>
      <c r="F10" s="47"/>
      <c r="G10" s="48">
        <f>G11</f>
        <v>101000</v>
      </c>
      <c r="H10" s="48"/>
    </row>
    <row r="11" spans="1:8" ht="38.25" customHeight="1" thickBot="1">
      <c r="A11" s="85" t="s">
        <v>83</v>
      </c>
      <c r="B11" s="26" t="s">
        <v>22</v>
      </c>
      <c r="C11" s="47" t="s">
        <v>102</v>
      </c>
      <c r="D11" s="47" t="s">
        <v>97</v>
      </c>
      <c r="E11" s="47" t="s">
        <v>160</v>
      </c>
      <c r="F11" s="47" t="s">
        <v>0</v>
      </c>
      <c r="G11" s="48">
        <v>101000</v>
      </c>
      <c r="H11" s="48"/>
    </row>
    <row r="12" spans="1:8" ht="18.75" customHeight="1" thickBot="1">
      <c r="A12" s="92" t="s">
        <v>87</v>
      </c>
      <c r="B12" s="77" t="s">
        <v>112</v>
      </c>
      <c r="C12" s="141" t="s">
        <v>103</v>
      </c>
      <c r="D12" s="141"/>
      <c r="E12" s="141"/>
      <c r="F12" s="141"/>
      <c r="G12" s="142">
        <f>G13+G17</f>
        <v>1080674.92</v>
      </c>
      <c r="H12" s="142"/>
    </row>
    <row r="13" spans="1:8" ht="72.75" customHeight="1" hidden="1" thickBot="1">
      <c r="A13" s="120" t="s">
        <v>17</v>
      </c>
      <c r="B13" s="77" t="s">
        <v>18</v>
      </c>
      <c r="C13" s="49" t="s">
        <v>103</v>
      </c>
      <c r="D13" s="49" t="s">
        <v>97</v>
      </c>
      <c r="E13" s="49"/>
      <c r="F13" s="49"/>
      <c r="G13" s="50">
        <f>G14</f>
        <v>0</v>
      </c>
      <c r="H13" s="50"/>
    </row>
    <row r="14" spans="1:8" ht="32.25" hidden="1" thickBot="1">
      <c r="A14" s="105" t="s">
        <v>21</v>
      </c>
      <c r="B14" s="53" t="s">
        <v>52</v>
      </c>
      <c r="C14" s="47" t="s">
        <v>103</v>
      </c>
      <c r="D14" s="47" t="s">
        <v>97</v>
      </c>
      <c r="E14" s="47" t="s">
        <v>20</v>
      </c>
      <c r="F14" s="47"/>
      <c r="G14" s="48">
        <f>G15</f>
        <v>0</v>
      </c>
      <c r="H14" s="48"/>
    </row>
    <row r="15" spans="1:8" ht="16.5" hidden="1" thickBot="1">
      <c r="A15" s="105" t="s">
        <v>24</v>
      </c>
      <c r="B15" s="53" t="s">
        <v>22</v>
      </c>
      <c r="C15" s="47" t="s">
        <v>103</v>
      </c>
      <c r="D15" s="47" t="s">
        <v>97</v>
      </c>
      <c r="E15" s="47" t="s">
        <v>23</v>
      </c>
      <c r="F15" s="47"/>
      <c r="G15" s="48">
        <f>G16</f>
        <v>0</v>
      </c>
      <c r="H15" s="48"/>
    </row>
    <row r="16" spans="1:8" ht="33.75" customHeight="1" hidden="1" thickBot="1">
      <c r="A16" s="105" t="s">
        <v>26</v>
      </c>
      <c r="B16" s="53" t="s">
        <v>22</v>
      </c>
      <c r="C16" s="47" t="s">
        <v>103</v>
      </c>
      <c r="D16" s="47" t="s">
        <v>97</v>
      </c>
      <c r="E16" s="47" t="s">
        <v>25</v>
      </c>
      <c r="F16" s="47" t="s">
        <v>0</v>
      </c>
      <c r="G16" s="48">
        <v>0</v>
      </c>
      <c r="H16" s="48"/>
    </row>
    <row r="17" spans="1:8" ht="20.25" customHeight="1" thickBot="1">
      <c r="A17" s="84" t="s">
        <v>88</v>
      </c>
      <c r="B17" s="77" t="s">
        <v>112</v>
      </c>
      <c r="C17" s="126" t="s">
        <v>103</v>
      </c>
      <c r="D17" s="126" t="s">
        <v>32</v>
      </c>
      <c r="E17" s="126"/>
      <c r="F17" s="126"/>
      <c r="G17" s="50">
        <f>SUM(G18)</f>
        <v>1080674.92</v>
      </c>
      <c r="H17" s="50"/>
    </row>
    <row r="18" spans="1:8" ht="64.5" customHeight="1" thickBot="1">
      <c r="A18" s="84" t="s">
        <v>28</v>
      </c>
      <c r="B18" s="77" t="s">
        <v>27</v>
      </c>
      <c r="C18" s="127" t="s">
        <v>103</v>
      </c>
      <c r="D18" s="127" t="s">
        <v>32</v>
      </c>
      <c r="E18" s="127"/>
      <c r="F18" s="127"/>
      <c r="G18" s="50">
        <f>SUM(G19)</f>
        <v>1080674.92</v>
      </c>
      <c r="H18" s="50"/>
    </row>
    <row r="19" spans="1:8" ht="33" customHeight="1" thickBot="1">
      <c r="A19" s="85" t="s">
        <v>30</v>
      </c>
      <c r="B19" s="53" t="s">
        <v>29</v>
      </c>
      <c r="C19" s="47" t="s">
        <v>31</v>
      </c>
      <c r="D19" s="47" t="s">
        <v>99</v>
      </c>
      <c r="E19" s="47" t="s">
        <v>49</v>
      </c>
      <c r="F19" s="47"/>
      <c r="G19" s="48">
        <f>SUM(G20+G21)</f>
        <v>1080674.92</v>
      </c>
      <c r="H19" s="48"/>
    </row>
    <row r="20" spans="1:8" ht="31.5">
      <c r="A20" s="160" t="s">
        <v>197</v>
      </c>
      <c r="B20" s="53" t="s">
        <v>33</v>
      </c>
      <c r="C20" s="47" t="s">
        <v>31</v>
      </c>
      <c r="D20" s="47" t="s">
        <v>32</v>
      </c>
      <c r="E20" s="47" t="s">
        <v>160</v>
      </c>
      <c r="F20" s="47" t="s">
        <v>0</v>
      </c>
      <c r="G20" s="48">
        <v>171583.92</v>
      </c>
      <c r="H20" s="48"/>
    </row>
    <row r="21" spans="1:8" ht="31.5">
      <c r="A21" s="159" t="s">
        <v>197</v>
      </c>
      <c r="B21" s="53" t="s">
        <v>188</v>
      </c>
      <c r="C21" s="47" t="s">
        <v>103</v>
      </c>
      <c r="D21" s="47" t="s">
        <v>99</v>
      </c>
      <c r="E21" s="47" t="s">
        <v>160</v>
      </c>
      <c r="F21" s="47" t="s">
        <v>0</v>
      </c>
      <c r="G21" s="48">
        <v>909091</v>
      </c>
      <c r="H21" s="48"/>
    </row>
    <row r="22" spans="1:8" ht="16.5" thickBot="1">
      <c r="A22" s="92" t="s">
        <v>153</v>
      </c>
      <c r="B22" s="128" t="s">
        <v>112</v>
      </c>
      <c r="C22" s="49" t="s">
        <v>69</v>
      </c>
      <c r="D22" s="49"/>
      <c r="E22" s="49"/>
      <c r="F22" s="49"/>
      <c r="G22" s="50">
        <f>SUM(G23+G29)</f>
        <v>321600</v>
      </c>
      <c r="H22" s="50"/>
    </row>
    <row r="23" spans="1:8" ht="23.25" customHeight="1" thickBot="1">
      <c r="A23" s="91" t="s">
        <v>94</v>
      </c>
      <c r="B23" s="46" t="s">
        <v>112</v>
      </c>
      <c r="C23" s="47" t="s">
        <v>69</v>
      </c>
      <c r="D23" s="47" t="s">
        <v>97</v>
      </c>
      <c r="E23" s="47"/>
      <c r="F23" s="47"/>
      <c r="G23" s="48">
        <f>SUM(G24)</f>
        <v>313600</v>
      </c>
      <c r="H23" s="48"/>
    </row>
    <row r="24" spans="1:8" ht="48.75" customHeight="1" thickBot="1">
      <c r="A24" s="85" t="s">
        <v>42</v>
      </c>
      <c r="B24" s="46" t="s">
        <v>113</v>
      </c>
      <c r="C24" s="47" t="s">
        <v>53</v>
      </c>
      <c r="D24" s="47" t="s">
        <v>54</v>
      </c>
      <c r="E24" s="47"/>
      <c r="F24" s="47"/>
      <c r="G24" s="48">
        <f>SUM(G25)</f>
        <v>313600</v>
      </c>
      <c r="H24" s="48"/>
    </row>
    <row r="25" spans="1:8" ht="30.75" customHeight="1" thickBot="1">
      <c r="A25" s="85" t="s">
        <v>115</v>
      </c>
      <c r="B25" s="46" t="s">
        <v>114</v>
      </c>
      <c r="C25" s="47" t="s">
        <v>53</v>
      </c>
      <c r="D25" s="47" t="s">
        <v>97</v>
      </c>
      <c r="E25" s="47"/>
      <c r="F25" s="47"/>
      <c r="G25" s="48">
        <f>SUM(G26)</f>
        <v>313600</v>
      </c>
      <c r="H25" s="48"/>
    </row>
    <row r="26" spans="1:8" ht="29.25" customHeight="1" thickBot="1">
      <c r="A26" s="85" t="s">
        <v>95</v>
      </c>
      <c r="B26" s="46" t="s">
        <v>154</v>
      </c>
      <c r="C26" s="47" t="s">
        <v>69</v>
      </c>
      <c r="D26" s="47" t="s">
        <v>97</v>
      </c>
      <c r="E26" s="47"/>
      <c r="F26" s="47"/>
      <c r="G26" s="48">
        <f>SUM(G27+G29)</f>
        <v>313600</v>
      </c>
      <c r="H26" s="48"/>
    </row>
    <row r="27" spans="1:8" ht="30.75" customHeight="1" thickBot="1">
      <c r="A27" s="85" t="s">
        <v>44</v>
      </c>
      <c r="B27" s="46" t="s">
        <v>43</v>
      </c>
      <c r="C27" s="47" t="s">
        <v>53</v>
      </c>
      <c r="D27" s="47" t="s">
        <v>97</v>
      </c>
      <c r="E27" s="47" t="s">
        <v>55</v>
      </c>
      <c r="F27" s="47"/>
      <c r="G27" s="48">
        <v>305600</v>
      </c>
      <c r="H27" s="48"/>
    </row>
    <row r="28" spans="1:8" ht="24.75" customHeight="1" thickBot="1">
      <c r="A28" s="85" t="s">
        <v>96</v>
      </c>
      <c r="B28" s="53" t="s">
        <v>43</v>
      </c>
      <c r="C28" s="47" t="s">
        <v>53</v>
      </c>
      <c r="D28" s="47" t="s">
        <v>97</v>
      </c>
      <c r="E28" s="47" t="s">
        <v>164</v>
      </c>
      <c r="F28" s="47" t="s">
        <v>0</v>
      </c>
      <c r="G28" s="48">
        <v>305500</v>
      </c>
      <c r="H28" s="48"/>
    </row>
    <row r="29" spans="1:8" ht="21.75" customHeight="1" thickBot="1">
      <c r="A29" s="85" t="s">
        <v>156</v>
      </c>
      <c r="B29" s="53" t="s">
        <v>112</v>
      </c>
      <c r="C29" s="54" t="s">
        <v>69</v>
      </c>
      <c r="D29" s="54" t="s">
        <v>100</v>
      </c>
      <c r="E29" s="54"/>
      <c r="F29" s="54"/>
      <c r="G29" s="48">
        <f>SUM(G30)</f>
        <v>8000</v>
      </c>
      <c r="H29" s="48"/>
    </row>
    <row r="30" spans="1:8" ht="46.5" customHeight="1" thickBot="1">
      <c r="A30" s="85" t="s">
        <v>42</v>
      </c>
      <c r="B30" s="53" t="s">
        <v>113</v>
      </c>
      <c r="C30" s="45" t="s">
        <v>69</v>
      </c>
      <c r="D30" s="45" t="s">
        <v>100</v>
      </c>
      <c r="E30" s="45"/>
      <c r="F30" s="45"/>
      <c r="G30" s="48">
        <f>SUM(G31)</f>
        <v>8000</v>
      </c>
      <c r="H30" s="48"/>
    </row>
    <row r="31" spans="1:8" ht="32.25" customHeight="1" thickBot="1">
      <c r="A31" s="85" t="s">
        <v>115</v>
      </c>
      <c r="B31" s="53" t="s">
        <v>114</v>
      </c>
      <c r="C31" s="47" t="s">
        <v>69</v>
      </c>
      <c r="D31" s="47" t="s">
        <v>100</v>
      </c>
      <c r="E31" s="47"/>
      <c r="F31" s="47"/>
      <c r="G31" s="48">
        <f>SUM(G32)</f>
        <v>8000</v>
      </c>
      <c r="H31" s="48"/>
    </row>
    <row r="32" spans="1:8" ht="32.25" thickBot="1">
      <c r="A32" s="85" t="s">
        <v>95</v>
      </c>
      <c r="B32" s="53" t="s">
        <v>154</v>
      </c>
      <c r="C32" s="47" t="s">
        <v>69</v>
      </c>
      <c r="D32" s="47" t="s">
        <v>100</v>
      </c>
      <c r="E32" s="47"/>
      <c r="F32" s="47"/>
      <c r="G32" s="48">
        <f>SUM(G33)</f>
        <v>8000</v>
      </c>
      <c r="H32" s="48"/>
    </row>
    <row r="33" spans="1:8" ht="32.25" thickBot="1">
      <c r="A33" s="85" t="s">
        <v>157</v>
      </c>
      <c r="B33" s="53" t="s">
        <v>155</v>
      </c>
      <c r="C33" s="49" t="s">
        <v>69</v>
      </c>
      <c r="D33" s="47" t="s">
        <v>100</v>
      </c>
      <c r="E33" s="47" t="s">
        <v>55</v>
      </c>
      <c r="F33" s="47"/>
      <c r="G33" s="48">
        <f>SUM(G34)</f>
        <v>8000</v>
      </c>
      <c r="H33" s="48"/>
    </row>
    <row r="34" spans="1:8" ht="16.5" thickBot="1">
      <c r="A34" s="85" t="s">
        <v>96</v>
      </c>
      <c r="B34" s="53" t="s">
        <v>155</v>
      </c>
      <c r="C34" s="47" t="s">
        <v>69</v>
      </c>
      <c r="D34" s="47" t="s">
        <v>100</v>
      </c>
      <c r="E34" s="47" t="s">
        <v>164</v>
      </c>
      <c r="F34" s="47" t="s">
        <v>0</v>
      </c>
      <c r="G34" s="48">
        <v>8000</v>
      </c>
      <c r="H34" s="48"/>
    </row>
    <row r="35" spans="1:8" ht="25.5">
      <c r="A35" s="149" t="s">
        <v>195</v>
      </c>
      <c r="B35" s="30" t="s">
        <v>191</v>
      </c>
      <c r="C35" s="49" t="s">
        <v>71</v>
      </c>
      <c r="D35" s="49" t="s">
        <v>97</v>
      </c>
      <c r="E35" s="49"/>
      <c r="F35" s="49"/>
      <c r="G35" s="50">
        <f>SUM(G36)</f>
        <v>35000</v>
      </c>
      <c r="H35" s="50"/>
    </row>
    <row r="36" spans="1:8" ht="15.75">
      <c r="A36" s="129" t="s">
        <v>193</v>
      </c>
      <c r="B36" s="34" t="s">
        <v>191</v>
      </c>
      <c r="C36" s="47" t="s">
        <v>71</v>
      </c>
      <c r="D36" s="47" t="s">
        <v>97</v>
      </c>
      <c r="E36" s="47" t="s">
        <v>55</v>
      </c>
      <c r="F36" s="47"/>
      <c r="G36" s="48">
        <f>SUM(G37)</f>
        <v>35000</v>
      </c>
      <c r="H36" s="48"/>
    </row>
    <row r="37" spans="1:8" ht="15.75">
      <c r="A37" s="129" t="s">
        <v>194</v>
      </c>
      <c r="B37" s="34" t="s">
        <v>191</v>
      </c>
      <c r="C37" s="47" t="s">
        <v>71</v>
      </c>
      <c r="D37" s="47" t="s">
        <v>97</v>
      </c>
      <c r="E37" s="47" t="s">
        <v>192</v>
      </c>
      <c r="F37" s="47"/>
      <c r="G37" s="48">
        <v>35000</v>
      </c>
      <c r="H37" s="48"/>
    </row>
    <row r="38" spans="1:8" ht="23.25" customHeight="1" thickBot="1">
      <c r="A38" s="170" t="s">
        <v>72</v>
      </c>
      <c r="B38" s="171"/>
      <c r="C38" s="156"/>
      <c r="D38" s="156"/>
      <c r="E38" s="156"/>
      <c r="F38" s="156"/>
      <c r="G38" s="157">
        <f>SUM(G12+G22+G7+G35)</f>
        <v>1538274.92</v>
      </c>
      <c r="H38" s="169" t="s">
        <v>200</v>
      </c>
    </row>
  </sheetData>
  <sheetProtection/>
  <mergeCells count="9">
    <mergeCell ref="A3:H3"/>
    <mergeCell ref="A1:H1"/>
    <mergeCell ref="A5:A6"/>
    <mergeCell ref="B5:B6"/>
    <mergeCell ref="C5:C6"/>
    <mergeCell ref="D5:D6"/>
    <mergeCell ref="E5:E6"/>
    <mergeCell ref="F5:F6"/>
    <mergeCell ref="A2:H2"/>
  </mergeCells>
  <printOptions/>
  <pageMargins left="0.6299212598425197" right="0.3937007874015748" top="0.35433070866141736" bottom="0.35433070866141736" header="0.2755905511811024" footer="0.31496062992125984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SheetLayoutView="100" zoomScalePageLayoutView="0" workbookViewId="0" topLeftCell="A1">
      <selection activeCell="H25" sqref="H25"/>
    </sheetView>
  </sheetViews>
  <sheetFormatPr defaultColWidth="9.140625" defaultRowHeight="15"/>
  <cols>
    <col min="1" max="1" width="34.7109375" style="0" customWidth="1"/>
    <col min="2" max="2" width="47.57421875" style="0" customWidth="1"/>
    <col min="3" max="3" width="31.7109375" style="0" customWidth="1"/>
    <col min="4" max="4" width="5.7109375" style="1" customWidth="1"/>
    <col min="5" max="5" width="20.28125" style="1" hidden="1" customWidth="1"/>
    <col min="6" max="6" width="9.140625" style="0" hidden="1" customWidth="1"/>
  </cols>
  <sheetData>
    <row r="1" spans="1:7" ht="87.75" customHeight="1">
      <c r="A1" s="265" t="s">
        <v>336</v>
      </c>
      <c r="B1" s="266"/>
      <c r="C1" s="266"/>
      <c r="D1" s="266"/>
      <c r="E1" s="206"/>
      <c r="G1" s="205"/>
    </row>
    <row r="2" spans="1:7" ht="14.25" customHeight="1">
      <c r="A2" s="207"/>
      <c r="B2" s="206"/>
      <c r="C2" s="206"/>
      <c r="D2" s="206" t="s">
        <v>337</v>
      </c>
      <c r="E2" s="206"/>
      <c r="G2" s="205"/>
    </row>
    <row r="3" spans="1:7" ht="107.25" customHeight="1">
      <c r="A3" s="249" t="s">
        <v>338</v>
      </c>
      <c r="B3" s="249"/>
      <c r="C3" s="249"/>
      <c r="D3" s="250"/>
      <c r="E3" s="81"/>
      <c r="G3" s="205"/>
    </row>
    <row r="4" spans="1:5" ht="32.25" customHeight="1">
      <c r="A4" s="271" t="s">
        <v>335</v>
      </c>
      <c r="B4" s="271"/>
      <c r="C4" s="271"/>
      <c r="D4" s="271"/>
      <c r="E4" s="204"/>
    </row>
    <row r="5" ht="15.75" thickBot="1">
      <c r="D5" s="1" t="s">
        <v>131</v>
      </c>
    </row>
    <row r="6" spans="1:5" ht="15.75" customHeight="1">
      <c r="A6" s="267" t="s">
        <v>334</v>
      </c>
      <c r="B6" s="267" t="s">
        <v>333</v>
      </c>
      <c r="C6" s="203" t="s">
        <v>332</v>
      </c>
      <c r="D6" s="203"/>
      <c r="E6" s="208"/>
    </row>
    <row r="7" spans="1:5" ht="17.25" customHeight="1" thickBot="1">
      <c r="A7" s="268"/>
      <c r="B7" s="268"/>
      <c r="C7" s="201" t="s">
        <v>331</v>
      </c>
      <c r="D7" s="201"/>
      <c r="E7" s="208"/>
    </row>
    <row r="8" spans="1:5" ht="47.25" customHeight="1" thickBot="1">
      <c r="A8" s="200" t="s">
        <v>330</v>
      </c>
      <c r="B8" s="199" t="s">
        <v>329</v>
      </c>
      <c r="C8" s="202" t="s">
        <v>308</v>
      </c>
      <c r="D8" s="202"/>
      <c r="E8" s="209"/>
    </row>
    <row r="9" spans="1:5" ht="43.5" customHeight="1" thickBot="1">
      <c r="A9" s="200" t="s">
        <v>328</v>
      </c>
      <c r="B9" s="199" t="s">
        <v>327</v>
      </c>
      <c r="C9" s="202" t="s">
        <v>308</v>
      </c>
      <c r="D9" s="202"/>
      <c r="E9" s="209"/>
    </row>
    <row r="10" spans="1:5" ht="49.5" customHeight="1" thickBot="1">
      <c r="A10" s="200" t="s">
        <v>326</v>
      </c>
      <c r="B10" s="199" t="s">
        <v>325</v>
      </c>
      <c r="C10" s="202" t="s">
        <v>308</v>
      </c>
      <c r="D10" s="202"/>
      <c r="E10" s="209"/>
    </row>
    <row r="11" spans="1:5" ht="48" customHeight="1" thickBot="1">
      <c r="A11" s="3" t="s">
        <v>324</v>
      </c>
      <c r="B11" s="198" t="s">
        <v>323</v>
      </c>
      <c r="C11" s="201" t="s">
        <v>308</v>
      </c>
      <c r="D11" s="201"/>
      <c r="E11" s="208"/>
    </row>
    <row r="12" spans="1:5" ht="60.75" customHeight="1" thickBot="1">
      <c r="A12" s="200" t="s">
        <v>322</v>
      </c>
      <c r="B12" s="199" t="s">
        <v>321</v>
      </c>
      <c r="C12" s="202" t="s">
        <v>308</v>
      </c>
      <c r="D12" s="202"/>
      <c r="E12" s="209"/>
    </row>
    <row r="13" spans="1:5" ht="63.75" customHeight="1" thickBot="1">
      <c r="A13" s="3" t="s">
        <v>320</v>
      </c>
      <c r="B13" s="198" t="s">
        <v>319</v>
      </c>
      <c r="C13" s="201" t="s">
        <v>308</v>
      </c>
      <c r="D13" s="201"/>
      <c r="E13" s="208"/>
    </row>
    <row r="14" spans="1:5" ht="47.25" customHeight="1" thickBot="1">
      <c r="A14" s="200" t="s">
        <v>318</v>
      </c>
      <c r="B14" s="199" t="s">
        <v>317</v>
      </c>
      <c r="C14" s="202" t="s">
        <v>308</v>
      </c>
      <c r="D14" s="202"/>
      <c r="E14" s="209"/>
    </row>
    <row r="15" spans="1:5" ht="65.25" customHeight="1" thickBot="1">
      <c r="A15" s="200" t="s">
        <v>316</v>
      </c>
      <c r="B15" s="199" t="s">
        <v>315</v>
      </c>
      <c r="C15" s="202" t="s">
        <v>308</v>
      </c>
      <c r="D15" s="202"/>
      <c r="E15" s="209"/>
    </row>
    <row r="16" spans="1:5" ht="60.75" thickBot="1">
      <c r="A16" s="3" t="s">
        <v>314</v>
      </c>
      <c r="B16" s="198" t="s">
        <v>313</v>
      </c>
      <c r="C16" s="201" t="s">
        <v>308</v>
      </c>
      <c r="D16" s="201"/>
      <c r="E16" s="208"/>
    </row>
    <row r="17" spans="1:5" ht="57.75" thickBot="1">
      <c r="A17" s="200" t="s">
        <v>312</v>
      </c>
      <c r="B17" s="199" t="s">
        <v>311</v>
      </c>
      <c r="C17" s="201" t="s">
        <v>308</v>
      </c>
      <c r="D17" s="201"/>
      <c r="E17" s="208"/>
    </row>
    <row r="18" spans="1:5" ht="64.5" customHeight="1" thickBot="1">
      <c r="A18" s="3" t="s">
        <v>310</v>
      </c>
      <c r="B18" s="198" t="s">
        <v>309</v>
      </c>
      <c r="C18" s="201" t="s">
        <v>308</v>
      </c>
      <c r="D18" s="201"/>
      <c r="E18" s="208"/>
    </row>
    <row r="19" spans="1:5" ht="33" customHeight="1" thickBot="1">
      <c r="A19" s="200" t="s">
        <v>307</v>
      </c>
      <c r="B19" s="199" t="s">
        <v>306</v>
      </c>
      <c r="C19" s="196">
        <f>C20+C24</f>
        <v>155497</v>
      </c>
      <c r="D19" s="196"/>
      <c r="E19" s="210"/>
    </row>
    <row r="20" spans="1:5" ht="31.5" customHeight="1" thickBot="1">
      <c r="A20" s="200" t="s">
        <v>305</v>
      </c>
      <c r="B20" s="199" t="s">
        <v>304</v>
      </c>
      <c r="C20" s="196">
        <f>C21</f>
        <v>-14833076.56</v>
      </c>
      <c r="D20" s="196"/>
      <c r="E20" s="210"/>
    </row>
    <row r="21" spans="1:5" ht="32.25" customHeight="1" thickBot="1">
      <c r="A21" s="3" t="s">
        <v>303</v>
      </c>
      <c r="B21" s="198" t="s">
        <v>302</v>
      </c>
      <c r="C21" s="197">
        <f>C22</f>
        <v>-14833076.56</v>
      </c>
      <c r="D21" s="197"/>
      <c r="E21" s="211"/>
    </row>
    <row r="22" spans="1:5" ht="33" customHeight="1" thickBot="1">
      <c r="A22" s="3" t="s">
        <v>301</v>
      </c>
      <c r="B22" s="198" t="s">
        <v>300</v>
      </c>
      <c r="C22" s="197">
        <f>C23</f>
        <v>-14833076.56</v>
      </c>
      <c r="D22" s="197"/>
      <c r="E22" s="211"/>
    </row>
    <row r="23" spans="1:5" ht="39" customHeight="1" thickBot="1">
      <c r="A23" s="3" t="s">
        <v>299</v>
      </c>
      <c r="B23" s="198" t="s">
        <v>298</v>
      </c>
      <c r="C23" s="197">
        <v>-14833076.56</v>
      </c>
      <c r="D23" s="197"/>
      <c r="E23" s="211"/>
    </row>
    <row r="24" spans="1:5" ht="33" customHeight="1" thickBot="1">
      <c r="A24" s="200" t="s">
        <v>297</v>
      </c>
      <c r="B24" s="199" t="s">
        <v>296</v>
      </c>
      <c r="C24" s="196">
        <f>C25</f>
        <v>14988573.56</v>
      </c>
      <c r="D24" s="196"/>
      <c r="E24" s="210"/>
    </row>
    <row r="25" spans="1:5" ht="36" customHeight="1" thickBot="1">
      <c r="A25" s="3" t="s">
        <v>295</v>
      </c>
      <c r="B25" s="198" t="s">
        <v>294</v>
      </c>
      <c r="C25" s="197">
        <f>C26</f>
        <v>14988573.56</v>
      </c>
      <c r="D25" s="197"/>
      <c r="E25" s="211"/>
    </row>
    <row r="26" spans="1:5" ht="33.75" customHeight="1" thickBot="1">
      <c r="A26" s="3" t="s">
        <v>293</v>
      </c>
      <c r="B26" s="198" t="s">
        <v>292</v>
      </c>
      <c r="C26" s="197">
        <f>C27</f>
        <v>14988573.56</v>
      </c>
      <c r="D26" s="197"/>
      <c r="E26" s="211"/>
    </row>
    <row r="27" spans="1:5" ht="34.5" customHeight="1" thickBot="1">
      <c r="A27" s="3" t="s">
        <v>291</v>
      </c>
      <c r="B27" s="198" t="s">
        <v>290</v>
      </c>
      <c r="C27" s="197">
        <v>14988573.56</v>
      </c>
      <c r="D27" s="197"/>
      <c r="E27" s="211"/>
    </row>
    <row r="28" spans="1:5" ht="21.75" customHeight="1" thickBot="1">
      <c r="A28" s="269" t="s">
        <v>289</v>
      </c>
      <c r="B28" s="270"/>
      <c r="C28" s="196">
        <f>C19</f>
        <v>155497</v>
      </c>
      <c r="D28" s="196" t="s">
        <v>200</v>
      </c>
      <c r="E28" s="210"/>
    </row>
  </sheetData>
  <sheetProtection/>
  <mergeCells count="6">
    <mergeCell ref="A1:D1"/>
    <mergeCell ref="A6:A7"/>
    <mergeCell ref="B6:B7"/>
    <mergeCell ref="A28:B28"/>
    <mergeCell ref="A4:D4"/>
    <mergeCell ref="A3:D3"/>
  </mergeCells>
  <printOptions/>
  <pageMargins left="0.7" right="0.7" top="0.36" bottom="0.41" header="0.3" footer="0.3"/>
  <pageSetup fitToHeight="0" fitToWidth="1" horizontalDpi="180" verticalDpi="18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BreakPreview" zoomScaleSheetLayoutView="100" zoomScalePageLayoutView="0" workbookViewId="0" topLeftCell="A29">
      <selection activeCell="C45" sqref="C45"/>
    </sheetView>
  </sheetViews>
  <sheetFormatPr defaultColWidth="9.140625" defaultRowHeight="15"/>
  <cols>
    <col min="1" max="1" width="27.140625" style="173" customWidth="1"/>
    <col min="2" max="2" width="71.8515625" style="173" customWidth="1"/>
    <col min="3" max="3" width="30.7109375" style="173" customWidth="1"/>
    <col min="4" max="4" width="6.421875" style="172" customWidth="1"/>
  </cols>
  <sheetData>
    <row r="1" spans="1:5" ht="105.75" customHeight="1">
      <c r="A1" s="277" t="s">
        <v>339</v>
      </c>
      <c r="B1" s="277"/>
      <c r="C1" s="277"/>
      <c r="D1" s="212"/>
      <c r="E1" s="212"/>
    </row>
    <row r="2" spans="1:5" ht="105.75" customHeight="1">
      <c r="A2" s="249" t="s">
        <v>340</v>
      </c>
      <c r="B2" s="249"/>
      <c r="C2" s="249"/>
      <c r="D2" s="220"/>
      <c r="E2" s="9"/>
    </row>
    <row r="3" spans="1:4" ht="30.75" customHeight="1">
      <c r="A3" s="272"/>
      <c r="B3" s="272"/>
      <c r="C3" s="272"/>
      <c r="D3" s="272"/>
    </row>
    <row r="4" ht="15" customHeight="1" thickBot="1">
      <c r="D4" s="195" t="s">
        <v>131</v>
      </c>
    </row>
    <row r="5" spans="1:4" ht="17.25" customHeight="1">
      <c r="A5" s="194" t="s">
        <v>288</v>
      </c>
      <c r="B5" s="275" t="s">
        <v>287</v>
      </c>
      <c r="C5" s="273" t="s">
        <v>286</v>
      </c>
      <c r="D5" s="273"/>
    </row>
    <row r="6" spans="1:4" ht="33.75" customHeight="1" thickBot="1">
      <c r="A6" s="193" t="s">
        <v>285</v>
      </c>
      <c r="B6" s="276"/>
      <c r="C6" s="274"/>
      <c r="D6" s="274"/>
    </row>
    <row r="7" spans="1:4" ht="24" customHeight="1" thickBot="1">
      <c r="A7" s="192" t="s">
        <v>284</v>
      </c>
      <c r="B7" s="191" t="s">
        <v>283</v>
      </c>
      <c r="C7" s="190">
        <f>SUM(C8+C12+C18+C21+C29+C35+C32)</f>
        <v>2690320.0700000003</v>
      </c>
      <c r="D7" s="190"/>
    </row>
    <row r="8" spans="1:4" ht="20.25" customHeight="1" thickBot="1">
      <c r="A8" s="181" t="s">
        <v>282</v>
      </c>
      <c r="B8" s="174" t="s">
        <v>281</v>
      </c>
      <c r="C8" s="82">
        <f>SUM(C9)</f>
        <v>929136</v>
      </c>
      <c r="D8" s="82"/>
    </row>
    <row r="9" spans="1:4" ht="21.75" customHeight="1" thickBot="1">
      <c r="A9" s="175" t="s">
        <v>280</v>
      </c>
      <c r="B9" s="179" t="s">
        <v>279</v>
      </c>
      <c r="C9" s="83">
        <f>SUM(C10+C11)</f>
        <v>929136</v>
      </c>
      <c r="D9" s="83"/>
    </row>
    <row r="10" spans="1:4" s="182" customFormat="1" ht="67.5" customHeight="1" thickBot="1">
      <c r="A10" s="175" t="s">
        <v>278</v>
      </c>
      <c r="B10" s="179" t="s">
        <v>277</v>
      </c>
      <c r="C10" s="83">
        <v>926574</v>
      </c>
      <c r="D10" s="83"/>
    </row>
    <row r="11" spans="1:4" s="182" customFormat="1" ht="123.75" customHeight="1" thickBot="1">
      <c r="A11" s="175" t="s">
        <v>355</v>
      </c>
      <c r="B11" s="179" t="s">
        <v>356</v>
      </c>
      <c r="C11" s="83">
        <v>2562</v>
      </c>
      <c r="D11" s="83"/>
    </row>
    <row r="12" spans="1:4" s="182" customFormat="1" ht="32.25" customHeight="1" thickBot="1">
      <c r="A12" s="181" t="s">
        <v>276</v>
      </c>
      <c r="B12" s="174" t="s">
        <v>275</v>
      </c>
      <c r="C12" s="82">
        <f>SUM(C13)</f>
        <v>423200</v>
      </c>
      <c r="D12" s="82"/>
    </row>
    <row r="13" spans="1:4" s="182" customFormat="1" ht="33.75" customHeight="1" thickBot="1">
      <c r="A13" s="175" t="s">
        <v>274</v>
      </c>
      <c r="B13" s="179" t="s">
        <v>273</v>
      </c>
      <c r="C13" s="83">
        <f>SUM(C14+C15+C16+C17)</f>
        <v>423200</v>
      </c>
      <c r="D13" s="83"/>
    </row>
    <row r="14" spans="1:4" s="182" customFormat="1" ht="64.5" customHeight="1" thickBot="1">
      <c r="A14" s="175" t="s">
        <v>272</v>
      </c>
      <c r="B14" s="179" t="s">
        <v>271</v>
      </c>
      <c r="C14" s="83">
        <v>167300</v>
      </c>
      <c r="D14" s="83"/>
    </row>
    <row r="15" spans="1:4" s="182" customFormat="1" ht="84.75" customHeight="1" thickBot="1">
      <c r="A15" s="175" t="s">
        <v>270</v>
      </c>
      <c r="B15" s="179" t="s">
        <v>269</v>
      </c>
      <c r="C15" s="83">
        <v>1400</v>
      </c>
      <c r="D15" s="83"/>
    </row>
    <row r="16" spans="1:4" s="182" customFormat="1" ht="63" customHeight="1" thickBot="1">
      <c r="A16" s="175" t="s">
        <v>268</v>
      </c>
      <c r="B16" s="179" t="s">
        <v>267</v>
      </c>
      <c r="C16" s="83">
        <v>254500</v>
      </c>
      <c r="D16" s="83"/>
    </row>
    <row r="17" spans="1:4" s="182" customFormat="1" ht="66" customHeight="1" hidden="1" thickBot="1">
      <c r="A17" s="175" t="s">
        <v>266</v>
      </c>
      <c r="B17" s="179" t="s">
        <v>265</v>
      </c>
      <c r="C17" s="83"/>
      <c r="D17" s="83"/>
    </row>
    <row r="18" spans="1:4" s="182" customFormat="1" ht="15.75" customHeight="1" thickBot="1">
      <c r="A18" s="181" t="s">
        <v>264</v>
      </c>
      <c r="B18" s="174" t="s">
        <v>263</v>
      </c>
      <c r="C18" s="82">
        <f>SUM(C19)</f>
        <v>72664.54</v>
      </c>
      <c r="D18" s="82"/>
    </row>
    <row r="19" spans="1:4" ht="19.5" customHeight="1" thickBot="1">
      <c r="A19" s="175" t="s">
        <v>262</v>
      </c>
      <c r="B19" s="179" t="s">
        <v>260</v>
      </c>
      <c r="C19" s="83">
        <f>SUM(C20)</f>
        <v>72664.54</v>
      </c>
      <c r="D19" s="83"/>
    </row>
    <row r="20" spans="1:4" ht="19.5" customHeight="1" thickBot="1">
      <c r="A20" s="175" t="s">
        <v>261</v>
      </c>
      <c r="B20" s="179" t="s">
        <v>260</v>
      </c>
      <c r="C20" s="83">
        <v>72664.54</v>
      </c>
      <c r="D20" s="83"/>
    </row>
    <row r="21" spans="1:4" s="182" customFormat="1" ht="18.75" customHeight="1" thickBot="1">
      <c r="A21" s="181" t="s">
        <v>259</v>
      </c>
      <c r="B21" s="174" t="s">
        <v>258</v>
      </c>
      <c r="C21" s="82">
        <f>SUM(C22+C24)</f>
        <v>754484.43</v>
      </c>
      <c r="D21" s="82"/>
    </row>
    <row r="22" spans="1:4" ht="18.75" customHeight="1" thickBot="1">
      <c r="A22" s="175" t="s">
        <v>257</v>
      </c>
      <c r="B22" s="179" t="s">
        <v>256</v>
      </c>
      <c r="C22" s="83">
        <f>SUM(C23)</f>
        <v>67771.05</v>
      </c>
      <c r="D22" s="83"/>
    </row>
    <row r="23" spans="1:4" ht="48" customHeight="1" thickBot="1">
      <c r="A23" s="175" t="s">
        <v>255</v>
      </c>
      <c r="B23" s="179" t="s">
        <v>254</v>
      </c>
      <c r="C23" s="83">
        <v>67771.05</v>
      </c>
      <c r="D23" s="83"/>
    </row>
    <row r="24" spans="1:4" s="182" customFormat="1" ht="15.75" customHeight="1" thickBot="1">
      <c r="A24" s="181" t="s">
        <v>253</v>
      </c>
      <c r="B24" s="174" t="s">
        <v>252</v>
      </c>
      <c r="C24" s="82">
        <f>SUM(C25+C27)</f>
        <v>686713.38</v>
      </c>
      <c r="D24" s="82"/>
    </row>
    <row r="25" spans="1:4" ht="18.75" customHeight="1" thickBot="1">
      <c r="A25" s="175" t="s">
        <v>251</v>
      </c>
      <c r="B25" s="179" t="s">
        <v>250</v>
      </c>
      <c r="C25" s="83">
        <f>SUM(C26)</f>
        <v>260078.4</v>
      </c>
      <c r="D25" s="83"/>
    </row>
    <row r="26" spans="1:4" s="182" customFormat="1" ht="33" customHeight="1" thickBot="1">
      <c r="A26" s="175" t="s">
        <v>249</v>
      </c>
      <c r="B26" s="179" t="s">
        <v>248</v>
      </c>
      <c r="C26" s="83">
        <v>260078.4</v>
      </c>
      <c r="D26" s="83"/>
    </row>
    <row r="27" spans="1:4" s="182" customFormat="1" ht="20.25" customHeight="1" thickBot="1">
      <c r="A27" s="175" t="s">
        <v>247</v>
      </c>
      <c r="B27" s="179" t="s">
        <v>246</v>
      </c>
      <c r="C27" s="83">
        <f>SUM(C28)</f>
        <v>426634.98</v>
      </c>
      <c r="D27" s="83"/>
    </row>
    <row r="28" spans="1:4" s="182" customFormat="1" ht="33.75" customHeight="1" thickBot="1">
      <c r="A28" s="175" t="s">
        <v>245</v>
      </c>
      <c r="B28" s="179" t="s">
        <v>244</v>
      </c>
      <c r="C28" s="83">
        <v>426634.98</v>
      </c>
      <c r="D28" s="83"/>
    </row>
    <row r="29" spans="1:4" s="189" customFormat="1" ht="23.25" customHeight="1" thickBot="1">
      <c r="A29" s="181" t="s">
        <v>243</v>
      </c>
      <c r="B29" s="174" t="s">
        <v>242</v>
      </c>
      <c r="C29" s="82">
        <f>SUM(C30)</f>
        <v>6000</v>
      </c>
      <c r="D29" s="82"/>
    </row>
    <row r="30" spans="1:4" s="12" customFormat="1" ht="52.5" customHeight="1" thickBot="1">
      <c r="A30" s="175" t="s">
        <v>241</v>
      </c>
      <c r="B30" s="179" t="s">
        <v>240</v>
      </c>
      <c r="C30" s="83">
        <f>SUM(C31)</f>
        <v>6000</v>
      </c>
      <c r="D30" s="83"/>
    </row>
    <row r="31" spans="1:4" s="12" customFormat="1" ht="76.5" customHeight="1" thickBot="1">
      <c r="A31" s="175" t="s">
        <v>239</v>
      </c>
      <c r="B31" s="179" t="s">
        <v>238</v>
      </c>
      <c r="C31" s="83">
        <v>6000</v>
      </c>
      <c r="D31" s="83"/>
    </row>
    <row r="32" spans="1:10" s="182" customFormat="1" ht="36.75" customHeight="1" thickBot="1">
      <c r="A32" s="213" t="s">
        <v>341</v>
      </c>
      <c r="B32" s="214" t="s">
        <v>342</v>
      </c>
      <c r="C32" s="82">
        <f>SUM(C34)</f>
        <v>486835.1</v>
      </c>
      <c r="D32" s="187"/>
      <c r="G32" s="186"/>
      <c r="H32" s="185"/>
      <c r="I32" s="184"/>
      <c r="J32" s="183"/>
    </row>
    <row r="33" spans="1:10" s="182" customFormat="1" ht="18.75" customHeight="1" thickBot="1">
      <c r="A33" s="221" t="s">
        <v>358</v>
      </c>
      <c r="B33" s="222" t="s">
        <v>357</v>
      </c>
      <c r="C33" s="82">
        <v>486835.1</v>
      </c>
      <c r="D33" s="187"/>
      <c r="G33" s="186"/>
      <c r="H33" s="185"/>
      <c r="I33" s="184"/>
      <c r="J33" s="183"/>
    </row>
    <row r="34" spans="1:10" s="182" customFormat="1" ht="18" customHeight="1" thickBot="1">
      <c r="A34" s="215" t="s">
        <v>343</v>
      </c>
      <c r="B34" s="216" t="s">
        <v>344</v>
      </c>
      <c r="C34" s="83">
        <v>486835.1</v>
      </c>
      <c r="D34" s="187"/>
      <c r="G34" s="186"/>
      <c r="H34" s="185"/>
      <c r="I34" s="184"/>
      <c r="J34" s="183"/>
    </row>
    <row r="35" spans="1:4" ht="23.25" customHeight="1" thickBot="1">
      <c r="A35" s="181" t="s">
        <v>237</v>
      </c>
      <c r="B35" s="174" t="s">
        <v>236</v>
      </c>
      <c r="C35" s="230">
        <f>SUM(C36)</f>
        <v>18000</v>
      </c>
      <c r="D35" s="83"/>
    </row>
    <row r="36" spans="1:4" ht="34.5" customHeight="1" thickBot="1">
      <c r="A36" s="175" t="s">
        <v>235</v>
      </c>
      <c r="B36" s="188" t="s">
        <v>234</v>
      </c>
      <c r="C36" s="187">
        <f>SUM(C37)</f>
        <v>18000</v>
      </c>
      <c r="D36" s="82"/>
    </row>
    <row r="37" spans="1:4" s="180" customFormat="1" ht="35.25" customHeight="1" thickBot="1">
      <c r="A37" s="175" t="s">
        <v>233</v>
      </c>
      <c r="B37" s="179" t="s">
        <v>232</v>
      </c>
      <c r="C37" s="83">
        <v>18000</v>
      </c>
      <c r="D37" s="82"/>
    </row>
    <row r="38" spans="1:4" ht="20.25" customHeight="1" thickBot="1">
      <c r="A38" s="181" t="s">
        <v>231</v>
      </c>
      <c r="B38" s="174" t="s">
        <v>230</v>
      </c>
      <c r="C38" s="82">
        <f>SUM(C40+C43+C45+C50+C55)</f>
        <v>12142756.49</v>
      </c>
      <c r="D38" s="83"/>
    </row>
    <row r="39" spans="1:4" ht="41.25" customHeight="1" thickBot="1">
      <c r="A39" s="181" t="s">
        <v>229</v>
      </c>
      <c r="B39" s="174" t="s">
        <v>228</v>
      </c>
      <c r="C39" s="82">
        <f>SUM(C40+C45+C50+C55)</f>
        <v>11014700</v>
      </c>
      <c r="D39" s="83"/>
    </row>
    <row r="40" spans="1:4" ht="16.5" thickBot="1">
      <c r="A40" s="175" t="s">
        <v>227</v>
      </c>
      <c r="B40" s="179" t="s">
        <v>226</v>
      </c>
      <c r="C40" s="83">
        <f>SUM(C41)</f>
        <v>10595000</v>
      </c>
      <c r="D40" s="83"/>
    </row>
    <row r="41" spans="1:4" ht="16.5" hidden="1" thickBot="1">
      <c r="A41" s="175" t="s">
        <v>225</v>
      </c>
      <c r="B41" s="179" t="s">
        <v>224</v>
      </c>
      <c r="C41" s="83">
        <f>SUM(C42)</f>
        <v>10595000</v>
      </c>
      <c r="D41" s="82"/>
    </row>
    <row r="42" spans="1:4" ht="32.25" customHeight="1" thickBot="1">
      <c r="A42" s="175" t="s">
        <v>223</v>
      </c>
      <c r="B42" s="179" t="s">
        <v>222</v>
      </c>
      <c r="C42" s="83">
        <v>10595000</v>
      </c>
      <c r="D42" s="83"/>
    </row>
    <row r="43" spans="1:4" ht="18" customHeight="1" thickBot="1">
      <c r="A43" s="181" t="s">
        <v>345</v>
      </c>
      <c r="B43" s="217" t="s">
        <v>346</v>
      </c>
      <c r="C43" s="82">
        <f>SUM(C44)</f>
        <v>1128056.49</v>
      </c>
      <c r="D43" s="83"/>
    </row>
    <row r="44" spans="1:4" ht="15" customHeight="1" thickBot="1">
      <c r="A44" s="4" t="s">
        <v>347</v>
      </c>
      <c r="B44" s="216" t="s">
        <v>348</v>
      </c>
      <c r="C44" s="83">
        <v>1128056.49</v>
      </c>
      <c r="D44" s="82"/>
    </row>
    <row r="45" spans="1:4" ht="35.25" customHeight="1" thickBot="1">
      <c r="A45" s="178" t="s">
        <v>221</v>
      </c>
      <c r="B45" s="107" t="s">
        <v>220</v>
      </c>
      <c r="C45" s="82">
        <f>SUM(C46+C48)</f>
        <v>180100</v>
      </c>
      <c r="D45" s="83"/>
    </row>
    <row r="46" spans="1:4" ht="33" customHeight="1" thickBot="1">
      <c r="A46" s="177" t="s">
        <v>219</v>
      </c>
      <c r="B46" s="5" t="s">
        <v>218</v>
      </c>
      <c r="C46" s="83">
        <f>SUM(C47)</f>
        <v>115100</v>
      </c>
      <c r="D46" s="82"/>
    </row>
    <row r="47" spans="1:4" ht="51" customHeight="1" thickBot="1">
      <c r="A47" s="177" t="s">
        <v>217</v>
      </c>
      <c r="B47" s="5" t="s">
        <v>216</v>
      </c>
      <c r="C47" s="83">
        <v>115100</v>
      </c>
      <c r="D47" s="83"/>
    </row>
    <row r="48" spans="1:4" ht="34.5" customHeight="1" thickBot="1">
      <c r="A48" s="178" t="s">
        <v>215</v>
      </c>
      <c r="B48" s="107" t="s">
        <v>214</v>
      </c>
      <c r="C48" s="82">
        <f>SUM(C49)</f>
        <v>65000</v>
      </c>
      <c r="D48" s="83"/>
    </row>
    <row r="49" spans="1:4" ht="33.75" customHeight="1" thickBot="1">
      <c r="A49" s="177" t="s">
        <v>213</v>
      </c>
      <c r="B49" s="5" t="s">
        <v>212</v>
      </c>
      <c r="C49" s="83">
        <v>65000</v>
      </c>
      <c r="D49" s="83"/>
    </row>
    <row r="50" spans="1:4" ht="15.75" customHeight="1" thickBot="1">
      <c r="A50" s="178" t="s">
        <v>211</v>
      </c>
      <c r="B50" s="107" t="s">
        <v>210</v>
      </c>
      <c r="C50" s="82">
        <f>SUM(C51+C53)</f>
        <v>209600</v>
      </c>
      <c r="D50" s="83"/>
    </row>
    <row r="51" spans="1:4" ht="63.75" customHeight="1" thickBot="1">
      <c r="A51" s="177" t="s">
        <v>209</v>
      </c>
      <c r="B51" s="176" t="s">
        <v>208</v>
      </c>
      <c r="C51" s="83">
        <f>SUM(C52)</f>
        <v>5000</v>
      </c>
      <c r="D51" s="224"/>
    </row>
    <row r="52" spans="1:4" ht="67.5" customHeight="1" thickBot="1">
      <c r="A52" s="177" t="s">
        <v>207</v>
      </c>
      <c r="B52" s="176" t="s">
        <v>206</v>
      </c>
      <c r="C52" s="223">
        <v>5000</v>
      </c>
      <c r="D52" s="225"/>
    </row>
    <row r="53" spans="1:4" ht="19.5" customHeight="1" thickBot="1">
      <c r="A53" s="218" t="s">
        <v>349</v>
      </c>
      <c r="B53" s="219" t="s">
        <v>205</v>
      </c>
      <c r="C53" s="226">
        <f>SUM(C54)</f>
        <v>204600</v>
      </c>
      <c r="D53" s="225"/>
    </row>
    <row r="54" spans="1:4" ht="33.75" customHeight="1" thickBot="1">
      <c r="A54" s="228" t="s">
        <v>350</v>
      </c>
      <c r="B54" s="176" t="s">
        <v>204</v>
      </c>
      <c r="C54" s="223">
        <v>204600</v>
      </c>
      <c r="D54" s="225"/>
    </row>
    <row r="55" spans="1:4" ht="19.5" customHeight="1" thickBot="1">
      <c r="A55" s="221" t="s">
        <v>351</v>
      </c>
      <c r="B55" s="227" t="s">
        <v>352</v>
      </c>
      <c r="C55" s="226">
        <f>SUM(C56)</f>
        <v>30000</v>
      </c>
      <c r="D55" s="225"/>
    </row>
    <row r="56" spans="1:4" ht="23.25" customHeight="1" thickBot="1">
      <c r="A56" s="229" t="s">
        <v>353</v>
      </c>
      <c r="B56" s="216" t="s">
        <v>354</v>
      </c>
      <c r="C56" s="223">
        <v>30000</v>
      </c>
      <c r="D56" s="225"/>
    </row>
    <row r="57" spans="1:4" ht="16.5" thickBot="1">
      <c r="A57" s="175"/>
      <c r="B57" s="174" t="s">
        <v>203</v>
      </c>
      <c r="C57" s="82">
        <f>SUM(C38+C7)</f>
        <v>14833076.56</v>
      </c>
      <c r="D57" s="195" t="s">
        <v>200</v>
      </c>
    </row>
  </sheetData>
  <sheetProtection/>
  <mergeCells count="6">
    <mergeCell ref="A3:D3"/>
    <mergeCell ref="D5:D6"/>
    <mergeCell ref="B5:B6"/>
    <mergeCell ref="C5:C6"/>
    <mergeCell ref="A1:C1"/>
    <mergeCell ref="A2:C2"/>
  </mergeCells>
  <printOptions/>
  <pageMargins left="0.7" right="0.48" top="0.42" bottom="0.39" header="0.16" footer="0.3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2019-04-17T03:07:44Z</cp:lastPrinted>
  <dcterms:created xsi:type="dcterms:W3CDTF">2006-09-28T05:33:49Z</dcterms:created>
  <dcterms:modified xsi:type="dcterms:W3CDTF">2020-02-07T04:51:11Z</dcterms:modified>
  <cp:category/>
  <cp:version/>
  <cp:contentType/>
  <cp:contentStatus/>
</cp:coreProperties>
</file>