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1"/>
  </bookViews>
  <sheets>
    <sheet name="ист.21г" sheetId="1" r:id="rId1"/>
    <sheet name="Дох,22г" sheetId="2" r:id="rId2"/>
    <sheet name="расход,21г" sheetId="3" r:id="rId3"/>
    <sheet name="Вед.стр.21г" sheetId="4" r:id="rId4"/>
    <sheet name="ПБА 21 г." sheetId="5" r:id="rId5"/>
    <sheet name="МП,21" sheetId="6" r:id="rId6"/>
    <sheet name="Лист1" sheetId="7" r:id="rId7"/>
    <sheet name="Лист3" sheetId="8" r:id="rId8"/>
    <sheet name="Лист2" sheetId="9" r:id="rId9"/>
  </sheets>
  <definedNames>
    <definedName name="_xlnm.Print_Area" localSheetId="3">'Вед.стр.21г'!$A$1:$H$185</definedName>
    <definedName name="_xlnm.Print_Area" localSheetId="0">'ист.21г'!$A$1:$D$28</definedName>
    <definedName name="_xlnm.Print_Area" localSheetId="5">'МП,21'!$A$1:$H$68</definedName>
    <definedName name="_xlnm.Print_Area" localSheetId="2">'расход,21г'!$A$1:$G$176</definedName>
  </definedNames>
  <calcPr fullCalcOnLoad="1"/>
</workbook>
</file>

<file path=xl/sharedStrings.xml><?xml version="1.0" encoding="utf-8"?>
<sst xmlns="http://schemas.openxmlformats.org/spreadsheetml/2006/main" count="2619" uniqueCount="423">
  <si>
    <t>1 03 02260 01 0000 110</t>
  </si>
  <si>
    <t>1 03 00000 00 0000 000</t>
  </si>
  <si>
    <t>НАЛОГИ НА ТОВАРЫ (РАБОТЫ, УСЛУГИ), РЕАЛИЗУЕМЫЕ НА ТЕРРИТОРИИ РОССИЙСКОЙ ФЕДЕРАЦИИ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</si>
  <si>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</si>
  <si>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</si>
  <si>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</si>
  <si>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</si>
  <si>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</si>
  <si>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</si>
  <si>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</si>
  <si>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 xml:space="preserve">Общегосударственные вопросы </t>
  </si>
  <si>
    <t>13</t>
  </si>
  <si>
    <t>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</si>
  <si>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</si>
  <si>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</si>
  <si>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</si>
  <si>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</si>
  <si>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</si>
  <si>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</si>
  <si>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</si>
  <si>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</si>
  <si>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</si>
  <si>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</si>
  <si>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</si>
  <si>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</si>
  <si>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</si>
  <si>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</si>
  <si>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</si>
  <si>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</si>
  <si>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</si>
  <si>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</si>
  <si>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</si>
  <si>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</si>
  <si>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</si>
  <si>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</si>
  <si>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</si>
  <si>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</si>
  <si>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</si>
  <si>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</si>
  <si>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</si>
  <si>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</si>
  <si>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</si>
  <si>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</si>
  <si>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</si>
  <si>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</si>
  <si>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</si>
  <si>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</si>
  <si>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</si>
  <si>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</si>
  <si>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</si>
  <si>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</si>
  <si>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</si>
  <si>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</si>
  <si>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</si>
  <si>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</si>
  <si>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</si>
  <si>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</si>
  <si>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</si>
  <si>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</si>
  <si>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1 11 05035 10 0000 120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</si>
  <si>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</si>
  <si>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</si>
  <si>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</si>
  <si>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</si>
  <si>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</si>
  <si>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</si>
  <si>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</si>
  <si>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</si>
  <si>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</si>
  <si>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</si>
  <si>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</si>
  <si>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</si>
  <si>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</si>
  <si>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</si>
  <si>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</si>
  <si>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</si>
  <si>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на выравнивание бюджетной обеспеченности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</si>
  <si>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</si>
  <si>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</si>
  <si>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</si>
  <si>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</si>
  <si>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</si>
  <si>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</si>
  <si>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</si>
  <si>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</si>
  <si>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</si>
  <si>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</si>
  <si>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</si>
  <si>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</si>
  <si>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</si>
  <si>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</si>
  <si>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</si>
  <si>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</si>
  <si>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</si>
  <si>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</si>
  <si>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</si>
  <si>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</si>
  <si>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</si>
  <si>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</si>
  <si>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</si>
  <si>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</si>
  <si>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</si>
  <si>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</si>
  <si>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</si>
  <si>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</si>
  <si>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</si>
  <si>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</si>
  <si>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</si>
  <si>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</si>
  <si>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</si>
  <si>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</si>
  <si>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</si>
  <si>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</si>
  <si>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</si>
  <si>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</si>
  <si>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</si>
  <si>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</si>
  <si>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</si>
  <si>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</si>
  <si>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</si>
  <si>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</si>
  <si>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</si>
  <si>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</si>
  <si>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</si>
  <si>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40 2 00 20000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</si>
  <si>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</si>
  <si>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</si>
  <si>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</si>
  <si>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</si>
  <si>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</si>
  <si>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</si>
  <si>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</si>
  <si>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</si>
  <si>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</si>
  <si>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>Прочие субсидии бюджета сельских поселений</t>
  </si>
  <si>
    <t>Субвенции бюджетам сельских поселений на оплату жилищно-коммунальных услуг отдельным категориям граждан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</si>
  <si>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</si>
  <si>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</si>
  <si>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</si>
  <si>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</si>
  <si>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</si>
  <si>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</si>
  <si>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</si>
  <si>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</si>
  <si>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</si>
  <si>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</si>
  <si>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</si>
  <si>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</si>
  <si>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</si>
  <si>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</si>
  <si>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</si>
  <si>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</si>
  <si>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</si>
  <si>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</si>
  <si>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</si>
  <si>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</si>
  <si>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</si>
  <si>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</si>
  <si>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</si>
  <si>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 xml:space="preserve">Функционирование высшего должностного лица субъекта Российской Федерации и муниципального  образования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</si>
  <si>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</si>
  <si>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</si>
  <si>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</si>
  <si>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</si>
  <si>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</si>
  <si>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</si>
  <si>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</si>
  <si>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</si>
  <si>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</si>
  <si>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</si>
  <si>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</si>
  <si>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</si>
  <si>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</si>
  <si>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</si>
  <si>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</si>
  <si>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</si>
  <si>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</si>
  <si>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</si>
  <si>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</si>
  <si>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</si>
  <si>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</si>
  <si>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</si>
  <si>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</si>
  <si>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240</t>
  </si>
  <si>
    <t>850</t>
  </si>
  <si>
    <t>40 1 00 07050</t>
  </si>
  <si>
    <t>870</t>
  </si>
  <si>
    <t>310</t>
  </si>
  <si>
    <t>00 0 00 000000</t>
  </si>
  <si>
    <t xml:space="preserve"> 00 0 00 00000</t>
  </si>
  <si>
    <t>2 02 10000 00 0000 150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</si>
  <si>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</si>
  <si>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</si>
  <si>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полномочий первичного  воинского  учета  на территориях, где  отсутствуют военные комиссариаты</t>
  </si>
  <si>
    <t>2 02 03000 00 0000 150</t>
  </si>
  <si>
    <t>2 02 35118 00 0000 150</t>
  </si>
  <si>
    <t>2 02 35118 10 0000 150</t>
  </si>
  <si>
    <t>Субвенции бюджетам на оплату жилищно-коммунальных услуг отдельным категориям граждан</t>
  </si>
  <si>
    <t>2 02 35250 00 0000 150</t>
  </si>
  <si>
    <t>2 02 35250 10 0000 150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</si>
  <si>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</si>
  <si>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</si>
  <si>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</si>
  <si>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2 02 40000 00 0000 150</t>
  </si>
  <si>
    <t>2 02 40014 00 0000 150</t>
  </si>
  <si>
    <t>2 02 40014 10 0000 150</t>
  </si>
  <si>
    <t>017</t>
  </si>
  <si>
    <t>2 02 29999 10 0000 150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</si>
  <si>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</si>
  <si>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>40 1 00 09020</t>
  </si>
  <si>
    <t>Оценка недвижимости, признание приватизации и регулирование отношений государственной и муниципальной собственности</t>
  </si>
  <si>
    <t>Непрограммные расходы в сфере установленных функций органов местного самоуправления, муниципальных учреждений Новомарьясовского сельсовета</t>
  </si>
  <si>
    <t>Глава муниципального образования Новомарьясовский сельсовет</t>
  </si>
  <si>
    <t>Обеспечение деятельности органов местного самоуправления, муниципальных учреждений муниципального образования Новомарьясовкий сельсовет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</si>
  <si>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</si>
  <si>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</si>
  <si>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</si>
  <si>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</si>
  <si>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>Мероприятия направленые на ремонт и содержание автомобильных дорог ощего пользования местного значения</t>
  </si>
  <si>
    <t xml:space="preserve">Мероприятия по передаче части полномочий в сфере решения вопросов градостроительной деятельности </t>
  </si>
  <si>
    <t xml:space="preserve">12 </t>
  </si>
  <si>
    <t>40 1 00 09050</t>
  </si>
  <si>
    <t>12</t>
  </si>
  <si>
    <t>Муниципальная программа "Профилактика безнадзорности и правонарушений несовершеннолетних в муниципальном образовании Новомарьясовский сельсовет на 2018 год и плановый период 2019 и 2020 годов"</t>
  </si>
  <si>
    <t>12 0 00 00000</t>
  </si>
  <si>
    <t>12 0 01 00000</t>
  </si>
  <si>
    <t>400</t>
  </si>
  <si>
    <t>Капитальные вложения в объекты государственной (муниципальной) собственности</t>
  </si>
  <si>
    <t>12 0 01 01000</t>
  </si>
  <si>
    <t>410</t>
  </si>
  <si>
    <t>Бюджетные инвестиции</t>
  </si>
  <si>
    <t>414</t>
  </si>
  <si>
    <t>Бюджетные инвестиции в объекты капитального строительства государственной (муниципальной) стоимости</t>
  </si>
  <si>
    <t>16 0 00 00000</t>
  </si>
  <si>
    <t>16 0 01 00000</t>
  </si>
  <si>
    <t>Мероприятия комплексного развития систем коммунальной инфраструктуры</t>
  </si>
  <si>
    <t xml:space="preserve">05 </t>
  </si>
  <si>
    <t xml:space="preserve">02 </t>
  </si>
  <si>
    <t>16 0 01 06000</t>
  </si>
  <si>
    <t>40 2 00 25000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</si>
  <si>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</si>
  <si>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Иные закупки товаров, работ и услуг для государственных (муниципальных) нужд</t>
  </si>
  <si>
    <t>40 2 00 42000</t>
  </si>
  <si>
    <t>Озеленение</t>
  </si>
  <si>
    <t>40 2 00 43000</t>
  </si>
  <si>
    <t>40 2 00 44000</t>
  </si>
  <si>
    <t>Организация и содержание  мест захоронения</t>
  </si>
  <si>
    <t>11 0 01 03200</t>
  </si>
  <si>
    <t xml:space="preserve">Доплата к пенсии муниципальных служащих муниципального образования Новомарьясовский сельсовет </t>
  </si>
  <si>
    <t>40 1 00 70270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</si>
  <si>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</si>
  <si>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 xml:space="preserve">Глава муниципального образования Новомарьясовский сельсовет </t>
  </si>
  <si>
    <t>200</t>
  </si>
  <si>
    <t>12 0 01 001000</t>
  </si>
  <si>
    <t xml:space="preserve">10 </t>
  </si>
  <si>
    <t xml:space="preserve">01 </t>
  </si>
  <si>
    <t>300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</si>
  <si>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</si>
  <si>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</si>
  <si>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</si>
  <si>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</si>
  <si>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</si>
  <si>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</si>
  <si>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</si>
  <si>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</si>
  <si>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</si>
  <si>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40 1 00 70230</t>
  </si>
  <si>
    <t>Мероприятия по определению перечня должостных лий, уполномоченных составлять протоколы об административных правонарушений</t>
  </si>
  <si>
    <t>Муниципальная программа «Адресная поддержка нетрудоспособного населения и семей с детьми на 2020 год и плановый период 2021 и 2022 годов»</t>
  </si>
  <si>
    <t>2 02 29999 00 0000 151</t>
  </si>
  <si>
    <t>Прочие субсидии</t>
  </si>
  <si>
    <t xml:space="preserve">03 </t>
  </si>
  <si>
    <t>40 1 00 S1250</t>
  </si>
  <si>
    <t>Мероприятия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</si>
  <si>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</si>
  <si>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</si>
  <si>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Мероприятия по капитальному ремонту автомобильных дорог местного значения</t>
  </si>
  <si>
    <t>Закупка товаров, работ, услуг в целях капитальногоремонта государственного (муниципального) имущества</t>
  </si>
  <si>
    <t xml:space="preserve">04 </t>
  </si>
  <si>
    <t>Программа "Комплексного развития транспортной инфраструктуры Новомарьясовского сельсовета на 2020 год и плановый период 2021-2022 годы"</t>
  </si>
  <si>
    <t>Непрограммные расходы в сфере установленных функций органов местного самоуправления, муниципальных учреждений  сельсовета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</si>
  <si>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</si>
  <si>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</si>
  <si>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1 08 04020 01 1000 110</t>
  </si>
  <si>
    <t>2 02 16001 00 0000 150</t>
  </si>
  <si>
    <t>07</t>
  </si>
  <si>
    <t>Обеспечение проведения выборов и референдумов</t>
  </si>
  <si>
    <t>Обеспечение  деятельности органов  местного  самоуправления проведения выборов и референдумов</t>
  </si>
  <si>
    <t>Проведение выборов в законодательные (представительные) органы муниципального образования</t>
  </si>
  <si>
    <t>Иные бюджетные ассигнования</t>
  </si>
  <si>
    <t>Специальные расходы</t>
  </si>
  <si>
    <t>Непрограммные расходы в сфере установленных  функций органов местного самоуправления, муниципальных учреждений муниципального образования   Новомарьясовского  сельсовета</t>
  </si>
  <si>
    <t xml:space="preserve">00 0 00 00000 </t>
  </si>
  <si>
    <t>40 1 00 20020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</si>
  <si>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</si>
  <si>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</si>
  <si>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</si>
  <si>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, полученные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и так же имущества государственных муниципальных унитарных предприятий в том числе казенных)</t>
  </si>
  <si>
    <t>1 11 05030 00 0000 120</t>
  </si>
  <si>
    <t>Доходы, от сдачи в аренду имущества, находящегося в оперативной управлении органов государственной,органов местного самоуправления,государственных внебюджетных фондов и созданных ими учреждений( за исключением имущества автономных учреждений)</t>
  </si>
  <si>
    <t>Доходы, от сдачи в аренду имущества, находящегося в оперативной управлении органов управления поселений, и созданных ими учреждений( за исключением имущества муниципальных автономныхучреждений)</t>
  </si>
  <si>
    <t>Обеспечение профилактики безнадзорности и правонарушений несовершеннолетних</t>
  </si>
  <si>
    <t xml:space="preserve">12 0 01 01000 </t>
  </si>
  <si>
    <t>Мероприятия по профилактике безнадзорности и правонарушений несовершеннолетних</t>
  </si>
  <si>
    <t>Муниципальная прграмма  "Профилактика безнадзорности и правонарушений несовершеннолетних в муниципальном образовании Новомарьясовский сельсовет на 2021 год и плановый период 2022 и 2023 годов"</t>
  </si>
  <si>
    <t>Физическая культура и спорт</t>
  </si>
  <si>
    <t>10 0 01 02000</t>
  </si>
  <si>
    <t>Муниципальная программа "Спорт,физкультура и здоровье на 2019 год и плановый период 2020 и 2021 годов"</t>
  </si>
  <si>
    <t>350</t>
  </si>
  <si>
    <t>Премии и гранты</t>
  </si>
  <si>
    <t>Муниципальная программа "Программа комплексного развития системы коммунальной инфраструктуры  муниципального образования Новомарьясовский сельсовет на период 2021 и 2025 годов"</t>
  </si>
  <si>
    <t>Муниципальная программа "Программа комплексного развития системы коммунальной инфраструктуры  муниципального образования Новомарьясовский сельсовет на период 2021и 2025 годов"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</si>
  <si>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на 2021 год </t>
  </si>
  <si>
    <t>17 0 00 00000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</si>
  <si>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</si>
  <si>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поселений 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</si>
  <si>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</si>
  <si>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</si>
  <si>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18 0 00 00000</t>
  </si>
  <si>
    <t>Муниципальная программа " Содержание и обустройство площадок для сбора твердых коммунальных отходов в границах муниципального образования Новомарьясовский сельсовет на 2020-2022 годы"</t>
  </si>
  <si>
    <t>18 0 01 00000</t>
  </si>
  <si>
    <t>Мероприятия по благоустройству сельских территорий (обустройство площадок накопления твердых коммунальных отходов)</t>
  </si>
  <si>
    <t>18 0 01 08000</t>
  </si>
  <si>
    <t>Муниципальная программа "Сохранение и развитие культуры администрации Новомарьясовского сельсовета на 2020-2022 годы"</t>
  </si>
  <si>
    <t>Мероприятия направленные на поддержку отрасли культуры</t>
  </si>
  <si>
    <t>17 0 А1 55190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</si>
  <si>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</si>
  <si>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</si>
  <si>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</si>
  <si>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</si>
  <si>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</si>
  <si>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</si>
  <si>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2 02 25519 00 0000 150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</si>
  <si>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</si>
  <si>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</si>
  <si>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2 02 25519 10 0000 150</t>
  </si>
  <si>
    <t>2 02 25576 00 0000 150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</si>
  <si>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</si>
  <si>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</si>
  <si>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</si>
  <si>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</si>
  <si>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</si>
  <si>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</si>
  <si>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</si>
  <si>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Жилищное хозяйство</t>
  </si>
  <si>
    <t>22 0 00 00000</t>
  </si>
  <si>
    <t>Муниципальная программа "Комплексное развитие сельской территории Новомарьясовского сельсовета"</t>
  </si>
  <si>
    <t>22 0 01 00000</t>
  </si>
  <si>
    <t>Мероприятия направленные на развитие сельских территорий</t>
  </si>
  <si>
    <t>22 0 01 00001</t>
  </si>
  <si>
    <t>06</t>
  </si>
  <si>
    <t>Мероприятия по благоустройству сельских территорий по направлению обустройство площадок накопления твердых коммунальных отходов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</si>
  <si>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</si>
  <si>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</si>
  <si>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Муниципальная программа "Комплексное  развитие сельской территории Новомарьясовского сельсовета"</t>
  </si>
  <si>
    <t>Мероприятия, направленные на развитие сельских территорий</t>
  </si>
  <si>
    <t>Мероприятия по улучшению жилищных условий для граждан, проживающих на сельской территории</t>
  </si>
  <si>
    <t>Межбюджетные трансферты</t>
  </si>
  <si>
    <t>14</t>
  </si>
  <si>
    <t>22 0 01 03100</t>
  </si>
  <si>
    <t>540</t>
  </si>
  <si>
    <t>500</t>
  </si>
  <si>
    <t>Прочие безвозмездные проступления в бюджеты сельских поселений</t>
  </si>
  <si>
    <t>2 07 05030 10 0000 150</t>
  </si>
  <si>
    <t>2 07 00000 00 0000 000</t>
  </si>
  <si>
    <t>2 07 00000 10 0000 000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</si>
  <si>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</si>
  <si>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</si>
  <si>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2 02 15002 10 0000 150</t>
  </si>
  <si>
    <t>2 02 15002 00 0000 150</t>
  </si>
  <si>
    <t>19 0 01 09000</t>
  </si>
  <si>
    <t>17 0 10 10000</t>
  </si>
  <si>
    <t>10 0 01 71200</t>
  </si>
  <si>
    <t>Закупка товаров, работ, услуг в целях капитального ремонта государственного (муниципального) имущества</t>
  </si>
  <si>
    <t>19 0 01 00000</t>
  </si>
  <si>
    <t>244</t>
  </si>
  <si>
    <t>=G165+G162+G157+G144+G126+G121+G87+G71+G50+G43+G35+G30+G15+G10</t>
  </si>
  <si>
    <t>19 0 00 00000</t>
  </si>
  <si>
    <t>830</t>
  </si>
  <si>
    <t>Исполнение судебных актов</t>
  </si>
  <si>
    <t>ДОХОДЫ ОТ ОКАЗАНИЯ ПЛАТНЫХ УСЛУГ И КОМПЕНСАЦИИ ЗАТРАТ ГОСУДАРСТВА</t>
  </si>
  <si>
    <t>1 13 00000 00 0000 000</t>
  </si>
  <si>
    <t>1 13 02000 00 0000 130</t>
  </si>
  <si>
    <t>Доходы от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</si>
  <si>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</si>
  <si>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</si>
  <si>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Приложение № 1
                                                        к решению Совета  депутатов     
                                                        Новомарьясовского  сельсовета      
                                                        </t>
  </si>
  <si>
    <t>План</t>
  </si>
  <si>
    <t>Исполнение</t>
  </si>
  <si>
    <t xml:space="preserve">План </t>
  </si>
  <si>
    <t xml:space="preserve">Приложение № 4
                                                       к решению Совета  депутатов     
                                                        Новомарьясовского  сельсовета
</t>
  </si>
  <si>
    <t xml:space="preserve">Приложение № 6
                                                       к решению Совета  депутатов     
                                                       Новомарьясовского  сельсовета
</t>
  </si>
  <si>
    <t xml:space="preserve"> </t>
  </si>
  <si>
    <t xml:space="preserve">"    "                       2023 г.№ </t>
  </si>
  <si>
    <t>Источники  финансирования дефицита местного бюджета муниципального образования                                                                                 Новомарьясовского сельсовета на 2022  год</t>
  </si>
  <si>
    <t xml:space="preserve">Приложение № 2
                                                      к решению Совета  депутатов     
                                                       Новомарьясовкого  сельсовета
                                                                   "      "                       2023 г. №     </t>
  </si>
  <si>
    <t xml:space="preserve">Доходы местного бюджета муниципального образования
Новомарьясовский сельсовет  на 2022год
</t>
  </si>
  <si>
    <t>2 02 19999 00 0000 150</t>
  </si>
  <si>
    <t>Прочие дотации</t>
  </si>
  <si>
    <t>2 02 19999 10 0000 150</t>
  </si>
  <si>
    <t>Прочие дотации бюджетам сельских поселений</t>
  </si>
  <si>
    <t xml:space="preserve">                                                      Приложение № 3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                               "      "                            2023 г. №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</si>
  <si>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Новомарьясовский  сельсовет на 2022 год </t>
  </si>
  <si>
    <t>40 1 00 S3450</t>
  </si>
  <si>
    <t>Социальное обеспечение и иные выплаты</t>
  </si>
  <si>
    <t>40 1 00 S3370</t>
  </si>
  <si>
    <t>Мероприятия по подготовке документов территориального планирования и застройки, на 2022 год</t>
  </si>
  <si>
    <t xml:space="preserve">"     "                       2023 г.№   </t>
  </si>
  <si>
    <t xml:space="preserve">Ведомственная структура расходов местного бюджета 
муниципального образования Новомарьясовский  сельсовет  на 2022 год
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</si>
  <si>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на 2022 год </t>
  </si>
  <si>
    <t xml:space="preserve">Приложение № 5
                                                       к решению Совета  депутатов     
                                                       Новомарьясовского  сельсовета
                                                                              от "           "                    2023 года № 
</t>
  </si>
  <si>
    <t xml:space="preserve">
Отчет об исполнении бюджетных асигнований на исполнение публичных нормативных обязательств муниципального образования
Новомарьясовский сельсовет на 2022 год
</t>
  </si>
  <si>
    <t>Муниципальная программа "Спорт,физкультура и здоровье на 2022 год и плановый период 2023 и 2024 годов"</t>
  </si>
  <si>
    <t xml:space="preserve">"     "                    2023 г. № </t>
  </si>
  <si>
    <t xml:space="preserve">ОТЧЕТ об исполнении
муниципальных программ, предусмотренных к финансированию из бюджета муниципального образования
Новомарьясовский сельсовет на плановый период 2022  году
</t>
  </si>
  <si>
    <t>Другие вопросы в области национальной экономики</t>
  </si>
  <si>
    <t>Другие вопросы в области охраны окружающей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</si>
  <si>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</si>
  <si>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</si>
  <si>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Общеэкономические вопросы</t>
  </si>
  <si>
    <t>Дорожное хозяйство (дорожные фонды)</t>
  </si>
  <si>
    <t>Физическая культура</t>
  </si>
  <si>
    <t>10 0 00 00000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</si>
</sst>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#,##0.00\ &quot;₽&quot;"/>
  </numFmts>
  <fonts count="6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22272F"/>
      <name val="Times New Roman"/>
      <family val="1"/>
    </font>
    <font>
      <sz val="12"/>
      <color rgb="FF22272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49" fontId="4" fillId="0" borderId="12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vertical="top" wrapText="1"/>
    </xf>
    <xf numFmtId="4" fontId="13" fillId="32" borderId="1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2" fontId="5" fillId="0" borderId="1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4" fillId="34" borderId="14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49" fontId="4" fillId="34" borderId="12" xfId="0" applyNumberFormat="1" applyFont="1" applyFill="1" applyBorder="1" applyAlignment="1">
      <alignment vertical="top" wrapText="1"/>
    </xf>
    <xf numFmtId="49" fontId="4" fillId="34" borderId="13" xfId="0" applyNumberFormat="1" applyFont="1" applyFill="1" applyBorder="1" applyAlignment="1">
      <alignment horizontal="left" vertical="top" wrapText="1"/>
    </xf>
    <xf numFmtId="49" fontId="2" fillId="35" borderId="12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justify" vertical="center" wrapText="1"/>
    </xf>
    <xf numFmtId="4" fontId="2" fillId="0" borderId="13" xfId="0" applyNumberFormat="1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top" wrapText="1"/>
    </xf>
    <xf numFmtId="4" fontId="4" fillId="34" borderId="14" xfId="0" applyNumberFormat="1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4" fontId="2" fillId="35" borderId="12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vertical="center" wrapText="1"/>
    </xf>
    <xf numFmtId="49" fontId="4" fillId="34" borderId="12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justify" vertical="top" wrapText="1"/>
    </xf>
    <xf numFmtId="0" fontId="58" fillId="0" borderId="10" xfId="0" applyFont="1" applyBorder="1" applyAlignment="1">
      <alignment wrapText="1"/>
    </xf>
    <xf numFmtId="0" fontId="57" fillId="0" borderId="2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49" fontId="4" fillId="35" borderId="12" xfId="0" applyNumberFormat="1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justify" vertical="top" wrapText="1"/>
    </xf>
    <xf numFmtId="49" fontId="4" fillId="0" borderId="14" xfId="0" applyNumberFormat="1" applyFont="1" applyFill="1" applyBorder="1" applyAlignment="1">
      <alignment vertical="top" wrapText="1"/>
    </xf>
    <xf numFmtId="0" fontId="5" fillId="36" borderId="21" xfId="0" applyFont="1" applyFill="1" applyBorder="1" applyAlignment="1">
      <alignment horizontal="justify" vertical="top" wrapText="1"/>
    </xf>
    <xf numFmtId="4" fontId="4" fillId="35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 horizontal="center"/>
    </xf>
    <xf numFmtId="0" fontId="56" fillId="0" borderId="24" xfId="0" applyFont="1" applyBorder="1" applyAlignment="1">
      <alignment horizontal="justify" vertical="top" wrapText="1"/>
    </xf>
    <xf numFmtId="0" fontId="56" fillId="0" borderId="24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5" fillId="0" borderId="24" xfId="0" applyFont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Border="1" applyAlignment="1">
      <alignment vertical="top" wrapText="1"/>
    </xf>
    <xf numFmtId="49" fontId="4" fillId="37" borderId="22" xfId="0" applyNumberFormat="1" applyFont="1" applyFill="1" applyBorder="1" applyAlignment="1">
      <alignment vertical="top" wrapText="1"/>
    </xf>
    <xf numFmtId="49" fontId="4" fillId="37" borderId="22" xfId="0" applyNumberFormat="1" applyFont="1" applyFill="1" applyBorder="1" applyAlignment="1">
      <alignment horizontal="center" vertical="top" wrapText="1"/>
    </xf>
    <xf numFmtId="49" fontId="2" fillId="37" borderId="10" xfId="0" applyNumberFormat="1" applyFont="1" applyFill="1" applyBorder="1" applyAlignment="1">
      <alignment vertical="top" wrapText="1"/>
    </xf>
    <xf numFmtId="49" fontId="2" fillId="37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56" fillId="37" borderId="11" xfId="0" applyFont="1" applyFill="1" applyBorder="1" applyAlignment="1">
      <alignment vertical="top" wrapText="1"/>
    </xf>
    <xf numFmtId="0" fontId="4" fillId="36" borderId="21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left" vertical="center" wrapText="1"/>
    </xf>
    <xf numFmtId="49" fontId="2" fillId="37" borderId="26" xfId="0" applyNumberFormat="1" applyFont="1" applyFill="1" applyBorder="1" applyAlignment="1">
      <alignment vertical="top" wrapText="1"/>
    </xf>
    <xf numFmtId="49" fontId="2" fillId="0" borderId="26" xfId="0" applyNumberFormat="1" applyFont="1" applyBorder="1" applyAlignment="1">
      <alignment vertical="top" wrapText="1"/>
    </xf>
    <xf numFmtId="0" fontId="2" fillId="35" borderId="27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15" fillId="0" borderId="12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6" fillId="0" borderId="32" xfId="0" applyFont="1" applyBorder="1" applyAlignment="1">
      <alignment wrapText="1"/>
    </xf>
    <xf numFmtId="0" fontId="59" fillId="0" borderId="23" xfId="0" applyFont="1" applyBorder="1" applyAlignment="1">
      <alignment wrapText="1"/>
    </xf>
    <xf numFmtId="0" fontId="56" fillId="0" borderId="23" xfId="0" applyFont="1" applyBorder="1" applyAlignment="1">
      <alignment wrapText="1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3" fillId="0" borderId="24" xfId="0" applyFont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17" fillId="0" borderId="22" xfId="0" applyFont="1" applyBorder="1" applyAlignment="1">
      <alignment horizontal="justify" vertical="top" wrapText="1"/>
    </xf>
    <xf numFmtId="0" fontId="16" fillId="0" borderId="10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5" fillId="0" borderId="36" xfId="0" applyFont="1" applyBorder="1" applyAlignment="1">
      <alignment horizontal="center" vertical="top" wrapText="1"/>
    </xf>
    <xf numFmtId="2" fontId="5" fillId="0" borderId="36" xfId="0" applyNumberFormat="1" applyFont="1" applyBorder="1" applyAlignment="1">
      <alignment horizontal="center" vertical="top" wrapText="1"/>
    </xf>
    <xf numFmtId="2" fontId="3" fillId="0" borderId="36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2" fillId="0" borderId="38" xfId="0" applyFont="1" applyBorder="1" applyAlignment="1">
      <alignment vertical="center" wrapText="1"/>
    </xf>
    <xf numFmtId="49" fontId="2" fillId="35" borderId="39" xfId="0" applyNumberFormat="1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vertical="top" wrapText="1"/>
    </xf>
    <xf numFmtId="49" fontId="4" fillId="35" borderId="39" xfId="0" applyNumberFormat="1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2" fillId="0" borderId="40" xfId="0" applyFont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4" fillId="0" borderId="23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top" wrapText="1"/>
    </xf>
    <xf numFmtId="3" fontId="2" fillId="0" borderId="40" xfId="0" applyNumberFormat="1" applyFont="1" applyBorder="1" applyAlignment="1">
      <alignment horizontal="left" vertical="top" wrapText="1"/>
    </xf>
    <xf numFmtId="49" fontId="2" fillId="0" borderId="40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 wrapText="1"/>
    </xf>
    <xf numFmtId="3" fontId="2" fillId="0" borderId="36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left" vertical="top" wrapText="1"/>
    </xf>
    <xf numFmtId="2" fontId="4" fillId="0" borderId="14" xfId="0" applyNumberFormat="1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2" fontId="4" fillId="34" borderId="12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2" fontId="2" fillId="0" borderId="37" xfId="0" applyNumberFormat="1" applyFont="1" applyFill="1" applyBorder="1" applyAlignment="1">
      <alignment horizontal="center" vertical="top" wrapText="1"/>
    </xf>
    <xf numFmtId="2" fontId="4" fillId="0" borderId="39" xfId="0" applyNumberFormat="1" applyFont="1" applyFill="1" applyBorder="1" applyAlignment="1">
      <alignment horizontal="center" vertical="top" wrapText="1"/>
    </xf>
    <xf numFmtId="2" fontId="4" fillId="0" borderId="37" xfId="0" applyNumberFormat="1" applyFont="1" applyFill="1" applyBorder="1" applyAlignment="1">
      <alignment horizontal="center" vertical="top" wrapText="1"/>
    </xf>
    <xf numFmtId="2" fontId="4" fillId="0" borderId="44" xfId="0" applyNumberFormat="1" applyFont="1" applyFill="1" applyBorder="1" applyAlignment="1">
      <alignment horizontal="center" vertical="top" wrapText="1"/>
    </xf>
    <xf numFmtId="2" fontId="2" fillId="0" borderId="39" xfId="0" applyNumberFormat="1" applyFont="1" applyFill="1" applyBorder="1" applyAlignment="1">
      <alignment horizontal="center" vertical="top" wrapText="1"/>
    </xf>
    <xf numFmtId="2" fontId="2" fillId="0" borderId="44" xfId="0" applyNumberFormat="1" applyFont="1" applyFill="1" applyBorder="1" applyAlignment="1">
      <alignment horizontal="center" vertical="top" wrapText="1"/>
    </xf>
    <xf numFmtId="2" fontId="2" fillId="0" borderId="45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4" fillId="34" borderId="14" xfId="0" applyNumberFormat="1" applyFont="1" applyFill="1" applyBorder="1" applyAlignment="1">
      <alignment horizontal="left" vertical="top" wrapText="1"/>
    </xf>
    <xf numFmtId="2" fontId="4" fillId="37" borderId="0" xfId="0" applyNumberFormat="1" applyFont="1" applyFill="1" applyBorder="1" applyAlignment="1">
      <alignment horizontal="center" vertical="top" wrapText="1"/>
    </xf>
    <xf numFmtId="2" fontId="2" fillId="37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top" wrapText="1"/>
    </xf>
    <xf numFmtId="2" fontId="2" fillId="0" borderId="46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2" fontId="4" fillId="35" borderId="12" xfId="0" applyNumberFormat="1" applyFont="1" applyFill="1" applyBorder="1" applyAlignment="1">
      <alignment horizontal="left" vertical="top" wrapText="1"/>
    </xf>
    <xf numFmtId="2" fontId="2" fillId="35" borderId="12" xfId="0" applyNumberFormat="1" applyFont="1" applyFill="1" applyBorder="1" applyAlignment="1">
      <alignment horizontal="left" vertical="top" wrapText="1"/>
    </xf>
    <xf numFmtId="2" fontId="4" fillId="32" borderId="12" xfId="0" applyNumberFormat="1" applyFont="1" applyFill="1" applyBorder="1" applyAlignment="1">
      <alignment horizontal="left" vertical="top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0" fontId="15" fillId="0" borderId="46" xfId="0" applyFont="1" applyBorder="1" applyAlignment="1">
      <alignment vertical="center" wrapText="1"/>
    </xf>
    <xf numFmtId="0" fontId="57" fillId="37" borderId="48" xfId="0" applyFont="1" applyFill="1" applyBorder="1" applyAlignment="1">
      <alignment horizontal="center" vertical="center" wrapText="1"/>
    </xf>
    <xf numFmtId="0" fontId="57" fillId="37" borderId="48" xfId="0" applyFont="1" applyFill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2" fontId="4" fillId="0" borderId="49" xfId="0" applyNumberFormat="1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60" fillId="0" borderId="12" xfId="0" applyNumberFormat="1" applyFont="1" applyBorder="1" applyAlignment="1">
      <alignment horizontal="center" vertical="center"/>
    </xf>
    <xf numFmtId="2" fontId="60" fillId="0" borderId="12" xfId="0" applyNumberFormat="1" applyFont="1" applyFill="1" applyBorder="1" applyAlignment="1">
      <alignment horizontal="center" vertical="center"/>
    </xf>
    <xf numFmtId="2" fontId="61" fillId="0" borderId="12" xfId="0" applyNumberFormat="1" applyFont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2" fontId="60" fillId="35" borderId="23" xfId="0" applyNumberFormat="1" applyFont="1" applyFill="1" applyBorder="1" applyAlignment="1">
      <alignment horizontal="center" vertical="center"/>
    </xf>
    <xf numFmtId="2" fontId="61" fillId="0" borderId="12" xfId="0" applyNumberFormat="1" applyFont="1" applyFill="1" applyBorder="1" applyAlignment="1">
      <alignment horizontal="center" vertical="center"/>
    </xf>
    <xf numFmtId="2" fontId="4" fillId="34" borderId="2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3" fillId="32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49" fontId="2" fillId="0" borderId="41" xfId="0" applyNumberFormat="1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62" fillId="0" borderId="32" xfId="0" applyFont="1" applyBorder="1" applyAlignment="1">
      <alignment/>
    </xf>
    <xf numFmtId="0" fontId="63" fillId="0" borderId="50" xfId="0" applyFont="1" applyBorder="1" applyAlignment="1">
      <alignment vertical="top"/>
    </xf>
    <xf numFmtId="2" fontId="4" fillId="0" borderId="36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vertical="top" wrapText="1"/>
    </xf>
    <xf numFmtId="49" fontId="2" fillId="0" borderId="40" xfId="0" applyNumberFormat="1" applyFont="1" applyBorder="1" applyAlignment="1">
      <alignment vertical="top" wrapText="1"/>
    </xf>
    <xf numFmtId="49" fontId="2" fillId="37" borderId="40" xfId="0" applyNumberFormat="1" applyFont="1" applyFill="1" applyBorder="1" applyAlignment="1">
      <alignment vertical="top" wrapText="1"/>
    </xf>
    <xf numFmtId="49" fontId="2" fillId="0" borderId="40" xfId="0" applyNumberFormat="1" applyFont="1" applyBorder="1" applyAlignment="1">
      <alignment horizontal="center" vertical="top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40" xfId="0" applyFont="1" applyFill="1" applyBorder="1" applyAlignment="1">
      <alignment horizontal="center" vertical="top" wrapText="1"/>
    </xf>
    <xf numFmtId="0" fontId="4" fillId="38" borderId="11" xfId="0" applyFont="1" applyFill="1" applyBorder="1" applyAlignment="1">
      <alignment vertical="center" wrapText="1"/>
    </xf>
    <xf numFmtId="0" fontId="2" fillId="38" borderId="23" xfId="0" applyFont="1" applyFill="1" applyBorder="1" applyAlignment="1">
      <alignment horizontal="center" vertical="top" wrapText="1"/>
    </xf>
    <xf numFmtId="49" fontId="2" fillId="38" borderId="12" xfId="0" applyNumberFormat="1" applyFont="1" applyFill="1" applyBorder="1" applyAlignment="1">
      <alignment horizontal="center" vertical="top" wrapText="1"/>
    </xf>
    <xf numFmtId="2" fontId="4" fillId="38" borderId="39" xfId="0" applyNumberFormat="1" applyFont="1" applyFill="1" applyBorder="1" applyAlignment="1">
      <alignment horizontal="center" vertical="top" wrapText="1"/>
    </xf>
    <xf numFmtId="4" fontId="4" fillId="38" borderId="17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top"/>
    </xf>
    <xf numFmtId="2" fontId="4" fillId="0" borderId="12" xfId="0" applyNumberFormat="1" applyFont="1" applyBorder="1" applyAlignment="1">
      <alignment horizontal="center" vertical="top" wrapText="1"/>
    </xf>
    <xf numFmtId="0" fontId="4" fillId="0" borderId="45" xfId="0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57" fillId="0" borderId="24" xfId="0" applyFont="1" applyBorder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52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" fillId="0" borderId="1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172" fontId="2" fillId="0" borderId="53" xfId="0" applyNumberFormat="1" applyFont="1" applyFill="1" applyBorder="1" applyAlignment="1">
      <alignment horizontal="center" vertical="top" wrapText="1"/>
    </xf>
    <xf numFmtId="172" fontId="2" fillId="0" borderId="38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3" fillId="0" borderId="14" xfId="0" applyNumberFormat="1" applyFont="1" applyFill="1" applyBorder="1" applyAlignment="1">
      <alignment horizontal="center" vertical="top"/>
    </xf>
    <xf numFmtId="172" fontId="3" fillId="0" borderId="13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30" xfId="0" applyNumberFormat="1" applyFont="1" applyBorder="1" applyAlignment="1">
      <alignment horizontal="center" vertical="top" wrapText="1"/>
    </xf>
    <xf numFmtId="4" fontId="2" fillId="0" borderId="54" xfId="0" applyNumberFormat="1" applyFont="1" applyBorder="1" applyAlignment="1">
      <alignment horizontal="center" vertical="top" wrapText="1"/>
    </xf>
    <xf numFmtId="4" fontId="0" fillId="0" borderId="14" xfId="0" applyNumberFormat="1" applyBorder="1" applyAlignment="1">
      <alignment horizontal="center" vertical="top"/>
    </xf>
    <xf numFmtId="4" fontId="0" fillId="0" borderId="30" xfId="0" applyNumberFormat="1" applyBorder="1" applyAlignment="1">
      <alignment horizontal="center" vertical="top"/>
    </xf>
    <xf numFmtId="4" fontId="0" fillId="0" borderId="54" xfId="0" applyNumberForma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top"/>
    </xf>
    <xf numFmtId="0" fontId="0" fillId="0" borderId="36" xfId="0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3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SheetLayoutView="100" zoomScalePageLayoutView="0" workbookViewId="0" topLeftCell="A16">
      <selection activeCell="C22" sqref="C22"/>
    </sheetView>
  </sheetViews>
  <sheetFormatPr defaultColWidth="9.140625" defaultRowHeight="15"/>
  <cols>
    <col min="1" max="1" width="33.140625" style="0" customWidth="1"/>
    <col min="2" max="2" width="41.28125" style="0" customWidth="1"/>
    <col min="3" max="3" width="18.00390625" style="1" customWidth="1"/>
    <col min="4" max="4" width="17.421875" style="0" customWidth="1"/>
  </cols>
  <sheetData>
    <row r="1" spans="1:5" ht="87.75" customHeight="1">
      <c r="A1" s="385" t="s">
        <v>386</v>
      </c>
      <c r="B1" s="385"/>
      <c r="C1" s="385"/>
      <c r="D1" s="385"/>
      <c r="E1" s="2"/>
    </row>
    <row r="2" spans="1:5" ht="14.25" customHeight="1">
      <c r="A2" s="90"/>
      <c r="B2" s="391" t="s">
        <v>393</v>
      </c>
      <c r="C2" s="391"/>
      <c r="D2" s="391"/>
      <c r="E2" s="2"/>
    </row>
    <row r="3" spans="1:5" ht="4.5" customHeight="1">
      <c r="A3" s="390"/>
      <c r="B3" s="390"/>
      <c r="C3" s="390"/>
      <c r="D3" s="390"/>
      <c r="E3" s="2"/>
    </row>
    <row r="4" spans="1:4" ht="32.25" customHeight="1">
      <c r="A4" s="390" t="s">
        <v>394</v>
      </c>
      <c r="B4" s="390"/>
      <c r="C4" s="390"/>
      <c r="D4" s="390"/>
    </row>
    <row r="5" ht="15.75" thickBot="1">
      <c r="C5" s="91" t="s">
        <v>133</v>
      </c>
    </row>
    <row r="6" spans="1:4" ht="15.75" customHeight="1">
      <c r="A6" s="392" t="s">
        <v>20</v>
      </c>
      <c r="B6" s="392" t="s">
        <v>21</v>
      </c>
      <c r="C6" s="388" t="s">
        <v>387</v>
      </c>
      <c r="D6" s="386" t="s">
        <v>388</v>
      </c>
    </row>
    <row r="7" spans="1:4" ht="17.25" customHeight="1" thickBot="1">
      <c r="A7" s="393"/>
      <c r="B7" s="393"/>
      <c r="C7" s="389"/>
      <c r="D7" s="387"/>
    </row>
    <row r="8" spans="1:4" ht="30.75" customHeight="1" thickBot="1">
      <c r="A8" s="5" t="s">
        <v>22</v>
      </c>
      <c r="B8" s="6" t="s">
        <v>23</v>
      </c>
      <c r="C8" s="221" t="s">
        <v>19</v>
      </c>
      <c r="D8" s="220"/>
    </row>
    <row r="9" spans="1:4" ht="32.25" customHeight="1" thickBot="1">
      <c r="A9" s="5" t="s">
        <v>24</v>
      </c>
      <c r="B9" s="6" t="s">
        <v>25</v>
      </c>
      <c r="C9" s="221" t="s">
        <v>19</v>
      </c>
      <c r="D9" s="220"/>
    </row>
    <row r="10" spans="1:4" ht="49.5" customHeight="1" thickBot="1">
      <c r="A10" s="5" t="s">
        <v>26</v>
      </c>
      <c r="B10" s="6" t="s">
        <v>314</v>
      </c>
      <c r="C10" s="221" t="s">
        <v>19</v>
      </c>
      <c r="D10" s="220"/>
    </row>
    <row r="11" spans="1:4" ht="48" customHeight="1" thickBot="1">
      <c r="A11" s="7" t="s">
        <v>27</v>
      </c>
      <c r="B11" s="4" t="s">
        <v>315</v>
      </c>
      <c r="C11" s="219" t="s">
        <v>19</v>
      </c>
      <c r="D11" s="220"/>
    </row>
    <row r="12" spans="1:4" ht="45.75" customHeight="1" thickBot="1">
      <c r="A12" s="5" t="s">
        <v>28</v>
      </c>
      <c r="B12" s="6" t="s">
        <v>29</v>
      </c>
      <c r="C12" s="221" t="s">
        <v>19</v>
      </c>
      <c r="D12" s="220"/>
    </row>
    <row r="13" spans="1:4" ht="46.5" customHeight="1" thickBot="1">
      <c r="A13" s="7" t="s">
        <v>30</v>
      </c>
      <c r="B13" s="4" t="s">
        <v>31</v>
      </c>
      <c r="C13" s="219" t="s">
        <v>19</v>
      </c>
      <c r="D13" s="220"/>
    </row>
    <row r="14" spans="1:4" ht="47.25" customHeight="1" thickBot="1">
      <c r="A14" s="5" t="s">
        <v>32</v>
      </c>
      <c r="B14" s="6" t="s">
        <v>33</v>
      </c>
      <c r="C14" s="221" t="s">
        <v>19</v>
      </c>
      <c r="D14" s="220"/>
    </row>
    <row r="15" spans="1:4" ht="65.25" customHeight="1" thickBot="1">
      <c r="A15" s="5" t="s">
        <v>34</v>
      </c>
      <c r="B15" s="6" t="s">
        <v>316</v>
      </c>
      <c r="C15" s="221" t="s">
        <v>19</v>
      </c>
      <c r="D15" s="220"/>
    </row>
    <row r="16" spans="1:4" ht="62.25" customHeight="1" thickBot="1">
      <c r="A16" s="7" t="s">
        <v>35</v>
      </c>
      <c r="B16" s="4" t="s">
        <v>317</v>
      </c>
      <c r="C16" s="219" t="s">
        <v>19</v>
      </c>
      <c r="D16" s="220"/>
    </row>
    <row r="17" spans="1:4" ht="72" thickBot="1">
      <c r="A17" s="5" t="s">
        <v>36</v>
      </c>
      <c r="B17" s="6" t="s">
        <v>37</v>
      </c>
      <c r="C17" s="219" t="s">
        <v>19</v>
      </c>
      <c r="D17" s="220"/>
    </row>
    <row r="18" spans="1:8" ht="64.5" customHeight="1" thickBot="1">
      <c r="A18" s="7" t="s">
        <v>38</v>
      </c>
      <c r="B18" s="4" t="s">
        <v>39</v>
      </c>
      <c r="C18" s="219" t="s">
        <v>19</v>
      </c>
      <c r="D18" s="220"/>
      <c r="H18" t="s">
        <v>261</v>
      </c>
    </row>
    <row r="19" spans="1:4" ht="33" customHeight="1" thickBot="1">
      <c r="A19" s="5" t="s">
        <v>40</v>
      </c>
      <c r="B19" s="6" t="s">
        <v>41</v>
      </c>
      <c r="C19" s="222">
        <v>2310374</v>
      </c>
      <c r="D19" s="315">
        <v>-2371093.95</v>
      </c>
    </row>
    <row r="20" spans="1:4" ht="18.75" customHeight="1" thickBot="1">
      <c r="A20" s="5" t="s">
        <v>42</v>
      </c>
      <c r="B20" s="6" t="s">
        <v>43</v>
      </c>
      <c r="C20" s="222">
        <f aca="true" t="shared" si="0" ref="C20:D22">C21</f>
        <v>24874494.29</v>
      </c>
      <c r="D20" s="315">
        <f t="shared" si="0"/>
        <v>-24926081.54</v>
      </c>
    </row>
    <row r="21" spans="1:4" ht="32.25" customHeight="1" thickBot="1">
      <c r="A21" s="7" t="s">
        <v>44</v>
      </c>
      <c r="B21" s="4" t="s">
        <v>45</v>
      </c>
      <c r="C21" s="223">
        <f t="shared" si="0"/>
        <v>24874494.29</v>
      </c>
      <c r="D21" s="315">
        <f t="shared" si="0"/>
        <v>-24926081.54</v>
      </c>
    </row>
    <row r="22" spans="1:4" ht="33" customHeight="1" thickBot="1">
      <c r="A22" s="7" t="s">
        <v>46</v>
      </c>
      <c r="B22" s="4" t="s">
        <v>47</v>
      </c>
      <c r="C22" s="223">
        <f t="shared" si="0"/>
        <v>24874494.29</v>
      </c>
      <c r="D22" s="315">
        <f t="shared" si="0"/>
        <v>-24926081.54</v>
      </c>
    </row>
    <row r="23" spans="1:4" ht="31.5" customHeight="1" thickBot="1">
      <c r="A23" s="7" t="s">
        <v>48</v>
      </c>
      <c r="B23" s="4" t="s">
        <v>49</v>
      </c>
      <c r="C23" s="223">
        <v>24874494.29</v>
      </c>
      <c r="D23" s="315">
        <v>-24926081.54</v>
      </c>
    </row>
    <row r="24" spans="1:4" ht="33" customHeight="1" thickBot="1">
      <c r="A24" s="5" t="s">
        <v>50</v>
      </c>
      <c r="B24" s="6" t="s">
        <v>51</v>
      </c>
      <c r="C24" s="222">
        <f aca="true" t="shared" si="1" ref="C24:D26">C25</f>
        <v>27184868.29</v>
      </c>
      <c r="D24" s="316">
        <f t="shared" si="1"/>
        <v>22554987.59</v>
      </c>
    </row>
    <row r="25" spans="1:4" ht="36" customHeight="1" thickBot="1">
      <c r="A25" s="7" t="s">
        <v>52</v>
      </c>
      <c r="B25" s="4" t="s">
        <v>53</v>
      </c>
      <c r="C25" s="223">
        <f t="shared" si="1"/>
        <v>27184868.29</v>
      </c>
      <c r="D25" s="315">
        <f t="shared" si="1"/>
        <v>22554987.59</v>
      </c>
    </row>
    <row r="26" spans="1:4" ht="33.75" customHeight="1" thickBot="1">
      <c r="A26" s="7" t="s">
        <v>54</v>
      </c>
      <c r="B26" s="4" t="s">
        <v>55</v>
      </c>
      <c r="C26" s="223">
        <f t="shared" si="1"/>
        <v>27184868.29</v>
      </c>
      <c r="D26" s="315">
        <f t="shared" si="1"/>
        <v>22554987.59</v>
      </c>
    </row>
    <row r="27" spans="1:4" ht="34.5" customHeight="1" thickBot="1">
      <c r="A27" s="7" t="s">
        <v>56</v>
      </c>
      <c r="B27" s="4" t="s">
        <v>57</v>
      </c>
      <c r="C27" s="223">
        <v>27184868.29</v>
      </c>
      <c r="D27" s="315">
        <v>22554987.59</v>
      </c>
    </row>
    <row r="28" spans="1:4" ht="21.75" customHeight="1" thickBot="1">
      <c r="A28" s="383" t="s">
        <v>58</v>
      </c>
      <c r="B28" s="384"/>
      <c r="C28" s="94">
        <v>2310374</v>
      </c>
      <c r="D28" s="317">
        <v>-2371093.95</v>
      </c>
    </row>
  </sheetData>
  <sheetProtection/>
  <mergeCells count="9">
    <mergeCell ref="A28:B28"/>
    <mergeCell ref="A1:D1"/>
    <mergeCell ref="D6:D7"/>
    <mergeCell ref="C6:C7"/>
    <mergeCell ref="A3:D3"/>
    <mergeCell ref="A4:D4"/>
    <mergeCell ref="B2:D2"/>
    <mergeCell ref="A6:A7"/>
    <mergeCell ref="B6:B7"/>
  </mergeCells>
  <printOptions/>
  <pageMargins left="0.7" right="0.7" top="0.36" bottom="0.41" header="0.3" footer="0.3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view="pageBreakPreview" zoomScaleSheetLayoutView="100" zoomScalePageLayoutView="0" workbookViewId="0" topLeftCell="A34">
      <selection activeCell="C53" sqref="C53"/>
    </sheetView>
  </sheetViews>
  <sheetFormatPr defaultColWidth="9.140625" defaultRowHeight="15"/>
  <cols>
    <col min="1" max="1" width="28.7109375" style="48" customWidth="1"/>
    <col min="2" max="2" width="80.421875" style="48" customWidth="1"/>
    <col min="3" max="3" width="16.8515625" style="48" customWidth="1"/>
    <col min="4" max="4" width="15.421875" style="49" customWidth="1"/>
    <col min="5" max="5" width="0.5625" style="49" customWidth="1"/>
  </cols>
  <sheetData>
    <row r="1" spans="1:5" ht="90.75" customHeight="1">
      <c r="A1" s="400" t="s">
        <v>395</v>
      </c>
      <c r="B1" s="400"/>
      <c r="C1" s="400"/>
      <c r="D1" s="400"/>
      <c r="E1" s="215"/>
    </row>
    <row r="2" spans="1:5" ht="3.75" customHeight="1">
      <c r="A2" s="400"/>
      <c r="B2" s="401"/>
      <c r="C2" s="401"/>
      <c r="D2" s="228"/>
      <c r="E2" s="224"/>
    </row>
    <row r="3" spans="1:5" ht="30.75" customHeight="1">
      <c r="A3" s="394" t="s">
        <v>396</v>
      </c>
      <c r="B3" s="395"/>
      <c r="C3" s="395"/>
      <c r="D3" s="395"/>
      <c r="E3" s="214"/>
    </row>
    <row r="4" spans="4:5" ht="15" customHeight="1" thickBot="1">
      <c r="D4" s="160" t="s">
        <v>133</v>
      </c>
      <c r="E4" s="160"/>
    </row>
    <row r="5" spans="1:5" ht="17.25" customHeight="1">
      <c r="A5" s="46" t="s">
        <v>60</v>
      </c>
      <c r="B5" s="398" t="s">
        <v>62</v>
      </c>
      <c r="C5" s="396" t="s">
        <v>389</v>
      </c>
      <c r="D5" s="402" t="s">
        <v>388</v>
      </c>
      <c r="E5" s="225"/>
    </row>
    <row r="6" spans="1:5" ht="33.75" customHeight="1" thickBot="1">
      <c r="A6" s="47" t="s">
        <v>61</v>
      </c>
      <c r="B6" s="399"/>
      <c r="C6" s="397"/>
      <c r="D6" s="403"/>
      <c r="E6" s="225"/>
    </row>
    <row r="7" spans="1:5" ht="24" customHeight="1" thickBot="1">
      <c r="A7" s="95" t="s">
        <v>63</v>
      </c>
      <c r="B7" s="96" t="s">
        <v>136</v>
      </c>
      <c r="C7" s="318">
        <f>SUM(C8+C11+C17+C20+C28+C31+C35)</f>
        <v>2695471.29</v>
      </c>
      <c r="D7" s="332">
        <f>SUM(D8+D11+D17+D20+D28+D31+D35)</f>
        <v>2771719.48</v>
      </c>
      <c r="E7" s="202"/>
    </row>
    <row r="8" spans="1:5" ht="20.25" customHeight="1" thickBot="1">
      <c r="A8" s="97" t="s">
        <v>64</v>
      </c>
      <c r="B8" s="98" t="s">
        <v>137</v>
      </c>
      <c r="C8" s="319">
        <f>SUM(C9)</f>
        <v>800000</v>
      </c>
      <c r="D8" s="332">
        <f>SUM(D9)</f>
        <v>800947.07</v>
      </c>
      <c r="E8" s="202"/>
    </row>
    <row r="9" spans="1:5" ht="21.75" customHeight="1" thickBot="1">
      <c r="A9" s="99" t="s">
        <v>65</v>
      </c>
      <c r="B9" s="100" t="s">
        <v>66</v>
      </c>
      <c r="C9" s="320">
        <f>SUM(C10)</f>
        <v>800000</v>
      </c>
      <c r="D9" s="327">
        <f>SUM(D10)</f>
        <v>800947.07</v>
      </c>
      <c r="E9" s="226"/>
    </row>
    <row r="10" spans="1:5" s="32" customFormat="1" ht="67.5" customHeight="1" thickBot="1">
      <c r="A10" s="99" t="s">
        <v>67</v>
      </c>
      <c r="B10" s="100" t="s">
        <v>158</v>
      </c>
      <c r="C10" s="320">
        <v>800000</v>
      </c>
      <c r="D10" s="326">
        <v>800947.07</v>
      </c>
      <c r="E10" s="226"/>
    </row>
    <row r="11" spans="1:5" s="32" customFormat="1" ht="32.25" customHeight="1" thickBot="1">
      <c r="A11" s="97" t="s">
        <v>1</v>
      </c>
      <c r="B11" s="98" t="s">
        <v>2</v>
      </c>
      <c r="C11" s="319">
        <f>SUM(C12)</f>
        <v>508000</v>
      </c>
      <c r="D11" s="328">
        <f>SUM(D12)</f>
        <v>586121.77</v>
      </c>
      <c r="E11" s="202"/>
    </row>
    <row r="12" spans="1:5" s="32" customFormat="1" ht="33.75" customHeight="1" thickBot="1">
      <c r="A12" s="99" t="s">
        <v>138</v>
      </c>
      <c r="B12" s="100" t="s">
        <v>139</v>
      </c>
      <c r="C12" s="320">
        <f>SUM(C13+C14+C15+C16)</f>
        <v>508000</v>
      </c>
      <c r="D12" s="326">
        <f>SUM(D13+D14+D15+D16)</f>
        <v>586121.77</v>
      </c>
      <c r="E12" s="226"/>
    </row>
    <row r="13" spans="1:5" s="32" customFormat="1" ht="96.75" customHeight="1" thickBot="1">
      <c r="A13" s="99" t="s">
        <v>326</v>
      </c>
      <c r="B13" s="206" t="s">
        <v>327</v>
      </c>
      <c r="C13" s="320">
        <v>244000</v>
      </c>
      <c r="D13" s="326">
        <v>293826.96</v>
      </c>
      <c r="E13" s="226"/>
    </row>
    <row r="14" spans="1:5" s="32" customFormat="1" ht="105.75" customHeight="1" thickBot="1">
      <c r="A14" s="99" t="s">
        <v>328</v>
      </c>
      <c r="B14" s="207" t="s">
        <v>329</v>
      </c>
      <c r="C14" s="320">
        <v>1600</v>
      </c>
      <c r="D14" s="326">
        <v>1587.03</v>
      </c>
      <c r="E14" s="226"/>
    </row>
    <row r="15" spans="1:5" s="32" customFormat="1" ht="81" customHeight="1" thickBot="1">
      <c r="A15" s="99" t="s">
        <v>330</v>
      </c>
      <c r="B15" s="208" t="s">
        <v>331</v>
      </c>
      <c r="C15" s="320">
        <v>262400</v>
      </c>
      <c r="D15" s="326">
        <v>324418.17</v>
      </c>
      <c r="E15" s="226"/>
    </row>
    <row r="16" spans="1:5" s="32" customFormat="1" ht="58.5" customHeight="1" thickBot="1">
      <c r="A16" s="99" t="s">
        <v>0</v>
      </c>
      <c r="B16" s="100" t="s">
        <v>6</v>
      </c>
      <c r="C16" s="329">
        <v>0</v>
      </c>
      <c r="D16" s="331">
        <v>-33710.39</v>
      </c>
      <c r="E16" s="330"/>
    </row>
    <row r="17" spans="1:5" s="32" customFormat="1" ht="15.75" customHeight="1" thickBot="1">
      <c r="A17" s="97" t="s">
        <v>140</v>
      </c>
      <c r="B17" s="98" t="s">
        <v>141</v>
      </c>
      <c r="C17" s="319">
        <f>SUM(C18)</f>
        <v>185000</v>
      </c>
      <c r="D17" s="328">
        <f>SUM(D18)</f>
        <v>184704.57</v>
      </c>
      <c r="E17" s="202"/>
    </row>
    <row r="18" spans="1:5" ht="19.5" customHeight="1" thickBot="1">
      <c r="A18" s="99" t="s">
        <v>142</v>
      </c>
      <c r="B18" s="100" t="s">
        <v>143</v>
      </c>
      <c r="C18" s="320">
        <f>SUM(C19)</f>
        <v>185000</v>
      </c>
      <c r="D18" s="325">
        <f>SUM(D19)</f>
        <v>184704.57</v>
      </c>
      <c r="E18" s="226"/>
    </row>
    <row r="19" spans="1:5" ht="19.5" customHeight="1" thickBot="1">
      <c r="A19" s="99" t="s">
        <v>144</v>
      </c>
      <c r="B19" s="100" t="s">
        <v>143</v>
      </c>
      <c r="C19" s="320">
        <v>185000</v>
      </c>
      <c r="D19" s="325">
        <v>184704.57</v>
      </c>
      <c r="E19" s="226"/>
    </row>
    <row r="20" spans="1:5" s="32" customFormat="1" ht="18.75" customHeight="1" thickBot="1">
      <c r="A20" s="97" t="s">
        <v>68</v>
      </c>
      <c r="B20" s="98" t="s">
        <v>145</v>
      </c>
      <c r="C20" s="319">
        <f>SUM(C21+C23)</f>
        <v>1150600</v>
      </c>
      <c r="D20" s="328">
        <f>SUM(D21+D23)</f>
        <v>1148074.78</v>
      </c>
      <c r="E20" s="202"/>
    </row>
    <row r="21" spans="1:5" ht="18.75" customHeight="1" thickBot="1">
      <c r="A21" s="99" t="s">
        <v>69</v>
      </c>
      <c r="B21" s="100" t="s">
        <v>146</v>
      </c>
      <c r="C21" s="320">
        <f>SUM(C22)</f>
        <v>84600</v>
      </c>
      <c r="D21" s="325">
        <f>SUM(D22)</f>
        <v>84644.26</v>
      </c>
      <c r="E21" s="226"/>
    </row>
    <row r="22" spans="1:5" ht="48" customHeight="1" thickBot="1">
      <c r="A22" s="99" t="s">
        <v>70</v>
      </c>
      <c r="B22" s="100" t="s">
        <v>147</v>
      </c>
      <c r="C22" s="320">
        <v>84600</v>
      </c>
      <c r="D22" s="325">
        <v>84644.26</v>
      </c>
      <c r="E22" s="226"/>
    </row>
    <row r="23" spans="1:5" s="32" customFormat="1" ht="15.75" customHeight="1" thickBot="1">
      <c r="A23" s="97" t="s">
        <v>71</v>
      </c>
      <c r="B23" s="98" t="s">
        <v>72</v>
      </c>
      <c r="C23" s="319">
        <f>SUM(C24+C26)</f>
        <v>1066000</v>
      </c>
      <c r="D23" s="328">
        <f>SUM(D24+D26)</f>
        <v>1063430.52</v>
      </c>
      <c r="E23" s="202"/>
    </row>
    <row r="24" spans="1:5" ht="18.75" customHeight="1" thickBot="1">
      <c r="A24" s="99" t="s">
        <v>15</v>
      </c>
      <c r="B24" s="100" t="s">
        <v>148</v>
      </c>
      <c r="C24" s="320">
        <f>SUM(C25)</f>
        <v>790000</v>
      </c>
      <c r="D24" s="327">
        <f>SUM(D25)</f>
        <v>787500.64</v>
      </c>
      <c r="E24" s="226"/>
    </row>
    <row r="25" spans="1:5" s="32" customFormat="1" ht="33" customHeight="1" thickBot="1">
      <c r="A25" s="99" t="s">
        <v>14</v>
      </c>
      <c r="B25" s="100" t="s">
        <v>4</v>
      </c>
      <c r="C25" s="360">
        <v>790000</v>
      </c>
      <c r="D25" s="327">
        <v>787500.64</v>
      </c>
      <c r="E25" s="226"/>
    </row>
    <row r="26" spans="1:5" s="32" customFormat="1" ht="20.25" customHeight="1" thickBot="1">
      <c r="A26" s="99" t="s">
        <v>17</v>
      </c>
      <c r="B26" s="100" t="s">
        <v>149</v>
      </c>
      <c r="C26" s="360">
        <f>SUM(C27)</f>
        <v>276000</v>
      </c>
      <c r="D26" s="327">
        <f>SUM(D27)</f>
        <v>275929.88</v>
      </c>
      <c r="E26" s="226"/>
    </row>
    <row r="27" spans="1:5" s="32" customFormat="1" ht="33.75" customHeight="1" thickBot="1">
      <c r="A27" s="99" t="s">
        <v>16</v>
      </c>
      <c r="B27" s="100" t="s">
        <v>5</v>
      </c>
      <c r="C27" s="360">
        <v>276000</v>
      </c>
      <c r="D27" s="327">
        <v>275929.88</v>
      </c>
      <c r="E27" s="226"/>
    </row>
    <row r="28" spans="1:5" s="10" customFormat="1" ht="23.25" customHeight="1" thickBot="1">
      <c r="A28" s="97" t="s">
        <v>150</v>
      </c>
      <c r="B28" s="98" t="s">
        <v>151</v>
      </c>
      <c r="C28" s="359">
        <f>SUM(C29)</f>
        <v>1400</v>
      </c>
      <c r="D28" s="323">
        <v>1400</v>
      </c>
      <c r="E28" s="202"/>
    </row>
    <row r="29" spans="1:5" s="17" customFormat="1" ht="52.5" customHeight="1" thickBot="1">
      <c r="A29" s="99" t="s">
        <v>152</v>
      </c>
      <c r="B29" s="100" t="s">
        <v>153</v>
      </c>
      <c r="C29" s="360">
        <f>SUM(C30)</f>
        <v>1400</v>
      </c>
      <c r="D29" s="325">
        <v>1400</v>
      </c>
      <c r="E29" s="226"/>
    </row>
    <row r="30" spans="1:5" s="17" customFormat="1" ht="76.5" customHeight="1" thickBot="1">
      <c r="A30" s="99" t="s">
        <v>283</v>
      </c>
      <c r="B30" s="100" t="s">
        <v>154</v>
      </c>
      <c r="C30" s="360">
        <v>1400</v>
      </c>
      <c r="D30" s="325">
        <v>1400</v>
      </c>
      <c r="E30" s="226"/>
    </row>
    <row r="31" spans="1:5" s="17" customFormat="1" ht="55.5" customHeight="1" thickBot="1">
      <c r="A31" s="97" t="s">
        <v>294</v>
      </c>
      <c r="B31" s="98" t="s">
        <v>295</v>
      </c>
      <c r="C31" s="359">
        <v>37980</v>
      </c>
      <c r="D31" s="323">
        <v>37980</v>
      </c>
      <c r="E31" s="202"/>
    </row>
    <row r="32" spans="1:5" s="17" customFormat="1" ht="81" customHeight="1" thickBot="1">
      <c r="A32" s="99" t="s">
        <v>296</v>
      </c>
      <c r="B32" s="100" t="s">
        <v>297</v>
      </c>
      <c r="C32" s="360">
        <v>37980</v>
      </c>
      <c r="D32" s="325">
        <v>37980</v>
      </c>
      <c r="E32" s="226"/>
    </row>
    <row r="33" spans="1:5" s="17" customFormat="1" ht="66.75" customHeight="1" thickBot="1">
      <c r="A33" s="99" t="s">
        <v>298</v>
      </c>
      <c r="B33" s="191" t="s">
        <v>299</v>
      </c>
      <c r="C33" s="360">
        <v>37980</v>
      </c>
      <c r="D33" s="325">
        <v>37980</v>
      </c>
      <c r="E33" s="226"/>
    </row>
    <row r="34" spans="1:5" s="17" customFormat="1" ht="63.75" customHeight="1" thickBot="1">
      <c r="A34" s="99" t="s">
        <v>59</v>
      </c>
      <c r="B34" s="191" t="s">
        <v>300</v>
      </c>
      <c r="C34" s="360">
        <v>37980</v>
      </c>
      <c r="D34" s="325">
        <v>37980</v>
      </c>
      <c r="E34" s="226"/>
    </row>
    <row r="35" spans="1:5" s="17" customFormat="1" ht="38.25" customHeight="1" thickBot="1">
      <c r="A35" s="302" t="s">
        <v>381</v>
      </c>
      <c r="B35" s="303" t="s">
        <v>380</v>
      </c>
      <c r="C35" s="359">
        <v>12491.29</v>
      </c>
      <c r="D35" s="323">
        <v>12491.29</v>
      </c>
      <c r="E35" s="226"/>
    </row>
    <row r="36" spans="1:5" s="17" customFormat="1" ht="30.75" customHeight="1" thickBot="1">
      <c r="A36" s="99" t="s">
        <v>382</v>
      </c>
      <c r="B36" s="301" t="s">
        <v>383</v>
      </c>
      <c r="C36" s="360">
        <v>12491.29</v>
      </c>
      <c r="D36" s="325">
        <v>12491.29</v>
      </c>
      <c r="E36" s="226"/>
    </row>
    <row r="37" spans="1:5" s="17" customFormat="1" ht="39" customHeight="1" thickBot="1">
      <c r="A37" s="99" t="s">
        <v>384</v>
      </c>
      <c r="B37" s="304" t="s">
        <v>385</v>
      </c>
      <c r="C37" s="360">
        <v>12491.29</v>
      </c>
      <c r="D37" s="325">
        <v>12491.29</v>
      </c>
      <c r="E37" s="226"/>
    </row>
    <row r="38" spans="1:5" ht="21" customHeight="1" thickBot="1">
      <c r="A38" s="97" t="s">
        <v>73</v>
      </c>
      <c r="B38" s="98" t="s">
        <v>74</v>
      </c>
      <c r="C38" s="319">
        <f>SUM(C39)</f>
        <v>22179023</v>
      </c>
      <c r="D38" s="323">
        <f>SUM(D39)</f>
        <v>22148519.43</v>
      </c>
      <c r="E38" s="202"/>
    </row>
    <row r="39" spans="1:5" s="33" customFormat="1" ht="35.25" customHeight="1" thickBot="1">
      <c r="A39" s="97" t="s">
        <v>75</v>
      </c>
      <c r="B39" s="98" t="s">
        <v>155</v>
      </c>
      <c r="C39" s="319">
        <f>SUM(C42+C44+C46+C48+C50+C52+C55+C57+C59+C62+C64+C67)</f>
        <v>22179023</v>
      </c>
      <c r="D39" s="328">
        <f>SUM(D42+D44+D46+D48+D50+D52+D55+D57+D59+D62+D64+D67)</f>
        <v>22148519.43</v>
      </c>
      <c r="E39" s="202"/>
    </row>
    <row r="40" spans="1:5" ht="16.5" thickBot="1">
      <c r="A40" s="103" t="s">
        <v>190</v>
      </c>
      <c r="B40" s="104" t="s">
        <v>156</v>
      </c>
      <c r="C40" s="320">
        <v>20859300</v>
      </c>
      <c r="D40" s="282">
        <v>20859300</v>
      </c>
      <c r="E40" s="226"/>
    </row>
    <row r="41" spans="1:5" ht="32.25" thickBot="1">
      <c r="A41" s="103" t="s">
        <v>369</v>
      </c>
      <c r="B41" s="9" t="s">
        <v>367</v>
      </c>
      <c r="C41" s="360">
        <v>8969000</v>
      </c>
      <c r="D41" s="325">
        <v>8969000</v>
      </c>
      <c r="E41" s="226"/>
    </row>
    <row r="42" spans="1:5" ht="32.25" thickBot="1">
      <c r="A42" s="103" t="s">
        <v>368</v>
      </c>
      <c r="B42" s="9" t="s">
        <v>366</v>
      </c>
      <c r="C42" s="360">
        <v>8969000</v>
      </c>
      <c r="D42" s="325">
        <v>8969000</v>
      </c>
      <c r="E42" s="226"/>
    </row>
    <row r="43" spans="1:5" ht="19.5" customHeight="1" thickBot="1">
      <c r="A43" s="168" t="s">
        <v>284</v>
      </c>
      <c r="B43" s="169" t="s">
        <v>76</v>
      </c>
      <c r="C43" s="360">
        <f>SUM(C44)</f>
        <v>11743300</v>
      </c>
      <c r="D43" s="282">
        <v>11743300</v>
      </c>
      <c r="E43" s="226"/>
    </row>
    <row r="44" spans="1:5" ht="32.25" thickBot="1">
      <c r="A44" s="8" t="s">
        <v>281</v>
      </c>
      <c r="B44" s="9" t="s">
        <v>282</v>
      </c>
      <c r="C44" s="360">
        <v>11743300</v>
      </c>
      <c r="D44" s="325">
        <v>11743300</v>
      </c>
      <c r="E44" s="226"/>
    </row>
    <row r="45" spans="1:5" ht="16.5" thickBot="1">
      <c r="A45" s="356" t="s">
        <v>397</v>
      </c>
      <c r="B45" s="357" t="s">
        <v>398</v>
      </c>
      <c r="C45" s="319">
        <f>SUM(C46)</f>
        <v>147000</v>
      </c>
      <c r="D45" s="323">
        <f>SUM(D46)</f>
        <v>147000</v>
      </c>
      <c r="E45" s="227"/>
    </row>
    <row r="46" spans="1:5" ht="16.5" thickBot="1">
      <c r="A46" s="8" t="s">
        <v>399</v>
      </c>
      <c r="B46" s="358" t="s">
        <v>400</v>
      </c>
      <c r="C46" s="320">
        <v>147000</v>
      </c>
      <c r="D46" s="325">
        <v>147000</v>
      </c>
      <c r="E46" s="226"/>
    </row>
    <row r="47" spans="1:5" ht="16.5" hidden="1" thickBot="1">
      <c r="A47" s="209" t="s">
        <v>332</v>
      </c>
      <c r="B47" s="210" t="s">
        <v>333</v>
      </c>
      <c r="C47" s="319">
        <f>SUM(C48)</f>
        <v>0</v>
      </c>
      <c r="D47" s="322"/>
      <c r="E47" s="202"/>
    </row>
    <row r="48" spans="1:5" ht="21.75" customHeight="1" hidden="1" thickBot="1">
      <c r="A48" s="8" t="s">
        <v>335</v>
      </c>
      <c r="B48" s="9" t="s">
        <v>334</v>
      </c>
      <c r="C48" s="320"/>
      <c r="D48" s="282"/>
      <c r="E48" s="226"/>
    </row>
    <row r="49" spans="1:5" ht="30" customHeight="1" hidden="1" thickBot="1">
      <c r="A49" s="213" t="s">
        <v>336</v>
      </c>
      <c r="B49" s="211" t="s">
        <v>337</v>
      </c>
      <c r="C49" s="319">
        <f>SUM(C50)</f>
        <v>0</v>
      </c>
      <c r="D49" s="282"/>
      <c r="E49" s="202"/>
    </row>
    <row r="50" spans="1:5" ht="33" customHeight="1" hidden="1" thickBot="1">
      <c r="A50" s="8" t="s">
        <v>339</v>
      </c>
      <c r="B50" s="212" t="s">
        <v>338</v>
      </c>
      <c r="C50" s="320"/>
      <c r="D50" s="282"/>
      <c r="E50" s="226"/>
    </row>
    <row r="51" spans="1:5" ht="16.5" thickBot="1">
      <c r="A51" s="97" t="s">
        <v>269</v>
      </c>
      <c r="B51" s="165" t="s">
        <v>270</v>
      </c>
      <c r="C51" s="319">
        <f>SUM(C52)</f>
        <v>1069823</v>
      </c>
      <c r="D51" s="322">
        <f>SUM(D52)</f>
        <v>1069822</v>
      </c>
      <c r="E51" s="202"/>
    </row>
    <row r="52" spans="1:5" ht="16.5" thickBot="1">
      <c r="A52" s="8" t="s">
        <v>207</v>
      </c>
      <c r="B52" s="166" t="s">
        <v>134</v>
      </c>
      <c r="C52" s="320">
        <v>1069823</v>
      </c>
      <c r="D52" s="282">
        <v>1069822</v>
      </c>
      <c r="E52" s="226"/>
    </row>
    <row r="53" spans="1:5" ht="32.25" thickBot="1">
      <c r="A53" s="128" t="s">
        <v>194</v>
      </c>
      <c r="B53" s="129" t="s">
        <v>191</v>
      </c>
      <c r="C53" s="319">
        <f>SUM(C56+C58+C55)</f>
        <v>214900</v>
      </c>
      <c r="D53" s="323">
        <f>SUM(D56+D58+D55)</f>
        <v>189397.43</v>
      </c>
      <c r="E53" s="202"/>
    </row>
    <row r="54" spans="1:5" ht="32.25" thickBot="1">
      <c r="A54" s="162" t="s">
        <v>262</v>
      </c>
      <c r="B54" s="161" t="s">
        <v>263</v>
      </c>
      <c r="C54" s="320">
        <f>SUM(C55)</f>
        <v>1000</v>
      </c>
      <c r="D54" s="325">
        <v>1000</v>
      </c>
      <c r="E54" s="226"/>
    </row>
    <row r="55" spans="1:5" ht="32.25" thickBot="1">
      <c r="A55" s="163" t="s">
        <v>264</v>
      </c>
      <c r="B55" s="164" t="s">
        <v>265</v>
      </c>
      <c r="C55" s="320">
        <v>1000</v>
      </c>
      <c r="D55" s="325">
        <v>1000</v>
      </c>
      <c r="E55" s="226"/>
    </row>
    <row r="56" spans="1:5" ht="32.25" customHeight="1" thickBot="1">
      <c r="A56" s="167" t="s">
        <v>195</v>
      </c>
      <c r="B56" s="135" t="s">
        <v>192</v>
      </c>
      <c r="C56" s="319">
        <f>SUM(C57)</f>
        <v>148900</v>
      </c>
      <c r="D56" s="323">
        <v>148900</v>
      </c>
      <c r="E56" s="202"/>
    </row>
    <row r="57" spans="1:5" ht="48" thickBot="1">
      <c r="A57" s="130" t="s">
        <v>196</v>
      </c>
      <c r="B57" s="9" t="s">
        <v>193</v>
      </c>
      <c r="C57" s="321">
        <v>148900</v>
      </c>
      <c r="D57" s="324">
        <v>148900</v>
      </c>
      <c r="E57" s="226"/>
    </row>
    <row r="58" spans="1:5" ht="32.25" thickBot="1">
      <c r="A58" s="128" t="s">
        <v>198</v>
      </c>
      <c r="B58" s="129" t="s">
        <v>197</v>
      </c>
      <c r="C58" s="359">
        <f>SUM(C59)</f>
        <v>65000</v>
      </c>
      <c r="D58" s="323">
        <v>39497.43</v>
      </c>
      <c r="E58" s="202"/>
    </row>
    <row r="59" spans="1:5" ht="32.25" thickBot="1">
      <c r="A59" s="130" t="s">
        <v>199</v>
      </c>
      <c r="B59" s="9" t="s">
        <v>135</v>
      </c>
      <c r="C59" s="360">
        <v>65000</v>
      </c>
      <c r="D59" s="325">
        <v>39497.43</v>
      </c>
      <c r="E59" s="226"/>
    </row>
    <row r="60" spans="1:5" ht="16.5" thickBot="1">
      <c r="A60" s="133" t="s">
        <v>203</v>
      </c>
      <c r="B60" s="131" t="s">
        <v>200</v>
      </c>
      <c r="C60" s="359">
        <f>SUM(C61+C63)</f>
        <v>35000</v>
      </c>
      <c r="D60" s="322">
        <f>SUM(D61+D63)</f>
        <v>30000</v>
      </c>
      <c r="E60" s="202"/>
    </row>
    <row r="61" spans="1:5" ht="50.25" thickBot="1">
      <c r="A61" s="134" t="s">
        <v>204</v>
      </c>
      <c r="B61" s="132" t="s">
        <v>201</v>
      </c>
      <c r="C61" s="360">
        <f>SUM(C62)</f>
        <v>5000</v>
      </c>
      <c r="D61" s="282">
        <v>0</v>
      </c>
      <c r="E61" s="226"/>
    </row>
    <row r="62" spans="1:5" ht="66.75" thickBot="1">
      <c r="A62" s="134" t="s">
        <v>205</v>
      </c>
      <c r="B62" s="132" t="s">
        <v>202</v>
      </c>
      <c r="C62" s="360">
        <v>5000</v>
      </c>
      <c r="D62" s="282">
        <v>0</v>
      </c>
      <c r="E62" s="226"/>
    </row>
    <row r="63" spans="1:5" ht="17.25" thickBot="1">
      <c r="A63" s="128" t="s">
        <v>340</v>
      </c>
      <c r="B63" s="216" t="s">
        <v>341</v>
      </c>
      <c r="C63" s="359">
        <v>30000</v>
      </c>
      <c r="D63" s="322">
        <v>30000</v>
      </c>
      <c r="E63" s="226"/>
    </row>
    <row r="64" spans="1:5" ht="33.75" thickBot="1">
      <c r="A64" s="218" t="s">
        <v>342</v>
      </c>
      <c r="B64" s="217" t="s">
        <v>343</v>
      </c>
      <c r="C64" s="360">
        <v>30000</v>
      </c>
      <c r="D64" s="325">
        <v>30000</v>
      </c>
      <c r="E64" s="226"/>
    </row>
    <row r="65" spans="1:5" ht="16.5" hidden="1" thickBot="1">
      <c r="A65" s="262" t="s">
        <v>364</v>
      </c>
      <c r="B65" s="261" t="s">
        <v>362</v>
      </c>
      <c r="C65" s="319"/>
      <c r="D65" s="322"/>
      <c r="E65" s="226"/>
    </row>
    <row r="66" spans="1:5" ht="16.5" hidden="1" thickBot="1">
      <c r="A66" s="262" t="s">
        <v>365</v>
      </c>
      <c r="B66" s="260" t="s">
        <v>362</v>
      </c>
      <c r="C66" s="320"/>
      <c r="D66" s="282"/>
      <c r="E66" s="226"/>
    </row>
    <row r="67" spans="1:5" ht="16.5" hidden="1" thickBot="1">
      <c r="A67" s="258" t="s">
        <v>363</v>
      </c>
      <c r="B67" s="260" t="s">
        <v>362</v>
      </c>
      <c r="C67" s="320"/>
      <c r="D67" s="282"/>
      <c r="E67" s="226"/>
    </row>
    <row r="68" spans="1:5" ht="16.5" thickBot="1">
      <c r="A68" s="259"/>
      <c r="B68" s="98" t="s">
        <v>157</v>
      </c>
      <c r="C68" s="319">
        <f>SUM(C39+C7)</f>
        <v>24874494.29</v>
      </c>
      <c r="D68" s="322">
        <f>SUM(D39+D7)</f>
        <v>24920238.91</v>
      </c>
      <c r="E68" s="202"/>
    </row>
  </sheetData>
  <sheetProtection/>
  <mergeCells count="6">
    <mergeCell ref="A3:D3"/>
    <mergeCell ref="C5:C6"/>
    <mergeCell ref="B5:B6"/>
    <mergeCell ref="A2:C2"/>
    <mergeCell ref="A1:D1"/>
    <mergeCell ref="D5:D6"/>
  </mergeCells>
  <printOptions/>
  <pageMargins left="0.7" right="0.48" top="0.42" bottom="0.39" header="0.16" footer="0.3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6"/>
  <sheetViews>
    <sheetView view="pageBreakPreview" zoomScaleSheetLayoutView="100" zoomScalePageLayoutView="0" workbookViewId="0" topLeftCell="A59">
      <selection activeCell="J70" sqref="J70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14" customWidth="1"/>
    <col min="6" max="6" width="15.140625" style="14" customWidth="1"/>
    <col min="7" max="7" width="14.28125" style="13" customWidth="1"/>
    <col min="8" max="8" width="10.00390625" style="0" bestFit="1" customWidth="1"/>
  </cols>
  <sheetData>
    <row r="1" spans="1:7" ht="87" customHeight="1">
      <c r="A1" s="405" t="s">
        <v>401</v>
      </c>
      <c r="B1" s="405"/>
      <c r="C1" s="405"/>
      <c r="D1" s="405"/>
      <c r="E1" s="405"/>
      <c r="F1" s="405"/>
      <c r="G1" s="405"/>
    </row>
    <row r="2" spans="1:7" ht="6" customHeight="1">
      <c r="A2" s="405"/>
      <c r="B2" s="405"/>
      <c r="C2" s="405"/>
      <c r="D2" s="405"/>
      <c r="E2" s="405"/>
      <c r="F2" s="405"/>
      <c r="G2" s="229"/>
    </row>
    <row r="3" spans="1:7" ht="33.75" customHeight="1">
      <c r="A3" s="404" t="s">
        <v>402</v>
      </c>
      <c r="B3" s="404"/>
      <c r="C3" s="404"/>
      <c r="D3" s="404"/>
      <c r="E3" s="404"/>
      <c r="F3" s="404"/>
      <c r="G3" s="404"/>
    </row>
    <row r="4" ht="15">
      <c r="G4" s="1" t="s">
        <v>132</v>
      </c>
    </row>
    <row r="5" spans="1:7" ht="15.75">
      <c r="A5" s="24" t="s">
        <v>77</v>
      </c>
      <c r="B5" s="24" t="s">
        <v>79</v>
      </c>
      <c r="C5" s="24"/>
      <c r="D5" s="24"/>
      <c r="E5" s="25"/>
      <c r="F5" s="406" t="s">
        <v>387</v>
      </c>
      <c r="G5" s="409" t="s">
        <v>388</v>
      </c>
    </row>
    <row r="6" spans="1:7" ht="16.5" customHeight="1">
      <c r="A6" s="24" t="s">
        <v>78</v>
      </c>
      <c r="B6" s="24" t="s">
        <v>80</v>
      </c>
      <c r="C6" s="24" t="s">
        <v>81</v>
      </c>
      <c r="D6" s="24" t="s">
        <v>82</v>
      </c>
      <c r="E6" s="236" t="s">
        <v>83</v>
      </c>
      <c r="F6" s="407"/>
      <c r="G6" s="410"/>
    </row>
    <row r="7" spans="1:7" ht="16.5" thickBot="1">
      <c r="A7" s="24"/>
      <c r="B7" s="24" t="s">
        <v>78</v>
      </c>
      <c r="C7" s="26"/>
      <c r="D7" s="26"/>
      <c r="E7" s="27"/>
      <c r="F7" s="408"/>
      <c r="G7" s="411"/>
    </row>
    <row r="8" spans="1:7" s="30" customFormat="1" ht="21" customHeight="1" thickBot="1">
      <c r="A8" s="107" t="s">
        <v>99</v>
      </c>
      <c r="B8" s="107" t="s">
        <v>100</v>
      </c>
      <c r="C8" s="108" t="s">
        <v>114</v>
      </c>
      <c r="D8" s="107" t="s">
        <v>103</v>
      </c>
      <c r="E8" s="109" t="s">
        <v>84</v>
      </c>
      <c r="F8" s="110">
        <f>F9+F14+F29+F34</f>
        <v>12381459.39</v>
      </c>
      <c r="G8" s="333">
        <f>G9+G14+G29+G34</f>
        <v>10891853.82</v>
      </c>
    </row>
    <row r="9" spans="1:7" s="30" customFormat="1" ht="48" customHeight="1" thickBot="1">
      <c r="A9" s="18" t="s">
        <v>99</v>
      </c>
      <c r="B9" s="18" t="s">
        <v>101</v>
      </c>
      <c r="C9" s="18" t="s">
        <v>114</v>
      </c>
      <c r="D9" s="18" t="s">
        <v>103</v>
      </c>
      <c r="E9" s="111" t="s">
        <v>159</v>
      </c>
      <c r="F9" s="101">
        <f aca="true" t="shared" si="0" ref="F9:G11">F10</f>
        <v>982000</v>
      </c>
      <c r="G9" s="334">
        <f t="shared" si="0"/>
        <v>851657.52</v>
      </c>
    </row>
    <row r="10" spans="1:7" ht="47.25" customHeight="1" thickBot="1">
      <c r="A10" s="34" t="s">
        <v>99</v>
      </c>
      <c r="B10" s="18" t="s">
        <v>101</v>
      </c>
      <c r="C10" s="18" t="s">
        <v>120</v>
      </c>
      <c r="D10" s="18" t="s">
        <v>103</v>
      </c>
      <c r="E10" s="106" t="s">
        <v>211</v>
      </c>
      <c r="F10" s="102">
        <f t="shared" si="0"/>
        <v>982000</v>
      </c>
      <c r="G10" s="321">
        <f t="shared" si="0"/>
        <v>851657.52</v>
      </c>
    </row>
    <row r="11" spans="1:7" ht="61.5" customHeight="1" thickBot="1">
      <c r="A11" s="34" t="s">
        <v>99</v>
      </c>
      <c r="B11" s="18" t="s">
        <v>101</v>
      </c>
      <c r="C11" s="18" t="s">
        <v>119</v>
      </c>
      <c r="D11" s="18" t="s">
        <v>103</v>
      </c>
      <c r="E11" s="106" t="s">
        <v>208</v>
      </c>
      <c r="F11" s="102">
        <f t="shared" si="0"/>
        <v>982000</v>
      </c>
      <c r="G11" s="321">
        <f t="shared" si="0"/>
        <v>851657.52</v>
      </c>
    </row>
    <row r="12" spans="1:7" ht="30.75" customHeight="1" thickBot="1">
      <c r="A12" s="18" t="s">
        <v>99</v>
      </c>
      <c r="B12" s="18" t="s">
        <v>101</v>
      </c>
      <c r="C12" s="35" t="s">
        <v>126</v>
      </c>
      <c r="D12" s="18" t="s">
        <v>103</v>
      </c>
      <c r="E12" s="106" t="s">
        <v>212</v>
      </c>
      <c r="F12" s="102">
        <f>F13</f>
        <v>982000</v>
      </c>
      <c r="G12" s="321">
        <f>G13</f>
        <v>851657.52</v>
      </c>
    </row>
    <row r="13" spans="1:7" ht="29.25" customHeight="1" thickBot="1">
      <c r="A13" s="28" t="s">
        <v>99</v>
      </c>
      <c r="B13" s="28" t="s">
        <v>101</v>
      </c>
      <c r="C13" s="29" t="s">
        <v>126</v>
      </c>
      <c r="D13" s="28" t="s">
        <v>182</v>
      </c>
      <c r="E13" s="106" t="s">
        <v>160</v>
      </c>
      <c r="F13" s="230">
        <v>982000</v>
      </c>
      <c r="G13" s="335">
        <v>851657.52</v>
      </c>
    </row>
    <row r="14" spans="1:7" s="31" customFormat="1" ht="62.25" customHeight="1" thickBot="1">
      <c r="A14" s="18" t="s">
        <v>99</v>
      </c>
      <c r="B14" s="18" t="s">
        <v>104</v>
      </c>
      <c r="C14" s="18" t="s">
        <v>114</v>
      </c>
      <c r="D14" s="18" t="s">
        <v>103</v>
      </c>
      <c r="E14" s="105" t="s">
        <v>161</v>
      </c>
      <c r="F14" s="101">
        <f>F15</f>
        <v>4274677.43</v>
      </c>
      <c r="G14" s="334">
        <f>G15</f>
        <v>4063612.06</v>
      </c>
    </row>
    <row r="15" spans="1:7" s="30" customFormat="1" ht="49.5" customHeight="1" thickBot="1">
      <c r="A15" s="28" t="s">
        <v>99</v>
      </c>
      <c r="B15" s="28" t="s">
        <v>104</v>
      </c>
      <c r="C15" s="28" t="s">
        <v>120</v>
      </c>
      <c r="D15" s="28" t="s">
        <v>103</v>
      </c>
      <c r="E15" s="106" t="s">
        <v>211</v>
      </c>
      <c r="F15" s="102">
        <f>F16</f>
        <v>4274677.43</v>
      </c>
      <c r="G15" s="321">
        <f>G16</f>
        <v>4063612.06</v>
      </c>
    </row>
    <row r="16" spans="1:7" s="31" customFormat="1" ht="63" customHeight="1" thickBot="1">
      <c r="A16" s="28" t="s">
        <v>99</v>
      </c>
      <c r="B16" s="28" t="s">
        <v>104</v>
      </c>
      <c r="C16" s="28" t="s">
        <v>119</v>
      </c>
      <c r="D16" s="28" t="s">
        <v>103</v>
      </c>
      <c r="E16" s="106" t="s">
        <v>213</v>
      </c>
      <c r="F16" s="102">
        <f>F17+F22+F28</f>
        <v>4274677.43</v>
      </c>
      <c r="G16" s="321">
        <f>G17+G22+G28</f>
        <v>4063612.06</v>
      </c>
    </row>
    <row r="17" spans="1:7" ht="16.5" customHeight="1" thickBot="1">
      <c r="A17" s="28" t="s">
        <v>99</v>
      </c>
      <c r="B17" s="28" t="s">
        <v>104</v>
      </c>
      <c r="C17" s="28" t="s">
        <v>127</v>
      </c>
      <c r="D17" s="28" t="s">
        <v>103</v>
      </c>
      <c r="E17" s="106" t="s">
        <v>162</v>
      </c>
      <c r="F17" s="102">
        <f>F18+F19+F21+F20</f>
        <v>4256565.31</v>
      </c>
      <c r="G17" s="321">
        <f>G18+G19+G21+G20</f>
        <v>4045499.94</v>
      </c>
    </row>
    <row r="18" spans="1:7" ht="32.25" customHeight="1" thickBot="1">
      <c r="A18" s="28" t="s">
        <v>99</v>
      </c>
      <c r="B18" s="28" t="s">
        <v>104</v>
      </c>
      <c r="C18" s="28" t="s">
        <v>127</v>
      </c>
      <c r="D18" s="28" t="s">
        <v>182</v>
      </c>
      <c r="E18" s="106" t="s">
        <v>160</v>
      </c>
      <c r="F18" s="230">
        <v>1667847.42</v>
      </c>
      <c r="G18" s="321">
        <v>1521780.5</v>
      </c>
    </row>
    <row r="19" spans="1:7" ht="33" customHeight="1" thickBot="1">
      <c r="A19" s="28" t="s">
        <v>99</v>
      </c>
      <c r="B19" s="28" t="s">
        <v>104</v>
      </c>
      <c r="C19" s="28" t="s">
        <v>127</v>
      </c>
      <c r="D19" s="28" t="s">
        <v>183</v>
      </c>
      <c r="E19" s="106" t="s">
        <v>85</v>
      </c>
      <c r="F19" s="230">
        <v>1866000</v>
      </c>
      <c r="G19" s="321">
        <v>1809172.1</v>
      </c>
    </row>
    <row r="20" spans="1:7" ht="33" customHeight="1" thickBot="1">
      <c r="A20" s="28" t="s">
        <v>99</v>
      </c>
      <c r="B20" s="28" t="s">
        <v>104</v>
      </c>
      <c r="C20" s="28" t="s">
        <v>127</v>
      </c>
      <c r="D20" s="28" t="s">
        <v>378</v>
      </c>
      <c r="E20" s="106" t="s">
        <v>379</v>
      </c>
      <c r="F20" s="305">
        <v>2717.89</v>
      </c>
      <c r="G20" s="321">
        <v>2717.89</v>
      </c>
    </row>
    <row r="21" spans="1:7" s="31" customFormat="1" ht="22.5" customHeight="1" thickBot="1">
      <c r="A21" s="28" t="s">
        <v>99</v>
      </c>
      <c r="B21" s="28" t="s">
        <v>104</v>
      </c>
      <c r="C21" s="28" t="s">
        <v>127</v>
      </c>
      <c r="D21" s="28" t="s">
        <v>184</v>
      </c>
      <c r="E21" s="106" t="s">
        <v>163</v>
      </c>
      <c r="F21" s="306">
        <v>720000</v>
      </c>
      <c r="G21" s="321">
        <v>711829.45</v>
      </c>
    </row>
    <row r="22" spans="1:7" s="31" customFormat="1" ht="54.75" customHeight="1" thickBot="1">
      <c r="A22" s="28" t="s">
        <v>99</v>
      </c>
      <c r="B22" s="28" t="s">
        <v>104</v>
      </c>
      <c r="C22" s="28" t="s">
        <v>266</v>
      </c>
      <c r="D22" s="28" t="s">
        <v>103</v>
      </c>
      <c r="E22" s="237" t="s">
        <v>267</v>
      </c>
      <c r="F22" s="307">
        <v>1000</v>
      </c>
      <c r="G22" s="320">
        <v>1000</v>
      </c>
    </row>
    <row r="23" spans="1:7" s="31" customFormat="1" ht="30.75" customHeight="1" thickBot="1">
      <c r="A23" s="28" t="s">
        <v>99</v>
      </c>
      <c r="B23" s="28" t="s">
        <v>104</v>
      </c>
      <c r="C23" s="28" t="s">
        <v>266</v>
      </c>
      <c r="D23" s="28" t="s">
        <v>183</v>
      </c>
      <c r="E23" s="237" t="s">
        <v>85</v>
      </c>
      <c r="F23" s="307">
        <v>1000</v>
      </c>
      <c r="G23" s="320">
        <v>1000</v>
      </c>
    </row>
    <row r="24" spans="1:7" s="31" customFormat="1" ht="33.75" customHeight="1" hidden="1" thickBot="1">
      <c r="A24" s="184" t="s">
        <v>99</v>
      </c>
      <c r="B24" s="178" t="s">
        <v>285</v>
      </c>
      <c r="C24" s="178">
        <v>4010000000</v>
      </c>
      <c r="D24" s="179" t="s">
        <v>103</v>
      </c>
      <c r="E24" s="181" t="s">
        <v>287</v>
      </c>
      <c r="F24" s="308">
        <f>F25</f>
        <v>0</v>
      </c>
      <c r="G24" s="321"/>
    </row>
    <row r="25" spans="1:7" s="31" customFormat="1" ht="33.75" customHeight="1" hidden="1" thickBot="1">
      <c r="A25" s="184" t="s">
        <v>99</v>
      </c>
      <c r="B25" s="178" t="s">
        <v>285</v>
      </c>
      <c r="C25" s="178">
        <v>4010000000</v>
      </c>
      <c r="D25" s="179" t="s">
        <v>103</v>
      </c>
      <c r="E25" s="181" t="s">
        <v>288</v>
      </c>
      <c r="F25" s="308">
        <f>F26</f>
        <v>0</v>
      </c>
      <c r="G25" s="321"/>
    </row>
    <row r="26" spans="1:7" s="31" customFormat="1" ht="16.5" customHeight="1" hidden="1" thickBot="1">
      <c r="A26" s="185" t="s">
        <v>99</v>
      </c>
      <c r="B26" s="180" t="s">
        <v>285</v>
      </c>
      <c r="C26" s="178">
        <v>4010020020</v>
      </c>
      <c r="D26" s="11">
        <v>800</v>
      </c>
      <c r="E26" s="171" t="s">
        <v>289</v>
      </c>
      <c r="F26" s="309">
        <f>F27</f>
        <v>0</v>
      </c>
      <c r="G26" s="321"/>
    </row>
    <row r="27" spans="1:7" s="31" customFormat="1" ht="15.75" customHeight="1" hidden="1" thickBot="1">
      <c r="A27" s="361" t="s">
        <v>99</v>
      </c>
      <c r="B27" s="362" t="s">
        <v>285</v>
      </c>
      <c r="C27" s="363">
        <v>4010020020</v>
      </c>
      <c r="D27" s="364">
        <v>880</v>
      </c>
      <c r="E27" s="171" t="s">
        <v>290</v>
      </c>
      <c r="F27" s="309"/>
      <c r="G27" s="321"/>
    </row>
    <row r="28" spans="1:7" s="31" customFormat="1" ht="15.75" customHeight="1" thickBot="1">
      <c r="A28" s="28" t="s">
        <v>99</v>
      </c>
      <c r="B28" s="28" t="s">
        <v>104</v>
      </c>
      <c r="C28" s="28" t="s">
        <v>403</v>
      </c>
      <c r="D28" s="28" t="s">
        <v>183</v>
      </c>
      <c r="E28" s="106" t="s">
        <v>85</v>
      </c>
      <c r="F28" s="309">
        <v>17112.12</v>
      </c>
      <c r="G28" s="321">
        <v>17112.12</v>
      </c>
    </row>
    <row r="29" spans="1:7" s="31" customFormat="1" ht="21" customHeight="1" thickBot="1">
      <c r="A29" s="18" t="s">
        <v>99</v>
      </c>
      <c r="B29" s="18" t="s">
        <v>13</v>
      </c>
      <c r="C29" s="18" t="s">
        <v>114</v>
      </c>
      <c r="D29" s="18" t="s">
        <v>103</v>
      </c>
      <c r="E29" s="105" t="s">
        <v>164</v>
      </c>
      <c r="F29" s="194">
        <f>F30</f>
        <v>50000</v>
      </c>
      <c r="G29" s="334">
        <v>0</v>
      </c>
    </row>
    <row r="30" spans="1:7" ht="47.25" customHeight="1" thickBot="1">
      <c r="A30" s="28" t="s">
        <v>99</v>
      </c>
      <c r="B30" s="28" t="s">
        <v>13</v>
      </c>
      <c r="C30" s="28" t="s">
        <v>120</v>
      </c>
      <c r="D30" s="28" t="s">
        <v>103</v>
      </c>
      <c r="E30" s="106" t="s">
        <v>211</v>
      </c>
      <c r="F30" s="230">
        <f>F31</f>
        <v>50000</v>
      </c>
      <c r="G30" s="321">
        <v>0</v>
      </c>
    </row>
    <row r="31" spans="1:7" ht="60.75" customHeight="1" thickBot="1">
      <c r="A31" s="28" t="s">
        <v>99</v>
      </c>
      <c r="B31" s="28" t="s">
        <v>13</v>
      </c>
      <c r="C31" s="28" t="s">
        <v>119</v>
      </c>
      <c r="D31" s="28" t="s">
        <v>103</v>
      </c>
      <c r="E31" s="106" t="s">
        <v>208</v>
      </c>
      <c r="F31" s="230">
        <f>F32</f>
        <v>50000</v>
      </c>
      <c r="G31" s="321">
        <v>0</v>
      </c>
    </row>
    <row r="32" spans="1:7" ht="19.5" customHeight="1" thickBot="1">
      <c r="A32" s="28" t="s">
        <v>99</v>
      </c>
      <c r="B32" s="28" t="s">
        <v>13</v>
      </c>
      <c r="C32" s="28" t="s">
        <v>185</v>
      </c>
      <c r="D32" s="28" t="s">
        <v>103</v>
      </c>
      <c r="E32" s="106" t="s">
        <v>165</v>
      </c>
      <c r="F32" s="230">
        <f>F33</f>
        <v>50000</v>
      </c>
      <c r="G32" s="321">
        <v>0</v>
      </c>
    </row>
    <row r="33" spans="1:7" s="31" customFormat="1" ht="18" customHeight="1" thickBot="1">
      <c r="A33" s="28" t="s">
        <v>99</v>
      </c>
      <c r="B33" s="28" t="s">
        <v>13</v>
      </c>
      <c r="C33" s="28" t="s">
        <v>185</v>
      </c>
      <c r="D33" s="28" t="s">
        <v>186</v>
      </c>
      <c r="E33" s="106" t="s">
        <v>166</v>
      </c>
      <c r="F33" s="230">
        <v>50000</v>
      </c>
      <c r="G33" s="321">
        <v>0</v>
      </c>
    </row>
    <row r="34" spans="1:7" ht="21.75" customHeight="1" thickBot="1">
      <c r="A34" s="83" t="s">
        <v>99</v>
      </c>
      <c r="B34" s="83">
        <v>13</v>
      </c>
      <c r="C34" s="84" t="s">
        <v>114</v>
      </c>
      <c r="D34" s="84" t="s">
        <v>103</v>
      </c>
      <c r="E34" s="105" t="s">
        <v>86</v>
      </c>
      <c r="F34" s="194">
        <f>F35+F39</f>
        <v>7074781.96</v>
      </c>
      <c r="G34" s="334">
        <f>G35+G39</f>
        <v>5976584.24</v>
      </c>
    </row>
    <row r="35" spans="1:7" s="31" customFormat="1" ht="62.25" customHeight="1" thickBot="1">
      <c r="A35" s="28" t="s">
        <v>99</v>
      </c>
      <c r="B35" s="28">
        <v>13</v>
      </c>
      <c r="C35" s="28" t="s">
        <v>119</v>
      </c>
      <c r="D35" s="28" t="s">
        <v>103</v>
      </c>
      <c r="E35" s="106" t="s">
        <v>208</v>
      </c>
      <c r="F35" s="230">
        <f>F36</f>
        <v>7042631.96</v>
      </c>
      <c r="G35" s="321">
        <f>G36</f>
        <v>5944434.24</v>
      </c>
    </row>
    <row r="36" spans="1:7" ht="32.25" customHeight="1" thickBot="1">
      <c r="A36" s="28" t="s">
        <v>99</v>
      </c>
      <c r="B36" s="28">
        <v>13</v>
      </c>
      <c r="C36" s="28" t="s">
        <v>128</v>
      </c>
      <c r="D36" s="28" t="s">
        <v>103</v>
      </c>
      <c r="E36" s="106" t="s">
        <v>167</v>
      </c>
      <c r="F36" s="230">
        <f>F37+F38</f>
        <v>7042631.96</v>
      </c>
      <c r="G36" s="321">
        <f>G37+G38</f>
        <v>5944434.24</v>
      </c>
    </row>
    <row r="37" spans="1:7" ht="32.25" customHeight="1" thickBot="1">
      <c r="A37" s="28" t="s">
        <v>99</v>
      </c>
      <c r="B37" s="28" t="s">
        <v>11</v>
      </c>
      <c r="C37" s="28" t="s">
        <v>128</v>
      </c>
      <c r="D37" s="28" t="s">
        <v>182</v>
      </c>
      <c r="E37" s="106" t="s">
        <v>160</v>
      </c>
      <c r="F37" s="230">
        <v>6232631.96</v>
      </c>
      <c r="G37" s="321">
        <v>5491569.73</v>
      </c>
    </row>
    <row r="38" spans="1:7" ht="33" customHeight="1" thickBot="1">
      <c r="A38" s="28" t="s">
        <v>99</v>
      </c>
      <c r="B38" s="28" t="s">
        <v>11</v>
      </c>
      <c r="C38" s="28" t="s">
        <v>128</v>
      </c>
      <c r="D38" s="28" t="s">
        <v>183</v>
      </c>
      <c r="E38" s="106" t="s">
        <v>85</v>
      </c>
      <c r="F38" s="230">
        <v>810000</v>
      </c>
      <c r="G38" s="321">
        <v>452864.51</v>
      </c>
    </row>
    <row r="39" spans="1:7" ht="54.75" customHeight="1" thickBot="1">
      <c r="A39" s="28" t="s">
        <v>99</v>
      </c>
      <c r="B39" s="28" t="s">
        <v>11</v>
      </c>
      <c r="C39" s="28" t="s">
        <v>209</v>
      </c>
      <c r="D39" s="28" t="s">
        <v>103</v>
      </c>
      <c r="E39" s="106" t="s">
        <v>210</v>
      </c>
      <c r="F39" s="230">
        <v>32150</v>
      </c>
      <c r="G39" s="321">
        <v>32150</v>
      </c>
    </row>
    <row r="40" spans="1:7" ht="33.75" customHeight="1" thickBot="1">
      <c r="A40" s="28" t="s">
        <v>99</v>
      </c>
      <c r="B40" s="28" t="s">
        <v>11</v>
      </c>
      <c r="C40" s="28" t="s">
        <v>209</v>
      </c>
      <c r="D40" s="28" t="s">
        <v>183</v>
      </c>
      <c r="E40" s="106" t="s">
        <v>85</v>
      </c>
      <c r="F40" s="230">
        <v>32150</v>
      </c>
      <c r="G40" s="321">
        <v>32150</v>
      </c>
    </row>
    <row r="41" spans="1:7" ht="18" customHeight="1" thickBot="1">
      <c r="A41" s="140" t="s">
        <v>101</v>
      </c>
      <c r="B41" s="141" t="s">
        <v>102</v>
      </c>
      <c r="C41" s="144" t="s">
        <v>114</v>
      </c>
      <c r="D41" s="136" t="s">
        <v>103</v>
      </c>
      <c r="E41" s="129" t="s">
        <v>214</v>
      </c>
      <c r="F41" s="310">
        <f aca="true" t="shared" si="1" ref="F41:G44">SUM(F42)</f>
        <v>148900</v>
      </c>
      <c r="G41" s="334">
        <f t="shared" si="1"/>
        <v>148900</v>
      </c>
    </row>
    <row r="42" spans="1:7" ht="16.5" customHeight="1" thickBot="1">
      <c r="A42" s="142" t="s">
        <v>101</v>
      </c>
      <c r="B42" s="143" t="s">
        <v>102</v>
      </c>
      <c r="C42" s="144" t="s">
        <v>114</v>
      </c>
      <c r="D42" s="137" t="s">
        <v>103</v>
      </c>
      <c r="E42" s="135" t="s">
        <v>215</v>
      </c>
      <c r="F42" s="310">
        <f t="shared" si="1"/>
        <v>148900</v>
      </c>
      <c r="G42" s="334">
        <f t="shared" si="1"/>
        <v>148900</v>
      </c>
    </row>
    <row r="43" spans="1:7" ht="48.75" customHeight="1" thickBot="1">
      <c r="A43" s="138" t="s">
        <v>101</v>
      </c>
      <c r="B43" s="139" t="s">
        <v>102</v>
      </c>
      <c r="C43" s="145" t="s">
        <v>120</v>
      </c>
      <c r="D43" s="11" t="s">
        <v>103</v>
      </c>
      <c r="E43" s="9" t="s">
        <v>211</v>
      </c>
      <c r="F43" s="309">
        <f t="shared" si="1"/>
        <v>148900</v>
      </c>
      <c r="G43" s="343">
        <f t="shared" si="1"/>
        <v>148900</v>
      </c>
    </row>
    <row r="44" spans="1:7" ht="63.75" customHeight="1" thickBot="1">
      <c r="A44" s="138" t="s">
        <v>101</v>
      </c>
      <c r="B44" s="139" t="s">
        <v>102</v>
      </c>
      <c r="C44" s="145" t="s">
        <v>119</v>
      </c>
      <c r="D44" s="11" t="s">
        <v>103</v>
      </c>
      <c r="E44" s="9" t="s">
        <v>208</v>
      </c>
      <c r="F44" s="309">
        <f t="shared" si="1"/>
        <v>148900</v>
      </c>
      <c r="G44" s="343">
        <f t="shared" si="1"/>
        <v>148900</v>
      </c>
    </row>
    <row r="45" spans="1:7" ht="33.75" customHeight="1" thickBot="1">
      <c r="A45" s="138" t="s">
        <v>101</v>
      </c>
      <c r="B45" s="139" t="s">
        <v>102</v>
      </c>
      <c r="C45" s="145" t="s">
        <v>217</v>
      </c>
      <c r="D45" s="11" t="s">
        <v>103</v>
      </c>
      <c r="E45" s="9" t="s">
        <v>216</v>
      </c>
      <c r="F45" s="309">
        <f>SUM(F46+F47)</f>
        <v>148900</v>
      </c>
      <c r="G45" s="343">
        <f>SUM(G46+G47)</f>
        <v>148900</v>
      </c>
    </row>
    <row r="46" spans="1:7" ht="33.75" customHeight="1" thickBot="1">
      <c r="A46" s="266" t="s">
        <v>101</v>
      </c>
      <c r="B46" s="264" t="s">
        <v>102</v>
      </c>
      <c r="C46" s="263" t="s">
        <v>217</v>
      </c>
      <c r="D46" s="8">
        <v>120</v>
      </c>
      <c r="E46" s="9" t="s">
        <v>160</v>
      </c>
      <c r="F46" s="309">
        <v>148900</v>
      </c>
      <c r="G46" s="343">
        <v>148900</v>
      </c>
    </row>
    <row r="47" spans="1:7" ht="33.75" customHeight="1" hidden="1" thickBot="1">
      <c r="A47" s="266" t="s">
        <v>101</v>
      </c>
      <c r="B47" s="264" t="s">
        <v>102</v>
      </c>
      <c r="C47" s="263" t="s">
        <v>217</v>
      </c>
      <c r="D47" s="28" t="s">
        <v>183</v>
      </c>
      <c r="E47" s="106" t="s">
        <v>85</v>
      </c>
      <c r="F47" s="309"/>
      <c r="G47" s="343"/>
    </row>
    <row r="48" spans="1:7" ht="31.5" customHeight="1" thickBot="1">
      <c r="A48" s="108" t="s">
        <v>102</v>
      </c>
      <c r="B48" s="108" t="s">
        <v>100</v>
      </c>
      <c r="C48" s="108" t="s">
        <v>114</v>
      </c>
      <c r="D48" s="108" t="s">
        <v>103</v>
      </c>
      <c r="E48" s="113" t="s">
        <v>168</v>
      </c>
      <c r="F48" s="194">
        <f>F49+F53</f>
        <v>226262.63</v>
      </c>
      <c r="G48" s="336">
        <f>G49+G53</f>
        <v>226262.63</v>
      </c>
    </row>
    <row r="49" spans="1:7" ht="48.75" customHeight="1" hidden="1" thickBot="1">
      <c r="A49" s="28" t="s">
        <v>102</v>
      </c>
      <c r="B49" s="28" t="s">
        <v>107</v>
      </c>
      <c r="C49" s="28" t="s">
        <v>114</v>
      </c>
      <c r="D49" s="28" t="s">
        <v>103</v>
      </c>
      <c r="E49" s="106" t="s">
        <v>169</v>
      </c>
      <c r="F49" s="230">
        <f aca="true" t="shared" si="2" ref="F49:G51">F50</f>
        <v>0</v>
      </c>
      <c r="G49" s="321">
        <f t="shared" si="2"/>
        <v>0</v>
      </c>
    </row>
    <row r="50" spans="1:7" ht="51.75" customHeight="1" hidden="1" thickBot="1">
      <c r="A50" s="28" t="s">
        <v>102</v>
      </c>
      <c r="B50" s="28" t="s">
        <v>107</v>
      </c>
      <c r="C50" s="28" t="s">
        <v>120</v>
      </c>
      <c r="D50" s="28" t="s">
        <v>103</v>
      </c>
      <c r="E50" s="106" t="s">
        <v>211</v>
      </c>
      <c r="F50" s="230">
        <f t="shared" si="2"/>
        <v>0</v>
      </c>
      <c r="G50" s="321">
        <f t="shared" si="2"/>
        <v>0</v>
      </c>
    </row>
    <row r="51" spans="1:7" ht="63" customHeight="1" hidden="1" thickBot="1">
      <c r="A51" s="28" t="s">
        <v>102</v>
      </c>
      <c r="B51" s="28" t="s">
        <v>107</v>
      </c>
      <c r="C51" s="28" t="s">
        <v>119</v>
      </c>
      <c r="D51" s="28" t="s">
        <v>103</v>
      </c>
      <c r="E51" s="106" t="s">
        <v>208</v>
      </c>
      <c r="F51" s="230">
        <f t="shared" si="2"/>
        <v>0</v>
      </c>
      <c r="G51" s="321">
        <f t="shared" si="2"/>
        <v>0</v>
      </c>
    </row>
    <row r="52" spans="1:7" ht="51" customHeight="1" hidden="1" thickBot="1">
      <c r="A52" s="28" t="s">
        <v>102</v>
      </c>
      <c r="B52" s="28" t="s">
        <v>107</v>
      </c>
      <c r="C52" s="28" t="s">
        <v>122</v>
      </c>
      <c r="D52" s="28" t="s">
        <v>103</v>
      </c>
      <c r="E52" s="106" t="s">
        <v>170</v>
      </c>
      <c r="F52" s="230"/>
      <c r="G52" s="321"/>
    </row>
    <row r="53" spans="1:7" s="31" customFormat="1" ht="45.75" customHeight="1" thickBot="1">
      <c r="A53" s="28" t="s">
        <v>102</v>
      </c>
      <c r="B53" s="28" t="s">
        <v>12</v>
      </c>
      <c r="C53" s="28" t="s">
        <v>114</v>
      </c>
      <c r="D53" s="28" t="s">
        <v>103</v>
      </c>
      <c r="E53" s="106" t="s">
        <v>417</v>
      </c>
      <c r="F53" s="230">
        <f>F54</f>
        <v>226262.63</v>
      </c>
      <c r="G53" s="321">
        <f>G54</f>
        <v>226262.63</v>
      </c>
    </row>
    <row r="54" spans="1:7" s="31" customFormat="1" ht="49.5" customHeight="1" thickBot="1">
      <c r="A54" s="28" t="s">
        <v>102</v>
      </c>
      <c r="B54" s="28" t="s">
        <v>12</v>
      </c>
      <c r="C54" s="28" t="s">
        <v>120</v>
      </c>
      <c r="D54" s="28" t="s">
        <v>103</v>
      </c>
      <c r="E54" s="106" t="s">
        <v>211</v>
      </c>
      <c r="F54" s="230">
        <f>SUM(F55)</f>
        <v>226262.63</v>
      </c>
      <c r="G54" s="321">
        <f>SUM(G55)</f>
        <v>226262.63</v>
      </c>
    </row>
    <row r="55" spans="1:7" s="31" customFormat="1" ht="63" customHeight="1" thickBot="1">
      <c r="A55" s="28" t="s">
        <v>102</v>
      </c>
      <c r="B55" s="28" t="s">
        <v>12</v>
      </c>
      <c r="C55" s="28" t="s">
        <v>119</v>
      </c>
      <c r="D55" s="28" t="s">
        <v>103</v>
      </c>
      <c r="E55" s="106" t="s">
        <v>208</v>
      </c>
      <c r="F55" s="230">
        <f>SUM(F56+F60+F62+F64)</f>
        <v>226262.63</v>
      </c>
      <c r="G55" s="321">
        <f>SUM(G56+G60+G62+G64)</f>
        <v>226262.63</v>
      </c>
    </row>
    <row r="56" spans="1:7" s="31" customFormat="1" ht="30" customHeight="1" thickBot="1">
      <c r="A56" s="28" t="s">
        <v>271</v>
      </c>
      <c r="B56" s="28" t="s">
        <v>254</v>
      </c>
      <c r="C56" s="28" t="s">
        <v>272</v>
      </c>
      <c r="D56" s="28" t="s">
        <v>103</v>
      </c>
      <c r="E56" s="106" t="s">
        <v>273</v>
      </c>
      <c r="F56" s="230">
        <f>SUM(F57+F59)</f>
        <v>196969.7</v>
      </c>
      <c r="G56" s="321">
        <f>SUM(G57+G59)</f>
        <v>196969.7</v>
      </c>
    </row>
    <row r="57" spans="1:7" s="31" customFormat="1" ht="31.5" customHeight="1" thickBot="1">
      <c r="A57" s="28" t="s">
        <v>271</v>
      </c>
      <c r="B57" s="28" t="s">
        <v>254</v>
      </c>
      <c r="C57" s="28" t="s">
        <v>272</v>
      </c>
      <c r="D57" s="28" t="s">
        <v>183</v>
      </c>
      <c r="E57" s="106" t="s">
        <v>85</v>
      </c>
      <c r="F57" s="230">
        <v>105017.7</v>
      </c>
      <c r="G57" s="321">
        <v>105017.7</v>
      </c>
    </row>
    <row r="58" spans="1:7" s="31" customFormat="1" ht="31.5" customHeight="1" thickBot="1">
      <c r="A58" s="28" t="s">
        <v>271</v>
      </c>
      <c r="B58" s="28" t="s">
        <v>254</v>
      </c>
      <c r="C58" s="28" t="s">
        <v>272</v>
      </c>
      <c r="D58" s="28" t="s">
        <v>256</v>
      </c>
      <c r="E58" s="106" t="s">
        <v>404</v>
      </c>
      <c r="F58" s="230">
        <v>91952</v>
      </c>
      <c r="G58" s="321">
        <v>91952</v>
      </c>
    </row>
    <row r="59" spans="1:7" s="31" customFormat="1" ht="31.5" customHeight="1" thickBot="1">
      <c r="A59" s="28" t="s">
        <v>271</v>
      </c>
      <c r="B59" s="28" t="s">
        <v>254</v>
      </c>
      <c r="C59" s="28" t="s">
        <v>272</v>
      </c>
      <c r="D59" s="28" t="s">
        <v>308</v>
      </c>
      <c r="E59" s="106" t="s">
        <v>309</v>
      </c>
      <c r="F59" s="230">
        <v>91952</v>
      </c>
      <c r="G59" s="321">
        <v>91952</v>
      </c>
    </row>
    <row r="60" spans="1:7" s="31" customFormat="1" ht="33.75" customHeight="1" thickBot="1">
      <c r="A60" s="28" t="s">
        <v>271</v>
      </c>
      <c r="B60" s="28" t="s">
        <v>254</v>
      </c>
      <c r="C60" s="28" t="s">
        <v>274</v>
      </c>
      <c r="D60" s="28" t="s">
        <v>103</v>
      </c>
      <c r="E60" s="106" t="s">
        <v>275</v>
      </c>
      <c r="F60" s="230">
        <f>SUM(F61)</f>
        <v>29292.93</v>
      </c>
      <c r="G60" s="321">
        <v>29292.93</v>
      </c>
    </row>
    <row r="61" spans="1:7" s="31" customFormat="1" ht="35.25" customHeight="1" thickBot="1">
      <c r="A61" s="28" t="s">
        <v>271</v>
      </c>
      <c r="B61" s="28" t="s">
        <v>254</v>
      </c>
      <c r="C61" s="28" t="s">
        <v>274</v>
      </c>
      <c r="D61" s="28" t="s">
        <v>183</v>
      </c>
      <c r="E61" s="106" t="s">
        <v>85</v>
      </c>
      <c r="F61" s="230">
        <v>29292.93</v>
      </c>
      <c r="G61" s="321">
        <v>29292.93</v>
      </c>
    </row>
    <row r="62" spans="1:7" ht="47.25" customHeight="1" hidden="1" thickBot="1">
      <c r="A62" s="28" t="s">
        <v>102</v>
      </c>
      <c r="B62" s="28" t="s">
        <v>12</v>
      </c>
      <c r="C62" s="28" t="s">
        <v>122</v>
      </c>
      <c r="D62" s="28" t="s">
        <v>103</v>
      </c>
      <c r="E62" s="106" t="s">
        <v>170</v>
      </c>
      <c r="F62" s="230"/>
      <c r="G62" s="321"/>
    </row>
    <row r="63" spans="1:7" ht="35.25" customHeight="1" hidden="1" thickBot="1">
      <c r="A63" s="28" t="s">
        <v>102</v>
      </c>
      <c r="B63" s="28" t="s">
        <v>12</v>
      </c>
      <c r="C63" s="28" t="s">
        <v>122</v>
      </c>
      <c r="D63" s="28" t="s">
        <v>183</v>
      </c>
      <c r="E63" s="106" t="s">
        <v>85</v>
      </c>
      <c r="F63" s="230"/>
      <c r="G63" s="321"/>
    </row>
    <row r="64" spans="1:7" ht="52.5" customHeight="1" hidden="1" thickBot="1">
      <c r="A64" s="28" t="s">
        <v>102</v>
      </c>
      <c r="B64" s="28" t="s">
        <v>12</v>
      </c>
      <c r="C64" s="28" t="s">
        <v>123</v>
      </c>
      <c r="D64" s="28" t="s">
        <v>103</v>
      </c>
      <c r="E64" s="106" t="s">
        <v>171</v>
      </c>
      <c r="F64" s="230">
        <f>F65</f>
        <v>0</v>
      </c>
      <c r="G64" s="321"/>
    </row>
    <row r="65" spans="1:7" ht="38.25" customHeight="1" hidden="1" thickBot="1">
      <c r="A65" s="28" t="s">
        <v>102</v>
      </c>
      <c r="B65" s="28" t="s">
        <v>12</v>
      </c>
      <c r="C65" s="28" t="s">
        <v>123</v>
      </c>
      <c r="D65" s="28" t="s">
        <v>183</v>
      </c>
      <c r="E65" s="106" t="s">
        <v>85</v>
      </c>
      <c r="F65" s="230"/>
      <c r="G65" s="321"/>
    </row>
    <row r="66" spans="1:7" ht="17.25" customHeight="1" thickBot="1">
      <c r="A66" s="108" t="s">
        <v>104</v>
      </c>
      <c r="B66" s="108" t="s">
        <v>100</v>
      </c>
      <c r="C66" s="108" t="s">
        <v>114</v>
      </c>
      <c r="D66" s="108" t="s">
        <v>103</v>
      </c>
      <c r="E66" s="113" t="s">
        <v>88</v>
      </c>
      <c r="F66" s="382">
        <f>F72+F82+F68+F84</f>
        <v>2208783</v>
      </c>
      <c r="G66" s="336">
        <f>G72+G82+G68+G84</f>
        <v>1468130</v>
      </c>
    </row>
    <row r="67" spans="1:7" ht="17.25" customHeight="1" thickBot="1">
      <c r="A67" s="108" t="s">
        <v>104</v>
      </c>
      <c r="B67" s="108" t="s">
        <v>99</v>
      </c>
      <c r="C67" s="108" t="s">
        <v>114</v>
      </c>
      <c r="D67" s="108"/>
      <c r="E67" s="113" t="s">
        <v>419</v>
      </c>
      <c r="F67" s="336">
        <v>40000</v>
      </c>
      <c r="G67" s="336">
        <v>0</v>
      </c>
    </row>
    <row r="68" spans="1:7" ht="86.25" customHeight="1" thickBot="1">
      <c r="A68" s="18" t="s">
        <v>104</v>
      </c>
      <c r="B68" s="18" t="s">
        <v>99</v>
      </c>
      <c r="C68" s="18" t="s">
        <v>224</v>
      </c>
      <c r="D68" s="18"/>
      <c r="E68" s="193" t="s">
        <v>304</v>
      </c>
      <c r="F68" s="194">
        <v>40000</v>
      </c>
      <c r="G68" s="337">
        <v>0</v>
      </c>
    </row>
    <row r="69" spans="1:7" ht="34.5" customHeight="1" thickBot="1">
      <c r="A69" s="28" t="s">
        <v>104</v>
      </c>
      <c r="B69" s="28" t="s">
        <v>99</v>
      </c>
      <c r="C69" s="28" t="s">
        <v>225</v>
      </c>
      <c r="D69" s="28"/>
      <c r="E69" s="192" t="s">
        <v>301</v>
      </c>
      <c r="F69" s="230">
        <v>40000</v>
      </c>
      <c r="G69" s="337">
        <v>0</v>
      </c>
    </row>
    <row r="70" spans="1:7" ht="33" customHeight="1" thickBot="1">
      <c r="A70" s="28" t="s">
        <v>99</v>
      </c>
      <c r="B70" s="28" t="s">
        <v>99</v>
      </c>
      <c r="C70" s="28" t="s">
        <v>302</v>
      </c>
      <c r="D70" s="28"/>
      <c r="E70" s="192" t="s">
        <v>303</v>
      </c>
      <c r="F70" s="230">
        <v>40000</v>
      </c>
      <c r="G70" s="337">
        <v>0</v>
      </c>
    </row>
    <row r="71" spans="1:7" ht="38.25" customHeight="1" thickBot="1">
      <c r="A71" s="28" t="s">
        <v>99</v>
      </c>
      <c r="B71" s="28" t="s">
        <v>99</v>
      </c>
      <c r="C71" s="28" t="s">
        <v>302</v>
      </c>
      <c r="D71" s="28" t="s">
        <v>183</v>
      </c>
      <c r="E71" s="106" t="s">
        <v>85</v>
      </c>
      <c r="F71" s="230">
        <v>40000</v>
      </c>
      <c r="G71" s="337">
        <v>0</v>
      </c>
    </row>
    <row r="72" spans="1:7" ht="21.75" customHeight="1" thickBot="1">
      <c r="A72" s="18" t="s">
        <v>104</v>
      </c>
      <c r="B72" s="18" t="s">
        <v>107</v>
      </c>
      <c r="C72" s="18" t="s">
        <v>114</v>
      </c>
      <c r="D72" s="18" t="s">
        <v>103</v>
      </c>
      <c r="E72" s="105" t="s">
        <v>420</v>
      </c>
      <c r="F72" s="194">
        <f>F73</f>
        <v>1360752</v>
      </c>
      <c r="G72" s="334">
        <f>G73</f>
        <v>665100</v>
      </c>
    </row>
    <row r="73" spans="1:7" ht="49.5" customHeight="1" thickBot="1">
      <c r="A73" s="28" t="s">
        <v>104</v>
      </c>
      <c r="B73" s="28" t="s">
        <v>107</v>
      </c>
      <c r="C73" s="28" t="s">
        <v>120</v>
      </c>
      <c r="D73" s="28" t="s">
        <v>103</v>
      </c>
      <c r="E73" s="106" t="s">
        <v>211</v>
      </c>
      <c r="F73" s="230">
        <f>F74</f>
        <v>1360752</v>
      </c>
      <c r="G73" s="321">
        <f>G74</f>
        <v>665100</v>
      </c>
    </row>
    <row r="74" spans="1:7" ht="69" customHeight="1" thickBot="1">
      <c r="A74" s="28" t="s">
        <v>104</v>
      </c>
      <c r="B74" s="28" t="s">
        <v>107</v>
      </c>
      <c r="C74" s="28" t="s">
        <v>119</v>
      </c>
      <c r="D74" s="28" t="s">
        <v>103</v>
      </c>
      <c r="E74" s="106" t="s">
        <v>208</v>
      </c>
      <c r="F74" s="230">
        <f>F75+F77</f>
        <v>1360752</v>
      </c>
      <c r="G74" s="321">
        <f>G75+G77</f>
        <v>665100</v>
      </c>
    </row>
    <row r="75" spans="1:7" ht="53.25" customHeight="1" thickBot="1">
      <c r="A75" s="28" t="s">
        <v>104</v>
      </c>
      <c r="B75" s="28" t="s">
        <v>107</v>
      </c>
      <c r="C75" s="28" t="s">
        <v>3</v>
      </c>
      <c r="D75" s="28" t="s">
        <v>103</v>
      </c>
      <c r="E75" s="106" t="s">
        <v>218</v>
      </c>
      <c r="F75" s="230">
        <f>F76</f>
        <v>593921.67</v>
      </c>
      <c r="G75" s="321">
        <f>G76</f>
        <v>515100</v>
      </c>
    </row>
    <row r="76" spans="1:7" ht="30.75" customHeight="1" thickBot="1">
      <c r="A76" s="28" t="s">
        <v>104</v>
      </c>
      <c r="B76" s="28" t="s">
        <v>107</v>
      </c>
      <c r="C76" s="28" t="s">
        <v>3</v>
      </c>
      <c r="D76" s="28" t="s">
        <v>183</v>
      </c>
      <c r="E76" s="106" t="s">
        <v>85</v>
      </c>
      <c r="F76" s="230">
        <v>593921.67</v>
      </c>
      <c r="G76" s="321">
        <v>515100</v>
      </c>
    </row>
    <row r="77" spans="1:7" ht="52.5" customHeight="1" thickBot="1">
      <c r="A77" s="28" t="s">
        <v>278</v>
      </c>
      <c r="B77" s="28" t="s">
        <v>107</v>
      </c>
      <c r="C77" s="28" t="s">
        <v>370</v>
      </c>
      <c r="D77" s="28"/>
      <c r="E77" s="106" t="s">
        <v>279</v>
      </c>
      <c r="F77" s="230">
        <v>766830.33</v>
      </c>
      <c r="G77" s="321">
        <v>150000</v>
      </c>
    </row>
    <row r="78" spans="1:7" ht="30.75" customHeight="1" hidden="1" thickBot="1">
      <c r="A78" s="28" t="s">
        <v>104</v>
      </c>
      <c r="B78" s="28" t="s">
        <v>107</v>
      </c>
      <c r="C78" s="28" t="s">
        <v>370</v>
      </c>
      <c r="D78" s="28" t="s">
        <v>103</v>
      </c>
      <c r="E78" s="171" t="s">
        <v>276</v>
      </c>
      <c r="F78" s="306">
        <f>SUM(F79)</f>
        <v>0</v>
      </c>
      <c r="G78" s="321">
        <f>SUM(G79)</f>
        <v>0</v>
      </c>
    </row>
    <row r="79" spans="1:7" ht="30.75" customHeight="1" hidden="1" thickBot="1">
      <c r="A79" s="28" t="s">
        <v>104</v>
      </c>
      <c r="B79" s="28" t="s">
        <v>107</v>
      </c>
      <c r="C79" s="28" t="s">
        <v>370</v>
      </c>
      <c r="D79" s="36" t="s">
        <v>183</v>
      </c>
      <c r="E79" s="172" t="s">
        <v>277</v>
      </c>
      <c r="F79" s="234"/>
      <c r="G79" s="321"/>
    </row>
    <row r="80" spans="1:7" ht="30.75" customHeight="1" thickBot="1">
      <c r="A80" s="28" t="s">
        <v>104</v>
      </c>
      <c r="B80" s="28" t="s">
        <v>107</v>
      </c>
      <c r="C80" s="28" t="s">
        <v>370</v>
      </c>
      <c r="D80" s="36" t="s">
        <v>183</v>
      </c>
      <c r="E80" s="172" t="s">
        <v>277</v>
      </c>
      <c r="F80" s="234">
        <v>766830.33</v>
      </c>
      <c r="G80" s="321">
        <v>150000</v>
      </c>
    </row>
    <row r="81" spans="1:7" ht="30.75" customHeight="1" thickBot="1">
      <c r="A81" s="18" t="s">
        <v>104</v>
      </c>
      <c r="B81" s="18" t="s">
        <v>222</v>
      </c>
      <c r="C81" s="108" t="s">
        <v>114</v>
      </c>
      <c r="D81" s="108" t="s">
        <v>103</v>
      </c>
      <c r="E81" s="372" t="s">
        <v>415</v>
      </c>
      <c r="F81" s="233">
        <v>808031</v>
      </c>
      <c r="G81" s="334">
        <v>803030</v>
      </c>
    </row>
    <row r="82" spans="1:7" ht="30.75" customHeight="1" thickBot="1">
      <c r="A82" s="18" t="s">
        <v>104</v>
      </c>
      <c r="B82" s="18" t="s">
        <v>220</v>
      </c>
      <c r="C82" s="18" t="s">
        <v>221</v>
      </c>
      <c r="D82" s="18" t="s">
        <v>103</v>
      </c>
      <c r="E82" s="146" t="s">
        <v>219</v>
      </c>
      <c r="F82" s="310">
        <f>SUM(F83)</f>
        <v>5000</v>
      </c>
      <c r="G82" s="334">
        <v>0</v>
      </c>
    </row>
    <row r="83" spans="1:7" ht="30.75" customHeight="1" thickBot="1">
      <c r="A83" s="28" t="s">
        <v>104</v>
      </c>
      <c r="B83" s="28" t="s">
        <v>222</v>
      </c>
      <c r="C83" s="28" t="s">
        <v>221</v>
      </c>
      <c r="D83" s="28" t="s">
        <v>183</v>
      </c>
      <c r="E83" s="106" t="s">
        <v>85</v>
      </c>
      <c r="F83" s="230">
        <v>5000</v>
      </c>
      <c r="G83" s="321">
        <v>0</v>
      </c>
    </row>
    <row r="84" spans="1:7" ht="30.75" customHeight="1" thickBot="1">
      <c r="A84" s="18" t="s">
        <v>104</v>
      </c>
      <c r="B84" s="18" t="s">
        <v>222</v>
      </c>
      <c r="C84" s="18" t="s">
        <v>405</v>
      </c>
      <c r="D84" s="18" t="s">
        <v>103</v>
      </c>
      <c r="E84" s="105" t="s">
        <v>406</v>
      </c>
      <c r="F84" s="194">
        <f>SUM(F85)</f>
        <v>803031</v>
      </c>
      <c r="G84" s="334">
        <f>SUM(G85)</f>
        <v>803030</v>
      </c>
    </row>
    <row r="85" spans="1:7" ht="30.75" customHeight="1" thickBot="1">
      <c r="A85" s="28" t="s">
        <v>104</v>
      </c>
      <c r="B85" s="28" t="s">
        <v>222</v>
      </c>
      <c r="C85" s="28" t="s">
        <v>405</v>
      </c>
      <c r="D85" s="28" t="s">
        <v>183</v>
      </c>
      <c r="E85" s="106" t="s">
        <v>85</v>
      </c>
      <c r="F85" s="230">
        <v>803031</v>
      </c>
      <c r="G85" s="321">
        <v>803030</v>
      </c>
    </row>
    <row r="86" spans="1:7" ht="17.25" customHeight="1" thickBot="1">
      <c r="A86" s="108" t="s">
        <v>105</v>
      </c>
      <c r="B86" s="108" t="s">
        <v>100</v>
      </c>
      <c r="C86" s="108" t="s">
        <v>114</v>
      </c>
      <c r="D86" s="108" t="s">
        <v>103</v>
      </c>
      <c r="E86" s="113" t="s">
        <v>89</v>
      </c>
      <c r="F86" s="194">
        <f>SUM(F87+F95+F104+F91)</f>
        <v>2078127.4</v>
      </c>
      <c r="G86" s="336">
        <f>SUM(G87+G95+G104+G91)</f>
        <v>1021116.3600000001</v>
      </c>
    </row>
    <row r="87" spans="1:7" ht="68.25" customHeight="1" hidden="1" thickBot="1">
      <c r="A87" s="147" t="s">
        <v>105</v>
      </c>
      <c r="B87" s="147" t="s">
        <v>99</v>
      </c>
      <c r="C87" s="18" t="s">
        <v>224</v>
      </c>
      <c r="D87" s="147" t="s">
        <v>103</v>
      </c>
      <c r="E87" s="148" t="s">
        <v>223</v>
      </c>
      <c r="F87" s="194">
        <f>SUM(F88)</f>
        <v>0</v>
      </c>
      <c r="G87" s="329"/>
    </row>
    <row r="88" spans="1:7" ht="36" customHeight="1" hidden="1" thickBot="1">
      <c r="A88" s="116" t="s">
        <v>105</v>
      </c>
      <c r="B88" s="116" t="s">
        <v>99</v>
      </c>
      <c r="C88" s="116" t="s">
        <v>225</v>
      </c>
      <c r="D88" s="116" t="s">
        <v>226</v>
      </c>
      <c r="E88" s="126" t="s">
        <v>227</v>
      </c>
      <c r="F88" s="230">
        <f>SUM(F89)</f>
        <v>0</v>
      </c>
      <c r="G88" s="329"/>
    </row>
    <row r="89" spans="1:7" ht="17.25" customHeight="1" hidden="1" thickBot="1">
      <c r="A89" s="116" t="s">
        <v>105</v>
      </c>
      <c r="B89" s="116" t="s">
        <v>99</v>
      </c>
      <c r="C89" s="116" t="s">
        <v>228</v>
      </c>
      <c r="D89" s="116" t="s">
        <v>229</v>
      </c>
      <c r="E89" s="126" t="s">
        <v>230</v>
      </c>
      <c r="F89" s="230">
        <f>SUM(F90)</f>
        <v>0</v>
      </c>
      <c r="G89" s="329"/>
    </row>
    <row r="90" spans="1:7" ht="48.75" customHeight="1" hidden="1" thickBot="1">
      <c r="A90" s="116" t="s">
        <v>105</v>
      </c>
      <c r="B90" s="116" t="s">
        <v>99</v>
      </c>
      <c r="C90" s="116" t="s">
        <v>228</v>
      </c>
      <c r="D90" s="116" t="s">
        <v>231</v>
      </c>
      <c r="E90" s="186" t="s">
        <v>232</v>
      </c>
      <c r="F90" s="306"/>
      <c r="G90" s="329"/>
    </row>
    <row r="91" spans="1:7" ht="26.25" customHeight="1" hidden="1" thickBot="1">
      <c r="A91" s="147" t="s">
        <v>105</v>
      </c>
      <c r="B91" s="147" t="s">
        <v>99</v>
      </c>
      <c r="C91" s="147" t="s">
        <v>114</v>
      </c>
      <c r="D91" s="240" t="s">
        <v>103</v>
      </c>
      <c r="E91" s="241" t="s">
        <v>344</v>
      </c>
      <c r="F91" s="311">
        <f>SUM(F92)</f>
        <v>0</v>
      </c>
      <c r="G91" s="329"/>
    </row>
    <row r="92" spans="1:7" ht="31.5" customHeight="1" hidden="1" thickBot="1">
      <c r="A92" s="116" t="s">
        <v>105</v>
      </c>
      <c r="B92" s="116" t="s">
        <v>99</v>
      </c>
      <c r="C92" s="116" t="s">
        <v>345</v>
      </c>
      <c r="D92" s="238" t="s">
        <v>103</v>
      </c>
      <c r="E92" s="239" t="s">
        <v>346</v>
      </c>
      <c r="F92" s="307">
        <f>SUM(F93)</f>
        <v>0</v>
      </c>
      <c r="G92" s="329"/>
    </row>
    <row r="93" spans="1:7" ht="31.5" customHeight="1" hidden="1" thickBot="1">
      <c r="A93" s="116" t="s">
        <v>105</v>
      </c>
      <c r="B93" s="116" t="s">
        <v>99</v>
      </c>
      <c r="C93" s="116" t="s">
        <v>347</v>
      </c>
      <c r="D93" s="116" t="s">
        <v>103</v>
      </c>
      <c r="E93" s="239" t="s">
        <v>348</v>
      </c>
      <c r="F93" s="307">
        <f>SUM(F94)</f>
        <v>0</v>
      </c>
      <c r="G93" s="329"/>
    </row>
    <row r="94" spans="1:7" ht="33.75" customHeight="1" hidden="1" thickBot="1">
      <c r="A94" s="116" t="s">
        <v>105</v>
      </c>
      <c r="B94" s="116" t="s">
        <v>99</v>
      </c>
      <c r="C94" s="116" t="s">
        <v>349</v>
      </c>
      <c r="D94" s="116" t="s">
        <v>183</v>
      </c>
      <c r="E94" s="171" t="s">
        <v>85</v>
      </c>
      <c r="F94" s="307"/>
      <c r="G94" s="329"/>
    </row>
    <row r="95" spans="1:7" ht="15" customHeight="1" thickBot="1">
      <c r="A95" s="18" t="s">
        <v>105</v>
      </c>
      <c r="B95" s="18" t="s">
        <v>101</v>
      </c>
      <c r="C95" s="18" t="s">
        <v>114</v>
      </c>
      <c r="D95" s="18" t="s">
        <v>103</v>
      </c>
      <c r="E95" s="187" t="s">
        <v>90</v>
      </c>
      <c r="F95" s="194">
        <f>F96+F99</f>
        <v>185656</v>
      </c>
      <c r="G95" s="334">
        <f>G96+G99</f>
        <v>178483.03</v>
      </c>
    </row>
    <row r="96" spans="1:7" ht="81" customHeight="1" hidden="1" thickBot="1">
      <c r="A96" s="18" t="s">
        <v>105</v>
      </c>
      <c r="B96" s="18" t="s">
        <v>101</v>
      </c>
      <c r="C96" s="18" t="s">
        <v>233</v>
      </c>
      <c r="D96" s="117" t="s">
        <v>103</v>
      </c>
      <c r="E96" s="105" t="s">
        <v>310</v>
      </c>
      <c r="F96" s="194">
        <f>SUM(F97)</f>
        <v>0</v>
      </c>
      <c r="G96" s="321">
        <f>SUM(G97)</f>
        <v>0</v>
      </c>
    </row>
    <row r="97" spans="1:7" ht="32.25" customHeight="1" hidden="1" thickBot="1">
      <c r="A97" s="28" t="s">
        <v>105</v>
      </c>
      <c r="B97" s="28" t="s">
        <v>101</v>
      </c>
      <c r="C97" s="28" t="s">
        <v>234</v>
      </c>
      <c r="D97" s="36" t="s">
        <v>103</v>
      </c>
      <c r="E97" s="106" t="s">
        <v>235</v>
      </c>
      <c r="F97" s="230">
        <f>SUM(F98)</f>
        <v>0</v>
      </c>
      <c r="G97" s="321">
        <f>SUM(G98)</f>
        <v>0</v>
      </c>
    </row>
    <row r="98" spans="1:7" ht="30" customHeight="1" hidden="1" thickBot="1">
      <c r="A98" s="28" t="s">
        <v>236</v>
      </c>
      <c r="B98" s="28" t="s">
        <v>237</v>
      </c>
      <c r="C98" s="28" t="s">
        <v>238</v>
      </c>
      <c r="D98" s="36" t="s">
        <v>183</v>
      </c>
      <c r="E98" s="106" t="s">
        <v>85</v>
      </c>
      <c r="F98" s="230"/>
      <c r="G98" s="321"/>
    </row>
    <row r="99" spans="1:7" ht="56.25" customHeight="1" thickBot="1">
      <c r="A99" s="28" t="s">
        <v>105</v>
      </c>
      <c r="B99" s="28" t="s">
        <v>101</v>
      </c>
      <c r="C99" s="28" t="s">
        <v>120</v>
      </c>
      <c r="D99" s="36" t="s">
        <v>103</v>
      </c>
      <c r="E99" s="106" t="s">
        <v>211</v>
      </c>
      <c r="F99" s="230">
        <f>F100</f>
        <v>185656</v>
      </c>
      <c r="G99" s="321">
        <f>G100</f>
        <v>178483.03</v>
      </c>
    </row>
    <row r="100" spans="1:7" ht="23.25" customHeight="1" thickBot="1">
      <c r="A100" s="28" t="s">
        <v>105</v>
      </c>
      <c r="B100" s="28" t="s">
        <v>101</v>
      </c>
      <c r="C100" s="28" t="s">
        <v>124</v>
      </c>
      <c r="D100" s="28" t="s">
        <v>103</v>
      </c>
      <c r="E100" s="106" t="s">
        <v>90</v>
      </c>
      <c r="F100" s="230">
        <f>F101</f>
        <v>185656</v>
      </c>
      <c r="G100" s="321">
        <f>G101</f>
        <v>178483.03</v>
      </c>
    </row>
    <row r="101" spans="1:7" ht="24.75" customHeight="1" thickBot="1">
      <c r="A101" s="28" t="s">
        <v>105</v>
      </c>
      <c r="B101" s="28" t="s">
        <v>101</v>
      </c>
      <c r="C101" s="28" t="s">
        <v>125</v>
      </c>
      <c r="D101" s="28" t="s">
        <v>103</v>
      </c>
      <c r="E101" s="106" t="s">
        <v>91</v>
      </c>
      <c r="F101" s="230">
        <f>F103+F102</f>
        <v>185656</v>
      </c>
      <c r="G101" s="321">
        <f>G103+G102</f>
        <v>178483.03</v>
      </c>
    </row>
    <row r="102" spans="1:7" ht="36" customHeight="1" thickBot="1">
      <c r="A102" s="28" t="s">
        <v>105</v>
      </c>
      <c r="B102" s="28" t="s">
        <v>101</v>
      </c>
      <c r="C102" s="28" t="s">
        <v>239</v>
      </c>
      <c r="D102" s="28" t="s">
        <v>183</v>
      </c>
      <c r="E102" s="171" t="s">
        <v>85</v>
      </c>
      <c r="F102" s="230">
        <v>144000</v>
      </c>
      <c r="G102" s="321">
        <v>142837.03</v>
      </c>
    </row>
    <row r="103" spans="1:7" ht="27" customHeight="1" thickBot="1">
      <c r="A103" s="28" t="s">
        <v>105</v>
      </c>
      <c r="B103" s="28" t="s">
        <v>101</v>
      </c>
      <c r="C103" s="28" t="s">
        <v>239</v>
      </c>
      <c r="D103" s="28" t="s">
        <v>378</v>
      </c>
      <c r="E103" s="171" t="s">
        <v>379</v>
      </c>
      <c r="F103" s="230">
        <v>41656</v>
      </c>
      <c r="G103" s="321">
        <v>35646</v>
      </c>
    </row>
    <row r="104" spans="1:7" ht="18" customHeight="1" thickBot="1">
      <c r="A104" s="18" t="s">
        <v>105</v>
      </c>
      <c r="B104" s="18" t="s">
        <v>102</v>
      </c>
      <c r="C104" s="18" t="s">
        <v>114</v>
      </c>
      <c r="D104" s="18" t="s">
        <v>103</v>
      </c>
      <c r="E104" s="105" t="s">
        <v>92</v>
      </c>
      <c r="F104" s="194">
        <f>F108+F105</f>
        <v>1892471.4</v>
      </c>
      <c r="G104" s="334">
        <f>G108+G105</f>
        <v>842633.3300000001</v>
      </c>
    </row>
    <row r="105" spans="1:7" ht="85.5" customHeight="1" hidden="1" thickBot="1">
      <c r="A105" s="18" t="s">
        <v>105</v>
      </c>
      <c r="B105" s="18" t="s">
        <v>102</v>
      </c>
      <c r="C105" s="18" t="s">
        <v>318</v>
      </c>
      <c r="D105" s="18" t="s">
        <v>103</v>
      </c>
      <c r="E105" s="170" t="s">
        <v>319</v>
      </c>
      <c r="F105" s="310">
        <f>F106</f>
        <v>0</v>
      </c>
      <c r="G105" s="334">
        <f>G106</f>
        <v>0</v>
      </c>
    </row>
    <row r="106" spans="1:7" ht="46.5" customHeight="1" hidden="1" thickBot="1">
      <c r="A106" s="28" t="s">
        <v>105</v>
      </c>
      <c r="B106" s="28" t="s">
        <v>102</v>
      </c>
      <c r="C106" s="28" t="s">
        <v>320</v>
      </c>
      <c r="D106" s="28" t="s">
        <v>103</v>
      </c>
      <c r="E106" s="106" t="s">
        <v>321</v>
      </c>
      <c r="F106" s="230">
        <f>F107</f>
        <v>0</v>
      </c>
      <c r="G106" s="321">
        <f>G107</f>
        <v>0</v>
      </c>
    </row>
    <row r="107" spans="1:7" ht="34.5" customHeight="1" hidden="1" thickBot="1">
      <c r="A107" s="28" t="s">
        <v>105</v>
      </c>
      <c r="B107" s="28" t="s">
        <v>102</v>
      </c>
      <c r="C107" s="28" t="s">
        <v>322</v>
      </c>
      <c r="D107" s="28" t="s">
        <v>183</v>
      </c>
      <c r="E107" s="106" t="s">
        <v>85</v>
      </c>
      <c r="F107" s="230"/>
      <c r="G107" s="321"/>
    </row>
    <row r="108" spans="1:7" ht="51.75" customHeight="1" thickBot="1">
      <c r="A108" s="29" t="s">
        <v>105</v>
      </c>
      <c r="B108" s="29" t="s">
        <v>102</v>
      </c>
      <c r="C108" s="29" t="s">
        <v>120</v>
      </c>
      <c r="D108" s="29" t="s">
        <v>103</v>
      </c>
      <c r="E108" s="106" t="s">
        <v>211</v>
      </c>
      <c r="F108" s="230">
        <f>F109</f>
        <v>1892471.4</v>
      </c>
      <c r="G108" s="321">
        <f>G109</f>
        <v>842633.3300000001</v>
      </c>
    </row>
    <row r="109" spans="1:7" ht="21.75" customHeight="1" thickBot="1">
      <c r="A109" s="29" t="s">
        <v>105</v>
      </c>
      <c r="B109" s="29" t="s">
        <v>102</v>
      </c>
      <c r="C109" s="29" t="s">
        <v>125</v>
      </c>
      <c r="D109" s="29" t="s">
        <v>103</v>
      </c>
      <c r="E109" s="106" t="s">
        <v>91</v>
      </c>
      <c r="F109" s="230">
        <f>F110</f>
        <v>1892471.4</v>
      </c>
      <c r="G109" s="321">
        <f>G110</f>
        <v>842633.3300000001</v>
      </c>
    </row>
    <row r="110" spans="1:7" ht="16.5" customHeight="1" thickBot="1">
      <c r="A110" s="29" t="s">
        <v>105</v>
      </c>
      <c r="B110" s="29" t="s">
        <v>102</v>
      </c>
      <c r="C110" s="29" t="s">
        <v>131</v>
      </c>
      <c r="D110" s="29" t="s">
        <v>103</v>
      </c>
      <c r="E110" s="106" t="s">
        <v>92</v>
      </c>
      <c r="F110" s="230">
        <f>F111+F113+F115+F117+F119</f>
        <v>1892471.4</v>
      </c>
      <c r="G110" s="321">
        <f>G111+G113+G115+G117+G119</f>
        <v>842633.3300000001</v>
      </c>
    </row>
    <row r="111" spans="1:7" ht="18.75" customHeight="1" thickBot="1">
      <c r="A111" s="35" t="s">
        <v>105</v>
      </c>
      <c r="B111" s="35" t="s">
        <v>102</v>
      </c>
      <c r="C111" s="35" t="s">
        <v>130</v>
      </c>
      <c r="D111" s="35" t="s">
        <v>103</v>
      </c>
      <c r="E111" s="105" t="s">
        <v>172</v>
      </c>
      <c r="F111" s="194">
        <f>F112</f>
        <v>335500</v>
      </c>
      <c r="G111" s="334">
        <f>G112</f>
        <v>328138.85</v>
      </c>
    </row>
    <row r="112" spans="1:7" ht="31.5" customHeight="1" thickBot="1">
      <c r="A112" s="29" t="s">
        <v>105</v>
      </c>
      <c r="B112" s="29" t="s">
        <v>102</v>
      </c>
      <c r="C112" s="29" t="s">
        <v>130</v>
      </c>
      <c r="D112" s="29" t="s">
        <v>183</v>
      </c>
      <c r="E112" s="106" t="s">
        <v>85</v>
      </c>
      <c r="F112" s="230">
        <v>335500</v>
      </c>
      <c r="G112" s="321">
        <v>328138.85</v>
      </c>
    </row>
    <row r="113" spans="1:7" ht="47.25" customHeight="1" thickBot="1">
      <c r="A113" s="35" t="s">
        <v>105</v>
      </c>
      <c r="B113" s="35" t="s">
        <v>102</v>
      </c>
      <c r="C113" s="35" t="s">
        <v>242</v>
      </c>
      <c r="D113" s="35" t="s">
        <v>103</v>
      </c>
      <c r="E113" s="149" t="s">
        <v>240</v>
      </c>
      <c r="F113" s="312">
        <f>SUM(F114)</f>
        <v>20000</v>
      </c>
      <c r="G113" s="344">
        <f>SUM(G114)</f>
        <v>0</v>
      </c>
    </row>
    <row r="114" spans="1:7" ht="31.5" customHeight="1" thickBot="1">
      <c r="A114" s="29" t="s">
        <v>105</v>
      </c>
      <c r="B114" s="29" t="s">
        <v>102</v>
      </c>
      <c r="C114" s="29" t="s">
        <v>242</v>
      </c>
      <c r="D114" s="29" t="s">
        <v>183</v>
      </c>
      <c r="E114" s="7" t="s">
        <v>241</v>
      </c>
      <c r="F114" s="313">
        <v>20000</v>
      </c>
      <c r="G114" s="343">
        <v>0</v>
      </c>
    </row>
    <row r="115" spans="1:7" ht="15.75" customHeight="1" thickBot="1">
      <c r="A115" s="35" t="s">
        <v>105</v>
      </c>
      <c r="B115" s="35" t="s">
        <v>102</v>
      </c>
      <c r="C115" s="35" t="s">
        <v>244</v>
      </c>
      <c r="D115" s="35" t="s">
        <v>103</v>
      </c>
      <c r="E115" s="149" t="s">
        <v>243</v>
      </c>
      <c r="F115" s="312">
        <f>SUM(F116)</f>
        <v>9000</v>
      </c>
      <c r="G115" s="344">
        <f>SUM(G116)</f>
        <v>9000</v>
      </c>
    </row>
    <row r="116" spans="1:7" ht="31.5" customHeight="1" thickBot="1">
      <c r="A116" s="29" t="s">
        <v>105</v>
      </c>
      <c r="B116" s="29" t="s">
        <v>102</v>
      </c>
      <c r="C116" s="29" t="s">
        <v>244</v>
      </c>
      <c r="D116" s="29" t="s">
        <v>183</v>
      </c>
      <c r="E116" s="7" t="s">
        <v>241</v>
      </c>
      <c r="F116" s="313">
        <v>9000</v>
      </c>
      <c r="G116" s="343">
        <v>9000</v>
      </c>
    </row>
    <row r="117" spans="1:7" ht="16.5" customHeight="1" thickBot="1">
      <c r="A117" s="35" t="s">
        <v>105</v>
      </c>
      <c r="B117" s="35" t="s">
        <v>102</v>
      </c>
      <c r="C117" s="35" t="s">
        <v>245</v>
      </c>
      <c r="D117" s="35" t="s">
        <v>103</v>
      </c>
      <c r="E117" s="149" t="s">
        <v>246</v>
      </c>
      <c r="F117" s="312">
        <f>SUM(F118)</f>
        <v>27971.4</v>
      </c>
      <c r="G117" s="334">
        <f>SUM(G118)</f>
        <v>27971.4</v>
      </c>
    </row>
    <row r="118" spans="1:7" ht="33.75" customHeight="1" thickBot="1">
      <c r="A118" s="29" t="s">
        <v>105</v>
      </c>
      <c r="B118" s="29" t="s">
        <v>102</v>
      </c>
      <c r="C118" s="29" t="s">
        <v>245</v>
      </c>
      <c r="D118" s="29" t="s">
        <v>183</v>
      </c>
      <c r="E118" s="7" t="s">
        <v>241</v>
      </c>
      <c r="F118" s="313">
        <v>27971.4</v>
      </c>
      <c r="G118" s="343">
        <v>27971.4</v>
      </c>
    </row>
    <row r="119" spans="1:7" ht="30.75" customHeight="1" thickBot="1">
      <c r="A119" s="150" t="s">
        <v>105</v>
      </c>
      <c r="B119" s="150" t="s">
        <v>102</v>
      </c>
      <c r="C119" s="150" t="s">
        <v>129</v>
      </c>
      <c r="D119" s="150" t="s">
        <v>103</v>
      </c>
      <c r="E119" s="105" t="s">
        <v>93</v>
      </c>
      <c r="F119" s="194">
        <f>F120</f>
        <v>1500000</v>
      </c>
      <c r="G119" s="334">
        <f>G120</f>
        <v>477523.08</v>
      </c>
    </row>
    <row r="120" spans="1:7" ht="32.25" customHeight="1" thickBot="1">
      <c r="A120" s="29" t="s">
        <v>105</v>
      </c>
      <c r="B120" s="28" t="s">
        <v>102</v>
      </c>
      <c r="C120" s="40" t="s">
        <v>129</v>
      </c>
      <c r="D120" s="28" t="s">
        <v>183</v>
      </c>
      <c r="E120" s="106" t="s">
        <v>85</v>
      </c>
      <c r="F120" s="306">
        <v>1500000</v>
      </c>
      <c r="G120" s="338">
        <v>477523.08</v>
      </c>
    </row>
    <row r="121" spans="1:7" ht="22.5" customHeight="1">
      <c r="A121" s="35" t="s">
        <v>350</v>
      </c>
      <c r="B121" s="18" t="s">
        <v>100</v>
      </c>
      <c r="C121" s="150" t="s">
        <v>114</v>
      </c>
      <c r="D121" s="18" t="s">
        <v>103</v>
      </c>
      <c r="E121" s="375" t="s">
        <v>418</v>
      </c>
      <c r="F121" s="156">
        <v>1434993.6</v>
      </c>
      <c r="G121" s="376">
        <v>1434993.6</v>
      </c>
    </row>
    <row r="122" spans="1:7" ht="32.25" customHeight="1">
      <c r="A122" s="35" t="s">
        <v>350</v>
      </c>
      <c r="B122" s="18" t="s">
        <v>105</v>
      </c>
      <c r="C122" s="150" t="s">
        <v>114</v>
      </c>
      <c r="D122" s="18" t="s">
        <v>103</v>
      </c>
      <c r="E122" s="373" t="s">
        <v>416</v>
      </c>
      <c r="F122" s="156">
        <v>1434993.6</v>
      </c>
      <c r="G122" s="374">
        <v>1434993.6</v>
      </c>
    </row>
    <row r="123" spans="1:7" ht="32.25" customHeight="1" thickBot="1">
      <c r="A123" s="35" t="s">
        <v>350</v>
      </c>
      <c r="B123" s="18" t="s">
        <v>105</v>
      </c>
      <c r="C123" s="150" t="s">
        <v>114</v>
      </c>
      <c r="D123" s="18" t="s">
        <v>103</v>
      </c>
      <c r="E123" s="242" t="s">
        <v>351</v>
      </c>
      <c r="F123" s="194">
        <f>F124</f>
        <v>1434993.6</v>
      </c>
      <c r="G123" s="334">
        <f>G124</f>
        <v>1434993.6</v>
      </c>
    </row>
    <row r="124" spans="1:7" ht="49.5" customHeight="1" thickBot="1">
      <c r="A124" s="29" t="s">
        <v>350</v>
      </c>
      <c r="B124" s="28" t="s">
        <v>105</v>
      </c>
      <c r="C124" s="40" t="s">
        <v>318</v>
      </c>
      <c r="D124" s="28" t="s">
        <v>103</v>
      </c>
      <c r="E124" s="243" t="s">
        <v>319</v>
      </c>
      <c r="F124" s="230">
        <f>F125+F127</f>
        <v>1434993.6</v>
      </c>
      <c r="G124" s="321">
        <f>G125+G127</f>
        <v>1434993.6</v>
      </c>
    </row>
    <row r="125" spans="1:7" ht="32.25" customHeight="1" thickBot="1">
      <c r="A125" s="29" t="s">
        <v>350</v>
      </c>
      <c r="B125" s="28" t="s">
        <v>105</v>
      </c>
      <c r="C125" s="40" t="s">
        <v>322</v>
      </c>
      <c r="D125" s="28" t="s">
        <v>103</v>
      </c>
      <c r="E125" s="243" t="s">
        <v>321</v>
      </c>
      <c r="F125" s="230">
        <v>1434993.6</v>
      </c>
      <c r="G125" s="321">
        <v>1434993.6</v>
      </c>
    </row>
    <row r="126" spans="1:7" ht="32.25" customHeight="1" thickBot="1">
      <c r="A126" s="29" t="s">
        <v>350</v>
      </c>
      <c r="B126" s="28" t="s">
        <v>105</v>
      </c>
      <c r="C126" s="40" t="s">
        <v>322</v>
      </c>
      <c r="D126" s="28" t="s">
        <v>183</v>
      </c>
      <c r="E126" s="106" t="s">
        <v>85</v>
      </c>
      <c r="F126" s="230">
        <v>1434993.6</v>
      </c>
      <c r="G126" s="321">
        <v>1434993.6</v>
      </c>
    </row>
    <row r="127" spans="1:7" ht="32.25" customHeight="1" hidden="1" thickBot="1">
      <c r="A127" s="29" t="s">
        <v>350</v>
      </c>
      <c r="B127" s="28" t="s">
        <v>105</v>
      </c>
      <c r="C127" s="40" t="s">
        <v>322</v>
      </c>
      <c r="D127" s="28" t="s">
        <v>183</v>
      </c>
      <c r="E127" s="106" t="s">
        <v>85</v>
      </c>
      <c r="F127" s="230">
        <v>0</v>
      </c>
      <c r="G127" s="321"/>
    </row>
    <row r="128" spans="1:7" ht="18.75" customHeight="1" thickBot="1">
      <c r="A128" s="114" t="s">
        <v>106</v>
      </c>
      <c r="B128" s="108" t="s">
        <v>100</v>
      </c>
      <c r="C128" s="108" t="s">
        <v>114</v>
      </c>
      <c r="D128" s="108" t="s">
        <v>103</v>
      </c>
      <c r="E128" s="113" t="s">
        <v>94</v>
      </c>
      <c r="F128" s="365">
        <f>F129+F142</f>
        <v>8154354.260000001</v>
      </c>
      <c r="G128" s="336">
        <f>G129+G142</f>
        <v>6831403.110000001</v>
      </c>
    </row>
    <row r="129" spans="1:7" ht="18.75" customHeight="1" thickBot="1">
      <c r="A129" s="29" t="s">
        <v>106</v>
      </c>
      <c r="B129" s="28" t="s">
        <v>99</v>
      </c>
      <c r="C129" s="28" t="s">
        <v>114</v>
      </c>
      <c r="D129" s="28" t="s">
        <v>103</v>
      </c>
      <c r="E129" s="105" t="s">
        <v>95</v>
      </c>
      <c r="F129" s="194">
        <f>F134+F130</f>
        <v>6085949.48</v>
      </c>
      <c r="G129" s="334">
        <f>G134+G130</f>
        <v>4937744.920000001</v>
      </c>
    </row>
    <row r="130" spans="1:7" ht="45.75" customHeight="1" thickBot="1">
      <c r="A130" s="35" t="s">
        <v>106</v>
      </c>
      <c r="B130" s="18" t="s">
        <v>99</v>
      </c>
      <c r="C130" s="18" t="s">
        <v>313</v>
      </c>
      <c r="D130" s="18" t="s">
        <v>103</v>
      </c>
      <c r="E130" s="105" t="s">
        <v>323</v>
      </c>
      <c r="F130" s="194">
        <v>407125.24</v>
      </c>
      <c r="G130" s="334">
        <v>343459.7</v>
      </c>
    </row>
    <row r="131" spans="1:7" ht="30" customHeight="1" thickBot="1">
      <c r="A131" s="29" t="s">
        <v>106</v>
      </c>
      <c r="B131" s="28" t="s">
        <v>99</v>
      </c>
      <c r="C131" s="28" t="s">
        <v>371</v>
      </c>
      <c r="D131" s="28" t="s">
        <v>103</v>
      </c>
      <c r="E131" s="106" t="s">
        <v>324</v>
      </c>
      <c r="F131" s="230">
        <v>407125.24</v>
      </c>
      <c r="G131" s="321">
        <v>343459.7</v>
      </c>
    </row>
    <row r="132" spans="1:7" ht="32.25" customHeight="1" hidden="1" thickBot="1">
      <c r="A132" s="29" t="s">
        <v>106</v>
      </c>
      <c r="B132" s="28" t="s">
        <v>99</v>
      </c>
      <c r="C132" s="28" t="s">
        <v>325</v>
      </c>
      <c r="D132" s="28" t="s">
        <v>183</v>
      </c>
      <c r="E132" s="7" t="s">
        <v>241</v>
      </c>
      <c r="F132" s="313"/>
      <c r="G132" s="321"/>
    </row>
    <row r="133" spans="1:7" ht="32.25" customHeight="1" thickBot="1">
      <c r="A133" s="29" t="s">
        <v>106</v>
      </c>
      <c r="B133" s="28" t="s">
        <v>99</v>
      </c>
      <c r="C133" s="28" t="s">
        <v>371</v>
      </c>
      <c r="D133" s="28" t="s">
        <v>183</v>
      </c>
      <c r="E133" s="7" t="s">
        <v>241</v>
      </c>
      <c r="F133" s="313">
        <v>407125.24</v>
      </c>
      <c r="G133" s="321">
        <v>343459.7</v>
      </c>
    </row>
    <row r="134" spans="1:7" ht="50.25" customHeight="1" thickBot="1">
      <c r="A134" s="29" t="s">
        <v>106</v>
      </c>
      <c r="B134" s="28" t="s">
        <v>99</v>
      </c>
      <c r="C134" s="28" t="s">
        <v>120</v>
      </c>
      <c r="D134" s="28" t="s">
        <v>103</v>
      </c>
      <c r="E134" s="106" t="s">
        <v>211</v>
      </c>
      <c r="F134" s="230">
        <f>F135</f>
        <v>5678824.24</v>
      </c>
      <c r="G134" s="321">
        <f>G135</f>
        <v>4594285.220000001</v>
      </c>
    </row>
    <row r="135" spans="1:7" ht="62.25" customHeight="1" thickBot="1">
      <c r="A135" s="28" t="s">
        <v>106</v>
      </c>
      <c r="B135" s="28" t="s">
        <v>99</v>
      </c>
      <c r="C135" s="28" t="s">
        <v>119</v>
      </c>
      <c r="D135" s="28" t="s">
        <v>103</v>
      </c>
      <c r="E135" s="106" t="s">
        <v>208</v>
      </c>
      <c r="F135" s="230">
        <f>F136+F141</f>
        <v>5678824.24</v>
      </c>
      <c r="G135" s="321">
        <f>G136+G141</f>
        <v>4594285.220000001</v>
      </c>
    </row>
    <row r="136" spans="1:7" ht="33.75" customHeight="1" thickBot="1">
      <c r="A136" s="28" t="s">
        <v>106</v>
      </c>
      <c r="B136" s="28" t="s">
        <v>99</v>
      </c>
      <c r="C136" s="28" t="s">
        <v>121</v>
      </c>
      <c r="D136" s="28" t="s">
        <v>103</v>
      </c>
      <c r="E136" s="106" t="s">
        <v>173</v>
      </c>
      <c r="F136" s="306">
        <f>F140+F139+F138</f>
        <v>5644600</v>
      </c>
      <c r="G136" s="321">
        <f>G140+G139+G138</f>
        <v>4560060.98</v>
      </c>
    </row>
    <row r="137" spans="1:7" ht="82.5" customHeight="1">
      <c r="A137" s="28" t="s">
        <v>106</v>
      </c>
      <c r="B137" s="28" t="s">
        <v>99</v>
      </c>
      <c r="C137" s="28" t="s">
        <v>121</v>
      </c>
      <c r="D137" s="28" t="s">
        <v>259</v>
      </c>
      <c r="E137" s="157" t="s">
        <v>260</v>
      </c>
      <c r="F137" s="234">
        <f>SUM(F138)</f>
        <v>4090100.04</v>
      </c>
      <c r="G137" s="338">
        <f>SUM(G138)</f>
        <v>3244528.08</v>
      </c>
    </row>
    <row r="138" spans="1:7" ht="22.5" customHeight="1">
      <c r="A138" s="28" t="s">
        <v>106</v>
      </c>
      <c r="B138" s="28" t="s">
        <v>99</v>
      </c>
      <c r="C138" s="28" t="s">
        <v>121</v>
      </c>
      <c r="D138" s="28" t="s">
        <v>257</v>
      </c>
      <c r="E138" s="158" t="s">
        <v>258</v>
      </c>
      <c r="F138" s="231">
        <v>4090100.04</v>
      </c>
      <c r="G138" s="339">
        <v>3244528.08</v>
      </c>
    </row>
    <row r="139" spans="1:7" ht="33.75" customHeight="1" thickBot="1">
      <c r="A139" s="28" t="s">
        <v>106</v>
      </c>
      <c r="B139" s="28" t="s">
        <v>99</v>
      </c>
      <c r="C139" s="28" t="s">
        <v>121</v>
      </c>
      <c r="D139" s="28" t="s">
        <v>183</v>
      </c>
      <c r="E139" s="106" t="s">
        <v>85</v>
      </c>
      <c r="F139" s="230">
        <v>810499.96</v>
      </c>
      <c r="G139" s="321">
        <v>573929.7</v>
      </c>
    </row>
    <row r="140" spans="1:7" ht="19.5" customHeight="1" thickBot="1">
      <c r="A140" s="28" t="s">
        <v>106</v>
      </c>
      <c r="B140" s="28" t="s">
        <v>99</v>
      </c>
      <c r="C140" s="28" t="s">
        <v>121</v>
      </c>
      <c r="D140" s="28" t="s">
        <v>184</v>
      </c>
      <c r="E140" s="106" t="s">
        <v>163</v>
      </c>
      <c r="F140" s="230">
        <v>744000</v>
      </c>
      <c r="G140" s="321">
        <v>741603.2</v>
      </c>
    </row>
    <row r="141" spans="1:7" s="31" customFormat="1" ht="15.75" customHeight="1" thickBot="1">
      <c r="A141" s="28" t="s">
        <v>106</v>
      </c>
      <c r="B141" s="28" t="s">
        <v>99</v>
      </c>
      <c r="C141" s="28" t="s">
        <v>403</v>
      </c>
      <c r="D141" s="28" t="s">
        <v>183</v>
      </c>
      <c r="E141" s="106" t="s">
        <v>85</v>
      </c>
      <c r="F141" s="309">
        <v>34224.24</v>
      </c>
      <c r="G141" s="321">
        <v>34224.24</v>
      </c>
    </row>
    <row r="142" spans="1:7" ht="20.25" customHeight="1" thickBot="1">
      <c r="A142" s="18" t="s">
        <v>106</v>
      </c>
      <c r="B142" s="18" t="s">
        <v>104</v>
      </c>
      <c r="C142" s="18" t="s">
        <v>114</v>
      </c>
      <c r="D142" s="18" t="s">
        <v>103</v>
      </c>
      <c r="E142" s="105" t="s">
        <v>174</v>
      </c>
      <c r="F142" s="194">
        <f aca="true" t="shared" si="3" ref="F142:G145">F143</f>
        <v>2068404.78</v>
      </c>
      <c r="G142" s="334">
        <f t="shared" si="3"/>
        <v>1893658.19</v>
      </c>
    </row>
    <row r="143" spans="1:17" ht="50.25" customHeight="1" thickBot="1">
      <c r="A143" s="18" t="s">
        <v>106</v>
      </c>
      <c r="B143" s="18" t="s">
        <v>104</v>
      </c>
      <c r="C143" s="18" t="s">
        <v>120</v>
      </c>
      <c r="D143" s="18" t="s">
        <v>103</v>
      </c>
      <c r="E143" s="105" t="s">
        <v>280</v>
      </c>
      <c r="F143" s="194">
        <f t="shared" si="3"/>
        <v>2068404.78</v>
      </c>
      <c r="G143" s="334">
        <f t="shared" si="3"/>
        <v>1893658.19</v>
      </c>
      <c r="K143" s="69"/>
      <c r="L143" s="66"/>
      <c r="M143" s="66"/>
      <c r="N143" s="66"/>
      <c r="O143" s="70"/>
      <c r="P143" s="68"/>
      <c r="Q143" s="65"/>
    </row>
    <row r="144" spans="1:17" ht="66.75" customHeight="1" thickBot="1">
      <c r="A144" s="28" t="s">
        <v>106</v>
      </c>
      <c r="B144" s="28" t="s">
        <v>104</v>
      </c>
      <c r="C144" s="28" t="s">
        <v>119</v>
      </c>
      <c r="D144" s="28" t="s">
        <v>103</v>
      </c>
      <c r="E144" s="106" t="s">
        <v>208</v>
      </c>
      <c r="F144" s="230">
        <f t="shared" si="3"/>
        <v>2068404.78</v>
      </c>
      <c r="G144" s="321">
        <f t="shared" si="3"/>
        <v>1893658.19</v>
      </c>
      <c r="K144" s="69"/>
      <c r="L144" s="66"/>
      <c r="M144" s="66"/>
      <c r="N144" s="66"/>
      <c r="O144" s="70"/>
      <c r="P144" s="68"/>
      <c r="Q144" s="65"/>
    </row>
    <row r="145" spans="1:7" ht="95.25" customHeight="1" thickBot="1">
      <c r="A145" s="28" t="s">
        <v>106</v>
      </c>
      <c r="B145" s="28" t="s">
        <v>104</v>
      </c>
      <c r="C145" s="28" t="s">
        <v>118</v>
      </c>
      <c r="D145" s="28" t="s">
        <v>103</v>
      </c>
      <c r="E145" s="106" t="s">
        <v>175</v>
      </c>
      <c r="F145" s="230">
        <f t="shared" si="3"/>
        <v>2068404.78</v>
      </c>
      <c r="G145" s="321">
        <f t="shared" si="3"/>
        <v>1893658.19</v>
      </c>
    </row>
    <row r="146" spans="1:7" ht="32.25" customHeight="1" thickBot="1">
      <c r="A146" s="28" t="s">
        <v>106</v>
      </c>
      <c r="B146" s="28" t="s">
        <v>104</v>
      </c>
      <c r="C146" s="28" t="s">
        <v>118</v>
      </c>
      <c r="D146" s="28" t="s">
        <v>182</v>
      </c>
      <c r="E146" s="106" t="s">
        <v>176</v>
      </c>
      <c r="F146" s="230">
        <v>2068404.78</v>
      </c>
      <c r="G146" s="321">
        <v>1893658.19</v>
      </c>
    </row>
    <row r="147" spans="1:7" ht="18" customHeight="1" thickBot="1">
      <c r="A147" s="108" t="s">
        <v>12</v>
      </c>
      <c r="B147" s="108" t="s">
        <v>100</v>
      </c>
      <c r="C147" s="108" t="s">
        <v>114</v>
      </c>
      <c r="D147" s="108" t="s">
        <v>103</v>
      </c>
      <c r="E147" s="113" t="s">
        <v>177</v>
      </c>
      <c r="F147" s="194">
        <f>F148+F154</f>
        <v>533988.01</v>
      </c>
      <c r="G147" s="336">
        <f>G148+G154</f>
        <v>508485.44000000006</v>
      </c>
    </row>
    <row r="148" spans="1:7" ht="19.5" customHeight="1" thickBot="1">
      <c r="A148" s="28" t="s">
        <v>12</v>
      </c>
      <c r="B148" s="28" t="s">
        <v>99</v>
      </c>
      <c r="C148" s="28" t="s">
        <v>114</v>
      </c>
      <c r="D148" s="28" t="s">
        <v>103</v>
      </c>
      <c r="E148" s="112" t="s">
        <v>96</v>
      </c>
      <c r="F148" s="314">
        <f aca="true" t="shared" si="4" ref="F148:G152">F149</f>
        <v>400160.28</v>
      </c>
      <c r="G148" s="321">
        <f t="shared" si="4"/>
        <v>400160.28</v>
      </c>
    </row>
    <row r="149" spans="1:7" ht="46.5" customHeight="1" thickBot="1">
      <c r="A149" s="28" t="s">
        <v>12</v>
      </c>
      <c r="B149" s="28" t="s">
        <v>99</v>
      </c>
      <c r="C149" s="28" t="s">
        <v>115</v>
      </c>
      <c r="D149" s="28" t="s">
        <v>103</v>
      </c>
      <c r="E149" s="106" t="s">
        <v>268</v>
      </c>
      <c r="F149" s="230">
        <f t="shared" si="4"/>
        <v>400160.28</v>
      </c>
      <c r="G149" s="321">
        <f t="shared" si="4"/>
        <v>400160.28</v>
      </c>
    </row>
    <row r="150" spans="1:7" ht="36" customHeight="1" thickBot="1">
      <c r="A150" s="28" t="s">
        <v>12</v>
      </c>
      <c r="B150" s="28" t="s">
        <v>99</v>
      </c>
      <c r="C150" s="28" t="s">
        <v>116</v>
      </c>
      <c r="D150" s="28" t="s">
        <v>103</v>
      </c>
      <c r="E150" s="106" t="s">
        <v>117</v>
      </c>
      <c r="F150" s="230">
        <f t="shared" si="4"/>
        <v>400160.28</v>
      </c>
      <c r="G150" s="321">
        <f t="shared" si="4"/>
        <v>400160.28</v>
      </c>
    </row>
    <row r="151" spans="1:7" ht="33" customHeight="1" thickBot="1">
      <c r="A151" s="28" t="s">
        <v>12</v>
      </c>
      <c r="B151" s="28" t="s">
        <v>99</v>
      </c>
      <c r="C151" s="28" t="s">
        <v>178</v>
      </c>
      <c r="D151" s="28" t="s">
        <v>103</v>
      </c>
      <c r="E151" s="106" t="s">
        <v>97</v>
      </c>
      <c r="F151" s="230">
        <f t="shared" si="4"/>
        <v>400160.28</v>
      </c>
      <c r="G151" s="321">
        <f t="shared" si="4"/>
        <v>400160.28</v>
      </c>
    </row>
    <row r="152" spans="1:7" ht="47.25" customHeight="1" thickBot="1">
      <c r="A152" s="28" t="s">
        <v>12</v>
      </c>
      <c r="B152" s="28" t="s">
        <v>99</v>
      </c>
      <c r="C152" s="28" t="s">
        <v>247</v>
      </c>
      <c r="D152" s="28" t="s">
        <v>103</v>
      </c>
      <c r="E152" s="106" t="s">
        <v>248</v>
      </c>
      <c r="F152" s="230">
        <f t="shared" si="4"/>
        <v>400160.28</v>
      </c>
      <c r="G152" s="321">
        <f t="shared" si="4"/>
        <v>400160.28</v>
      </c>
    </row>
    <row r="153" spans="1:7" ht="31.5" customHeight="1" thickBot="1">
      <c r="A153" s="28" t="s">
        <v>12</v>
      </c>
      <c r="B153" s="28" t="s">
        <v>99</v>
      </c>
      <c r="C153" s="28" t="s">
        <v>247</v>
      </c>
      <c r="D153" s="28" t="s">
        <v>187</v>
      </c>
      <c r="E153" s="106" t="s">
        <v>98</v>
      </c>
      <c r="F153" s="230">
        <v>400160.28</v>
      </c>
      <c r="G153" s="321">
        <v>400160.28</v>
      </c>
    </row>
    <row r="154" spans="1:7" ht="20.25" customHeight="1" thickBot="1">
      <c r="A154" s="18" t="s">
        <v>12</v>
      </c>
      <c r="B154" s="18" t="s">
        <v>102</v>
      </c>
      <c r="C154" s="18" t="s">
        <v>114</v>
      </c>
      <c r="D154" s="18" t="s">
        <v>103</v>
      </c>
      <c r="E154" s="105" t="s">
        <v>180</v>
      </c>
      <c r="F154" s="194">
        <f>F155+F160</f>
        <v>133827.72999999998</v>
      </c>
      <c r="G154" s="334">
        <f>G155+G160</f>
        <v>108325.16</v>
      </c>
    </row>
    <row r="155" spans="1:7" ht="49.5" customHeight="1" thickBot="1">
      <c r="A155" s="28" t="s">
        <v>12</v>
      </c>
      <c r="B155" s="28" t="s">
        <v>102</v>
      </c>
      <c r="C155" s="28" t="s">
        <v>115</v>
      </c>
      <c r="D155" s="28" t="s">
        <v>103</v>
      </c>
      <c r="E155" s="106" t="s">
        <v>268</v>
      </c>
      <c r="F155" s="230">
        <f aca="true" t="shared" si="5" ref="F155:G158">F156</f>
        <v>65000</v>
      </c>
      <c r="G155" s="321">
        <f t="shared" si="5"/>
        <v>65000</v>
      </c>
    </row>
    <row r="156" spans="1:7" ht="30.75" customHeight="1" thickBot="1">
      <c r="A156" s="28" t="s">
        <v>12</v>
      </c>
      <c r="B156" s="28" t="s">
        <v>102</v>
      </c>
      <c r="C156" s="28" t="s">
        <v>116</v>
      </c>
      <c r="D156" s="28" t="s">
        <v>103</v>
      </c>
      <c r="E156" s="106" t="s">
        <v>117</v>
      </c>
      <c r="F156" s="230">
        <f t="shared" si="5"/>
        <v>65000</v>
      </c>
      <c r="G156" s="321">
        <f t="shared" si="5"/>
        <v>65000</v>
      </c>
    </row>
    <row r="157" spans="1:7" ht="35.25" customHeight="1" thickBot="1">
      <c r="A157" s="28" t="s">
        <v>12</v>
      </c>
      <c r="B157" s="28" t="s">
        <v>102</v>
      </c>
      <c r="C157" s="28" t="s">
        <v>178</v>
      </c>
      <c r="D157" s="28" t="s">
        <v>103</v>
      </c>
      <c r="E157" s="106" t="s">
        <v>97</v>
      </c>
      <c r="F157" s="230">
        <f t="shared" si="5"/>
        <v>65000</v>
      </c>
      <c r="G157" s="321">
        <f t="shared" si="5"/>
        <v>65000</v>
      </c>
    </row>
    <row r="158" spans="1:7" ht="36" customHeight="1" thickBot="1">
      <c r="A158" s="40" t="s">
        <v>12</v>
      </c>
      <c r="B158" s="40" t="s">
        <v>102</v>
      </c>
      <c r="C158" s="28" t="s">
        <v>179</v>
      </c>
      <c r="D158" s="28" t="s">
        <v>103</v>
      </c>
      <c r="E158" s="106" t="s">
        <v>181</v>
      </c>
      <c r="F158" s="230">
        <f t="shared" si="5"/>
        <v>65000</v>
      </c>
      <c r="G158" s="321">
        <f t="shared" si="5"/>
        <v>65000</v>
      </c>
    </row>
    <row r="159" spans="1:7" ht="32.25" customHeight="1" thickBot="1">
      <c r="A159" s="29" t="s">
        <v>12</v>
      </c>
      <c r="B159" s="29" t="s">
        <v>102</v>
      </c>
      <c r="C159" s="28" t="s">
        <v>179</v>
      </c>
      <c r="D159" s="28" t="s">
        <v>187</v>
      </c>
      <c r="E159" s="106" t="s">
        <v>98</v>
      </c>
      <c r="F159" s="230">
        <v>65000</v>
      </c>
      <c r="G159" s="321">
        <v>65000</v>
      </c>
    </row>
    <row r="160" spans="1:7" ht="81" customHeight="1" thickBot="1">
      <c r="A160" s="114" t="s">
        <v>12</v>
      </c>
      <c r="B160" s="114" t="s">
        <v>102</v>
      </c>
      <c r="C160" s="115" t="s">
        <v>114</v>
      </c>
      <c r="D160" s="108" t="s">
        <v>103</v>
      </c>
      <c r="E160" s="182" t="s">
        <v>312</v>
      </c>
      <c r="F160" s="366">
        <f>F161</f>
        <v>68827.73</v>
      </c>
      <c r="G160" s="345">
        <f>G161</f>
        <v>43325.16</v>
      </c>
    </row>
    <row r="161" spans="1:7" ht="78" customHeight="1" thickBot="1">
      <c r="A161" s="38" t="s">
        <v>12</v>
      </c>
      <c r="B161" s="38" t="s">
        <v>102</v>
      </c>
      <c r="C161" s="39" t="s">
        <v>119</v>
      </c>
      <c r="D161" s="39" t="s">
        <v>259</v>
      </c>
      <c r="E161" s="157" t="s">
        <v>260</v>
      </c>
      <c r="F161" s="234">
        <f>F162</f>
        <v>68827.73</v>
      </c>
      <c r="G161" s="321">
        <f>G162</f>
        <v>43325.16</v>
      </c>
    </row>
    <row r="162" spans="1:7" ht="22.5" customHeight="1">
      <c r="A162" s="38" t="s">
        <v>12</v>
      </c>
      <c r="B162" s="38" t="s">
        <v>102</v>
      </c>
      <c r="C162" s="39" t="s">
        <v>249</v>
      </c>
      <c r="D162" s="28" t="s">
        <v>257</v>
      </c>
      <c r="E162" s="157" t="s">
        <v>258</v>
      </c>
      <c r="F162" s="232">
        <v>68827.73</v>
      </c>
      <c r="G162" s="340">
        <v>43325.16</v>
      </c>
    </row>
    <row r="163" spans="1:7" ht="21.75" customHeight="1">
      <c r="A163" s="37" t="s">
        <v>13</v>
      </c>
      <c r="B163" s="37" t="s">
        <v>100</v>
      </c>
      <c r="C163" s="34" t="s">
        <v>114</v>
      </c>
      <c r="D163" s="18"/>
      <c r="E163" s="183" t="s">
        <v>305</v>
      </c>
      <c r="F163" s="233">
        <f>SUM(F165)</f>
        <v>18000</v>
      </c>
      <c r="G163" s="341">
        <f>SUM(G165)</f>
        <v>18000</v>
      </c>
    </row>
    <row r="164" spans="1:7" ht="21.75" customHeight="1">
      <c r="A164" s="37" t="s">
        <v>13</v>
      </c>
      <c r="B164" s="37" t="s">
        <v>99</v>
      </c>
      <c r="C164" s="34" t="s">
        <v>114</v>
      </c>
      <c r="D164" s="18"/>
      <c r="E164" s="183" t="s">
        <v>421</v>
      </c>
      <c r="F164" s="233">
        <v>18000</v>
      </c>
      <c r="G164" s="341">
        <v>18000</v>
      </c>
    </row>
    <row r="165" spans="1:7" ht="46.5" customHeight="1">
      <c r="A165" s="37" t="s">
        <v>13</v>
      </c>
      <c r="B165" s="37" t="s">
        <v>99</v>
      </c>
      <c r="C165" s="34" t="s">
        <v>306</v>
      </c>
      <c r="D165" s="18" t="s">
        <v>103</v>
      </c>
      <c r="E165" s="183" t="s">
        <v>412</v>
      </c>
      <c r="F165" s="233">
        <f>SUM(F166+F167+F168)</f>
        <v>18000</v>
      </c>
      <c r="G165" s="339">
        <f>SUM(G166+G167+G168)</f>
        <v>18000</v>
      </c>
    </row>
    <row r="166" spans="1:7" ht="33.75" customHeight="1" hidden="1">
      <c r="A166" s="38" t="s">
        <v>13</v>
      </c>
      <c r="B166" s="38" t="s">
        <v>99</v>
      </c>
      <c r="C166" s="39" t="s">
        <v>306</v>
      </c>
      <c r="D166" s="28" t="s">
        <v>183</v>
      </c>
      <c r="E166" s="244" t="s">
        <v>85</v>
      </c>
      <c r="F166" s="234"/>
      <c r="G166" s="339"/>
    </row>
    <row r="167" spans="1:7" ht="22.5" customHeight="1">
      <c r="A167" s="38" t="s">
        <v>13</v>
      </c>
      <c r="B167" s="38" t="s">
        <v>99</v>
      </c>
      <c r="C167" s="39" t="s">
        <v>306</v>
      </c>
      <c r="D167" s="28" t="s">
        <v>308</v>
      </c>
      <c r="E167" s="157" t="s">
        <v>309</v>
      </c>
      <c r="F167" s="234">
        <v>18000</v>
      </c>
      <c r="G167" s="339">
        <v>18000</v>
      </c>
    </row>
    <row r="168" spans="1:7" ht="30" customHeight="1" hidden="1">
      <c r="A168" s="38" t="s">
        <v>13</v>
      </c>
      <c r="B168" s="38" t="s">
        <v>99</v>
      </c>
      <c r="C168" s="39" t="s">
        <v>372</v>
      </c>
      <c r="D168" s="28" t="s">
        <v>183</v>
      </c>
      <c r="E168" s="244" t="s">
        <v>85</v>
      </c>
      <c r="F168" s="234"/>
      <c r="G168" s="339"/>
    </row>
    <row r="169" spans="1:7" ht="48.75" customHeight="1" hidden="1">
      <c r="A169" s="37" t="s">
        <v>358</v>
      </c>
      <c r="B169" s="37" t="s">
        <v>100</v>
      </c>
      <c r="C169" s="34"/>
      <c r="D169" s="18"/>
      <c r="E169" s="246" t="s">
        <v>352</v>
      </c>
      <c r="F169" s="233"/>
      <c r="G169" s="339"/>
    </row>
    <row r="170" spans="1:7" ht="18.75" customHeight="1" hidden="1">
      <c r="A170" s="38" t="s">
        <v>358</v>
      </c>
      <c r="B170" s="38" t="s">
        <v>102</v>
      </c>
      <c r="C170" s="39" t="s">
        <v>345</v>
      </c>
      <c r="D170" s="28" t="s">
        <v>103</v>
      </c>
      <c r="E170" s="245" t="s">
        <v>353</v>
      </c>
      <c r="F170" s="234"/>
      <c r="G170" s="339"/>
    </row>
    <row r="171" spans="1:7" ht="34.5" customHeight="1" hidden="1">
      <c r="A171" s="38" t="s">
        <v>358</v>
      </c>
      <c r="B171" s="38" t="s">
        <v>102</v>
      </c>
      <c r="C171" s="39" t="s">
        <v>345</v>
      </c>
      <c r="D171" s="28" t="s">
        <v>103</v>
      </c>
      <c r="E171" s="245" t="s">
        <v>354</v>
      </c>
      <c r="F171" s="234"/>
      <c r="G171" s="339"/>
    </row>
    <row r="172" spans="1:7" ht="22.5" customHeight="1" hidden="1">
      <c r="A172" s="38" t="s">
        <v>358</v>
      </c>
      <c r="B172" s="38" t="s">
        <v>102</v>
      </c>
      <c r="C172" s="39" t="s">
        <v>347</v>
      </c>
      <c r="D172" s="28" t="s">
        <v>103</v>
      </c>
      <c r="E172" s="245" t="s">
        <v>355</v>
      </c>
      <c r="F172" s="234"/>
      <c r="G172" s="339"/>
    </row>
    <row r="173" spans="1:7" ht="32.25" customHeight="1" hidden="1">
      <c r="A173" s="38" t="s">
        <v>358</v>
      </c>
      <c r="B173" s="38" t="s">
        <v>102</v>
      </c>
      <c r="C173" s="39" t="s">
        <v>359</v>
      </c>
      <c r="D173" s="28" t="s">
        <v>103</v>
      </c>
      <c r="E173" s="245" t="s">
        <v>356</v>
      </c>
      <c r="F173" s="234"/>
      <c r="G173" s="339"/>
    </row>
    <row r="174" spans="1:7" ht="22.5" customHeight="1" hidden="1">
      <c r="A174" s="38" t="s">
        <v>358</v>
      </c>
      <c r="B174" s="38" t="s">
        <v>102</v>
      </c>
      <c r="C174" s="39" t="s">
        <v>359</v>
      </c>
      <c r="D174" s="28" t="s">
        <v>361</v>
      </c>
      <c r="E174" s="245" t="s">
        <v>357</v>
      </c>
      <c r="F174" s="234">
        <f>SUM(F175)</f>
        <v>0</v>
      </c>
      <c r="G174" s="339"/>
    </row>
    <row r="175" spans="1:7" ht="22.5" customHeight="1" hidden="1">
      <c r="A175" s="38" t="s">
        <v>358</v>
      </c>
      <c r="B175" s="38" t="s">
        <v>102</v>
      </c>
      <c r="C175" s="39" t="s">
        <v>359</v>
      </c>
      <c r="D175" s="28" t="s">
        <v>360</v>
      </c>
      <c r="E175" s="245" t="s">
        <v>200</v>
      </c>
      <c r="F175" s="234"/>
      <c r="G175" s="339"/>
    </row>
    <row r="176" spans="1:8" ht="15.75">
      <c r="A176" s="72"/>
      <c r="B176" s="72"/>
      <c r="C176" s="72"/>
      <c r="D176" s="72"/>
      <c r="E176" s="73" t="s">
        <v>18</v>
      </c>
      <c r="F176" s="235">
        <f>F147+F128+F86+F66+F48+F41+F8+F163+F123+F169</f>
        <v>27184868.290000007</v>
      </c>
      <c r="G176" s="342">
        <f>G147+G128+G86+G66+G48+G41+G8+G163+G123+G169</f>
        <v>22549144.960000005</v>
      </c>
      <c r="H176" s="12"/>
    </row>
  </sheetData>
  <sheetProtection/>
  <mergeCells count="5">
    <mergeCell ref="A3:G3"/>
    <mergeCell ref="A2:F2"/>
    <mergeCell ref="A1:G1"/>
    <mergeCell ref="F5:F7"/>
    <mergeCell ref="G5:G7"/>
  </mergeCells>
  <printOptions/>
  <pageMargins left="0.42" right="0.32" top="0.4" bottom="0.39" header="0.26" footer="0.3"/>
  <pageSetup fitToHeight="0" fitToWidth="1" horizontalDpi="600" verticalDpi="600" orientation="portrait" paperSize="9" scale="76" r:id="rId1"/>
  <rowBreaks count="1" manualBreakCount="1">
    <brk id="13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SheetLayoutView="100" zoomScalePageLayoutView="0" workbookViewId="0" topLeftCell="A63">
      <selection activeCell="K80" sqref="K80:K81"/>
    </sheetView>
  </sheetViews>
  <sheetFormatPr defaultColWidth="9.140625" defaultRowHeight="15"/>
  <cols>
    <col min="1" max="1" width="55.28125" style="0" customWidth="1"/>
    <col min="2" max="2" width="8.7109375" style="20" customWidth="1"/>
    <col min="3" max="3" width="5.8515625" style="20" customWidth="1"/>
    <col min="4" max="4" width="5.57421875" style="20" customWidth="1"/>
    <col min="5" max="5" width="16.7109375" style="20" customWidth="1"/>
    <col min="6" max="6" width="7.140625" style="20" customWidth="1"/>
    <col min="7" max="7" width="13.421875" style="20" customWidth="1"/>
    <col min="8" max="8" width="14.00390625" style="23" customWidth="1"/>
    <col min="12" max="12" width="9.140625" style="0" customWidth="1"/>
  </cols>
  <sheetData>
    <row r="1" spans="1:8" ht="53.25" customHeight="1">
      <c r="A1" s="405" t="s">
        <v>390</v>
      </c>
      <c r="B1" s="405"/>
      <c r="C1" s="405"/>
      <c r="D1" s="405"/>
      <c r="E1" s="405"/>
      <c r="F1" s="405"/>
      <c r="G1" s="405"/>
      <c r="H1" s="405"/>
    </row>
    <row r="2" spans="1:8" ht="14.25" customHeight="1">
      <c r="A2" s="415" t="s">
        <v>407</v>
      </c>
      <c r="B2" s="415"/>
      <c r="C2" s="415"/>
      <c r="D2" s="415"/>
      <c r="E2" s="415"/>
      <c r="F2" s="415"/>
      <c r="G2" s="415"/>
      <c r="H2" s="415"/>
    </row>
    <row r="3" spans="1:8" ht="9" customHeight="1">
      <c r="A3" s="405"/>
      <c r="B3" s="415"/>
      <c r="C3" s="415"/>
      <c r="D3" s="415"/>
      <c r="E3" s="415"/>
      <c r="F3" s="415"/>
      <c r="G3" s="415"/>
      <c r="H3" s="2"/>
    </row>
    <row r="4" spans="1:8" ht="3.75" customHeight="1">
      <c r="A4" s="405"/>
      <c r="B4" s="405"/>
      <c r="C4" s="405"/>
      <c r="D4" s="405"/>
      <c r="E4" s="405"/>
      <c r="F4" s="405"/>
      <c r="G4" s="405"/>
      <c r="H4" s="2"/>
    </row>
    <row r="5" spans="1:8" ht="32.25" customHeight="1">
      <c r="A5" s="416" t="s">
        <v>408</v>
      </c>
      <c r="B5" s="416"/>
      <c r="C5" s="416"/>
      <c r="D5" s="416"/>
      <c r="E5" s="416"/>
      <c r="F5" s="416"/>
      <c r="G5" s="416"/>
      <c r="H5" s="416"/>
    </row>
    <row r="6" ht="15">
      <c r="H6" s="21" t="s">
        <v>132</v>
      </c>
    </row>
    <row r="7" spans="1:9" ht="15.75">
      <c r="A7" s="414" t="s">
        <v>108</v>
      </c>
      <c r="B7" s="22" t="s">
        <v>109</v>
      </c>
      <c r="C7" s="22"/>
      <c r="D7" s="22"/>
      <c r="E7" s="22"/>
      <c r="F7" s="22"/>
      <c r="G7" s="417" t="s">
        <v>387</v>
      </c>
      <c r="H7" s="412" t="s">
        <v>388</v>
      </c>
      <c r="I7" s="15"/>
    </row>
    <row r="8" spans="1:9" ht="30" customHeight="1">
      <c r="A8" s="414"/>
      <c r="B8" s="22" t="s">
        <v>110</v>
      </c>
      <c r="C8" s="22" t="s">
        <v>111</v>
      </c>
      <c r="D8" s="22" t="s">
        <v>112</v>
      </c>
      <c r="E8" s="22" t="s">
        <v>113</v>
      </c>
      <c r="F8" s="22" t="s">
        <v>82</v>
      </c>
      <c r="G8" s="418"/>
      <c r="H8" s="413"/>
      <c r="I8" s="15"/>
    </row>
    <row r="9" spans="1:9" ht="21.75" customHeight="1" thickBot="1">
      <c r="A9" s="123" t="s">
        <v>10</v>
      </c>
      <c r="B9" s="120" t="s">
        <v>206</v>
      </c>
      <c r="C9" s="107" t="s">
        <v>99</v>
      </c>
      <c r="D9" s="107" t="s">
        <v>100</v>
      </c>
      <c r="E9" s="108" t="s">
        <v>114</v>
      </c>
      <c r="F9" s="107" t="s">
        <v>103</v>
      </c>
      <c r="G9" s="284">
        <f>G10+G15+G32+G37+G25</f>
        <v>12381459.39</v>
      </c>
      <c r="H9" s="121">
        <f>H10+H15+H32+H37+H25</f>
        <v>10891853.82</v>
      </c>
      <c r="I9" s="16"/>
    </row>
    <row r="10" spans="1:9" ht="46.5" customHeight="1" thickBot="1">
      <c r="A10" s="118" t="s">
        <v>159</v>
      </c>
      <c r="B10" s="44" t="s">
        <v>206</v>
      </c>
      <c r="C10" s="18" t="s">
        <v>99</v>
      </c>
      <c r="D10" s="18" t="s">
        <v>101</v>
      </c>
      <c r="E10" s="18" t="s">
        <v>114</v>
      </c>
      <c r="F10" s="18" t="s">
        <v>103</v>
      </c>
      <c r="G10" s="269">
        <f aca="true" t="shared" si="0" ref="G10:H13">G11</f>
        <v>982000</v>
      </c>
      <c r="H10" s="41">
        <f t="shared" si="0"/>
        <v>851657.52</v>
      </c>
      <c r="I10" s="16"/>
    </row>
    <row r="11" spans="1:9" ht="63.75" customHeight="1" thickBot="1">
      <c r="A11" s="106" t="s">
        <v>211</v>
      </c>
      <c r="B11" s="45" t="s">
        <v>206</v>
      </c>
      <c r="C11" s="39" t="s">
        <v>99</v>
      </c>
      <c r="D11" s="28" t="s">
        <v>101</v>
      </c>
      <c r="E11" s="28" t="s">
        <v>120</v>
      </c>
      <c r="F11" s="28" t="s">
        <v>103</v>
      </c>
      <c r="G11" s="248">
        <f t="shared" si="0"/>
        <v>982000</v>
      </c>
      <c r="H11" s="42">
        <f t="shared" si="0"/>
        <v>851657.52</v>
      </c>
      <c r="I11" s="16"/>
    </row>
    <row r="12" spans="1:9" ht="66" customHeight="1" thickBot="1">
      <c r="A12" s="106" t="s">
        <v>208</v>
      </c>
      <c r="B12" s="45" t="s">
        <v>206</v>
      </c>
      <c r="C12" s="39" t="s">
        <v>99</v>
      </c>
      <c r="D12" s="28" t="s">
        <v>101</v>
      </c>
      <c r="E12" s="28" t="s">
        <v>119</v>
      </c>
      <c r="F12" s="28" t="s">
        <v>103</v>
      </c>
      <c r="G12" s="248">
        <f t="shared" si="0"/>
        <v>982000</v>
      </c>
      <c r="H12" s="42">
        <f t="shared" si="0"/>
        <v>851657.52</v>
      </c>
      <c r="I12" s="16"/>
    </row>
    <row r="13" spans="1:9" ht="32.25" customHeight="1" thickBot="1">
      <c r="A13" s="106" t="s">
        <v>251</v>
      </c>
      <c r="B13" s="45" t="s">
        <v>206</v>
      </c>
      <c r="C13" s="28" t="s">
        <v>99</v>
      </c>
      <c r="D13" s="28" t="s">
        <v>101</v>
      </c>
      <c r="E13" s="29" t="s">
        <v>126</v>
      </c>
      <c r="F13" s="28" t="s">
        <v>103</v>
      </c>
      <c r="G13" s="248">
        <f t="shared" si="0"/>
        <v>982000</v>
      </c>
      <c r="H13" s="42">
        <f t="shared" si="0"/>
        <v>851657.52</v>
      </c>
      <c r="I13" s="16"/>
    </row>
    <row r="14" spans="1:9" ht="34.5" customHeight="1" thickBot="1">
      <c r="A14" s="106" t="s">
        <v>160</v>
      </c>
      <c r="B14" s="45" t="s">
        <v>206</v>
      </c>
      <c r="C14" s="28" t="s">
        <v>99</v>
      </c>
      <c r="D14" s="28" t="s">
        <v>101</v>
      </c>
      <c r="E14" s="29" t="s">
        <v>126</v>
      </c>
      <c r="F14" s="28" t="s">
        <v>182</v>
      </c>
      <c r="G14" s="248">
        <v>982000</v>
      </c>
      <c r="H14" s="42">
        <v>851657.52</v>
      </c>
      <c r="I14" s="16"/>
    </row>
    <row r="15" spans="1:9" ht="63" customHeight="1" thickBot="1">
      <c r="A15" s="105" t="s">
        <v>161</v>
      </c>
      <c r="B15" s="44" t="s">
        <v>206</v>
      </c>
      <c r="C15" s="35" t="s">
        <v>99</v>
      </c>
      <c r="D15" s="35" t="s">
        <v>104</v>
      </c>
      <c r="E15" s="18" t="s">
        <v>114</v>
      </c>
      <c r="F15" s="18" t="s">
        <v>103</v>
      </c>
      <c r="G15" s="269">
        <f>G16</f>
        <v>4274677.430000001</v>
      </c>
      <c r="H15" s="41">
        <f>H16</f>
        <v>4063612.0600000005</v>
      </c>
      <c r="I15" s="16"/>
    </row>
    <row r="16" spans="1:9" ht="68.25" customHeight="1" thickBot="1">
      <c r="A16" s="106" t="s">
        <v>211</v>
      </c>
      <c r="B16" s="45" t="s">
        <v>206</v>
      </c>
      <c r="C16" s="28" t="s">
        <v>99</v>
      </c>
      <c r="D16" s="28" t="s">
        <v>104</v>
      </c>
      <c r="E16" s="28" t="s">
        <v>120</v>
      </c>
      <c r="F16" s="28" t="s">
        <v>103</v>
      </c>
      <c r="G16" s="248">
        <f>G17</f>
        <v>4274677.430000001</v>
      </c>
      <c r="H16" s="42">
        <f>H17</f>
        <v>4063612.0600000005</v>
      </c>
      <c r="I16" s="16"/>
    </row>
    <row r="17" spans="1:9" ht="64.5" customHeight="1" thickBot="1">
      <c r="A17" s="106" t="s">
        <v>208</v>
      </c>
      <c r="B17" s="45" t="s">
        <v>206</v>
      </c>
      <c r="C17" s="28" t="s">
        <v>99</v>
      </c>
      <c r="D17" s="28" t="s">
        <v>104</v>
      </c>
      <c r="E17" s="28" t="s">
        <v>119</v>
      </c>
      <c r="F17" s="28" t="s">
        <v>103</v>
      </c>
      <c r="G17" s="248">
        <f>G18+G23+G31</f>
        <v>4274677.430000001</v>
      </c>
      <c r="H17" s="42">
        <f>H18+H23+H31</f>
        <v>4063612.0600000005</v>
      </c>
      <c r="I17" s="19"/>
    </row>
    <row r="18" spans="1:9" ht="25.5" customHeight="1" thickBot="1">
      <c r="A18" s="106" t="s">
        <v>162</v>
      </c>
      <c r="B18" s="45" t="s">
        <v>206</v>
      </c>
      <c r="C18" s="28" t="s">
        <v>99</v>
      </c>
      <c r="D18" s="28" t="s">
        <v>104</v>
      </c>
      <c r="E18" s="28" t="s">
        <v>127</v>
      </c>
      <c r="F18" s="28" t="s">
        <v>103</v>
      </c>
      <c r="G18" s="248">
        <f>G19+G20+G21+G22</f>
        <v>4256565.3100000005</v>
      </c>
      <c r="H18" s="42">
        <f>H19+H20+H21+H22</f>
        <v>4045499.9400000004</v>
      </c>
      <c r="I18" s="16"/>
    </row>
    <row r="19" spans="1:9" ht="30" customHeight="1" thickBot="1">
      <c r="A19" s="106" t="s">
        <v>160</v>
      </c>
      <c r="B19" s="45" t="s">
        <v>206</v>
      </c>
      <c r="C19" s="28" t="s">
        <v>99</v>
      </c>
      <c r="D19" s="28" t="s">
        <v>104</v>
      </c>
      <c r="E19" s="28" t="s">
        <v>127</v>
      </c>
      <c r="F19" s="28" t="s">
        <v>182</v>
      </c>
      <c r="G19" s="248">
        <v>1667847.42</v>
      </c>
      <c r="H19" s="42">
        <v>1521780.5</v>
      </c>
      <c r="I19" s="16"/>
    </row>
    <row r="20" spans="1:9" ht="35.25" customHeight="1" thickBot="1">
      <c r="A20" s="106" t="s">
        <v>85</v>
      </c>
      <c r="B20" s="45" t="s">
        <v>206</v>
      </c>
      <c r="C20" s="28" t="s">
        <v>99</v>
      </c>
      <c r="D20" s="28" t="s">
        <v>104</v>
      </c>
      <c r="E20" s="28" t="s">
        <v>127</v>
      </c>
      <c r="F20" s="28" t="s">
        <v>183</v>
      </c>
      <c r="G20" s="248">
        <v>1866000</v>
      </c>
      <c r="H20" s="42">
        <v>1809172.1</v>
      </c>
      <c r="I20" s="16"/>
    </row>
    <row r="21" spans="1:9" ht="24.75" customHeight="1" thickBot="1">
      <c r="A21" s="106" t="s">
        <v>379</v>
      </c>
      <c r="B21" s="45" t="s">
        <v>206</v>
      </c>
      <c r="C21" s="28" t="s">
        <v>99</v>
      </c>
      <c r="D21" s="28" t="s">
        <v>104</v>
      </c>
      <c r="E21" s="28" t="s">
        <v>127</v>
      </c>
      <c r="F21" s="28" t="s">
        <v>378</v>
      </c>
      <c r="G21" s="248">
        <v>2717.89</v>
      </c>
      <c r="H21" s="42">
        <v>2717.89</v>
      </c>
      <c r="I21" s="16"/>
    </row>
    <row r="22" spans="1:9" ht="23.25" customHeight="1" thickBot="1">
      <c r="A22" s="106" t="s">
        <v>163</v>
      </c>
      <c r="B22" s="45" t="s">
        <v>206</v>
      </c>
      <c r="C22" s="28" t="s">
        <v>99</v>
      </c>
      <c r="D22" s="28" t="s">
        <v>104</v>
      </c>
      <c r="E22" s="28" t="s">
        <v>127</v>
      </c>
      <c r="F22" s="28" t="s">
        <v>184</v>
      </c>
      <c r="G22" s="248">
        <v>720000</v>
      </c>
      <c r="H22" s="42">
        <v>711829.45</v>
      </c>
      <c r="I22" s="16"/>
    </row>
    <row r="23" spans="1:9" ht="53.25" customHeight="1" thickBot="1">
      <c r="A23" s="106" t="s">
        <v>267</v>
      </c>
      <c r="B23" s="45" t="s">
        <v>206</v>
      </c>
      <c r="C23" s="28" t="s">
        <v>99</v>
      </c>
      <c r="D23" s="28" t="s">
        <v>104</v>
      </c>
      <c r="E23" s="28" t="s">
        <v>266</v>
      </c>
      <c r="F23" s="28" t="s">
        <v>103</v>
      </c>
      <c r="G23" s="248">
        <v>1000</v>
      </c>
      <c r="H23" s="42">
        <v>1000</v>
      </c>
      <c r="I23" s="16"/>
    </row>
    <row r="24" spans="1:9" ht="37.5" customHeight="1" thickBot="1">
      <c r="A24" s="106" t="s">
        <v>85</v>
      </c>
      <c r="B24" s="45" t="s">
        <v>206</v>
      </c>
      <c r="C24" s="28" t="s">
        <v>99</v>
      </c>
      <c r="D24" s="28" t="s">
        <v>104</v>
      </c>
      <c r="E24" s="28" t="s">
        <v>266</v>
      </c>
      <c r="F24" s="28" t="s">
        <v>183</v>
      </c>
      <c r="G24" s="248">
        <v>1000</v>
      </c>
      <c r="H24" s="42">
        <v>1000</v>
      </c>
      <c r="I24" s="16"/>
    </row>
    <row r="25" spans="1:9" ht="18.75" customHeight="1" hidden="1" thickBot="1">
      <c r="A25" s="146" t="s">
        <v>286</v>
      </c>
      <c r="B25" s="44" t="s">
        <v>206</v>
      </c>
      <c r="C25" s="175" t="s">
        <v>99</v>
      </c>
      <c r="D25" s="175" t="s">
        <v>285</v>
      </c>
      <c r="E25" s="176" t="s">
        <v>292</v>
      </c>
      <c r="F25" s="177" t="s">
        <v>103</v>
      </c>
      <c r="G25" s="285">
        <f>G26</f>
        <v>0</v>
      </c>
      <c r="H25" s="41"/>
      <c r="I25" s="16"/>
    </row>
    <row r="26" spans="1:9" ht="63" customHeight="1" hidden="1" thickBot="1">
      <c r="A26" s="181" t="s">
        <v>291</v>
      </c>
      <c r="B26" s="45" t="s">
        <v>206</v>
      </c>
      <c r="C26" s="178" t="s">
        <v>99</v>
      </c>
      <c r="D26" s="178" t="s">
        <v>285</v>
      </c>
      <c r="E26" s="178" t="s">
        <v>120</v>
      </c>
      <c r="F26" s="179" t="s">
        <v>103</v>
      </c>
      <c r="G26" s="286">
        <f>G27</f>
        <v>0</v>
      </c>
      <c r="H26" s="42"/>
      <c r="I26" s="16"/>
    </row>
    <row r="27" spans="1:9" ht="36.75" customHeight="1" hidden="1" thickBot="1">
      <c r="A27" s="181" t="s">
        <v>287</v>
      </c>
      <c r="B27" s="45" t="s">
        <v>206</v>
      </c>
      <c r="C27" s="178" t="s">
        <v>99</v>
      </c>
      <c r="D27" s="178" t="s">
        <v>285</v>
      </c>
      <c r="E27" s="178" t="s">
        <v>119</v>
      </c>
      <c r="F27" s="179" t="s">
        <v>103</v>
      </c>
      <c r="G27" s="286">
        <f>G28</f>
        <v>0</v>
      </c>
      <c r="H27" s="42"/>
      <c r="I27" s="16"/>
    </row>
    <row r="28" spans="1:9" ht="48.75" customHeight="1" hidden="1" thickBot="1">
      <c r="A28" s="181" t="s">
        <v>288</v>
      </c>
      <c r="B28" s="45" t="s">
        <v>206</v>
      </c>
      <c r="C28" s="178" t="s">
        <v>99</v>
      </c>
      <c r="D28" s="178" t="s">
        <v>285</v>
      </c>
      <c r="E28" s="178" t="s">
        <v>119</v>
      </c>
      <c r="F28" s="179" t="s">
        <v>103</v>
      </c>
      <c r="G28" s="286">
        <f>G29</f>
        <v>0</v>
      </c>
      <c r="H28" s="42"/>
      <c r="I28" s="16"/>
    </row>
    <row r="29" spans="1:9" ht="21.75" customHeight="1" hidden="1" thickBot="1">
      <c r="A29" s="171" t="s">
        <v>289</v>
      </c>
      <c r="B29" s="45" t="s">
        <v>206</v>
      </c>
      <c r="C29" s="180" t="s">
        <v>99</v>
      </c>
      <c r="D29" s="180" t="s">
        <v>285</v>
      </c>
      <c r="E29" s="178" t="s">
        <v>293</v>
      </c>
      <c r="F29" s="11">
        <v>800</v>
      </c>
      <c r="G29" s="287">
        <f>G30</f>
        <v>0</v>
      </c>
      <c r="H29" s="42"/>
      <c r="I29" s="16"/>
    </row>
    <row r="30" spans="1:9" ht="16.5" customHeight="1" hidden="1" thickBot="1">
      <c r="A30" s="171" t="s">
        <v>290</v>
      </c>
      <c r="B30" s="45" t="s">
        <v>206</v>
      </c>
      <c r="C30" s="180" t="s">
        <v>99</v>
      </c>
      <c r="D30" s="180" t="s">
        <v>285</v>
      </c>
      <c r="E30" s="178" t="s">
        <v>293</v>
      </c>
      <c r="F30" s="11">
        <v>880</v>
      </c>
      <c r="G30" s="287"/>
      <c r="H30" s="42"/>
      <c r="I30" s="16"/>
    </row>
    <row r="31" spans="1:9" ht="30" customHeight="1" thickBot="1">
      <c r="A31" s="106" t="s">
        <v>85</v>
      </c>
      <c r="B31" s="45" t="s">
        <v>206</v>
      </c>
      <c r="C31" s="28" t="s">
        <v>99</v>
      </c>
      <c r="D31" s="28" t="s">
        <v>104</v>
      </c>
      <c r="E31" s="28" t="s">
        <v>403</v>
      </c>
      <c r="F31" s="28" t="s">
        <v>183</v>
      </c>
      <c r="G31" s="287">
        <v>17112.12</v>
      </c>
      <c r="H31" s="42">
        <v>17112.12</v>
      </c>
      <c r="I31" s="16"/>
    </row>
    <row r="32" spans="1:9" ht="17.25" customHeight="1" thickBot="1">
      <c r="A32" s="105" t="s">
        <v>164</v>
      </c>
      <c r="B32" s="44" t="s">
        <v>206</v>
      </c>
      <c r="C32" s="18" t="s">
        <v>99</v>
      </c>
      <c r="D32" s="18" t="s">
        <v>13</v>
      </c>
      <c r="E32" s="84" t="s">
        <v>114</v>
      </c>
      <c r="F32" s="18" t="s">
        <v>103</v>
      </c>
      <c r="G32" s="269">
        <f aca="true" t="shared" si="1" ref="G32:H35">G33</f>
        <v>50000</v>
      </c>
      <c r="H32" s="41">
        <f t="shared" si="1"/>
        <v>0</v>
      </c>
      <c r="I32" s="16"/>
    </row>
    <row r="33" spans="1:9" ht="64.5" customHeight="1" thickBot="1">
      <c r="A33" s="106" t="s">
        <v>211</v>
      </c>
      <c r="B33" s="45" t="s">
        <v>206</v>
      </c>
      <c r="C33" s="28" t="s">
        <v>99</v>
      </c>
      <c r="D33" s="28" t="s">
        <v>13</v>
      </c>
      <c r="E33" s="28" t="s">
        <v>120</v>
      </c>
      <c r="F33" s="28" t="s">
        <v>103</v>
      </c>
      <c r="G33" s="248">
        <f t="shared" si="1"/>
        <v>50000</v>
      </c>
      <c r="H33" s="42">
        <f t="shared" si="1"/>
        <v>0</v>
      </c>
      <c r="I33" s="16"/>
    </row>
    <row r="34" spans="1:9" ht="66" customHeight="1" thickBot="1">
      <c r="A34" s="106" t="s">
        <v>208</v>
      </c>
      <c r="B34" s="45" t="s">
        <v>206</v>
      </c>
      <c r="C34" s="28" t="s">
        <v>99</v>
      </c>
      <c r="D34" s="28" t="s">
        <v>13</v>
      </c>
      <c r="E34" s="28" t="s">
        <v>119</v>
      </c>
      <c r="F34" s="28" t="s">
        <v>103</v>
      </c>
      <c r="G34" s="248">
        <f t="shared" si="1"/>
        <v>50000</v>
      </c>
      <c r="H34" s="42">
        <f t="shared" si="1"/>
        <v>0</v>
      </c>
      <c r="I34" s="16"/>
    </row>
    <row r="35" spans="1:9" ht="19.5" customHeight="1" thickBot="1">
      <c r="A35" s="106" t="s">
        <v>165</v>
      </c>
      <c r="B35" s="22" t="s">
        <v>206</v>
      </c>
      <c r="C35" s="28" t="s">
        <v>99</v>
      </c>
      <c r="D35" s="28" t="s">
        <v>13</v>
      </c>
      <c r="E35" s="28" t="s">
        <v>185</v>
      </c>
      <c r="F35" s="28" t="s">
        <v>103</v>
      </c>
      <c r="G35" s="248">
        <f t="shared" si="1"/>
        <v>50000</v>
      </c>
      <c r="H35" s="42">
        <f t="shared" si="1"/>
        <v>0</v>
      </c>
      <c r="I35" s="16"/>
    </row>
    <row r="36" spans="1:9" ht="14.25" customHeight="1" thickBot="1">
      <c r="A36" s="106" t="s">
        <v>166</v>
      </c>
      <c r="B36" s="22" t="s">
        <v>206</v>
      </c>
      <c r="C36" s="28" t="s">
        <v>99</v>
      </c>
      <c r="D36" s="28" t="s">
        <v>13</v>
      </c>
      <c r="E36" s="28" t="s">
        <v>185</v>
      </c>
      <c r="F36" s="28" t="s">
        <v>186</v>
      </c>
      <c r="G36" s="248">
        <v>50000</v>
      </c>
      <c r="H36" s="42">
        <v>0</v>
      </c>
      <c r="I36" s="16"/>
    </row>
    <row r="37" spans="1:9" ht="24" customHeight="1" thickBot="1">
      <c r="A37" s="105" t="s">
        <v>86</v>
      </c>
      <c r="B37" s="44" t="s">
        <v>206</v>
      </c>
      <c r="C37" s="83" t="s">
        <v>99</v>
      </c>
      <c r="D37" s="83">
        <v>13</v>
      </c>
      <c r="E37" s="84" t="s">
        <v>114</v>
      </c>
      <c r="F37" s="84" t="s">
        <v>103</v>
      </c>
      <c r="G37" s="294">
        <f>G38+G43</f>
        <v>7074781.96</v>
      </c>
      <c r="H37" s="85">
        <f>H38+H43</f>
        <v>5976584.24</v>
      </c>
      <c r="I37" s="16"/>
    </row>
    <row r="38" spans="1:9" ht="66.75" customHeight="1" thickBot="1">
      <c r="A38" s="106" t="s">
        <v>211</v>
      </c>
      <c r="B38" s="45" t="s">
        <v>206</v>
      </c>
      <c r="C38" s="28" t="s">
        <v>99</v>
      </c>
      <c r="D38" s="28">
        <v>13</v>
      </c>
      <c r="E38" s="28" t="s">
        <v>120</v>
      </c>
      <c r="F38" s="28" t="s">
        <v>103</v>
      </c>
      <c r="G38" s="248">
        <f>G39</f>
        <v>7042631.96</v>
      </c>
      <c r="H38" s="42">
        <f>H39</f>
        <v>5944434.24</v>
      </c>
      <c r="I38" s="16"/>
    </row>
    <row r="39" spans="1:9" ht="61.5" customHeight="1" thickBot="1">
      <c r="A39" s="106" t="s">
        <v>208</v>
      </c>
      <c r="B39" s="45" t="s">
        <v>206</v>
      </c>
      <c r="C39" s="28" t="s">
        <v>99</v>
      </c>
      <c r="D39" s="28">
        <v>13</v>
      </c>
      <c r="E39" s="28" t="s">
        <v>119</v>
      </c>
      <c r="F39" s="28" t="s">
        <v>103</v>
      </c>
      <c r="G39" s="248">
        <f>G40</f>
        <v>7042631.96</v>
      </c>
      <c r="H39" s="42">
        <f>H40</f>
        <v>5944434.24</v>
      </c>
      <c r="I39" s="16"/>
    </row>
    <row r="40" spans="1:9" ht="37.5" customHeight="1" thickBot="1">
      <c r="A40" s="106" t="s">
        <v>167</v>
      </c>
      <c r="B40" s="45" t="s">
        <v>206</v>
      </c>
      <c r="C40" s="28" t="s">
        <v>99</v>
      </c>
      <c r="D40" s="28">
        <v>13</v>
      </c>
      <c r="E40" s="28" t="s">
        <v>128</v>
      </c>
      <c r="F40" s="28" t="s">
        <v>103</v>
      </c>
      <c r="G40" s="248">
        <f>G41+G42</f>
        <v>7042631.96</v>
      </c>
      <c r="H40" s="42">
        <f>H41+H42</f>
        <v>5944434.24</v>
      </c>
      <c r="I40" s="16"/>
    </row>
    <row r="41" spans="1:9" ht="39" customHeight="1" thickBot="1">
      <c r="A41" s="106" t="s">
        <v>160</v>
      </c>
      <c r="B41" s="45" t="s">
        <v>206</v>
      </c>
      <c r="C41" s="28" t="s">
        <v>99</v>
      </c>
      <c r="D41" s="28" t="s">
        <v>11</v>
      </c>
      <c r="E41" s="28" t="s">
        <v>128</v>
      </c>
      <c r="F41" s="28" t="s">
        <v>182</v>
      </c>
      <c r="G41" s="248">
        <v>6232631.96</v>
      </c>
      <c r="H41" s="42">
        <v>5491569.73</v>
      </c>
      <c r="I41" s="16"/>
    </row>
    <row r="42" spans="1:9" ht="40.5" customHeight="1" thickBot="1">
      <c r="A42" s="106" t="s">
        <v>85</v>
      </c>
      <c r="B42" s="45" t="s">
        <v>206</v>
      </c>
      <c r="C42" s="28" t="s">
        <v>99</v>
      </c>
      <c r="D42" s="28" t="s">
        <v>11</v>
      </c>
      <c r="E42" s="28" t="s">
        <v>128</v>
      </c>
      <c r="F42" s="28" t="s">
        <v>183</v>
      </c>
      <c r="G42" s="248">
        <v>810000</v>
      </c>
      <c r="H42" s="42">
        <v>452864.51</v>
      </c>
      <c r="I42" s="16"/>
    </row>
    <row r="43" spans="1:9" ht="48" customHeight="1" thickBot="1">
      <c r="A43" s="106" t="s">
        <v>210</v>
      </c>
      <c r="B43" s="45" t="s">
        <v>206</v>
      </c>
      <c r="C43" s="28" t="s">
        <v>99</v>
      </c>
      <c r="D43" s="28" t="s">
        <v>11</v>
      </c>
      <c r="E43" s="28" t="s">
        <v>209</v>
      </c>
      <c r="F43" s="28" t="s">
        <v>103</v>
      </c>
      <c r="G43" s="248">
        <v>32150</v>
      </c>
      <c r="H43" s="42">
        <v>32150</v>
      </c>
      <c r="I43" s="16"/>
    </row>
    <row r="44" spans="1:9" ht="39.75" customHeight="1" thickBot="1">
      <c r="A44" s="106" t="s">
        <v>85</v>
      </c>
      <c r="B44" s="45" t="s">
        <v>206</v>
      </c>
      <c r="C44" s="28" t="s">
        <v>99</v>
      </c>
      <c r="D44" s="28" t="s">
        <v>11</v>
      </c>
      <c r="E44" s="28" t="s">
        <v>209</v>
      </c>
      <c r="F44" s="28" t="s">
        <v>183</v>
      </c>
      <c r="G44" s="248">
        <v>32150</v>
      </c>
      <c r="H44" s="42">
        <v>32150</v>
      </c>
      <c r="I44" s="16"/>
    </row>
    <row r="45" spans="1:9" ht="19.5" customHeight="1" thickBot="1">
      <c r="A45" s="188" t="s">
        <v>214</v>
      </c>
      <c r="B45" s="44" t="s">
        <v>206</v>
      </c>
      <c r="C45" s="140" t="s">
        <v>101</v>
      </c>
      <c r="D45" s="141" t="s">
        <v>102</v>
      </c>
      <c r="E45" s="144" t="s">
        <v>114</v>
      </c>
      <c r="F45" s="136" t="s">
        <v>103</v>
      </c>
      <c r="G45" s="288">
        <v>148900</v>
      </c>
      <c r="H45" s="41">
        <v>148900</v>
      </c>
      <c r="I45" s="16"/>
    </row>
    <row r="46" spans="1:9" ht="23.25" customHeight="1" thickBot="1">
      <c r="A46" s="189" t="s">
        <v>215</v>
      </c>
      <c r="B46" s="44" t="s">
        <v>206</v>
      </c>
      <c r="C46" s="142" t="s">
        <v>101</v>
      </c>
      <c r="D46" s="143" t="s">
        <v>102</v>
      </c>
      <c r="E46" s="144" t="s">
        <v>114</v>
      </c>
      <c r="F46" s="137" t="s">
        <v>103</v>
      </c>
      <c r="G46" s="288">
        <v>148900</v>
      </c>
      <c r="H46" s="41">
        <v>148900</v>
      </c>
      <c r="I46" s="16"/>
    </row>
    <row r="47" spans="1:9" ht="68.25" customHeight="1" thickBot="1">
      <c r="A47" s="190" t="s">
        <v>211</v>
      </c>
      <c r="B47" s="45" t="s">
        <v>206</v>
      </c>
      <c r="C47" s="138" t="s">
        <v>101</v>
      </c>
      <c r="D47" s="139" t="s">
        <v>102</v>
      </c>
      <c r="E47" s="145" t="s">
        <v>120</v>
      </c>
      <c r="F47" s="11" t="s">
        <v>103</v>
      </c>
      <c r="G47" s="289">
        <v>148900</v>
      </c>
      <c r="H47" s="42">
        <v>148900</v>
      </c>
      <c r="I47" s="16"/>
    </row>
    <row r="48" spans="1:9" ht="66.75" customHeight="1" thickBot="1">
      <c r="A48" s="190" t="s">
        <v>208</v>
      </c>
      <c r="B48" s="45" t="s">
        <v>206</v>
      </c>
      <c r="C48" s="138" t="s">
        <v>101</v>
      </c>
      <c r="D48" s="139" t="s">
        <v>102</v>
      </c>
      <c r="E48" s="145" t="s">
        <v>119</v>
      </c>
      <c r="F48" s="11" t="s">
        <v>103</v>
      </c>
      <c r="G48" s="290">
        <v>148900</v>
      </c>
      <c r="H48" s="42">
        <v>148900</v>
      </c>
      <c r="I48" s="16"/>
    </row>
    <row r="49" spans="1:9" ht="35.25" customHeight="1" thickBot="1">
      <c r="A49" s="190" t="s">
        <v>216</v>
      </c>
      <c r="B49" s="45" t="s">
        <v>206</v>
      </c>
      <c r="C49" s="138" t="s">
        <v>101</v>
      </c>
      <c r="D49" s="139" t="s">
        <v>102</v>
      </c>
      <c r="E49" s="145" t="s">
        <v>217</v>
      </c>
      <c r="F49" s="11" t="s">
        <v>103</v>
      </c>
      <c r="G49" s="289">
        <v>148900</v>
      </c>
      <c r="H49" s="42">
        <v>148900</v>
      </c>
      <c r="I49" s="16"/>
    </row>
    <row r="50" spans="1:9" ht="33.75" customHeight="1" thickBot="1">
      <c r="A50" s="190" t="s">
        <v>160</v>
      </c>
      <c r="B50" s="45" t="s">
        <v>206</v>
      </c>
      <c r="C50" s="266" t="s">
        <v>101</v>
      </c>
      <c r="D50" s="264" t="s">
        <v>102</v>
      </c>
      <c r="E50" s="145" t="s">
        <v>217</v>
      </c>
      <c r="F50" s="249">
        <v>120</v>
      </c>
      <c r="G50" s="287">
        <v>148900</v>
      </c>
      <c r="H50" s="42">
        <v>148900</v>
      </c>
      <c r="I50" s="16"/>
    </row>
    <row r="51" spans="1:9" ht="33.75" customHeight="1" thickBot="1">
      <c r="A51" s="106" t="s">
        <v>85</v>
      </c>
      <c r="B51" s="45" t="s">
        <v>206</v>
      </c>
      <c r="C51" s="265" t="s">
        <v>101</v>
      </c>
      <c r="D51" s="265" t="s">
        <v>102</v>
      </c>
      <c r="E51" s="267" t="s">
        <v>217</v>
      </c>
      <c r="F51" s="268">
        <v>240</v>
      </c>
      <c r="G51" s="291">
        <v>148900</v>
      </c>
      <c r="H51" s="42">
        <v>148900</v>
      </c>
      <c r="I51" s="16"/>
    </row>
    <row r="52" spans="1:9" ht="32.25" customHeight="1" thickBot="1">
      <c r="A52" s="113" t="s">
        <v>168</v>
      </c>
      <c r="B52" s="127" t="s">
        <v>206</v>
      </c>
      <c r="C52" s="108" t="s">
        <v>102</v>
      </c>
      <c r="D52" s="108" t="s">
        <v>100</v>
      </c>
      <c r="E52" s="108" t="s">
        <v>114</v>
      </c>
      <c r="F52" s="108" t="s">
        <v>103</v>
      </c>
      <c r="G52" s="273">
        <f>G53+G58</f>
        <v>226262.63</v>
      </c>
      <c r="H52" s="121">
        <f>H53+H58</f>
        <v>226262.63</v>
      </c>
      <c r="I52" s="16"/>
    </row>
    <row r="53" spans="1:9" ht="48.75" customHeight="1" hidden="1" thickBot="1">
      <c r="A53" s="106" t="s">
        <v>169</v>
      </c>
      <c r="B53" s="45" t="s">
        <v>206</v>
      </c>
      <c r="C53" s="28" t="s">
        <v>102</v>
      </c>
      <c r="D53" s="28" t="s">
        <v>107</v>
      </c>
      <c r="E53" s="28" t="s">
        <v>114</v>
      </c>
      <c r="F53" s="28" t="s">
        <v>103</v>
      </c>
      <c r="G53" s="248">
        <f aca="true" t="shared" si="2" ref="G53:H56">G54</f>
        <v>0</v>
      </c>
      <c r="H53" s="42">
        <f t="shared" si="2"/>
        <v>0</v>
      </c>
      <c r="I53" s="16"/>
    </row>
    <row r="54" spans="1:9" ht="66" customHeight="1" hidden="1" thickBot="1">
      <c r="A54" s="106" t="s">
        <v>211</v>
      </c>
      <c r="B54" s="45" t="s">
        <v>206</v>
      </c>
      <c r="C54" s="28" t="s">
        <v>102</v>
      </c>
      <c r="D54" s="28" t="s">
        <v>107</v>
      </c>
      <c r="E54" s="28" t="s">
        <v>120</v>
      </c>
      <c r="F54" s="28" t="s">
        <v>103</v>
      </c>
      <c r="G54" s="248">
        <f t="shared" si="2"/>
        <v>0</v>
      </c>
      <c r="H54" s="42">
        <f t="shared" si="2"/>
        <v>0</v>
      </c>
      <c r="I54" s="16"/>
    </row>
    <row r="55" spans="1:9" ht="63" customHeight="1" hidden="1" thickBot="1">
      <c r="A55" s="106" t="s">
        <v>208</v>
      </c>
      <c r="B55" s="45" t="s">
        <v>206</v>
      </c>
      <c r="C55" s="28" t="s">
        <v>102</v>
      </c>
      <c r="D55" s="28" t="s">
        <v>107</v>
      </c>
      <c r="E55" s="28" t="s">
        <v>119</v>
      </c>
      <c r="F55" s="28" t="s">
        <v>103</v>
      </c>
      <c r="G55" s="248">
        <f t="shared" si="2"/>
        <v>0</v>
      </c>
      <c r="H55" s="42">
        <f t="shared" si="2"/>
        <v>0</v>
      </c>
      <c r="I55" s="16"/>
    </row>
    <row r="56" spans="1:9" ht="50.25" customHeight="1" hidden="1" thickBot="1">
      <c r="A56" s="106" t="s">
        <v>170</v>
      </c>
      <c r="B56" s="45" t="s">
        <v>206</v>
      </c>
      <c r="C56" s="28" t="s">
        <v>102</v>
      </c>
      <c r="D56" s="28" t="s">
        <v>107</v>
      </c>
      <c r="E56" s="28" t="s">
        <v>122</v>
      </c>
      <c r="F56" s="28" t="s">
        <v>103</v>
      </c>
      <c r="G56" s="248">
        <f t="shared" si="2"/>
        <v>0</v>
      </c>
      <c r="H56" s="42">
        <f t="shared" si="2"/>
        <v>0</v>
      </c>
      <c r="I56" s="16"/>
    </row>
    <row r="57" spans="1:9" ht="39" customHeight="1" hidden="1" thickBot="1">
      <c r="A57" s="106" t="s">
        <v>85</v>
      </c>
      <c r="B57" s="45" t="s">
        <v>206</v>
      </c>
      <c r="C57" s="28" t="s">
        <v>102</v>
      </c>
      <c r="D57" s="28" t="s">
        <v>107</v>
      </c>
      <c r="E57" s="28" t="s">
        <v>122</v>
      </c>
      <c r="F57" s="28" t="s">
        <v>183</v>
      </c>
      <c r="G57" s="248"/>
      <c r="H57" s="42"/>
      <c r="I57" s="16"/>
    </row>
    <row r="58" spans="1:9" ht="21.75" customHeight="1" thickBot="1">
      <c r="A58" s="106" t="s">
        <v>87</v>
      </c>
      <c r="B58" s="45" t="s">
        <v>206</v>
      </c>
      <c r="C58" s="28" t="s">
        <v>102</v>
      </c>
      <c r="D58" s="28" t="s">
        <v>12</v>
      </c>
      <c r="E58" s="28" t="s">
        <v>114</v>
      </c>
      <c r="F58" s="28" t="s">
        <v>103</v>
      </c>
      <c r="G58" s="248">
        <f>G59</f>
        <v>226262.63</v>
      </c>
      <c r="H58" s="42">
        <f>H59</f>
        <v>226262.63</v>
      </c>
      <c r="I58" s="16"/>
    </row>
    <row r="59" spans="1:9" ht="63" customHeight="1" thickBot="1">
      <c r="A59" s="106" t="s">
        <v>211</v>
      </c>
      <c r="B59" s="45" t="s">
        <v>206</v>
      </c>
      <c r="C59" s="28" t="s">
        <v>102</v>
      </c>
      <c r="D59" s="28" t="s">
        <v>12</v>
      </c>
      <c r="E59" s="28" t="s">
        <v>120</v>
      </c>
      <c r="F59" s="28" t="s">
        <v>103</v>
      </c>
      <c r="G59" s="248">
        <f>G60</f>
        <v>226262.63</v>
      </c>
      <c r="H59" s="42">
        <f>H60</f>
        <v>226262.63</v>
      </c>
      <c r="I59" s="16"/>
    </row>
    <row r="60" spans="1:9" ht="63.75" customHeight="1" thickBot="1">
      <c r="A60" s="106" t="s">
        <v>208</v>
      </c>
      <c r="B60" s="45" t="s">
        <v>206</v>
      </c>
      <c r="C60" s="28" t="s">
        <v>102</v>
      </c>
      <c r="D60" s="28" t="s">
        <v>12</v>
      </c>
      <c r="E60" s="28" t="s">
        <v>119</v>
      </c>
      <c r="F60" s="28" t="s">
        <v>103</v>
      </c>
      <c r="G60" s="248">
        <f>SUM(G61+G65)</f>
        <v>226262.63</v>
      </c>
      <c r="H60" s="42">
        <f>SUM(H61+H65)</f>
        <v>226262.63</v>
      </c>
      <c r="I60" s="16"/>
    </row>
    <row r="61" spans="1:9" ht="39" customHeight="1" thickBot="1">
      <c r="A61" s="106" t="s">
        <v>273</v>
      </c>
      <c r="B61" s="45" t="s">
        <v>206</v>
      </c>
      <c r="C61" s="28" t="s">
        <v>271</v>
      </c>
      <c r="D61" s="28" t="s">
        <v>254</v>
      </c>
      <c r="E61" s="28" t="s">
        <v>272</v>
      </c>
      <c r="F61" s="28" t="s">
        <v>103</v>
      </c>
      <c r="G61" s="248">
        <f>SUM(G63+G62)</f>
        <v>196969.7</v>
      </c>
      <c r="H61" s="8">
        <f>SUM(H63+H62)</f>
        <v>196969.7</v>
      </c>
      <c r="I61" s="16"/>
    </row>
    <row r="62" spans="1:9" ht="45" customHeight="1" thickBot="1">
      <c r="A62" s="106" t="s">
        <v>85</v>
      </c>
      <c r="B62" s="45" t="s">
        <v>206</v>
      </c>
      <c r="C62" s="28" t="s">
        <v>271</v>
      </c>
      <c r="D62" s="28" t="s">
        <v>254</v>
      </c>
      <c r="E62" s="28" t="s">
        <v>272</v>
      </c>
      <c r="F62" s="28" t="s">
        <v>183</v>
      </c>
      <c r="G62" s="292">
        <v>105017.7</v>
      </c>
      <c r="H62" s="8">
        <v>105017.7</v>
      </c>
      <c r="I62" s="16"/>
    </row>
    <row r="63" spans="1:9" ht="30" customHeight="1" thickBot="1">
      <c r="A63" s="106" t="s">
        <v>404</v>
      </c>
      <c r="B63" s="45" t="s">
        <v>206</v>
      </c>
      <c r="C63" s="28" t="s">
        <v>271</v>
      </c>
      <c r="D63" s="28" t="s">
        <v>254</v>
      </c>
      <c r="E63" s="28" t="s">
        <v>272</v>
      </c>
      <c r="F63" s="28" t="s">
        <v>256</v>
      </c>
      <c r="G63" s="292">
        <v>91952</v>
      </c>
      <c r="H63" s="8">
        <v>91952</v>
      </c>
      <c r="I63" s="16"/>
    </row>
    <row r="64" spans="1:9" ht="30" customHeight="1" thickBot="1">
      <c r="A64" s="106" t="s">
        <v>309</v>
      </c>
      <c r="B64" s="45" t="s">
        <v>206</v>
      </c>
      <c r="C64" s="28" t="s">
        <v>271</v>
      </c>
      <c r="D64" s="28" t="s">
        <v>254</v>
      </c>
      <c r="E64" s="28" t="s">
        <v>272</v>
      </c>
      <c r="F64" s="28" t="s">
        <v>308</v>
      </c>
      <c r="G64" s="292">
        <v>91952</v>
      </c>
      <c r="H64" s="8">
        <v>91952</v>
      </c>
      <c r="I64" s="16"/>
    </row>
    <row r="65" spans="1:9" ht="35.25" customHeight="1" thickBot="1">
      <c r="A65" s="106" t="s">
        <v>275</v>
      </c>
      <c r="B65" s="45" t="s">
        <v>206</v>
      </c>
      <c r="C65" s="28" t="s">
        <v>271</v>
      </c>
      <c r="D65" s="28" t="s">
        <v>254</v>
      </c>
      <c r="E65" s="28" t="s">
        <v>274</v>
      </c>
      <c r="F65" s="28" t="s">
        <v>103</v>
      </c>
      <c r="G65" s="248">
        <v>29292.93</v>
      </c>
      <c r="H65" s="8">
        <v>29292.93</v>
      </c>
      <c r="I65" s="16"/>
    </row>
    <row r="66" spans="1:9" ht="38.25" customHeight="1" thickBot="1">
      <c r="A66" s="106" t="s">
        <v>85</v>
      </c>
      <c r="B66" s="45" t="s">
        <v>206</v>
      </c>
      <c r="C66" s="28" t="s">
        <v>271</v>
      </c>
      <c r="D66" s="28" t="s">
        <v>254</v>
      </c>
      <c r="E66" s="28" t="s">
        <v>274</v>
      </c>
      <c r="F66" s="28" t="s">
        <v>183</v>
      </c>
      <c r="G66" s="248">
        <v>29292.93</v>
      </c>
      <c r="H66" s="8">
        <v>29292.93</v>
      </c>
      <c r="I66" s="16"/>
    </row>
    <row r="67" spans="1:9" ht="63.75" customHeight="1" hidden="1" thickBot="1">
      <c r="A67" s="106" t="s">
        <v>170</v>
      </c>
      <c r="B67" s="45" t="s">
        <v>206</v>
      </c>
      <c r="C67" s="28" t="s">
        <v>102</v>
      </c>
      <c r="D67" s="28" t="s">
        <v>12</v>
      </c>
      <c r="E67" s="28" t="s">
        <v>122</v>
      </c>
      <c r="F67" s="28" t="s">
        <v>103</v>
      </c>
      <c r="G67" s="248">
        <f>G68</f>
        <v>0</v>
      </c>
      <c r="H67" s="42"/>
      <c r="I67" s="16"/>
    </row>
    <row r="68" spans="1:9" ht="35.25" customHeight="1" hidden="1" thickBot="1">
      <c r="A68" s="171" t="s">
        <v>85</v>
      </c>
      <c r="B68" s="45" t="s">
        <v>206</v>
      </c>
      <c r="C68" s="28" t="s">
        <v>102</v>
      </c>
      <c r="D68" s="28" t="s">
        <v>12</v>
      </c>
      <c r="E68" s="28" t="s">
        <v>122</v>
      </c>
      <c r="F68" s="28" t="s">
        <v>183</v>
      </c>
      <c r="G68" s="248"/>
      <c r="H68" s="42"/>
      <c r="I68" s="16"/>
    </row>
    <row r="69" spans="1:9" ht="50.25" customHeight="1" hidden="1" thickBot="1">
      <c r="A69" s="106" t="s">
        <v>171</v>
      </c>
      <c r="B69" s="45" t="s">
        <v>206</v>
      </c>
      <c r="C69" s="28" t="s">
        <v>102</v>
      </c>
      <c r="D69" s="28" t="s">
        <v>12</v>
      </c>
      <c r="E69" s="28" t="s">
        <v>123</v>
      </c>
      <c r="F69" s="28" t="s">
        <v>103</v>
      </c>
      <c r="G69" s="248"/>
      <c r="H69" s="42"/>
      <c r="I69" s="16"/>
    </row>
    <row r="70" spans="1:9" ht="38.25" customHeight="1" hidden="1" thickBot="1">
      <c r="A70" s="106" t="s">
        <v>85</v>
      </c>
      <c r="B70" s="45" t="s">
        <v>206</v>
      </c>
      <c r="C70" s="28" t="s">
        <v>102</v>
      </c>
      <c r="D70" s="28" t="s">
        <v>12</v>
      </c>
      <c r="E70" s="28" t="s">
        <v>123</v>
      </c>
      <c r="F70" s="28" t="s">
        <v>183</v>
      </c>
      <c r="G70" s="248"/>
      <c r="H70" s="42"/>
      <c r="I70" s="16"/>
    </row>
    <row r="71" spans="1:9" ht="38.25" customHeight="1" hidden="1" thickBot="1">
      <c r="A71" s="106" t="s">
        <v>273</v>
      </c>
      <c r="B71" s="45" t="s">
        <v>206</v>
      </c>
      <c r="C71" s="28" t="s">
        <v>271</v>
      </c>
      <c r="D71" s="28" t="s">
        <v>254</v>
      </c>
      <c r="E71" s="28" t="s">
        <v>272</v>
      </c>
      <c r="F71" s="28" t="s">
        <v>103</v>
      </c>
      <c r="G71" s="248"/>
      <c r="H71" s="343"/>
      <c r="I71" s="16"/>
    </row>
    <row r="72" spans="1:9" ht="38.25" customHeight="1" hidden="1" thickBot="1">
      <c r="A72" s="106" t="s">
        <v>85</v>
      </c>
      <c r="B72" s="45" t="s">
        <v>206</v>
      </c>
      <c r="C72" s="28" t="s">
        <v>271</v>
      </c>
      <c r="D72" s="28" t="s">
        <v>254</v>
      </c>
      <c r="E72" s="28" t="s">
        <v>272</v>
      </c>
      <c r="F72" s="28" t="s">
        <v>183</v>
      </c>
      <c r="G72" s="293"/>
      <c r="H72" s="102"/>
      <c r="I72" s="16"/>
    </row>
    <row r="73" spans="1:9" ht="33" customHeight="1" hidden="1" thickBot="1">
      <c r="A73" s="106" t="s">
        <v>275</v>
      </c>
      <c r="B73" s="45" t="s">
        <v>206</v>
      </c>
      <c r="C73" s="28" t="s">
        <v>271</v>
      </c>
      <c r="D73" s="28" t="s">
        <v>254</v>
      </c>
      <c r="E73" s="28" t="s">
        <v>274</v>
      </c>
      <c r="F73" s="28" t="s">
        <v>103</v>
      </c>
      <c r="G73" s="293">
        <f>SUM(G74)</f>
        <v>0</v>
      </c>
      <c r="H73" s="102"/>
      <c r="I73" s="16"/>
    </row>
    <row r="74" spans="1:9" ht="38.25" customHeight="1" hidden="1" thickBot="1">
      <c r="A74" s="106" t="s">
        <v>85</v>
      </c>
      <c r="B74" s="45" t="s">
        <v>206</v>
      </c>
      <c r="C74" s="28" t="s">
        <v>271</v>
      </c>
      <c r="D74" s="28" t="s">
        <v>254</v>
      </c>
      <c r="E74" s="28" t="s">
        <v>274</v>
      </c>
      <c r="F74" s="28" t="s">
        <v>183</v>
      </c>
      <c r="G74" s="293"/>
      <c r="H74" s="102"/>
      <c r="I74" s="16"/>
    </row>
    <row r="75" spans="1:9" ht="18.75" customHeight="1" thickBot="1">
      <c r="A75" s="113" t="s">
        <v>88</v>
      </c>
      <c r="B75" s="127" t="s">
        <v>206</v>
      </c>
      <c r="C75" s="108" t="s">
        <v>104</v>
      </c>
      <c r="D75" s="108" t="s">
        <v>100</v>
      </c>
      <c r="E75" s="108" t="s">
        <v>188</v>
      </c>
      <c r="F75" s="108" t="s">
        <v>103</v>
      </c>
      <c r="G75" s="273">
        <f>G77+G81+G89+G91</f>
        <v>2208783</v>
      </c>
      <c r="H75" s="121">
        <f>H77+H81+H89+H91</f>
        <v>1468130</v>
      </c>
      <c r="I75" s="16"/>
    </row>
    <row r="76" spans="1:9" ht="18.75" customHeight="1" thickBot="1">
      <c r="A76" s="113" t="s">
        <v>419</v>
      </c>
      <c r="B76" s="127" t="s">
        <v>206</v>
      </c>
      <c r="C76" s="108" t="s">
        <v>104</v>
      </c>
      <c r="D76" s="108" t="s">
        <v>99</v>
      </c>
      <c r="E76" s="108" t="s">
        <v>188</v>
      </c>
      <c r="F76" s="108"/>
      <c r="G76" s="273">
        <v>40000</v>
      </c>
      <c r="H76" s="121">
        <v>0</v>
      </c>
      <c r="I76" s="16"/>
    </row>
    <row r="77" spans="1:9" ht="75.75" customHeight="1" thickBot="1">
      <c r="A77" s="193" t="s">
        <v>304</v>
      </c>
      <c r="B77" s="57" t="s">
        <v>206</v>
      </c>
      <c r="C77" s="18" t="s">
        <v>104</v>
      </c>
      <c r="D77" s="18" t="s">
        <v>99</v>
      </c>
      <c r="E77" s="18" t="s">
        <v>224</v>
      </c>
      <c r="F77" s="18"/>
      <c r="G77" s="269">
        <v>40000</v>
      </c>
      <c r="H77" s="41">
        <v>0</v>
      </c>
      <c r="I77" s="16"/>
    </row>
    <row r="78" spans="1:9" ht="35.25" customHeight="1" thickBot="1">
      <c r="A78" s="192" t="s">
        <v>301</v>
      </c>
      <c r="B78" s="55" t="s">
        <v>206</v>
      </c>
      <c r="C78" s="28" t="s">
        <v>104</v>
      </c>
      <c r="D78" s="28" t="s">
        <v>99</v>
      </c>
      <c r="E78" s="28" t="s">
        <v>225</v>
      </c>
      <c r="F78" s="28"/>
      <c r="G78" s="248">
        <v>40000</v>
      </c>
      <c r="H78" s="42">
        <v>0</v>
      </c>
      <c r="I78" s="16"/>
    </row>
    <row r="79" spans="1:9" ht="33" customHeight="1" thickBot="1">
      <c r="A79" s="192" t="s">
        <v>303</v>
      </c>
      <c r="B79" s="55" t="s">
        <v>206</v>
      </c>
      <c r="C79" s="28" t="s">
        <v>99</v>
      </c>
      <c r="D79" s="28" t="s">
        <v>99</v>
      </c>
      <c r="E79" s="28" t="s">
        <v>302</v>
      </c>
      <c r="F79" s="28"/>
      <c r="G79" s="248">
        <v>40000</v>
      </c>
      <c r="H79" s="42">
        <v>0</v>
      </c>
      <c r="I79" s="16"/>
    </row>
    <row r="80" spans="1:9" ht="36.75" customHeight="1" thickBot="1">
      <c r="A80" s="106" t="s">
        <v>85</v>
      </c>
      <c r="B80" s="55" t="s">
        <v>206</v>
      </c>
      <c r="C80" s="28" t="s">
        <v>99</v>
      </c>
      <c r="D80" s="28" t="s">
        <v>99</v>
      </c>
      <c r="E80" s="28" t="s">
        <v>302</v>
      </c>
      <c r="F80" s="28" t="s">
        <v>183</v>
      </c>
      <c r="G80" s="248">
        <v>40000</v>
      </c>
      <c r="H80" s="42">
        <v>0</v>
      </c>
      <c r="I80" s="16"/>
    </row>
    <row r="81" spans="1:9" ht="19.5" customHeight="1">
      <c r="A81" s="380" t="s">
        <v>420</v>
      </c>
      <c r="B81" s="44" t="s">
        <v>206</v>
      </c>
      <c r="C81" s="18" t="s">
        <v>104</v>
      </c>
      <c r="D81" s="18" t="s">
        <v>107</v>
      </c>
      <c r="E81" s="18" t="s">
        <v>114</v>
      </c>
      <c r="F81" s="18" t="s">
        <v>103</v>
      </c>
      <c r="G81" s="269">
        <f>G82</f>
        <v>1360752</v>
      </c>
      <c r="H81" s="41">
        <f>H82</f>
        <v>665100</v>
      </c>
      <c r="I81" s="16"/>
    </row>
    <row r="82" spans="1:9" ht="66.75" customHeight="1" thickBot="1">
      <c r="A82" s="106" t="s">
        <v>211</v>
      </c>
      <c r="B82" s="45" t="s">
        <v>206</v>
      </c>
      <c r="C82" s="28" t="s">
        <v>104</v>
      </c>
      <c r="D82" s="28" t="s">
        <v>107</v>
      </c>
      <c r="E82" s="28" t="s">
        <v>120</v>
      </c>
      <c r="F82" s="28" t="s">
        <v>103</v>
      </c>
      <c r="G82" s="248">
        <f>G83</f>
        <v>1360752</v>
      </c>
      <c r="H82" s="42">
        <f>H83</f>
        <v>665100</v>
      </c>
      <c r="I82" s="16"/>
    </row>
    <row r="83" spans="1:9" ht="64.5" customHeight="1" thickBot="1">
      <c r="A83" s="106" t="s">
        <v>208</v>
      </c>
      <c r="B83" s="45" t="s">
        <v>206</v>
      </c>
      <c r="C83" s="28" t="s">
        <v>104</v>
      </c>
      <c r="D83" s="28" t="s">
        <v>107</v>
      </c>
      <c r="E83" s="28" t="s">
        <v>119</v>
      </c>
      <c r="F83" s="28" t="s">
        <v>103</v>
      </c>
      <c r="G83" s="248">
        <f>G84+G86</f>
        <v>1360752</v>
      </c>
      <c r="H83" s="42">
        <f>H84+H86</f>
        <v>665100</v>
      </c>
      <c r="I83" s="16"/>
    </row>
    <row r="84" spans="1:9" ht="48.75" customHeight="1" thickBot="1">
      <c r="A84" s="106" t="s">
        <v>218</v>
      </c>
      <c r="B84" s="45" t="s">
        <v>206</v>
      </c>
      <c r="C84" s="28" t="s">
        <v>104</v>
      </c>
      <c r="D84" s="28" t="s">
        <v>107</v>
      </c>
      <c r="E84" s="28" t="s">
        <v>3</v>
      </c>
      <c r="F84" s="28" t="s">
        <v>103</v>
      </c>
      <c r="G84" s="248">
        <v>593921.67</v>
      </c>
      <c r="H84" s="42">
        <v>515100</v>
      </c>
      <c r="I84" s="16"/>
    </row>
    <row r="85" spans="1:9" ht="33" customHeight="1" thickBot="1">
      <c r="A85" s="106" t="s">
        <v>85</v>
      </c>
      <c r="B85" s="45" t="s">
        <v>206</v>
      </c>
      <c r="C85" s="28" t="s">
        <v>104</v>
      </c>
      <c r="D85" s="28" t="s">
        <v>107</v>
      </c>
      <c r="E85" s="28" t="s">
        <v>3</v>
      </c>
      <c r="F85" s="28" t="s">
        <v>183</v>
      </c>
      <c r="G85" s="248">
        <v>593921.67</v>
      </c>
      <c r="H85" s="42">
        <v>515100</v>
      </c>
      <c r="I85" s="16"/>
    </row>
    <row r="86" spans="1:9" ht="50.25" customHeight="1" thickBot="1">
      <c r="A86" s="106" t="s">
        <v>279</v>
      </c>
      <c r="B86" s="45" t="s">
        <v>206</v>
      </c>
      <c r="C86" s="28" t="s">
        <v>278</v>
      </c>
      <c r="D86" s="28" t="s">
        <v>107</v>
      </c>
      <c r="E86" s="28" t="s">
        <v>374</v>
      </c>
      <c r="F86" s="28"/>
      <c r="G86" s="248">
        <v>766830.33</v>
      </c>
      <c r="H86" s="42">
        <v>150000</v>
      </c>
      <c r="I86" s="16"/>
    </row>
    <row r="87" spans="1:9" ht="33" customHeight="1" thickBot="1">
      <c r="A87" s="171" t="s">
        <v>276</v>
      </c>
      <c r="B87" s="45" t="s">
        <v>206</v>
      </c>
      <c r="C87" s="28" t="s">
        <v>104</v>
      </c>
      <c r="D87" s="28" t="s">
        <v>107</v>
      </c>
      <c r="E87" s="28" t="s">
        <v>374</v>
      </c>
      <c r="F87" s="28" t="s">
        <v>103</v>
      </c>
      <c r="G87" s="248">
        <v>766830.33</v>
      </c>
      <c r="H87" s="42">
        <v>150000</v>
      </c>
      <c r="I87" s="16"/>
    </row>
    <row r="88" spans="1:9" ht="48" customHeight="1" thickBot="1">
      <c r="A88" s="172" t="s">
        <v>373</v>
      </c>
      <c r="B88" s="45" t="s">
        <v>206</v>
      </c>
      <c r="C88" s="28" t="s">
        <v>104</v>
      </c>
      <c r="D88" s="28" t="s">
        <v>107</v>
      </c>
      <c r="E88" s="28" t="s">
        <v>374</v>
      </c>
      <c r="F88" s="36" t="s">
        <v>183</v>
      </c>
      <c r="G88" s="271">
        <v>766830.33</v>
      </c>
      <c r="H88" s="42">
        <v>150000</v>
      </c>
      <c r="I88" s="16"/>
    </row>
    <row r="89" spans="1:9" ht="45.75" customHeight="1" thickBot="1">
      <c r="A89" s="146" t="s">
        <v>219</v>
      </c>
      <c r="B89" s="44" t="s">
        <v>206</v>
      </c>
      <c r="C89" s="18" t="s">
        <v>104</v>
      </c>
      <c r="D89" s="18" t="s">
        <v>222</v>
      </c>
      <c r="E89" s="18" t="s">
        <v>221</v>
      </c>
      <c r="F89" s="18" t="s">
        <v>103</v>
      </c>
      <c r="G89" s="269">
        <f>G90</f>
        <v>5000</v>
      </c>
      <c r="H89" s="41">
        <f>H90</f>
        <v>0</v>
      </c>
      <c r="I89" s="16"/>
    </row>
    <row r="90" spans="1:9" ht="36.75" customHeight="1" thickBot="1">
      <c r="A90" s="106" t="s">
        <v>85</v>
      </c>
      <c r="B90" s="45" t="s">
        <v>206</v>
      </c>
      <c r="C90" s="28" t="s">
        <v>104</v>
      </c>
      <c r="D90" s="28" t="s">
        <v>222</v>
      </c>
      <c r="E90" s="28" t="s">
        <v>221</v>
      </c>
      <c r="F90" s="28" t="s">
        <v>103</v>
      </c>
      <c r="G90" s="248">
        <v>5000</v>
      </c>
      <c r="H90" s="42">
        <v>0</v>
      </c>
      <c r="I90" s="19"/>
    </row>
    <row r="91" spans="1:9" ht="45.75" customHeight="1" thickBot="1">
      <c r="A91" s="105" t="s">
        <v>406</v>
      </c>
      <c r="B91" s="45" t="s">
        <v>206</v>
      </c>
      <c r="C91" s="18" t="s">
        <v>104</v>
      </c>
      <c r="D91" s="18" t="s">
        <v>222</v>
      </c>
      <c r="E91" s="18" t="s">
        <v>405</v>
      </c>
      <c r="F91" s="18" t="s">
        <v>103</v>
      </c>
      <c r="G91" s="248">
        <v>803031</v>
      </c>
      <c r="H91" s="42">
        <v>803030</v>
      </c>
      <c r="I91" s="19"/>
    </row>
    <row r="92" spans="1:9" ht="36.75" customHeight="1" thickBot="1">
      <c r="A92" s="106" t="s">
        <v>85</v>
      </c>
      <c r="B92" s="45" t="s">
        <v>206</v>
      </c>
      <c r="C92" s="28" t="s">
        <v>104</v>
      </c>
      <c r="D92" s="28" t="s">
        <v>222</v>
      </c>
      <c r="E92" s="28" t="s">
        <v>405</v>
      </c>
      <c r="F92" s="28" t="s">
        <v>183</v>
      </c>
      <c r="G92" s="248">
        <v>803031</v>
      </c>
      <c r="H92" s="42">
        <v>803030</v>
      </c>
      <c r="I92" s="19"/>
    </row>
    <row r="93" spans="1:9" ht="21.75" customHeight="1" thickBot="1">
      <c r="A93" s="113" t="s">
        <v>89</v>
      </c>
      <c r="B93" s="127" t="s">
        <v>206</v>
      </c>
      <c r="C93" s="108" t="s">
        <v>105</v>
      </c>
      <c r="D93" s="108" t="s">
        <v>100</v>
      </c>
      <c r="E93" s="108" t="s">
        <v>114</v>
      </c>
      <c r="F93" s="108" t="s">
        <v>103</v>
      </c>
      <c r="G93" s="273">
        <f>SUM(G98+G102+G111)</f>
        <v>2078127.4</v>
      </c>
      <c r="H93" s="121">
        <f>SUM(H98+H102+H111)</f>
        <v>1021116.3600000001</v>
      </c>
      <c r="I93" s="16"/>
    </row>
    <row r="94" spans="1:9" ht="80.25" customHeight="1" hidden="1" thickBot="1">
      <c r="A94" s="148" t="s">
        <v>223</v>
      </c>
      <c r="B94" s="153" t="s">
        <v>206</v>
      </c>
      <c r="C94" s="147" t="s">
        <v>105</v>
      </c>
      <c r="D94" s="147" t="s">
        <v>99</v>
      </c>
      <c r="E94" s="18" t="s">
        <v>224</v>
      </c>
      <c r="F94" s="147" t="s">
        <v>103</v>
      </c>
      <c r="G94" s="294">
        <f>SUM(G95)</f>
        <v>0</v>
      </c>
      <c r="H94" s="152"/>
      <c r="I94" s="16"/>
    </row>
    <row r="95" spans="1:9" ht="35.25" customHeight="1" hidden="1" thickBot="1">
      <c r="A95" s="126" t="s">
        <v>227</v>
      </c>
      <c r="B95" s="153" t="s">
        <v>206</v>
      </c>
      <c r="C95" s="116" t="s">
        <v>105</v>
      </c>
      <c r="D95" s="116" t="s">
        <v>99</v>
      </c>
      <c r="E95" s="116" t="s">
        <v>225</v>
      </c>
      <c r="F95" s="116" t="s">
        <v>226</v>
      </c>
      <c r="G95" s="295">
        <f>SUM(G96)</f>
        <v>0</v>
      </c>
      <c r="H95" s="125"/>
      <c r="I95" s="16"/>
    </row>
    <row r="96" spans="1:9" ht="21.75" customHeight="1" hidden="1" thickBot="1">
      <c r="A96" s="126" t="s">
        <v>230</v>
      </c>
      <c r="B96" s="153" t="s">
        <v>206</v>
      </c>
      <c r="C96" s="116" t="s">
        <v>105</v>
      </c>
      <c r="D96" s="116" t="s">
        <v>99</v>
      </c>
      <c r="E96" s="116" t="s">
        <v>228</v>
      </c>
      <c r="F96" s="116" t="s">
        <v>229</v>
      </c>
      <c r="G96" s="295">
        <f>SUM(G97)</f>
        <v>0</v>
      </c>
      <c r="H96" s="125"/>
      <c r="I96" s="16"/>
    </row>
    <row r="97" spans="1:9" ht="39.75" customHeight="1" hidden="1" thickBot="1">
      <c r="A97" s="126" t="s">
        <v>232</v>
      </c>
      <c r="B97" s="153" t="s">
        <v>206</v>
      </c>
      <c r="C97" s="116" t="s">
        <v>105</v>
      </c>
      <c r="D97" s="116" t="s">
        <v>99</v>
      </c>
      <c r="E97" s="116" t="s">
        <v>228</v>
      </c>
      <c r="F97" s="116" t="s">
        <v>231</v>
      </c>
      <c r="G97" s="295"/>
      <c r="H97" s="125"/>
      <c r="I97" s="16"/>
    </row>
    <row r="98" spans="1:9" ht="23.25" customHeight="1" hidden="1" thickBot="1">
      <c r="A98" s="126" t="s">
        <v>344</v>
      </c>
      <c r="B98" s="153" t="s">
        <v>206</v>
      </c>
      <c r="C98" s="116" t="s">
        <v>105</v>
      </c>
      <c r="D98" s="116" t="s">
        <v>99</v>
      </c>
      <c r="E98" s="116" t="s">
        <v>114</v>
      </c>
      <c r="F98" s="116" t="s">
        <v>103</v>
      </c>
      <c r="G98" s="295"/>
      <c r="H98" s="125"/>
      <c r="I98" s="16"/>
    </row>
    <row r="99" spans="1:9" ht="34.5" customHeight="1" hidden="1" thickBot="1">
      <c r="A99" s="126" t="s">
        <v>346</v>
      </c>
      <c r="B99" s="124" t="s">
        <v>206</v>
      </c>
      <c r="C99" s="116" t="s">
        <v>105</v>
      </c>
      <c r="D99" s="116" t="s">
        <v>99</v>
      </c>
      <c r="E99" s="116" t="s">
        <v>345</v>
      </c>
      <c r="F99" s="116" t="s">
        <v>103</v>
      </c>
      <c r="G99" s="295"/>
      <c r="H99" s="125"/>
      <c r="I99" s="16"/>
    </row>
    <row r="100" spans="1:9" ht="31.5" customHeight="1" hidden="1" thickBot="1">
      <c r="A100" s="126" t="s">
        <v>348</v>
      </c>
      <c r="B100" s="124" t="s">
        <v>206</v>
      </c>
      <c r="C100" s="116" t="s">
        <v>105</v>
      </c>
      <c r="D100" s="116" t="s">
        <v>99</v>
      </c>
      <c r="E100" s="116" t="s">
        <v>347</v>
      </c>
      <c r="F100" s="116" t="s">
        <v>103</v>
      </c>
      <c r="G100" s="295"/>
      <c r="H100" s="125"/>
      <c r="I100" s="16"/>
    </row>
    <row r="101" spans="1:9" ht="39.75" customHeight="1" hidden="1" thickBot="1">
      <c r="A101" s="126" t="s">
        <v>85</v>
      </c>
      <c r="B101" s="124" t="s">
        <v>206</v>
      </c>
      <c r="C101" s="116" t="s">
        <v>105</v>
      </c>
      <c r="D101" s="116" t="s">
        <v>99</v>
      </c>
      <c r="E101" s="116" t="s">
        <v>349</v>
      </c>
      <c r="F101" s="116" t="s">
        <v>183</v>
      </c>
      <c r="G101" s="295"/>
      <c r="H101" s="125"/>
      <c r="I101" s="16"/>
    </row>
    <row r="102" spans="1:9" ht="18" customHeight="1" thickBot="1">
      <c r="A102" s="105" t="s">
        <v>90</v>
      </c>
      <c r="B102" s="44" t="s">
        <v>206</v>
      </c>
      <c r="C102" s="18" t="s">
        <v>105</v>
      </c>
      <c r="D102" s="18" t="s">
        <v>101</v>
      </c>
      <c r="E102" s="18" t="s">
        <v>189</v>
      </c>
      <c r="F102" s="18" t="s">
        <v>103</v>
      </c>
      <c r="G102" s="269">
        <f>G106+G103</f>
        <v>185656</v>
      </c>
      <c r="H102" s="41">
        <f>H106+H103</f>
        <v>178483.03</v>
      </c>
      <c r="I102" s="16"/>
    </row>
    <row r="103" spans="1:9" ht="81.75" customHeight="1" hidden="1" thickBot="1">
      <c r="A103" s="105" t="s">
        <v>310</v>
      </c>
      <c r="B103" s="44" t="s">
        <v>206</v>
      </c>
      <c r="C103" s="18" t="s">
        <v>105</v>
      </c>
      <c r="D103" s="18" t="s">
        <v>101</v>
      </c>
      <c r="E103" s="18" t="s">
        <v>233</v>
      </c>
      <c r="F103" s="117" t="s">
        <v>103</v>
      </c>
      <c r="G103" s="270"/>
      <c r="H103" s="41"/>
      <c r="I103" s="16"/>
    </row>
    <row r="104" spans="1:9" ht="35.25" customHeight="1" hidden="1" thickBot="1">
      <c r="A104" s="106" t="s">
        <v>235</v>
      </c>
      <c r="B104" s="45" t="s">
        <v>206</v>
      </c>
      <c r="C104" s="28" t="s">
        <v>105</v>
      </c>
      <c r="D104" s="28" t="s">
        <v>101</v>
      </c>
      <c r="E104" s="28" t="s">
        <v>234</v>
      </c>
      <c r="F104" s="36" t="s">
        <v>103</v>
      </c>
      <c r="G104" s="248"/>
      <c r="H104" s="42"/>
      <c r="I104" s="16"/>
    </row>
    <row r="105" spans="1:9" ht="32.25" customHeight="1" hidden="1" thickBot="1">
      <c r="A105" s="106" t="s">
        <v>85</v>
      </c>
      <c r="B105" s="45" t="s">
        <v>206</v>
      </c>
      <c r="C105" s="28" t="s">
        <v>236</v>
      </c>
      <c r="D105" s="28" t="s">
        <v>237</v>
      </c>
      <c r="E105" s="28" t="s">
        <v>238</v>
      </c>
      <c r="F105" s="36" t="s">
        <v>183</v>
      </c>
      <c r="G105" s="248"/>
      <c r="H105" s="102"/>
      <c r="I105" s="16"/>
    </row>
    <row r="106" spans="1:9" ht="65.25" customHeight="1" thickBot="1">
      <c r="A106" s="106" t="s">
        <v>211</v>
      </c>
      <c r="B106" s="45" t="s">
        <v>206</v>
      </c>
      <c r="C106" s="28" t="s">
        <v>105</v>
      </c>
      <c r="D106" s="28" t="s">
        <v>101</v>
      </c>
      <c r="E106" s="28" t="s">
        <v>120</v>
      </c>
      <c r="F106" s="36" t="s">
        <v>103</v>
      </c>
      <c r="G106" s="271">
        <f>G107</f>
        <v>185656</v>
      </c>
      <c r="H106" s="42">
        <f>H107</f>
        <v>178483.03</v>
      </c>
      <c r="I106" s="16"/>
    </row>
    <row r="107" spans="1:9" ht="20.25" customHeight="1" thickBot="1">
      <c r="A107" s="106" t="s">
        <v>91</v>
      </c>
      <c r="B107" s="45" t="s">
        <v>206</v>
      </c>
      <c r="C107" s="28" t="s">
        <v>105</v>
      </c>
      <c r="D107" s="28" t="s">
        <v>101</v>
      </c>
      <c r="E107" s="28" t="s">
        <v>125</v>
      </c>
      <c r="F107" s="28" t="s">
        <v>103</v>
      </c>
      <c r="G107" s="248">
        <f>G108</f>
        <v>185656</v>
      </c>
      <c r="H107" s="42">
        <f>H108</f>
        <v>178483.03</v>
      </c>
      <c r="I107" s="16"/>
    </row>
    <row r="108" spans="1:9" ht="23.25" customHeight="1" thickBot="1">
      <c r="A108" s="106" t="s">
        <v>90</v>
      </c>
      <c r="B108" s="45" t="s">
        <v>206</v>
      </c>
      <c r="C108" s="28" t="s">
        <v>105</v>
      </c>
      <c r="D108" s="28" t="s">
        <v>101</v>
      </c>
      <c r="E108" s="28" t="s">
        <v>124</v>
      </c>
      <c r="F108" s="28" t="s">
        <v>103</v>
      </c>
      <c r="G108" s="248">
        <f>G110+G109</f>
        <v>185656</v>
      </c>
      <c r="H108" s="42">
        <f>H110+H109</f>
        <v>178483.03</v>
      </c>
      <c r="I108" s="16"/>
    </row>
    <row r="109" spans="1:9" ht="30.75" customHeight="1" thickBot="1">
      <c r="A109" s="106" t="s">
        <v>85</v>
      </c>
      <c r="B109" s="45" t="s">
        <v>206</v>
      </c>
      <c r="C109" s="28" t="s">
        <v>105</v>
      </c>
      <c r="D109" s="28" t="s">
        <v>101</v>
      </c>
      <c r="E109" s="28" t="s">
        <v>239</v>
      </c>
      <c r="F109" s="28" t="s">
        <v>183</v>
      </c>
      <c r="G109" s="248">
        <v>144000</v>
      </c>
      <c r="H109" s="42">
        <v>142837.03</v>
      </c>
      <c r="I109" s="16"/>
    </row>
    <row r="110" spans="1:9" ht="54" customHeight="1" thickBot="1">
      <c r="A110" s="106" t="s">
        <v>379</v>
      </c>
      <c r="B110" s="45" t="s">
        <v>206</v>
      </c>
      <c r="C110" s="28" t="s">
        <v>105</v>
      </c>
      <c r="D110" s="28" t="s">
        <v>101</v>
      </c>
      <c r="E110" s="28" t="s">
        <v>239</v>
      </c>
      <c r="F110" s="28" t="s">
        <v>378</v>
      </c>
      <c r="G110" s="248">
        <v>41656</v>
      </c>
      <c r="H110" s="42">
        <v>35646</v>
      </c>
      <c r="I110" s="16"/>
    </row>
    <row r="111" spans="1:9" ht="21.75" customHeight="1" thickBot="1">
      <c r="A111" s="105" t="s">
        <v>92</v>
      </c>
      <c r="B111" s="44" t="s">
        <v>206</v>
      </c>
      <c r="C111" s="18" t="s">
        <v>105</v>
      </c>
      <c r="D111" s="18" t="s">
        <v>102</v>
      </c>
      <c r="E111" s="18" t="s">
        <v>114</v>
      </c>
      <c r="F111" s="18" t="s">
        <v>103</v>
      </c>
      <c r="G111" s="299">
        <f>G115+G112</f>
        <v>1892471.4</v>
      </c>
      <c r="H111" s="41">
        <f>H115+H112</f>
        <v>842633.3300000001</v>
      </c>
      <c r="I111" s="16"/>
    </row>
    <row r="112" spans="1:9" ht="82.5" customHeight="1" hidden="1" thickBot="1">
      <c r="A112" s="170" t="s">
        <v>319</v>
      </c>
      <c r="B112" s="44" t="s">
        <v>206</v>
      </c>
      <c r="C112" s="18" t="s">
        <v>105</v>
      </c>
      <c r="D112" s="18" t="s">
        <v>102</v>
      </c>
      <c r="E112" s="18" t="s">
        <v>318</v>
      </c>
      <c r="F112" s="18" t="s">
        <v>103</v>
      </c>
      <c r="G112" s="299">
        <f>G113</f>
        <v>0</v>
      </c>
      <c r="H112" s="42">
        <f>H113</f>
        <v>0</v>
      </c>
      <c r="I112" s="16"/>
    </row>
    <row r="113" spans="1:9" ht="30" customHeight="1" hidden="1" thickBot="1">
      <c r="A113" s="106" t="s">
        <v>321</v>
      </c>
      <c r="B113" s="45" t="s">
        <v>206</v>
      </c>
      <c r="C113" s="28" t="s">
        <v>105</v>
      </c>
      <c r="D113" s="28" t="s">
        <v>102</v>
      </c>
      <c r="E113" s="28" t="s">
        <v>320</v>
      </c>
      <c r="F113" s="28" t="s">
        <v>103</v>
      </c>
      <c r="G113" s="300">
        <f>G114</f>
        <v>0</v>
      </c>
      <c r="H113" s="42">
        <f>H114</f>
        <v>0</v>
      </c>
      <c r="I113" s="16"/>
    </row>
    <row r="114" spans="1:9" ht="32.25" customHeight="1" hidden="1" thickBot="1">
      <c r="A114" s="106" t="s">
        <v>85</v>
      </c>
      <c r="B114" s="45" t="s">
        <v>206</v>
      </c>
      <c r="C114" s="28" t="s">
        <v>105</v>
      </c>
      <c r="D114" s="28" t="s">
        <v>102</v>
      </c>
      <c r="E114" s="28" t="s">
        <v>322</v>
      </c>
      <c r="F114" s="28" t="s">
        <v>183</v>
      </c>
      <c r="G114" s="300"/>
      <c r="H114" s="102"/>
      <c r="I114" s="16"/>
    </row>
    <row r="115" spans="1:9" ht="65.25" customHeight="1" thickBot="1">
      <c r="A115" s="106" t="s">
        <v>211</v>
      </c>
      <c r="B115" s="124" t="s">
        <v>206</v>
      </c>
      <c r="C115" s="29" t="s">
        <v>105</v>
      </c>
      <c r="D115" s="29" t="s">
        <v>102</v>
      </c>
      <c r="E115" s="29" t="s">
        <v>120</v>
      </c>
      <c r="F115" s="29" t="s">
        <v>103</v>
      </c>
      <c r="G115" s="300">
        <f>G116</f>
        <v>1892471.4</v>
      </c>
      <c r="H115" s="42">
        <f>H116</f>
        <v>842633.3300000001</v>
      </c>
      <c r="I115" s="16"/>
    </row>
    <row r="116" spans="1:9" ht="23.25" customHeight="1" thickBot="1">
      <c r="A116" s="106" t="s">
        <v>91</v>
      </c>
      <c r="B116" s="124" t="s">
        <v>206</v>
      </c>
      <c r="C116" s="29" t="s">
        <v>105</v>
      </c>
      <c r="D116" s="29" t="s">
        <v>102</v>
      </c>
      <c r="E116" s="29" t="s">
        <v>125</v>
      </c>
      <c r="F116" s="29" t="s">
        <v>103</v>
      </c>
      <c r="G116" s="300">
        <f>G117</f>
        <v>1892471.4</v>
      </c>
      <c r="H116" s="42">
        <f>H117</f>
        <v>842633.3300000001</v>
      </c>
      <c r="I116" s="16"/>
    </row>
    <row r="117" spans="1:9" ht="21.75" customHeight="1" thickBot="1">
      <c r="A117" s="106" t="s">
        <v>92</v>
      </c>
      <c r="B117" s="124" t="s">
        <v>206</v>
      </c>
      <c r="C117" s="29" t="s">
        <v>105</v>
      </c>
      <c r="D117" s="29" t="s">
        <v>102</v>
      </c>
      <c r="E117" s="29" t="s">
        <v>131</v>
      </c>
      <c r="F117" s="29" t="s">
        <v>103</v>
      </c>
      <c r="G117" s="300">
        <f>G118+G120+G122+G124+G126</f>
        <v>1892471.4</v>
      </c>
      <c r="H117" s="42">
        <f>H118+H120+H122+H124+H126</f>
        <v>842633.3300000001</v>
      </c>
      <c r="I117" s="16"/>
    </row>
    <row r="118" spans="1:9" ht="18.75" customHeight="1" thickBot="1">
      <c r="A118" s="106" t="s">
        <v>172</v>
      </c>
      <c r="B118" s="124" t="s">
        <v>206</v>
      </c>
      <c r="C118" s="29" t="s">
        <v>105</v>
      </c>
      <c r="D118" s="29" t="s">
        <v>102</v>
      </c>
      <c r="E118" s="29" t="s">
        <v>130</v>
      </c>
      <c r="F118" s="29" t="s">
        <v>103</v>
      </c>
      <c r="G118" s="248">
        <f>G119</f>
        <v>335500</v>
      </c>
      <c r="H118" s="42">
        <f>H119</f>
        <v>328138.85</v>
      </c>
      <c r="I118" s="16"/>
    </row>
    <row r="119" spans="1:9" ht="36" customHeight="1" thickBot="1">
      <c r="A119" s="106" t="s">
        <v>85</v>
      </c>
      <c r="B119" s="124" t="s">
        <v>206</v>
      </c>
      <c r="C119" s="29" t="s">
        <v>105</v>
      </c>
      <c r="D119" s="29" t="s">
        <v>102</v>
      </c>
      <c r="E119" s="29" t="s">
        <v>130</v>
      </c>
      <c r="F119" s="29" t="s">
        <v>183</v>
      </c>
      <c r="G119" s="248">
        <v>335500</v>
      </c>
      <c r="H119" s="42">
        <v>328138.85</v>
      </c>
      <c r="I119" s="16"/>
    </row>
    <row r="120" spans="1:9" ht="60.75" customHeight="1" thickBot="1">
      <c r="A120" s="149" t="s">
        <v>240</v>
      </c>
      <c r="B120" s="124" t="s">
        <v>206</v>
      </c>
      <c r="C120" s="29" t="s">
        <v>105</v>
      </c>
      <c r="D120" s="29" t="s">
        <v>102</v>
      </c>
      <c r="E120" s="29" t="s">
        <v>242</v>
      </c>
      <c r="F120" s="29" t="s">
        <v>103</v>
      </c>
      <c r="G120" s="248">
        <v>20000</v>
      </c>
      <c r="H120" s="42">
        <v>0</v>
      </c>
      <c r="I120" s="16"/>
    </row>
    <row r="121" spans="1:9" ht="32.25" customHeight="1" thickBot="1">
      <c r="A121" s="7" t="s">
        <v>241</v>
      </c>
      <c r="B121" s="124" t="s">
        <v>206</v>
      </c>
      <c r="C121" s="29" t="s">
        <v>105</v>
      </c>
      <c r="D121" s="29" t="s">
        <v>102</v>
      </c>
      <c r="E121" s="29" t="s">
        <v>242</v>
      </c>
      <c r="F121" s="29" t="s">
        <v>183</v>
      </c>
      <c r="G121" s="248">
        <v>20000</v>
      </c>
      <c r="H121" s="42">
        <v>0</v>
      </c>
      <c r="I121" s="16"/>
    </row>
    <row r="122" spans="1:9" ht="19.5" customHeight="1" thickBot="1">
      <c r="A122" s="149" t="s">
        <v>243</v>
      </c>
      <c r="B122" s="124" t="s">
        <v>206</v>
      </c>
      <c r="C122" s="29" t="s">
        <v>105</v>
      </c>
      <c r="D122" s="29" t="s">
        <v>102</v>
      </c>
      <c r="E122" s="29" t="s">
        <v>244</v>
      </c>
      <c r="F122" s="29" t="s">
        <v>103</v>
      </c>
      <c r="G122" s="248">
        <f>G123</f>
        <v>9000</v>
      </c>
      <c r="H122" s="42">
        <v>9000</v>
      </c>
      <c r="I122" s="16"/>
    </row>
    <row r="123" spans="1:9" ht="29.25" customHeight="1" thickBot="1">
      <c r="A123" s="7" t="s">
        <v>241</v>
      </c>
      <c r="B123" s="124" t="s">
        <v>206</v>
      </c>
      <c r="C123" s="29" t="s">
        <v>105</v>
      </c>
      <c r="D123" s="29" t="s">
        <v>102</v>
      </c>
      <c r="E123" s="29" t="s">
        <v>244</v>
      </c>
      <c r="F123" s="29" t="s">
        <v>183</v>
      </c>
      <c r="G123" s="248">
        <v>9000</v>
      </c>
      <c r="H123" s="42">
        <v>9000</v>
      </c>
      <c r="I123" s="16"/>
    </row>
    <row r="124" spans="1:9" ht="14.25" customHeight="1" thickBot="1">
      <c r="A124" s="149" t="s">
        <v>246</v>
      </c>
      <c r="B124" s="124" t="s">
        <v>206</v>
      </c>
      <c r="C124" s="29" t="s">
        <v>105</v>
      </c>
      <c r="D124" s="29" t="s">
        <v>102</v>
      </c>
      <c r="E124" s="29" t="s">
        <v>245</v>
      </c>
      <c r="F124" s="29" t="s">
        <v>103</v>
      </c>
      <c r="G124" s="248">
        <f>G125</f>
        <v>27971.4</v>
      </c>
      <c r="H124" s="42">
        <f>H125</f>
        <v>27971.4</v>
      </c>
      <c r="I124" s="16"/>
    </row>
    <row r="125" spans="1:9" ht="32.25" customHeight="1" thickBot="1">
      <c r="A125" s="7" t="s">
        <v>241</v>
      </c>
      <c r="B125" s="124" t="s">
        <v>206</v>
      </c>
      <c r="C125" s="29" t="s">
        <v>105</v>
      </c>
      <c r="D125" s="29" t="s">
        <v>102</v>
      </c>
      <c r="E125" s="29" t="s">
        <v>245</v>
      </c>
      <c r="F125" s="29" t="s">
        <v>183</v>
      </c>
      <c r="G125" s="248">
        <v>27971.4</v>
      </c>
      <c r="H125" s="42">
        <v>27971.4</v>
      </c>
      <c r="I125" s="16"/>
    </row>
    <row r="126" spans="1:9" ht="39.75" customHeight="1" thickBot="1">
      <c r="A126" s="105" t="s">
        <v>93</v>
      </c>
      <c r="B126" s="57" t="s">
        <v>206</v>
      </c>
      <c r="C126" s="150" t="s">
        <v>105</v>
      </c>
      <c r="D126" s="150" t="s">
        <v>102</v>
      </c>
      <c r="E126" s="150" t="s">
        <v>129</v>
      </c>
      <c r="F126" s="150" t="s">
        <v>103</v>
      </c>
      <c r="G126" s="270">
        <f>G127</f>
        <v>1500000</v>
      </c>
      <c r="H126" s="43">
        <f>H127</f>
        <v>477523.08</v>
      </c>
      <c r="I126" s="16"/>
    </row>
    <row r="127" spans="1:9" ht="33" customHeight="1" thickBot="1">
      <c r="A127" s="106" t="s">
        <v>85</v>
      </c>
      <c r="B127" s="124" t="s">
        <v>206</v>
      </c>
      <c r="C127" s="29" t="s">
        <v>105</v>
      </c>
      <c r="D127" s="28" t="s">
        <v>102</v>
      </c>
      <c r="E127" s="28" t="s">
        <v>129</v>
      </c>
      <c r="F127" s="28" t="s">
        <v>183</v>
      </c>
      <c r="G127" s="271">
        <v>1500000</v>
      </c>
      <c r="H127" s="89">
        <v>477523.08</v>
      </c>
      <c r="I127" s="19"/>
    </row>
    <row r="128" spans="1:9" ht="21.75" customHeight="1">
      <c r="A128" s="375" t="s">
        <v>418</v>
      </c>
      <c r="B128" s="153" t="s">
        <v>206</v>
      </c>
      <c r="C128" s="35" t="s">
        <v>350</v>
      </c>
      <c r="D128" s="18" t="s">
        <v>100</v>
      </c>
      <c r="E128" s="18" t="s">
        <v>114</v>
      </c>
      <c r="F128" s="18" t="s">
        <v>103</v>
      </c>
      <c r="G128" s="270">
        <f>G129</f>
        <v>1434993.6</v>
      </c>
      <c r="H128" s="377">
        <f>H129</f>
        <v>1434993.6</v>
      </c>
      <c r="I128" s="19"/>
    </row>
    <row r="129" spans="1:9" ht="33" customHeight="1">
      <c r="A129" s="242" t="s">
        <v>351</v>
      </c>
      <c r="B129" s="124" t="s">
        <v>206</v>
      </c>
      <c r="C129" s="29" t="s">
        <v>350</v>
      </c>
      <c r="D129" s="28" t="s">
        <v>105</v>
      </c>
      <c r="E129" s="28" t="s">
        <v>114</v>
      </c>
      <c r="F129" s="28" t="s">
        <v>103</v>
      </c>
      <c r="G129" s="271">
        <f>G130</f>
        <v>1434993.6</v>
      </c>
      <c r="H129" s="89">
        <f>H130</f>
        <v>1434993.6</v>
      </c>
      <c r="I129" s="19"/>
    </row>
    <row r="130" spans="1:9" ht="33" customHeight="1">
      <c r="A130" s="243" t="s">
        <v>319</v>
      </c>
      <c r="B130" s="124" t="s">
        <v>206</v>
      </c>
      <c r="C130" s="29" t="s">
        <v>350</v>
      </c>
      <c r="D130" s="28" t="s">
        <v>105</v>
      </c>
      <c r="E130" s="28" t="s">
        <v>318</v>
      </c>
      <c r="F130" s="28" t="s">
        <v>103</v>
      </c>
      <c r="G130" s="271">
        <f>G131+G133</f>
        <v>1434993.6</v>
      </c>
      <c r="H130" s="89">
        <f>H131</f>
        <v>1434993.6</v>
      </c>
      <c r="I130" s="19"/>
    </row>
    <row r="131" spans="1:9" ht="33" customHeight="1">
      <c r="A131" s="243" t="s">
        <v>321</v>
      </c>
      <c r="B131" s="124" t="s">
        <v>206</v>
      </c>
      <c r="C131" s="29" t="s">
        <v>350</v>
      </c>
      <c r="D131" s="28" t="s">
        <v>105</v>
      </c>
      <c r="E131" s="28" t="s">
        <v>322</v>
      </c>
      <c r="F131" s="28" t="s">
        <v>103</v>
      </c>
      <c r="G131" s="271">
        <f>G132</f>
        <v>1434993.6</v>
      </c>
      <c r="H131" s="89">
        <f>H132</f>
        <v>1434993.6</v>
      </c>
      <c r="I131" s="19"/>
    </row>
    <row r="132" spans="1:9" ht="33" customHeight="1" thickBot="1">
      <c r="A132" s="106" t="s">
        <v>85</v>
      </c>
      <c r="B132" s="124" t="s">
        <v>206</v>
      </c>
      <c r="C132" s="29" t="s">
        <v>350</v>
      </c>
      <c r="D132" s="28" t="s">
        <v>105</v>
      </c>
      <c r="E132" s="28" t="s">
        <v>322</v>
      </c>
      <c r="F132" s="28" t="s">
        <v>183</v>
      </c>
      <c r="G132" s="271">
        <v>1434993.6</v>
      </c>
      <c r="H132" s="89">
        <v>1434993.6</v>
      </c>
      <c r="I132" s="19"/>
    </row>
    <row r="133" spans="1:9" ht="33" customHeight="1" hidden="1" thickBot="1">
      <c r="A133" s="106" t="s">
        <v>85</v>
      </c>
      <c r="B133" s="124" t="s">
        <v>206</v>
      </c>
      <c r="C133" s="29" t="s">
        <v>350</v>
      </c>
      <c r="D133" s="28" t="s">
        <v>105</v>
      </c>
      <c r="E133" s="28" t="s">
        <v>322</v>
      </c>
      <c r="F133" s="28" t="s">
        <v>183</v>
      </c>
      <c r="G133" s="271"/>
      <c r="H133" s="89"/>
      <c r="I133" s="19"/>
    </row>
    <row r="134" spans="1:9" ht="21.75" customHeight="1" thickBot="1">
      <c r="A134" s="113" t="s">
        <v>94</v>
      </c>
      <c r="B134" s="127" t="s">
        <v>206</v>
      </c>
      <c r="C134" s="114" t="s">
        <v>106</v>
      </c>
      <c r="D134" s="108" t="s">
        <v>100</v>
      </c>
      <c r="E134" s="108" t="s">
        <v>114</v>
      </c>
      <c r="F134" s="108" t="s">
        <v>103</v>
      </c>
      <c r="G134" s="284">
        <f>G135+G148</f>
        <v>8154354.260000001</v>
      </c>
      <c r="H134" s="122">
        <f>H135+H148</f>
        <v>6831403.110000001</v>
      </c>
      <c r="I134" s="16"/>
    </row>
    <row r="135" spans="1:9" ht="20.25" customHeight="1" thickBot="1">
      <c r="A135" s="106" t="s">
        <v>95</v>
      </c>
      <c r="B135" s="124" t="s">
        <v>206</v>
      </c>
      <c r="C135" s="29" t="s">
        <v>106</v>
      </c>
      <c r="D135" s="28" t="s">
        <v>99</v>
      </c>
      <c r="E135" s="28" t="s">
        <v>114</v>
      </c>
      <c r="F135" s="28" t="s">
        <v>103</v>
      </c>
      <c r="G135" s="271">
        <f>G140+G136</f>
        <v>6085949.48</v>
      </c>
      <c r="H135" s="89">
        <f>H140+H136</f>
        <v>4937744.920000001</v>
      </c>
      <c r="I135" s="16"/>
    </row>
    <row r="136" spans="1:9" ht="52.5" customHeight="1" thickBot="1">
      <c r="A136" s="105" t="s">
        <v>323</v>
      </c>
      <c r="B136" s="153" t="s">
        <v>206</v>
      </c>
      <c r="C136" s="35" t="s">
        <v>106</v>
      </c>
      <c r="D136" s="18" t="s">
        <v>99</v>
      </c>
      <c r="E136" s="18" t="s">
        <v>313</v>
      </c>
      <c r="F136" s="18" t="s">
        <v>103</v>
      </c>
      <c r="G136" s="270">
        <f>G137+G139</f>
        <v>407125.24</v>
      </c>
      <c r="H136" s="43">
        <f>H137+H139</f>
        <v>343459.7</v>
      </c>
      <c r="I136" s="16"/>
    </row>
    <row r="137" spans="1:9" ht="32.25" customHeight="1" thickBot="1">
      <c r="A137" s="106" t="s">
        <v>324</v>
      </c>
      <c r="B137" s="124" t="s">
        <v>206</v>
      </c>
      <c r="C137" s="29" t="s">
        <v>106</v>
      </c>
      <c r="D137" s="28" t="s">
        <v>99</v>
      </c>
      <c r="E137" s="28" t="s">
        <v>371</v>
      </c>
      <c r="F137" s="28" t="s">
        <v>103</v>
      </c>
      <c r="G137" s="248">
        <f>G138</f>
        <v>407125.24</v>
      </c>
      <c r="H137" s="42">
        <f>H138</f>
        <v>343459.7</v>
      </c>
      <c r="I137" s="16"/>
    </row>
    <row r="138" spans="1:9" ht="36" customHeight="1" thickBot="1">
      <c r="A138" s="7" t="s">
        <v>241</v>
      </c>
      <c r="B138" s="124" t="s">
        <v>206</v>
      </c>
      <c r="C138" s="29" t="s">
        <v>106</v>
      </c>
      <c r="D138" s="28" t="s">
        <v>99</v>
      </c>
      <c r="E138" s="28" t="s">
        <v>371</v>
      </c>
      <c r="F138" s="28" t="s">
        <v>183</v>
      </c>
      <c r="G138" s="248">
        <v>407125.24</v>
      </c>
      <c r="H138" s="166">
        <v>343459.7</v>
      </c>
      <c r="I138" s="16"/>
    </row>
    <row r="139" spans="1:9" ht="36" customHeight="1" hidden="1" thickBot="1">
      <c r="A139" s="7" t="s">
        <v>241</v>
      </c>
      <c r="B139" s="124" t="s">
        <v>206</v>
      </c>
      <c r="C139" s="29" t="s">
        <v>106</v>
      </c>
      <c r="D139" s="28" t="s">
        <v>99</v>
      </c>
      <c r="E139" s="28" t="s">
        <v>371</v>
      </c>
      <c r="F139" s="28" t="s">
        <v>375</v>
      </c>
      <c r="G139" s="271"/>
      <c r="H139" s="346"/>
      <c r="I139" s="16"/>
    </row>
    <row r="140" spans="1:9" ht="66.75" customHeight="1" thickBot="1">
      <c r="A140" s="106" t="s">
        <v>211</v>
      </c>
      <c r="B140" s="124" t="s">
        <v>206</v>
      </c>
      <c r="C140" s="29" t="s">
        <v>106</v>
      </c>
      <c r="D140" s="28" t="s">
        <v>99</v>
      </c>
      <c r="E140" s="28" t="s">
        <v>120</v>
      </c>
      <c r="F140" s="28" t="s">
        <v>103</v>
      </c>
      <c r="G140" s="271">
        <f>G141</f>
        <v>5678824.24</v>
      </c>
      <c r="H140" s="89">
        <f>H141</f>
        <v>4594285.220000001</v>
      </c>
      <c r="I140" s="16"/>
    </row>
    <row r="141" spans="1:9" ht="63" customHeight="1" thickBot="1">
      <c r="A141" s="106" t="s">
        <v>208</v>
      </c>
      <c r="B141" s="124" t="s">
        <v>206</v>
      </c>
      <c r="C141" s="28" t="s">
        <v>106</v>
      </c>
      <c r="D141" s="28" t="s">
        <v>99</v>
      </c>
      <c r="E141" s="28" t="s">
        <v>119</v>
      </c>
      <c r="F141" s="28" t="s">
        <v>103</v>
      </c>
      <c r="G141" s="248">
        <f>G142+G147</f>
        <v>5678824.24</v>
      </c>
      <c r="H141" s="42">
        <f>H142+H147</f>
        <v>4594285.220000001</v>
      </c>
      <c r="I141" s="16"/>
    </row>
    <row r="142" spans="1:9" ht="39" customHeight="1" thickBot="1">
      <c r="A142" s="106" t="s">
        <v>173</v>
      </c>
      <c r="B142" s="124" t="s">
        <v>206</v>
      </c>
      <c r="C142" s="28" t="s">
        <v>106</v>
      </c>
      <c r="D142" s="28" t="s">
        <v>99</v>
      </c>
      <c r="E142" s="28" t="s">
        <v>121</v>
      </c>
      <c r="F142" s="28" t="s">
        <v>103</v>
      </c>
      <c r="G142" s="248">
        <f>G143+G145+G146</f>
        <v>5644600</v>
      </c>
      <c r="H142" s="42">
        <f>H143+H145+H146</f>
        <v>4560060.98</v>
      </c>
      <c r="I142" s="16"/>
    </row>
    <row r="143" spans="1:9" ht="87" customHeight="1">
      <c r="A143" s="157" t="s">
        <v>260</v>
      </c>
      <c r="B143" s="124" t="s">
        <v>206</v>
      </c>
      <c r="C143" s="28" t="s">
        <v>106</v>
      </c>
      <c r="D143" s="28" t="s">
        <v>99</v>
      </c>
      <c r="E143" s="28" t="s">
        <v>121</v>
      </c>
      <c r="F143" s="28" t="s">
        <v>259</v>
      </c>
      <c r="G143" s="248">
        <v>4090100.04</v>
      </c>
      <c r="H143" s="42">
        <v>3244528.08</v>
      </c>
      <c r="I143" s="16"/>
    </row>
    <row r="144" spans="1:9" ht="23.25" customHeight="1">
      <c r="A144" s="158" t="s">
        <v>258</v>
      </c>
      <c r="B144" s="124" t="s">
        <v>206</v>
      </c>
      <c r="C144" s="28" t="s">
        <v>106</v>
      </c>
      <c r="D144" s="28" t="s">
        <v>99</v>
      </c>
      <c r="E144" s="28" t="s">
        <v>121</v>
      </c>
      <c r="F144" s="28" t="s">
        <v>257</v>
      </c>
      <c r="G144" s="248">
        <v>2303357.05</v>
      </c>
      <c r="H144" s="42">
        <v>1386505.83</v>
      </c>
      <c r="I144" s="16"/>
    </row>
    <row r="145" spans="1:9" ht="33.75" customHeight="1" thickBot="1">
      <c r="A145" s="106" t="s">
        <v>85</v>
      </c>
      <c r="B145" s="124" t="s">
        <v>206</v>
      </c>
      <c r="C145" s="28" t="s">
        <v>106</v>
      </c>
      <c r="D145" s="28" t="s">
        <v>99</v>
      </c>
      <c r="E145" s="28" t="s">
        <v>121</v>
      </c>
      <c r="F145" s="28" t="s">
        <v>183</v>
      </c>
      <c r="G145" s="248">
        <v>810499.96</v>
      </c>
      <c r="H145" s="42">
        <v>573929.7</v>
      </c>
      <c r="I145" s="16"/>
    </row>
    <row r="146" spans="1:9" ht="23.25" customHeight="1" thickBot="1">
      <c r="A146" s="106" t="s">
        <v>163</v>
      </c>
      <c r="B146" s="124" t="s">
        <v>206</v>
      </c>
      <c r="C146" s="28" t="s">
        <v>106</v>
      </c>
      <c r="D146" s="28" t="s">
        <v>99</v>
      </c>
      <c r="E146" s="28" t="s">
        <v>121</v>
      </c>
      <c r="F146" s="28" t="s">
        <v>184</v>
      </c>
      <c r="G146" s="248">
        <v>744000</v>
      </c>
      <c r="H146" s="42">
        <v>741603.2</v>
      </c>
      <c r="I146" s="16"/>
    </row>
    <row r="147" spans="1:9" ht="34.5" customHeight="1" thickBot="1">
      <c r="A147" s="106" t="s">
        <v>85</v>
      </c>
      <c r="B147" s="45" t="s">
        <v>206</v>
      </c>
      <c r="C147" s="28" t="s">
        <v>99</v>
      </c>
      <c r="D147" s="28" t="s">
        <v>104</v>
      </c>
      <c r="E147" s="28" t="s">
        <v>403</v>
      </c>
      <c r="F147" s="28" t="s">
        <v>183</v>
      </c>
      <c r="G147" s="248">
        <v>34224.24</v>
      </c>
      <c r="H147" s="42">
        <v>34224.24</v>
      </c>
      <c r="I147" s="16"/>
    </row>
    <row r="148" spans="1:9" ht="21.75" customHeight="1" thickBot="1">
      <c r="A148" s="105" t="s">
        <v>174</v>
      </c>
      <c r="B148" s="153" t="s">
        <v>206</v>
      </c>
      <c r="C148" s="18" t="s">
        <v>106</v>
      </c>
      <c r="D148" s="18" t="s">
        <v>104</v>
      </c>
      <c r="E148" s="18" t="s">
        <v>114</v>
      </c>
      <c r="F148" s="18" t="s">
        <v>103</v>
      </c>
      <c r="G148" s="269">
        <f aca="true" t="shared" si="3" ref="G148:H151">G149</f>
        <v>2068404.78</v>
      </c>
      <c r="H148" s="41">
        <f t="shared" si="3"/>
        <v>1893658.19</v>
      </c>
      <c r="I148" s="16"/>
    </row>
    <row r="149" spans="1:9" ht="62.25" customHeight="1" thickBot="1">
      <c r="A149" s="106" t="s">
        <v>211</v>
      </c>
      <c r="B149" s="124" t="s">
        <v>206</v>
      </c>
      <c r="C149" s="28" t="s">
        <v>106</v>
      </c>
      <c r="D149" s="28" t="s">
        <v>104</v>
      </c>
      <c r="E149" s="28" t="s">
        <v>120</v>
      </c>
      <c r="F149" s="28" t="s">
        <v>103</v>
      </c>
      <c r="G149" s="248">
        <f t="shared" si="3"/>
        <v>2068404.78</v>
      </c>
      <c r="H149" s="42">
        <f t="shared" si="3"/>
        <v>1893658.19</v>
      </c>
      <c r="I149" s="16"/>
    </row>
    <row r="150" spans="1:9" ht="65.25" customHeight="1" thickBot="1">
      <c r="A150" s="106" t="s">
        <v>250</v>
      </c>
      <c r="B150" s="124" t="s">
        <v>206</v>
      </c>
      <c r="C150" s="28" t="s">
        <v>106</v>
      </c>
      <c r="D150" s="28" t="s">
        <v>104</v>
      </c>
      <c r="E150" s="28" t="s">
        <v>119</v>
      </c>
      <c r="F150" s="28" t="s">
        <v>103</v>
      </c>
      <c r="G150" s="248">
        <f t="shared" si="3"/>
        <v>2068404.78</v>
      </c>
      <c r="H150" s="42">
        <f t="shared" si="3"/>
        <v>1893658.19</v>
      </c>
      <c r="I150" s="16"/>
    </row>
    <row r="151" spans="1:9" ht="97.5" customHeight="1" thickBot="1">
      <c r="A151" s="106" t="s">
        <v>175</v>
      </c>
      <c r="B151" s="124" t="s">
        <v>206</v>
      </c>
      <c r="C151" s="28" t="s">
        <v>106</v>
      </c>
      <c r="D151" s="28" t="s">
        <v>104</v>
      </c>
      <c r="E151" s="28" t="s">
        <v>118</v>
      </c>
      <c r="F151" s="28" t="s">
        <v>103</v>
      </c>
      <c r="G151" s="248">
        <f t="shared" si="3"/>
        <v>2068404.78</v>
      </c>
      <c r="H151" s="42">
        <f t="shared" si="3"/>
        <v>1893658.19</v>
      </c>
      <c r="I151" s="16"/>
    </row>
    <row r="152" spans="1:9" ht="34.5" customHeight="1" thickBot="1">
      <c r="A152" s="106" t="s">
        <v>176</v>
      </c>
      <c r="B152" s="124" t="s">
        <v>206</v>
      </c>
      <c r="C152" s="28" t="s">
        <v>106</v>
      </c>
      <c r="D152" s="28" t="s">
        <v>104</v>
      </c>
      <c r="E152" s="28" t="s">
        <v>118</v>
      </c>
      <c r="F152" s="28" t="s">
        <v>182</v>
      </c>
      <c r="G152" s="248">
        <v>2068404.78</v>
      </c>
      <c r="H152" s="42">
        <v>1893658.19</v>
      </c>
      <c r="I152" s="16"/>
    </row>
    <row r="153" spans="1:9" ht="24" customHeight="1" thickBot="1">
      <c r="A153" s="113" t="s">
        <v>177</v>
      </c>
      <c r="B153" s="120" t="s">
        <v>206</v>
      </c>
      <c r="C153" s="108" t="s">
        <v>12</v>
      </c>
      <c r="D153" s="108" t="s">
        <v>100</v>
      </c>
      <c r="E153" s="108" t="s">
        <v>114</v>
      </c>
      <c r="F153" s="108" t="s">
        <v>103</v>
      </c>
      <c r="G153" s="273">
        <f>G154+G160+G166</f>
        <v>533988.01</v>
      </c>
      <c r="H153" s="121">
        <f>H154+H160+H166</f>
        <v>508485.44000000006</v>
      </c>
      <c r="I153" s="16"/>
    </row>
    <row r="154" spans="1:9" ht="22.5" customHeight="1" thickBot="1">
      <c r="A154" s="112" t="s">
        <v>96</v>
      </c>
      <c r="B154" s="88" t="s">
        <v>206</v>
      </c>
      <c r="C154" s="28" t="s">
        <v>12</v>
      </c>
      <c r="D154" s="28" t="s">
        <v>99</v>
      </c>
      <c r="E154" s="28" t="s">
        <v>114</v>
      </c>
      <c r="F154" s="28" t="s">
        <v>103</v>
      </c>
      <c r="G154" s="248">
        <f aca="true" t="shared" si="4" ref="G154:H158">G155</f>
        <v>400160.28</v>
      </c>
      <c r="H154" s="42">
        <f t="shared" si="4"/>
        <v>400160.28</v>
      </c>
      <c r="I154" s="16"/>
    </row>
    <row r="155" spans="1:18" ht="49.5" customHeight="1" thickBot="1">
      <c r="A155" s="106" t="s">
        <v>268</v>
      </c>
      <c r="B155" s="124" t="s">
        <v>206</v>
      </c>
      <c r="C155" s="28" t="s">
        <v>12</v>
      </c>
      <c r="D155" s="28" t="s">
        <v>99</v>
      </c>
      <c r="E155" s="28" t="s">
        <v>115</v>
      </c>
      <c r="F155" s="28" t="s">
        <v>103</v>
      </c>
      <c r="G155" s="248">
        <f t="shared" si="4"/>
        <v>400160.28</v>
      </c>
      <c r="H155" s="42">
        <f t="shared" si="4"/>
        <v>400160.28</v>
      </c>
      <c r="I155" s="16"/>
      <c r="L155" s="70"/>
      <c r="M155" s="75"/>
      <c r="N155" s="76"/>
      <c r="O155" s="76"/>
      <c r="P155" s="76"/>
      <c r="Q155" s="76"/>
      <c r="R155" s="77"/>
    </row>
    <row r="156" spans="1:18" ht="38.25" customHeight="1" thickBot="1">
      <c r="A156" s="106" t="s">
        <v>117</v>
      </c>
      <c r="B156" s="124" t="s">
        <v>206</v>
      </c>
      <c r="C156" s="28" t="s">
        <v>12</v>
      </c>
      <c r="D156" s="28" t="s">
        <v>99</v>
      </c>
      <c r="E156" s="28" t="s">
        <v>116</v>
      </c>
      <c r="F156" s="28" t="s">
        <v>103</v>
      </c>
      <c r="G156" s="248">
        <f t="shared" si="4"/>
        <v>400160.28</v>
      </c>
      <c r="H156" s="42">
        <f t="shared" si="4"/>
        <v>400160.28</v>
      </c>
      <c r="I156" s="16"/>
      <c r="L156" s="70"/>
      <c r="M156" s="75"/>
      <c r="N156" s="76"/>
      <c r="O156" s="76"/>
      <c r="P156" s="76"/>
      <c r="Q156" s="76"/>
      <c r="R156" s="77"/>
    </row>
    <row r="157" spans="1:18" ht="35.25" customHeight="1" thickBot="1">
      <c r="A157" s="106" t="s">
        <v>97</v>
      </c>
      <c r="B157" s="124" t="s">
        <v>206</v>
      </c>
      <c r="C157" s="28" t="s">
        <v>12</v>
      </c>
      <c r="D157" s="28" t="s">
        <v>99</v>
      </c>
      <c r="E157" s="28" t="s">
        <v>178</v>
      </c>
      <c r="F157" s="28" t="s">
        <v>103</v>
      </c>
      <c r="G157" s="248">
        <f t="shared" si="4"/>
        <v>400160.28</v>
      </c>
      <c r="H157" s="42">
        <f t="shared" si="4"/>
        <v>400160.28</v>
      </c>
      <c r="I157" s="16"/>
      <c r="L157" s="71"/>
      <c r="M157" s="75"/>
      <c r="N157" s="78"/>
      <c r="O157" s="78"/>
      <c r="P157" s="78"/>
      <c r="Q157" s="78"/>
      <c r="R157" s="79"/>
    </row>
    <row r="158" spans="1:18" ht="45" customHeight="1" thickBot="1">
      <c r="A158" s="106" t="s">
        <v>248</v>
      </c>
      <c r="B158" s="124" t="s">
        <v>206</v>
      </c>
      <c r="C158" s="28" t="s">
        <v>12</v>
      </c>
      <c r="D158" s="28" t="s">
        <v>99</v>
      </c>
      <c r="E158" s="28" t="s">
        <v>247</v>
      </c>
      <c r="F158" s="28" t="s">
        <v>103</v>
      </c>
      <c r="G158" s="248">
        <f t="shared" si="4"/>
        <v>400160.28</v>
      </c>
      <c r="H158" s="42">
        <f t="shared" si="4"/>
        <v>400160.28</v>
      </c>
      <c r="I158" s="16"/>
      <c r="L158" s="67"/>
      <c r="M158" s="75"/>
      <c r="N158" s="80"/>
      <c r="O158" s="80"/>
      <c r="P158" s="80"/>
      <c r="Q158" s="80"/>
      <c r="R158" s="81"/>
    </row>
    <row r="159" spans="1:9" ht="38.25" customHeight="1" thickBot="1">
      <c r="A159" s="106" t="s">
        <v>98</v>
      </c>
      <c r="B159" s="124" t="s">
        <v>206</v>
      </c>
      <c r="C159" s="28" t="s">
        <v>12</v>
      </c>
      <c r="D159" s="28" t="s">
        <v>99</v>
      </c>
      <c r="E159" s="28" t="s">
        <v>247</v>
      </c>
      <c r="F159" s="28" t="s">
        <v>187</v>
      </c>
      <c r="G159" s="248">
        <v>400160.28</v>
      </c>
      <c r="H159" s="42">
        <v>400160.28</v>
      </c>
      <c r="I159" s="16"/>
    </row>
    <row r="160" spans="1:9" ht="21.75" customHeight="1" thickBot="1">
      <c r="A160" s="106" t="s">
        <v>180</v>
      </c>
      <c r="B160" s="124" t="s">
        <v>206</v>
      </c>
      <c r="C160" s="28" t="s">
        <v>12</v>
      </c>
      <c r="D160" s="28" t="s">
        <v>102</v>
      </c>
      <c r="E160" s="28" t="s">
        <v>114</v>
      </c>
      <c r="F160" s="28" t="s">
        <v>103</v>
      </c>
      <c r="G160" s="248">
        <f aca="true" t="shared" si="5" ref="G160:H164">G161</f>
        <v>65000</v>
      </c>
      <c r="H160" s="42">
        <f t="shared" si="5"/>
        <v>65000</v>
      </c>
      <c r="I160" s="16"/>
    </row>
    <row r="161" spans="1:9" ht="51" customHeight="1" thickBot="1">
      <c r="A161" s="106" t="s">
        <v>268</v>
      </c>
      <c r="B161" s="124" t="s">
        <v>206</v>
      </c>
      <c r="C161" s="28" t="s">
        <v>12</v>
      </c>
      <c r="D161" s="28" t="s">
        <v>102</v>
      </c>
      <c r="E161" s="28" t="s">
        <v>115</v>
      </c>
      <c r="F161" s="28" t="s">
        <v>103</v>
      </c>
      <c r="G161" s="248">
        <f t="shared" si="5"/>
        <v>65000</v>
      </c>
      <c r="H161" s="86">
        <f t="shared" si="5"/>
        <v>65000</v>
      </c>
      <c r="I161" s="16"/>
    </row>
    <row r="162" spans="1:9" ht="39" customHeight="1" thickBot="1">
      <c r="A162" s="106" t="s">
        <v>117</v>
      </c>
      <c r="B162" s="124" t="s">
        <v>206</v>
      </c>
      <c r="C162" s="28" t="s">
        <v>12</v>
      </c>
      <c r="D162" s="28" t="s">
        <v>102</v>
      </c>
      <c r="E162" s="28" t="s">
        <v>116</v>
      </c>
      <c r="F162" s="28" t="s">
        <v>103</v>
      </c>
      <c r="G162" s="248">
        <f t="shared" si="5"/>
        <v>65000</v>
      </c>
      <c r="H162" s="42">
        <f t="shared" si="5"/>
        <v>65000</v>
      </c>
      <c r="I162" s="16"/>
    </row>
    <row r="163" spans="1:9" ht="33" customHeight="1" thickBot="1">
      <c r="A163" s="106" t="s">
        <v>97</v>
      </c>
      <c r="B163" s="124" t="s">
        <v>206</v>
      </c>
      <c r="C163" s="28" t="s">
        <v>12</v>
      </c>
      <c r="D163" s="28" t="s">
        <v>102</v>
      </c>
      <c r="E163" s="28" t="s">
        <v>178</v>
      </c>
      <c r="F163" s="28" t="s">
        <v>103</v>
      </c>
      <c r="G163" s="248">
        <f t="shared" si="5"/>
        <v>65000</v>
      </c>
      <c r="H163" s="42">
        <f t="shared" si="5"/>
        <v>65000</v>
      </c>
      <c r="I163" s="16"/>
    </row>
    <row r="164" spans="1:18" ht="33.75" customHeight="1" thickBot="1">
      <c r="A164" s="106" t="s">
        <v>181</v>
      </c>
      <c r="B164" s="124" t="s">
        <v>206</v>
      </c>
      <c r="C164" s="40" t="s">
        <v>12</v>
      </c>
      <c r="D164" s="40" t="s">
        <v>102</v>
      </c>
      <c r="E164" s="28" t="s">
        <v>179</v>
      </c>
      <c r="F164" s="28" t="s">
        <v>103</v>
      </c>
      <c r="G164" s="248">
        <f t="shared" si="5"/>
        <v>65000</v>
      </c>
      <c r="H164" s="42">
        <f t="shared" si="5"/>
        <v>65000</v>
      </c>
      <c r="I164" s="16"/>
      <c r="L164" s="67"/>
      <c r="M164" s="75"/>
      <c r="N164" s="76"/>
      <c r="O164" s="76"/>
      <c r="P164" s="76"/>
      <c r="Q164" s="76"/>
      <c r="R164" s="77"/>
    </row>
    <row r="165" spans="1:18" ht="36" customHeight="1" thickBot="1">
      <c r="A165" s="106" t="s">
        <v>98</v>
      </c>
      <c r="B165" s="124" t="s">
        <v>206</v>
      </c>
      <c r="C165" s="40" t="s">
        <v>12</v>
      </c>
      <c r="D165" s="40" t="s">
        <v>102</v>
      </c>
      <c r="E165" s="28" t="s">
        <v>179</v>
      </c>
      <c r="F165" s="28" t="s">
        <v>187</v>
      </c>
      <c r="G165" s="248">
        <v>65000</v>
      </c>
      <c r="H165" s="42">
        <v>65000</v>
      </c>
      <c r="I165" s="16"/>
      <c r="L165" s="67"/>
      <c r="M165" s="75"/>
      <c r="N165" s="80"/>
      <c r="O165" s="80"/>
      <c r="P165" s="80"/>
      <c r="Q165" s="80"/>
      <c r="R165" s="81"/>
    </row>
    <row r="166" spans="1:18" ht="36" customHeight="1" thickBot="1">
      <c r="A166" s="151" t="s">
        <v>409</v>
      </c>
      <c r="B166" s="127" t="s">
        <v>206</v>
      </c>
      <c r="C166" s="114" t="s">
        <v>12</v>
      </c>
      <c r="D166" s="114" t="s">
        <v>102</v>
      </c>
      <c r="E166" s="115" t="s">
        <v>114</v>
      </c>
      <c r="F166" s="108" t="s">
        <v>103</v>
      </c>
      <c r="G166" s="273">
        <f>G167</f>
        <v>68827.73</v>
      </c>
      <c r="H166" s="121">
        <f>H167</f>
        <v>43325.16</v>
      </c>
      <c r="I166" s="16"/>
      <c r="L166" s="67"/>
      <c r="M166" s="75"/>
      <c r="N166" s="80"/>
      <c r="O166" s="80"/>
      <c r="P166" s="80"/>
      <c r="Q166" s="80"/>
      <c r="R166" s="81"/>
    </row>
    <row r="167" spans="1:18" ht="47.25" customHeight="1">
      <c r="A167" s="183" t="s">
        <v>260</v>
      </c>
      <c r="B167" s="124" t="s">
        <v>206</v>
      </c>
      <c r="C167" s="38" t="s">
        <v>12</v>
      </c>
      <c r="D167" s="38" t="s">
        <v>102</v>
      </c>
      <c r="E167" s="39" t="s">
        <v>119</v>
      </c>
      <c r="F167" s="39" t="s">
        <v>259</v>
      </c>
      <c r="G167" s="292">
        <f>G168</f>
        <v>68827.73</v>
      </c>
      <c r="H167" s="119">
        <f>H168</f>
        <v>43325.16</v>
      </c>
      <c r="I167" s="16"/>
      <c r="L167" s="67"/>
      <c r="M167" s="75"/>
      <c r="N167" s="80"/>
      <c r="O167" s="80"/>
      <c r="P167" s="80"/>
      <c r="Q167" s="80"/>
      <c r="R167" s="81"/>
    </row>
    <row r="168" spans="1:18" ht="36" customHeight="1">
      <c r="A168" s="183" t="s">
        <v>258</v>
      </c>
      <c r="B168" s="124" t="s">
        <v>206</v>
      </c>
      <c r="C168" s="38" t="s">
        <v>12</v>
      </c>
      <c r="D168" s="38" t="s">
        <v>102</v>
      </c>
      <c r="E168" s="39" t="s">
        <v>249</v>
      </c>
      <c r="F168" s="28" t="s">
        <v>257</v>
      </c>
      <c r="G168" s="248">
        <v>68827.73</v>
      </c>
      <c r="H168" s="42">
        <v>43325.16</v>
      </c>
      <c r="I168" s="16"/>
      <c r="L168" s="67"/>
      <c r="M168" s="75"/>
      <c r="N168" s="80"/>
      <c r="O168" s="80"/>
      <c r="P168" s="80"/>
      <c r="Q168" s="80"/>
      <c r="R168" s="81"/>
    </row>
    <row r="169" spans="1:18" ht="18.75" customHeight="1">
      <c r="A169" s="183" t="s">
        <v>305</v>
      </c>
      <c r="B169" s="153" t="s">
        <v>206</v>
      </c>
      <c r="C169" s="37" t="s">
        <v>13</v>
      </c>
      <c r="D169" s="37" t="s">
        <v>100</v>
      </c>
      <c r="E169" s="34" t="s">
        <v>114</v>
      </c>
      <c r="F169" s="18"/>
      <c r="G169" s="269">
        <f>SUM(G171)</f>
        <v>18000</v>
      </c>
      <c r="H169" s="41">
        <f>SUM(H171)</f>
        <v>18000</v>
      </c>
      <c r="I169" s="16"/>
      <c r="L169" s="67"/>
      <c r="M169" s="75"/>
      <c r="N169" s="80"/>
      <c r="O169" s="80"/>
      <c r="P169" s="80"/>
      <c r="Q169" s="80"/>
      <c r="R169" s="81"/>
    </row>
    <row r="170" spans="1:18" ht="18.75" customHeight="1">
      <c r="A170" s="183" t="s">
        <v>421</v>
      </c>
      <c r="B170" s="153" t="s">
        <v>206</v>
      </c>
      <c r="C170" s="37" t="s">
        <v>13</v>
      </c>
      <c r="D170" s="37" t="s">
        <v>99</v>
      </c>
      <c r="E170" s="34" t="s">
        <v>114</v>
      </c>
      <c r="F170" s="18"/>
      <c r="G170" s="269">
        <v>18000</v>
      </c>
      <c r="H170" s="41">
        <v>18000</v>
      </c>
      <c r="I170" s="16"/>
      <c r="L170" s="67"/>
      <c r="M170" s="75"/>
      <c r="N170" s="80"/>
      <c r="O170" s="80"/>
      <c r="P170" s="80"/>
      <c r="Q170" s="80"/>
      <c r="R170" s="81"/>
    </row>
    <row r="171" spans="1:18" ht="51" customHeight="1">
      <c r="A171" s="183" t="s">
        <v>412</v>
      </c>
      <c r="B171" s="153" t="s">
        <v>206</v>
      </c>
      <c r="C171" s="37" t="s">
        <v>13</v>
      </c>
      <c r="D171" s="37" t="s">
        <v>100</v>
      </c>
      <c r="E171" s="34" t="s">
        <v>306</v>
      </c>
      <c r="F171" s="18" t="s">
        <v>103</v>
      </c>
      <c r="G171" s="269">
        <f>SUM(G172+G173+G174)</f>
        <v>18000</v>
      </c>
      <c r="H171" s="41">
        <f>SUM(H172+H173+H174)</f>
        <v>18000</v>
      </c>
      <c r="I171" s="16"/>
      <c r="L171" s="67"/>
      <c r="M171" s="75"/>
      <c r="N171" s="80"/>
      <c r="O171" s="80"/>
      <c r="P171" s="80"/>
      <c r="Q171" s="80"/>
      <c r="R171" s="81"/>
    </row>
    <row r="172" spans="1:18" ht="51" customHeight="1" hidden="1">
      <c r="A172" s="183" t="s">
        <v>85</v>
      </c>
      <c r="B172" s="153" t="s">
        <v>206</v>
      </c>
      <c r="C172" s="37" t="s">
        <v>13</v>
      </c>
      <c r="D172" s="37" t="s">
        <v>100</v>
      </c>
      <c r="E172" s="34" t="s">
        <v>306</v>
      </c>
      <c r="F172" s="18" t="s">
        <v>183</v>
      </c>
      <c r="G172" s="269"/>
      <c r="H172" s="41"/>
      <c r="I172" s="16"/>
      <c r="L172" s="67"/>
      <c r="M172" s="75"/>
      <c r="N172" s="80"/>
      <c r="O172" s="80"/>
      <c r="P172" s="80"/>
      <c r="Q172" s="80"/>
      <c r="R172" s="81"/>
    </row>
    <row r="173" spans="1:18" ht="27" customHeight="1">
      <c r="A173" s="157" t="s">
        <v>309</v>
      </c>
      <c r="B173" s="124" t="s">
        <v>206</v>
      </c>
      <c r="C173" s="38" t="s">
        <v>13</v>
      </c>
      <c r="D173" s="38" t="s">
        <v>100</v>
      </c>
      <c r="E173" s="39" t="s">
        <v>306</v>
      </c>
      <c r="F173" s="28" t="s">
        <v>308</v>
      </c>
      <c r="G173" s="248">
        <v>18000</v>
      </c>
      <c r="H173" s="42">
        <v>18000</v>
      </c>
      <c r="I173" s="16"/>
      <c r="L173" s="67"/>
      <c r="M173" s="75"/>
      <c r="N173" s="80"/>
      <c r="O173" s="80"/>
      <c r="P173" s="80"/>
      <c r="Q173" s="80"/>
      <c r="R173" s="81"/>
    </row>
    <row r="174" spans="1:18" ht="49.5" customHeight="1" hidden="1" thickBot="1">
      <c r="A174" s="183" t="s">
        <v>85</v>
      </c>
      <c r="B174" s="124" t="s">
        <v>206</v>
      </c>
      <c r="C174" s="38" t="s">
        <v>13</v>
      </c>
      <c r="D174" s="38" t="s">
        <v>99</v>
      </c>
      <c r="E174" s="39" t="s">
        <v>372</v>
      </c>
      <c r="F174" s="28" t="s">
        <v>183</v>
      </c>
      <c r="G174" s="248"/>
      <c r="H174" s="42"/>
      <c r="I174" s="16"/>
      <c r="L174" s="67"/>
      <c r="M174" s="75"/>
      <c r="N174" s="80"/>
      <c r="O174" s="80"/>
      <c r="P174" s="80"/>
      <c r="Q174" s="80"/>
      <c r="R174" s="81"/>
    </row>
    <row r="175" ht="72.75" customHeight="1" hidden="1">
      <c r="I175" s="16"/>
    </row>
    <row r="176" ht="79.5" customHeight="1" hidden="1">
      <c r="I176" s="16"/>
    </row>
    <row r="177" ht="33" customHeight="1" hidden="1">
      <c r="I177" s="16"/>
    </row>
    <row r="178" spans="1:9" ht="51" customHeight="1" hidden="1">
      <c r="A178" s="183" t="s">
        <v>352</v>
      </c>
      <c r="B178" s="124" t="s">
        <v>206</v>
      </c>
      <c r="C178" s="38" t="s">
        <v>358</v>
      </c>
      <c r="D178" s="38" t="s">
        <v>100</v>
      </c>
      <c r="E178" s="39"/>
      <c r="F178" s="28"/>
      <c r="G178" s="248"/>
      <c r="H178" s="42"/>
      <c r="I178" s="16"/>
    </row>
    <row r="179" spans="1:9" ht="33" customHeight="1" hidden="1">
      <c r="A179" s="183" t="s">
        <v>353</v>
      </c>
      <c r="B179" s="124" t="s">
        <v>206</v>
      </c>
      <c r="C179" s="38" t="s">
        <v>358</v>
      </c>
      <c r="D179" s="38" t="s">
        <v>102</v>
      </c>
      <c r="E179" s="39" t="s">
        <v>345</v>
      </c>
      <c r="F179" s="28" t="s">
        <v>103</v>
      </c>
      <c r="G179" s="248"/>
      <c r="H179" s="42"/>
      <c r="I179" s="16"/>
    </row>
    <row r="180" spans="1:9" ht="48" customHeight="1" hidden="1">
      <c r="A180" s="183" t="s">
        <v>354</v>
      </c>
      <c r="B180" s="124" t="s">
        <v>206</v>
      </c>
      <c r="C180" s="38" t="s">
        <v>358</v>
      </c>
      <c r="D180" s="38" t="s">
        <v>102</v>
      </c>
      <c r="E180" s="39" t="s">
        <v>345</v>
      </c>
      <c r="F180" s="28" t="s">
        <v>103</v>
      </c>
      <c r="G180" s="248"/>
      <c r="H180" s="42"/>
      <c r="I180" s="16"/>
    </row>
    <row r="181" spans="1:9" ht="33" customHeight="1" hidden="1">
      <c r="A181" s="183" t="s">
        <v>355</v>
      </c>
      <c r="B181" s="124" t="s">
        <v>206</v>
      </c>
      <c r="C181" s="38" t="s">
        <v>358</v>
      </c>
      <c r="D181" s="38" t="s">
        <v>102</v>
      </c>
      <c r="E181" s="39" t="s">
        <v>347</v>
      </c>
      <c r="F181" s="28" t="s">
        <v>103</v>
      </c>
      <c r="G181" s="248"/>
      <c r="H181" s="42"/>
      <c r="I181" s="16"/>
    </row>
    <row r="182" spans="1:9" ht="33" customHeight="1" hidden="1">
      <c r="A182" s="183" t="s">
        <v>356</v>
      </c>
      <c r="B182" s="124" t="s">
        <v>206</v>
      </c>
      <c r="C182" s="38" t="s">
        <v>358</v>
      </c>
      <c r="D182" s="38" t="s">
        <v>102</v>
      </c>
      <c r="E182" s="39" t="s">
        <v>359</v>
      </c>
      <c r="F182" s="28" t="s">
        <v>103</v>
      </c>
      <c r="G182" s="248"/>
      <c r="H182" s="42"/>
      <c r="I182" s="16"/>
    </row>
    <row r="183" spans="1:9" ht="18" customHeight="1" hidden="1">
      <c r="A183" s="183" t="s">
        <v>357</v>
      </c>
      <c r="B183" s="124" t="s">
        <v>206</v>
      </c>
      <c r="C183" s="38" t="s">
        <v>358</v>
      </c>
      <c r="D183" s="38" t="s">
        <v>102</v>
      </c>
      <c r="E183" s="39" t="s">
        <v>359</v>
      </c>
      <c r="F183" s="28" t="s">
        <v>361</v>
      </c>
      <c r="G183" s="248"/>
      <c r="H183" s="42"/>
      <c r="I183" s="16"/>
    </row>
    <row r="184" spans="1:9" ht="18" customHeight="1" hidden="1">
      <c r="A184" s="183" t="s">
        <v>200</v>
      </c>
      <c r="B184" s="124" t="s">
        <v>206</v>
      </c>
      <c r="C184" s="38" t="s">
        <v>358</v>
      </c>
      <c r="D184" s="38" t="s">
        <v>102</v>
      </c>
      <c r="E184" s="39" t="s">
        <v>359</v>
      </c>
      <c r="F184" s="28" t="s">
        <v>360</v>
      </c>
      <c r="G184" s="248"/>
      <c r="H184" s="42"/>
      <c r="I184" s="16"/>
    </row>
    <row r="185" spans="1:13" ht="15.75">
      <c r="A185" s="73" t="s">
        <v>18</v>
      </c>
      <c r="B185" s="82"/>
      <c r="C185" s="72"/>
      <c r="D185" s="72"/>
      <c r="E185" s="72"/>
      <c r="F185" s="72"/>
      <c r="G185" s="296">
        <f>SUM(G178+G153+G134+G129+G93+G75+G52+G45+G9+G169)</f>
        <v>27184868.290000003</v>
      </c>
      <c r="H185" s="74">
        <f>SUM(H178+H153+H134+H129+H93+H75+H52+H45+H9+H169)</f>
        <v>22549144.96</v>
      </c>
      <c r="M185" s="272" t="s">
        <v>376</v>
      </c>
    </row>
  </sheetData>
  <sheetProtection/>
  <mergeCells count="8">
    <mergeCell ref="H7:H8"/>
    <mergeCell ref="A7:A8"/>
    <mergeCell ref="A3:G3"/>
    <mergeCell ref="A4:G4"/>
    <mergeCell ref="A1:H1"/>
    <mergeCell ref="A2:H2"/>
    <mergeCell ref="A5:H5"/>
    <mergeCell ref="G7:G8"/>
  </mergeCells>
  <printOptions/>
  <pageMargins left="0.38" right="0.36" top="0.36" bottom="0.37" header="0.36" footer="0.3"/>
  <pageSetup fitToHeight="0" fitToWidth="1" horizontalDpi="600" verticalDpi="600" orientation="portrait" paperSize="9" scale="75" r:id="rId1"/>
  <rowBreaks count="1" manualBreakCount="1">
    <brk id="15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view="pageBreakPreview" zoomScaleSheetLayoutView="100" zoomScalePageLayoutView="0" workbookViewId="0" topLeftCell="A2">
      <selection activeCell="A59" sqref="A59:A60"/>
    </sheetView>
  </sheetViews>
  <sheetFormatPr defaultColWidth="9.140625" defaultRowHeight="15"/>
  <cols>
    <col min="1" max="1" width="65.421875" style="17" customWidth="1"/>
    <col min="2" max="2" width="15.00390625" style="51" customWidth="1"/>
    <col min="3" max="3" width="7.00390625" style="52" customWidth="1"/>
    <col min="4" max="4" width="6.140625" style="52" customWidth="1"/>
    <col min="5" max="5" width="7.28125" style="52" customWidth="1"/>
    <col min="6" max="6" width="5.57421875" style="52" customWidth="1"/>
    <col min="7" max="7" width="13.421875" style="52" customWidth="1"/>
    <col min="8" max="8" width="15.140625" style="50" customWidth="1"/>
    <col min="10" max="11" width="9.140625" style="0" customWidth="1"/>
  </cols>
  <sheetData>
    <row r="1" spans="1:8" ht="102.75" customHeight="1">
      <c r="A1" s="419" t="s">
        <v>410</v>
      </c>
      <c r="B1" s="419"/>
      <c r="C1" s="419"/>
      <c r="D1" s="419"/>
      <c r="E1" s="419"/>
      <c r="F1" s="419"/>
      <c r="G1" s="419"/>
      <c r="H1" s="419"/>
    </row>
    <row r="2" spans="1:8" ht="0.75" customHeight="1">
      <c r="A2" s="400"/>
      <c r="B2" s="400"/>
      <c r="C2" s="400"/>
      <c r="D2" s="400"/>
      <c r="E2" s="400"/>
      <c r="F2" s="400"/>
      <c r="G2" s="400"/>
      <c r="H2" s="250"/>
    </row>
    <row r="3" spans="1:8" ht="13.5" customHeight="1">
      <c r="A3" s="92"/>
      <c r="B3" s="93"/>
      <c r="C3" s="426"/>
      <c r="D3" s="426"/>
      <c r="E3" s="426"/>
      <c r="F3" s="426"/>
      <c r="G3" s="426"/>
      <c r="H3" s="250"/>
    </row>
    <row r="4" spans="1:8" ht="44.25" customHeight="1">
      <c r="A4" s="428" t="s">
        <v>411</v>
      </c>
      <c r="B4" s="429"/>
      <c r="C4" s="429"/>
      <c r="D4" s="429"/>
      <c r="E4" s="429"/>
      <c r="F4" s="429"/>
      <c r="G4" s="429"/>
      <c r="H4" s="429"/>
    </row>
    <row r="5" spans="7:8" ht="15.75" thickBot="1">
      <c r="G5" s="427" t="s">
        <v>133</v>
      </c>
      <c r="H5" s="427"/>
    </row>
    <row r="6" spans="1:8" ht="15.75" customHeight="1">
      <c r="A6" s="430" t="s">
        <v>7</v>
      </c>
      <c r="B6" s="432" t="s">
        <v>113</v>
      </c>
      <c r="C6" s="424" t="s">
        <v>8</v>
      </c>
      <c r="D6" s="424" t="s">
        <v>112</v>
      </c>
      <c r="E6" s="424" t="s">
        <v>82</v>
      </c>
      <c r="F6" s="424" t="s">
        <v>9</v>
      </c>
      <c r="G6" s="420" t="s">
        <v>387</v>
      </c>
      <c r="H6" s="422" t="s">
        <v>388</v>
      </c>
    </row>
    <row r="7" spans="1:8" ht="49.5" customHeight="1" thickBot="1">
      <c r="A7" s="431"/>
      <c r="B7" s="433"/>
      <c r="C7" s="425"/>
      <c r="D7" s="425"/>
      <c r="E7" s="425"/>
      <c r="F7" s="425"/>
      <c r="G7" s="421"/>
      <c r="H7" s="423"/>
    </row>
    <row r="8" spans="1:8" ht="21.75" customHeight="1" thickBot="1">
      <c r="A8" s="113" t="s">
        <v>88</v>
      </c>
      <c r="B8" s="381" t="s">
        <v>114</v>
      </c>
      <c r="C8" s="199" t="s">
        <v>104</v>
      </c>
      <c r="D8" s="199"/>
      <c r="E8" s="199"/>
      <c r="F8" s="199"/>
      <c r="G8" s="298">
        <f>SUM(G10+G14)</f>
        <v>806830.33</v>
      </c>
      <c r="H8" s="200">
        <f>SUM(H10+H14)</f>
        <v>150000</v>
      </c>
    </row>
    <row r="9" spans="1:8" ht="21.75" customHeight="1" thickBot="1">
      <c r="A9" s="113" t="s">
        <v>419</v>
      </c>
      <c r="B9" s="381" t="s">
        <v>114</v>
      </c>
      <c r="C9" s="197" t="s">
        <v>104</v>
      </c>
      <c r="D9" s="197" t="s">
        <v>99</v>
      </c>
      <c r="E9" s="197"/>
      <c r="F9" s="197"/>
      <c r="G9" s="297">
        <v>40000</v>
      </c>
      <c r="H9" s="198">
        <v>0</v>
      </c>
    </row>
    <row r="10" spans="1:8" ht="62.25" customHeight="1" thickBot="1">
      <c r="A10" s="193" t="s">
        <v>304</v>
      </c>
      <c r="B10" s="18" t="s">
        <v>224</v>
      </c>
      <c r="C10" s="57" t="s">
        <v>104</v>
      </c>
      <c r="D10" s="155" t="s">
        <v>99</v>
      </c>
      <c r="E10" s="199"/>
      <c r="F10" s="199"/>
      <c r="G10" s="298">
        <v>40000</v>
      </c>
      <c r="H10" s="200">
        <v>0</v>
      </c>
    </row>
    <row r="11" spans="1:8" ht="36.75" customHeight="1" thickBot="1">
      <c r="A11" s="192" t="s">
        <v>301</v>
      </c>
      <c r="B11" s="28" t="s">
        <v>225</v>
      </c>
      <c r="C11" s="55" t="s">
        <v>104</v>
      </c>
      <c r="D11" s="55" t="s">
        <v>99</v>
      </c>
      <c r="E11" s="55"/>
      <c r="F11" s="55"/>
      <c r="G11" s="279">
        <v>40000</v>
      </c>
      <c r="H11" s="56">
        <v>0</v>
      </c>
    </row>
    <row r="12" spans="1:8" ht="33.75" customHeight="1" thickBot="1">
      <c r="A12" s="192" t="s">
        <v>303</v>
      </c>
      <c r="B12" s="28" t="s">
        <v>302</v>
      </c>
      <c r="C12" s="55" t="s">
        <v>104</v>
      </c>
      <c r="D12" s="55" t="s">
        <v>99</v>
      </c>
      <c r="E12" s="55" t="s">
        <v>252</v>
      </c>
      <c r="F12" s="55"/>
      <c r="G12" s="279">
        <v>40000</v>
      </c>
      <c r="H12" s="56">
        <v>0</v>
      </c>
    </row>
    <row r="13" spans="1:8" ht="34.5" customHeight="1" thickBot="1">
      <c r="A13" s="106" t="s">
        <v>85</v>
      </c>
      <c r="B13" s="28" t="s">
        <v>302</v>
      </c>
      <c r="C13" s="55" t="s">
        <v>104</v>
      </c>
      <c r="D13" s="55" t="s">
        <v>99</v>
      </c>
      <c r="E13" s="55" t="s">
        <v>183</v>
      </c>
      <c r="F13" s="55" t="s">
        <v>206</v>
      </c>
      <c r="G13" s="279">
        <v>40000</v>
      </c>
      <c r="H13" s="56">
        <v>0</v>
      </c>
    </row>
    <row r="14" spans="1:8" ht="22.5" customHeight="1" thickBot="1">
      <c r="A14" s="105" t="s">
        <v>420</v>
      </c>
      <c r="B14" s="195" t="s">
        <v>114</v>
      </c>
      <c r="C14" s="60" t="s">
        <v>104</v>
      </c>
      <c r="D14" s="60" t="s">
        <v>107</v>
      </c>
      <c r="E14" s="173"/>
      <c r="F14" s="173"/>
      <c r="G14" s="277">
        <f>SUM(G15)</f>
        <v>766830.33</v>
      </c>
      <c r="H14" s="61">
        <f>SUM(H15)</f>
        <v>150000</v>
      </c>
    </row>
    <row r="15" spans="1:8" ht="52.5" customHeight="1" thickBot="1">
      <c r="A15" s="106" t="s">
        <v>279</v>
      </c>
      <c r="B15" s="28" t="s">
        <v>377</v>
      </c>
      <c r="C15" s="173" t="s">
        <v>104</v>
      </c>
      <c r="D15" s="173" t="s">
        <v>107</v>
      </c>
      <c r="E15" s="173"/>
      <c r="F15" s="173"/>
      <c r="G15" s="275">
        <f>SUM(G16+G18)</f>
        <v>766830.33</v>
      </c>
      <c r="H15" s="174">
        <f>SUM(H16+H18)</f>
        <v>150000</v>
      </c>
    </row>
    <row r="16" spans="1:8" ht="35.25" customHeight="1" thickBot="1">
      <c r="A16" s="171" t="s">
        <v>276</v>
      </c>
      <c r="B16" s="28" t="s">
        <v>370</v>
      </c>
      <c r="C16" s="173" t="s">
        <v>104</v>
      </c>
      <c r="D16" s="173" t="s">
        <v>107</v>
      </c>
      <c r="E16" s="173" t="s">
        <v>252</v>
      </c>
      <c r="F16" s="173"/>
      <c r="G16" s="275">
        <v>766830.33</v>
      </c>
      <c r="H16" s="174">
        <f>H17</f>
        <v>150000</v>
      </c>
    </row>
    <row r="17" spans="1:8" ht="33" customHeight="1" thickBot="1">
      <c r="A17" s="106" t="s">
        <v>85</v>
      </c>
      <c r="B17" s="28" t="s">
        <v>370</v>
      </c>
      <c r="C17" s="173" t="s">
        <v>104</v>
      </c>
      <c r="D17" s="173" t="s">
        <v>107</v>
      </c>
      <c r="E17" s="173" t="s">
        <v>183</v>
      </c>
      <c r="F17" s="173" t="s">
        <v>206</v>
      </c>
      <c r="G17" s="275">
        <v>766830.33</v>
      </c>
      <c r="H17" s="174">
        <v>150000</v>
      </c>
    </row>
    <row r="18" spans="1:8" ht="33" customHeight="1" hidden="1" thickBot="1">
      <c r="A18" s="106" t="s">
        <v>85</v>
      </c>
      <c r="B18" s="274" t="s">
        <v>374</v>
      </c>
      <c r="C18" s="173" t="s">
        <v>104</v>
      </c>
      <c r="D18" s="173" t="s">
        <v>107</v>
      </c>
      <c r="E18" s="173" t="s">
        <v>183</v>
      </c>
      <c r="F18" s="173" t="s">
        <v>206</v>
      </c>
      <c r="G18" s="275"/>
      <c r="H18" s="174"/>
    </row>
    <row r="19" spans="1:8" ht="27" customHeight="1" hidden="1" thickBot="1">
      <c r="A19" s="113" t="s">
        <v>89</v>
      </c>
      <c r="B19" s="251" t="s">
        <v>114</v>
      </c>
      <c r="C19" s="60" t="s">
        <v>105</v>
      </c>
      <c r="D19" s="60"/>
      <c r="E19" s="60"/>
      <c r="F19" s="60"/>
      <c r="G19" s="277">
        <f>G24+G32</f>
        <v>0</v>
      </c>
      <c r="H19" s="61"/>
    </row>
    <row r="20" spans="1:8" ht="72.75" customHeight="1" hidden="1" thickBot="1">
      <c r="A20" s="148" t="s">
        <v>223</v>
      </c>
      <c r="B20" s="87" t="s">
        <v>224</v>
      </c>
      <c r="C20" s="57" t="s">
        <v>105</v>
      </c>
      <c r="D20" s="57" t="s">
        <v>99</v>
      </c>
      <c r="E20" s="57"/>
      <c r="F20" s="57"/>
      <c r="G20" s="276">
        <f>G21</f>
        <v>0</v>
      </c>
      <c r="H20" s="58"/>
    </row>
    <row r="21" spans="1:8" ht="32.25" hidden="1" thickBot="1">
      <c r="A21" s="126" t="s">
        <v>227</v>
      </c>
      <c r="B21" s="62" t="s">
        <v>253</v>
      </c>
      <c r="C21" s="55" t="s">
        <v>105</v>
      </c>
      <c r="D21" s="55" t="s">
        <v>99</v>
      </c>
      <c r="E21" s="55" t="s">
        <v>226</v>
      </c>
      <c r="F21" s="55"/>
      <c r="G21" s="279">
        <f>G22</f>
        <v>0</v>
      </c>
      <c r="H21" s="56"/>
    </row>
    <row r="22" spans="1:8" ht="16.5" hidden="1" thickBot="1">
      <c r="A22" s="126" t="s">
        <v>230</v>
      </c>
      <c r="B22" s="62" t="s">
        <v>228</v>
      </c>
      <c r="C22" s="55" t="s">
        <v>105</v>
      </c>
      <c r="D22" s="55" t="s">
        <v>99</v>
      </c>
      <c r="E22" s="55" t="s">
        <v>229</v>
      </c>
      <c r="F22" s="55"/>
      <c r="G22" s="279">
        <f>G23</f>
        <v>0</v>
      </c>
      <c r="H22" s="56"/>
    </row>
    <row r="23" spans="1:8" ht="40.5" customHeight="1" hidden="1" thickBot="1">
      <c r="A23" s="126" t="s">
        <v>232</v>
      </c>
      <c r="B23" s="62" t="s">
        <v>228</v>
      </c>
      <c r="C23" s="55" t="s">
        <v>105</v>
      </c>
      <c r="D23" s="55" t="s">
        <v>99</v>
      </c>
      <c r="E23" s="55" t="s">
        <v>231</v>
      </c>
      <c r="F23" s="55" t="s">
        <v>206</v>
      </c>
      <c r="G23" s="279"/>
      <c r="H23" s="56"/>
    </row>
    <row r="24" spans="1:8" ht="20.25" customHeight="1" hidden="1" thickBot="1">
      <c r="A24" s="148" t="s">
        <v>344</v>
      </c>
      <c r="B24" s="195" t="s">
        <v>114</v>
      </c>
      <c r="C24" s="154" t="s">
        <v>105</v>
      </c>
      <c r="D24" s="154" t="s">
        <v>99</v>
      </c>
      <c r="E24" s="154"/>
      <c r="F24" s="154"/>
      <c r="G24" s="278"/>
      <c r="H24" s="56"/>
    </row>
    <row r="25" spans="1:8" ht="34.5" customHeight="1" hidden="1" thickBot="1">
      <c r="A25" s="148" t="s">
        <v>346</v>
      </c>
      <c r="B25" s="87" t="s">
        <v>345</v>
      </c>
      <c r="C25" s="154" t="s">
        <v>105</v>
      </c>
      <c r="D25" s="154" t="s">
        <v>99</v>
      </c>
      <c r="E25" s="154"/>
      <c r="F25" s="154"/>
      <c r="G25" s="278"/>
      <c r="H25" s="56"/>
    </row>
    <row r="26" spans="1:8" ht="18.75" customHeight="1" hidden="1" thickBot="1">
      <c r="A26" s="126" t="s">
        <v>348</v>
      </c>
      <c r="B26" s="62" t="s">
        <v>349</v>
      </c>
      <c r="C26" s="63" t="s">
        <v>105</v>
      </c>
      <c r="D26" s="63" t="s">
        <v>99</v>
      </c>
      <c r="E26" s="63" t="s">
        <v>252</v>
      </c>
      <c r="F26" s="63"/>
      <c r="G26" s="280"/>
      <c r="H26" s="56"/>
    </row>
    <row r="27" spans="1:8" ht="33" customHeight="1" hidden="1" thickBot="1">
      <c r="A27" s="106" t="s">
        <v>85</v>
      </c>
      <c r="B27" s="159" t="s">
        <v>349</v>
      </c>
      <c r="C27" s="63" t="s">
        <v>105</v>
      </c>
      <c r="D27" s="63" t="s">
        <v>99</v>
      </c>
      <c r="E27" s="63" t="s">
        <v>183</v>
      </c>
      <c r="F27" s="63" t="s">
        <v>206</v>
      </c>
      <c r="G27" s="280"/>
      <c r="H27" s="56"/>
    </row>
    <row r="28" spans="1:8" ht="33" customHeight="1" hidden="1" thickBot="1">
      <c r="A28" s="148" t="s">
        <v>346</v>
      </c>
      <c r="B28" s="349" t="s">
        <v>347</v>
      </c>
      <c r="C28" s="154" t="s">
        <v>358</v>
      </c>
      <c r="D28" s="154"/>
      <c r="E28" s="154"/>
      <c r="F28" s="154"/>
      <c r="G28" s="278"/>
      <c r="H28" s="56"/>
    </row>
    <row r="29" spans="1:8" ht="23.25" customHeight="1" hidden="1">
      <c r="A29" s="157" t="s">
        <v>355</v>
      </c>
      <c r="B29" s="39" t="s">
        <v>347</v>
      </c>
      <c r="C29" s="63" t="s">
        <v>358</v>
      </c>
      <c r="D29" s="63" t="s">
        <v>102</v>
      </c>
      <c r="E29" s="63"/>
      <c r="F29" s="63"/>
      <c r="G29" s="280"/>
      <c r="H29" s="56"/>
    </row>
    <row r="30" spans="1:8" ht="33" customHeight="1" hidden="1">
      <c r="A30" s="157" t="s">
        <v>356</v>
      </c>
      <c r="B30" s="39" t="s">
        <v>359</v>
      </c>
      <c r="C30" s="63" t="s">
        <v>358</v>
      </c>
      <c r="D30" s="63" t="s">
        <v>102</v>
      </c>
      <c r="E30" s="63"/>
      <c r="F30" s="63"/>
      <c r="G30" s="280"/>
      <c r="H30" s="56"/>
    </row>
    <row r="31" spans="1:8" ht="18.75" customHeight="1" hidden="1">
      <c r="A31" s="157" t="s">
        <v>357</v>
      </c>
      <c r="B31" s="39" t="s">
        <v>359</v>
      </c>
      <c r="C31" s="63" t="s">
        <v>358</v>
      </c>
      <c r="D31" s="63" t="s">
        <v>102</v>
      </c>
      <c r="E31" s="63" t="s">
        <v>361</v>
      </c>
      <c r="F31" s="63" t="s">
        <v>206</v>
      </c>
      <c r="G31" s="280"/>
      <c r="H31" s="56"/>
    </row>
    <row r="32" spans="1:8" ht="20.25" customHeight="1" hidden="1" thickBot="1">
      <c r="A32" s="105" t="s">
        <v>90</v>
      </c>
      <c r="B32" s="87" t="s">
        <v>114</v>
      </c>
      <c r="C32" s="154" t="s">
        <v>105</v>
      </c>
      <c r="D32" s="154" t="s">
        <v>237</v>
      </c>
      <c r="E32" s="154"/>
      <c r="F32" s="154"/>
      <c r="G32" s="299"/>
      <c r="H32" s="58"/>
    </row>
    <row r="33" spans="1:8" ht="72.75" customHeight="1" hidden="1" thickBot="1">
      <c r="A33" s="105" t="s">
        <v>311</v>
      </c>
      <c r="B33" s="87" t="s">
        <v>233</v>
      </c>
      <c r="C33" s="155" t="s">
        <v>105</v>
      </c>
      <c r="D33" s="155" t="s">
        <v>237</v>
      </c>
      <c r="E33" s="155"/>
      <c r="F33" s="155"/>
      <c r="G33" s="277"/>
      <c r="H33" s="58"/>
    </row>
    <row r="34" spans="1:8" ht="33" customHeight="1" hidden="1" thickBot="1">
      <c r="A34" s="106" t="s">
        <v>235</v>
      </c>
      <c r="B34" s="62" t="s">
        <v>234</v>
      </c>
      <c r="C34" s="55" t="s">
        <v>236</v>
      </c>
      <c r="D34" s="55" t="s">
        <v>101</v>
      </c>
      <c r="E34" s="55" t="s">
        <v>252</v>
      </c>
      <c r="F34" s="55"/>
      <c r="G34" s="279"/>
      <c r="H34" s="56"/>
    </row>
    <row r="35" spans="1:8" ht="32.25" hidden="1" thickBot="1">
      <c r="A35" s="106" t="s">
        <v>85</v>
      </c>
      <c r="B35" s="62" t="s">
        <v>238</v>
      </c>
      <c r="C35" s="55" t="s">
        <v>236</v>
      </c>
      <c r="D35" s="55" t="s">
        <v>237</v>
      </c>
      <c r="E35" s="55" t="s">
        <v>183</v>
      </c>
      <c r="F35" s="55" t="s">
        <v>206</v>
      </c>
      <c r="G35" s="279"/>
      <c r="H35" s="56"/>
    </row>
    <row r="36" spans="1:8" ht="15.75">
      <c r="A36" s="375" t="s">
        <v>418</v>
      </c>
      <c r="B36" s="18" t="s">
        <v>318</v>
      </c>
      <c r="C36" s="57" t="s">
        <v>350</v>
      </c>
      <c r="D36" s="57" t="s">
        <v>100</v>
      </c>
      <c r="E36" s="57"/>
      <c r="F36" s="57"/>
      <c r="G36" s="300">
        <v>1434993.6</v>
      </c>
      <c r="H36" s="300">
        <v>1434993.6</v>
      </c>
    </row>
    <row r="37" spans="1:8" ht="63.75" thickBot="1">
      <c r="A37" s="170" t="s">
        <v>319</v>
      </c>
      <c r="B37" s="18" t="s">
        <v>318</v>
      </c>
      <c r="C37" s="57" t="s">
        <v>350</v>
      </c>
      <c r="D37" s="57" t="s">
        <v>105</v>
      </c>
      <c r="E37" s="57"/>
      <c r="F37" s="57"/>
      <c r="G37" s="300">
        <v>1434993.6</v>
      </c>
      <c r="H37" s="300">
        <v>1434993.6</v>
      </c>
    </row>
    <row r="38" spans="1:8" ht="48" thickBot="1">
      <c r="A38" s="106" t="s">
        <v>321</v>
      </c>
      <c r="B38" s="28" t="s">
        <v>320</v>
      </c>
      <c r="C38" s="55" t="s">
        <v>350</v>
      </c>
      <c r="D38" s="55" t="s">
        <v>105</v>
      </c>
      <c r="E38" s="55" t="s">
        <v>252</v>
      </c>
      <c r="F38" s="55"/>
      <c r="G38" s="300">
        <v>1434993.6</v>
      </c>
      <c r="H38" s="300">
        <v>1434993.6</v>
      </c>
    </row>
    <row r="39" spans="1:8" ht="32.25" thickBot="1">
      <c r="A39" s="106" t="s">
        <v>85</v>
      </c>
      <c r="B39" s="28" t="s">
        <v>322</v>
      </c>
      <c r="C39" s="55" t="s">
        <v>350</v>
      </c>
      <c r="D39" s="55" t="s">
        <v>105</v>
      </c>
      <c r="E39" s="55" t="s">
        <v>183</v>
      </c>
      <c r="F39" s="55" t="s">
        <v>206</v>
      </c>
      <c r="G39" s="300">
        <v>1434993.6</v>
      </c>
      <c r="H39" s="249">
        <v>1434993.6</v>
      </c>
    </row>
    <row r="40" spans="1:8" ht="16.5" thickBot="1">
      <c r="A40" s="113" t="s">
        <v>94</v>
      </c>
      <c r="B40" s="18" t="s">
        <v>313</v>
      </c>
      <c r="C40" s="57" t="s">
        <v>106</v>
      </c>
      <c r="D40" s="57"/>
      <c r="E40" s="57"/>
      <c r="F40" s="57"/>
      <c r="G40" s="299">
        <v>407125.24</v>
      </c>
      <c r="H40" s="379">
        <v>343459.7</v>
      </c>
    </row>
    <row r="41" spans="1:8" ht="16.5" thickBot="1">
      <c r="A41" s="106" t="s">
        <v>95</v>
      </c>
      <c r="B41" s="18" t="s">
        <v>313</v>
      </c>
      <c r="C41" s="57" t="s">
        <v>106</v>
      </c>
      <c r="D41" s="57" t="s">
        <v>99</v>
      </c>
      <c r="E41" s="57"/>
      <c r="F41" s="57"/>
      <c r="G41" s="299">
        <v>407125.24</v>
      </c>
      <c r="H41" s="378">
        <v>343459.7</v>
      </c>
    </row>
    <row r="42" spans="1:8" ht="48" thickBot="1">
      <c r="A42" s="105" t="s">
        <v>323</v>
      </c>
      <c r="B42" s="18" t="s">
        <v>313</v>
      </c>
      <c r="C42" s="57" t="s">
        <v>106</v>
      </c>
      <c r="D42" s="57" t="s">
        <v>99</v>
      </c>
      <c r="E42" s="57"/>
      <c r="F42" s="57"/>
      <c r="G42" s="276">
        <f>G43</f>
        <v>407125.24</v>
      </c>
      <c r="H42" s="58">
        <f>H43</f>
        <v>343459.7</v>
      </c>
    </row>
    <row r="43" spans="1:8" ht="18" customHeight="1" thickBot="1">
      <c r="A43" s="106" t="s">
        <v>324</v>
      </c>
      <c r="B43" s="28" t="s">
        <v>371</v>
      </c>
      <c r="C43" s="55" t="s">
        <v>106</v>
      </c>
      <c r="D43" s="55" t="s">
        <v>99</v>
      </c>
      <c r="E43" s="55" t="s">
        <v>252</v>
      </c>
      <c r="F43" s="55"/>
      <c r="G43" s="347">
        <v>407125.24</v>
      </c>
      <c r="H43" s="56">
        <v>343459.7</v>
      </c>
    </row>
    <row r="44" spans="1:8" ht="30.75" hidden="1" thickBot="1">
      <c r="A44" s="7" t="s">
        <v>241</v>
      </c>
      <c r="B44" s="28" t="s">
        <v>325</v>
      </c>
      <c r="C44" s="55" t="s">
        <v>106</v>
      </c>
      <c r="D44" s="55" t="s">
        <v>99</v>
      </c>
      <c r="E44" s="55" t="s">
        <v>183</v>
      </c>
      <c r="F44" s="55" t="s">
        <v>206</v>
      </c>
      <c r="G44" s="300"/>
      <c r="H44" s="102"/>
    </row>
    <row r="45" spans="1:8" ht="30.75" thickBot="1">
      <c r="A45" s="7" t="s">
        <v>241</v>
      </c>
      <c r="B45" s="28" t="s">
        <v>371</v>
      </c>
      <c r="C45" s="55" t="s">
        <v>106</v>
      </c>
      <c r="D45" s="55" t="s">
        <v>99</v>
      </c>
      <c r="E45" s="55" t="s">
        <v>183</v>
      </c>
      <c r="F45" s="55" t="s">
        <v>206</v>
      </c>
      <c r="G45" s="347">
        <v>407125.24</v>
      </c>
      <c r="H45" s="249">
        <v>343459.7</v>
      </c>
    </row>
    <row r="46" spans="1:8" ht="16.5" thickBot="1">
      <c r="A46" s="113" t="s">
        <v>177</v>
      </c>
      <c r="B46" s="156" t="s">
        <v>114</v>
      </c>
      <c r="C46" s="57" t="s">
        <v>12</v>
      </c>
      <c r="D46" s="57"/>
      <c r="E46" s="57"/>
      <c r="F46" s="57"/>
      <c r="G46" s="276">
        <f>SUM(G47+G53)</f>
        <v>465160.28</v>
      </c>
      <c r="H46" s="58">
        <f>SUM(H47+H53)</f>
        <v>465160.28</v>
      </c>
    </row>
    <row r="47" spans="1:8" ht="22.5" customHeight="1" thickBot="1">
      <c r="A47" s="112" t="s">
        <v>96</v>
      </c>
      <c r="B47" s="54" t="s">
        <v>114</v>
      </c>
      <c r="C47" s="55" t="s">
        <v>12</v>
      </c>
      <c r="D47" s="55" t="s">
        <v>99</v>
      </c>
      <c r="E47" s="55"/>
      <c r="F47" s="55"/>
      <c r="G47" s="279">
        <v>400160.28</v>
      </c>
      <c r="H47" s="279">
        <v>400160.28</v>
      </c>
    </row>
    <row r="48" spans="1:8" ht="48.75" customHeight="1" thickBot="1">
      <c r="A48" s="106" t="s">
        <v>268</v>
      </c>
      <c r="B48" s="54" t="s">
        <v>115</v>
      </c>
      <c r="C48" s="55" t="s">
        <v>254</v>
      </c>
      <c r="D48" s="55" t="s">
        <v>255</v>
      </c>
      <c r="E48" s="55"/>
      <c r="F48" s="55"/>
      <c r="G48" s="279">
        <v>400160.28</v>
      </c>
      <c r="H48" s="279">
        <v>400160.28</v>
      </c>
    </row>
    <row r="49" spans="1:8" ht="31.5" customHeight="1" thickBot="1">
      <c r="A49" s="106" t="s">
        <v>117</v>
      </c>
      <c r="B49" s="54" t="s">
        <v>116</v>
      </c>
      <c r="C49" s="55" t="s">
        <v>254</v>
      </c>
      <c r="D49" s="55" t="s">
        <v>99</v>
      </c>
      <c r="E49" s="55"/>
      <c r="F49" s="55"/>
      <c r="G49" s="279">
        <v>400160.28</v>
      </c>
      <c r="H49" s="279">
        <v>400160.28</v>
      </c>
    </row>
    <row r="50" spans="1:8" ht="29.25" customHeight="1" thickBot="1">
      <c r="A50" s="106" t="s">
        <v>97</v>
      </c>
      <c r="B50" s="54" t="s">
        <v>178</v>
      </c>
      <c r="C50" s="55" t="s">
        <v>12</v>
      </c>
      <c r="D50" s="55" t="s">
        <v>99</v>
      </c>
      <c r="E50" s="55"/>
      <c r="F50" s="55"/>
      <c r="G50" s="279">
        <v>400160.28</v>
      </c>
      <c r="H50" s="279">
        <v>400160.28</v>
      </c>
    </row>
    <row r="51" spans="1:8" ht="30.75" customHeight="1" thickBot="1">
      <c r="A51" s="106" t="s">
        <v>248</v>
      </c>
      <c r="B51" s="54" t="s">
        <v>247</v>
      </c>
      <c r="C51" s="55" t="s">
        <v>254</v>
      </c>
      <c r="D51" s="55" t="s">
        <v>99</v>
      </c>
      <c r="E51" s="55" t="s">
        <v>256</v>
      </c>
      <c r="F51" s="55"/>
      <c r="G51" s="279">
        <v>400160.28</v>
      </c>
      <c r="H51" s="279">
        <v>400160.28</v>
      </c>
    </row>
    <row r="52" spans="1:8" ht="36.75" customHeight="1" thickBot="1">
      <c r="A52" s="106" t="s">
        <v>98</v>
      </c>
      <c r="B52" s="62" t="s">
        <v>247</v>
      </c>
      <c r="C52" s="55" t="s">
        <v>254</v>
      </c>
      <c r="D52" s="55" t="s">
        <v>99</v>
      </c>
      <c r="E52" s="55" t="s">
        <v>187</v>
      </c>
      <c r="F52" s="55" t="s">
        <v>206</v>
      </c>
      <c r="G52" s="279">
        <v>400160.28</v>
      </c>
      <c r="H52" s="56">
        <v>400160.28</v>
      </c>
    </row>
    <row r="53" spans="1:8" ht="21.75" customHeight="1" thickBot="1">
      <c r="A53" s="106" t="s">
        <v>180</v>
      </c>
      <c r="B53" s="62" t="s">
        <v>114</v>
      </c>
      <c r="C53" s="63" t="s">
        <v>12</v>
      </c>
      <c r="D53" s="63" t="s">
        <v>102</v>
      </c>
      <c r="E53" s="63"/>
      <c r="F53" s="63"/>
      <c r="G53" s="300">
        <f aca="true" t="shared" si="0" ref="G53:H57">SUM(G54)</f>
        <v>65000</v>
      </c>
      <c r="H53" s="56">
        <f t="shared" si="0"/>
        <v>65000</v>
      </c>
    </row>
    <row r="54" spans="1:8" ht="46.5" customHeight="1" thickBot="1">
      <c r="A54" s="106" t="s">
        <v>268</v>
      </c>
      <c r="B54" s="62" t="s">
        <v>115</v>
      </c>
      <c r="C54" s="53" t="s">
        <v>12</v>
      </c>
      <c r="D54" s="53" t="s">
        <v>102</v>
      </c>
      <c r="E54" s="53"/>
      <c r="F54" s="53"/>
      <c r="G54" s="275">
        <f t="shared" si="0"/>
        <v>65000</v>
      </c>
      <c r="H54" s="56">
        <f t="shared" si="0"/>
        <v>65000</v>
      </c>
    </row>
    <row r="55" spans="1:8" ht="32.25" customHeight="1" thickBot="1">
      <c r="A55" s="106" t="s">
        <v>117</v>
      </c>
      <c r="B55" s="62" t="s">
        <v>116</v>
      </c>
      <c r="C55" s="55" t="s">
        <v>12</v>
      </c>
      <c r="D55" s="55" t="s">
        <v>102</v>
      </c>
      <c r="E55" s="55"/>
      <c r="F55" s="55"/>
      <c r="G55" s="279">
        <f t="shared" si="0"/>
        <v>65000</v>
      </c>
      <c r="H55" s="56">
        <f t="shared" si="0"/>
        <v>65000</v>
      </c>
    </row>
    <row r="56" spans="1:8" ht="32.25" thickBot="1">
      <c r="A56" s="106" t="s">
        <v>97</v>
      </c>
      <c r="B56" s="62" t="s">
        <v>178</v>
      </c>
      <c r="C56" s="55" t="s">
        <v>12</v>
      </c>
      <c r="D56" s="55" t="s">
        <v>102</v>
      </c>
      <c r="E56" s="55"/>
      <c r="F56" s="55"/>
      <c r="G56" s="279">
        <f t="shared" si="0"/>
        <v>65000</v>
      </c>
      <c r="H56" s="56">
        <f t="shared" si="0"/>
        <v>65000</v>
      </c>
    </row>
    <row r="57" spans="1:8" ht="32.25" thickBot="1">
      <c r="A57" s="106" t="s">
        <v>181</v>
      </c>
      <c r="B57" s="62" t="s">
        <v>179</v>
      </c>
      <c r="C57" s="57" t="s">
        <v>12</v>
      </c>
      <c r="D57" s="55" t="s">
        <v>102</v>
      </c>
      <c r="E57" s="55" t="s">
        <v>256</v>
      </c>
      <c r="F57" s="55"/>
      <c r="G57" s="279">
        <f t="shared" si="0"/>
        <v>65000</v>
      </c>
      <c r="H57" s="56">
        <f t="shared" si="0"/>
        <v>65000</v>
      </c>
    </row>
    <row r="58" spans="1:8" ht="16.5" thickBot="1">
      <c r="A58" s="106" t="s">
        <v>98</v>
      </c>
      <c r="B58" s="159" t="s">
        <v>179</v>
      </c>
      <c r="C58" s="55" t="s">
        <v>12</v>
      </c>
      <c r="D58" s="55" t="s">
        <v>102</v>
      </c>
      <c r="E58" s="55" t="s">
        <v>187</v>
      </c>
      <c r="F58" s="55" t="s">
        <v>206</v>
      </c>
      <c r="G58" s="279">
        <v>65000</v>
      </c>
      <c r="H58" s="56">
        <v>65000</v>
      </c>
    </row>
    <row r="59" spans="1:8" ht="15.75">
      <c r="A59" s="183" t="s">
        <v>305</v>
      </c>
      <c r="B59" s="34" t="s">
        <v>114</v>
      </c>
      <c r="C59" s="37" t="s">
        <v>13</v>
      </c>
      <c r="D59" s="37" t="s">
        <v>100</v>
      </c>
      <c r="E59" s="55"/>
      <c r="F59" s="55"/>
      <c r="G59" s="276">
        <v>18000</v>
      </c>
      <c r="H59" s="58">
        <v>18000</v>
      </c>
    </row>
    <row r="60" spans="1:8" ht="15.75">
      <c r="A60" s="183" t="s">
        <v>421</v>
      </c>
      <c r="B60" s="34" t="s">
        <v>114</v>
      </c>
      <c r="C60" s="37" t="s">
        <v>13</v>
      </c>
      <c r="D60" s="37" t="s">
        <v>99</v>
      </c>
      <c r="E60" s="55"/>
      <c r="F60" s="55"/>
      <c r="G60" s="276">
        <v>18000</v>
      </c>
      <c r="H60" s="58">
        <v>18000</v>
      </c>
    </row>
    <row r="61" spans="1:8" ht="31.5">
      <c r="A61" s="183" t="s">
        <v>412</v>
      </c>
      <c r="B61" s="34" t="s">
        <v>306</v>
      </c>
      <c r="C61" s="37" t="s">
        <v>13</v>
      </c>
      <c r="D61" s="37" t="s">
        <v>100</v>
      </c>
      <c r="E61" s="55"/>
      <c r="F61" s="55"/>
      <c r="G61" s="279">
        <v>18000</v>
      </c>
      <c r="H61" s="56">
        <v>18000</v>
      </c>
    </row>
    <row r="62" spans="1:8" ht="30.75" thickBot="1">
      <c r="A62" s="7" t="s">
        <v>241</v>
      </c>
      <c r="B62" s="34" t="s">
        <v>306</v>
      </c>
      <c r="C62" s="37" t="s">
        <v>13</v>
      </c>
      <c r="D62" s="37" t="s">
        <v>100</v>
      </c>
      <c r="E62" s="55" t="s">
        <v>183</v>
      </c>
      <c r="F62" s="55"/>
      <c r="G62" s="279">
        <v>18000</v>
      </c>
      <c r="H62" s="56">
        <v>18000</v>
      </c>
    </row>
    <row r="63" spans="1:8" ht="15.75">
      <c r="A63" s="157" t="s">
        <v>309</v>
      </c>
      <c r="B63" s="39" t="s">
        <v>306</v>
      </c>
      <c r="C63" s="38" t="s">
        <v>13</v>
      </c>
      <c r="D63" s="38" t="s">
        <v>100</v>
      </c>
      <c r="E63" s="55" t="s">
        <v>308</v>
      </c>
      <c r="F63" s="55" t="s">
        <v>206</v>
      </c>
      <c r="G63" s="279">
        <v>18000</v>
      </c>
      <c r="H63" s="56">
        <v>18000</v>
      </c>
    </row>
    <row r="64" spans="1:8" ht="31.5" hidden="1">
      <c r="A64" s="157" t="s">
        <v>85</v>
      </c>
      <c r="B64" s="348" t="s">
        <v>372</v>
      </c>
      <c r="C64" s="38" t="s">
        <v>13</v>
      </c>
      <c r="D64" s="38" t="s">
        <v>100</v>
      </c>
      <c r="E64" s="55" t="s">
        <v>183</v>
      </c>
      <c r="F64" s="55" t="s">
        <v>206</v>
      </c>
      <c r="G64" s="279"/>
      <c r="H64" s="56"/>
    </row>
    <row r="65" spans="1:8" ht="23.25" customHeight="1" thickBot="1">
      <c r="A65" s="367" t="s">
        <v>18</v>
      </c>
      <c r="B65" s="368"/>
      <c r="C65" s="369"/>
      <c r="D65" s="369"/>
      <c r="E65" s="369"/>
      <c r="F65" s="369"/>
      <c r="G65" s="370">
        <f>G8+G37+G42+G46+G59</f>
        <v>3132109.45</v>
      </c>
      <c r="H65" s="371">
        <f>H8+H37+H42+H46+H59</f>
        <v>2411613.58</v>
      </c>
    </row>
  </sheetData>
  <sheetProtection/>
  <mergeCells count="13">
    <mergeCell ref="C6:C7"/>
    <mergeCell ref="D6:D7"/>
    <mergeCell ref="E6:E7"/>
    <mergeCell ref="A1:H1"/>
    <mergeCell ref="G6:G7"/>
    <mergeCell ref="H6:H7"/>
    <mergeCell ref="F6:F7"/>
    <mergeCell ref="C3:G3"/>
    <mergeCell ref="G5:H5"/>
    <mergeCell ref="A2:G2"/>
    <mergeCell ref="A4:H4"/>
    <mergeCell ref="A6:A7"/>
    <mergeCell ref="B6:B7"/>
  </mergeCells>
  <printOptions/>
  <pageMargins left="0.7086614173228347" right="0.3937007874015748" top="0.35433070866141736" bottom="0.35433070866141736" header="0.2755905511811024" footer="0.31496062992125984"/>
  <pageSetup fitToHeight="0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SheetLayoutView="100" zoomScalePageLayoutView="0" workbookViewId="0" topLeftCell="A1">
      <selection activeCell="J17" sqref="J17"/>
    </sheetView>
  </sheetViews>
  <sheetFormatPr defaultColWidth="9.140625" defaultRowHeight="15"/>
  <cols>
    <col min="1" max="1" width="60.140625" style="17" customWidth="1"/>
    <col min="2" max="2" width="15.00390625" style="51" customWidth="1"/>
    <col min="3" max="3" width="7.00390625" style="52" customWidth="1"/>
    <col min="4" max="4" width="6.140625" style="52" customWidth="1"/>
    <col min="5" max="5" width="7.28125" style="52" customWidth="1"/>
    <col min="6" max="6" width="5.57421875" style="52" customWidth="1"/>
    <col min="7" max="7" width="13.7109375" style="52" customWidth="1"/>
    <col min="8" max="8" width="16.00390625" style="50" customWidth="1"/>
  </cols>
  <sheetData>
    <row r="1" spans="1:8" ht="51.75" customHeight="1">
      <c r="A1" s="400" t="s">
        <v>391</v>
      </c>
      <c r="B1" s="400"/>
      <c r="C1" s="400"/>
      <c r="D1" s="400"/>
      <c r="E1" s="400"/>
      <c r="F1" s="400"/>
      <c r="G1" s="400"/>
      <c r="H1" s="400"/>
    </row>
    <row r="2" spans="1:8" ht="15.75" customHeight="1">
      <c r="A2" s="400" t="s">
        <v>413</v>
      </c>
      <c r="B2" s="400"/>
      <c r="C2" s="400"/>
      <c r="D2" s="400"/>
      <c r="E2" s="400"/>
      <c r="F2" s="400"/>
      <c r="G2" s="400"/>
      <c r="H2" s="228"/>
    </row>
    <row r="3" spans="1:8" ht="6.75" customHeight="1">
      <c r="A3" s="400" t="s">
        <v>392</v>
      </c>
      <c r="B3" s="400"/>
      <c r="C3" s="400"/>
      <c r="D3" s="400"/>
      <c r="E3" s="400"/>
      <c r="F3" s="400"/>
      <c r="G3" s="400"/>
      <c r="H3" s="228"/>
    </row>
    <row r="4" spans="1:8" ht="63" customHeight="1">
      <c r="A4" s="428" t="s">
        <v>414</v>
      </c>
      <c r="B4" s="428"/>
      <c r="C4" s="428"/>
      <c r="D4" s="428"/>
      <c r="E4" s="428"/>
      <c r="F4" s="428"/>
      <c r="G4" s="428"/>
      <c r="H4" s="428"/>
    </row>
    <row r="5" ht="15.75" thickBot="1">
      <c r="H5" s="203" t="s">
        <v>133</v>
      </c>
    </row>
    <row r="6" spans="1:8" ht="15.75" customHeight="1">
      <c r="A6" s="430" t="s">
        <v>7</v>
      </c>
      <c r="B6" s="432" t="s">
        <v>113</v>
      </c>
      <c r="C6" s="424" t="s">
        <v>8</v>
      </c>
      <c r="D6" s="424" t="s">
        <v>112</v>
      </c>
      <c r="E6" s="424" t="s">
        <v>82</v>
      </c>
      <c r="F6" s="424" t="s">
        <v>9</v>
      </c>
      <c r="G6" s="434" t="s">
        <v>387</v>
      </c>
      <c r="H6" s="436" t="s">
        <v>388</v>
      </c>
    </row>
    <row r="7" spans="1:8" ht="49.5" customHeight="1" thickBot="1">
      <c r="A7" s="431"/>
      <c r="B7" s="433"/>
      <c r="C7" s="425"/>
      <c r="D7" s="425"/>
      <c r="E7" s="425"/>
      <c r="F7" s="425"/>
      <c r="G7" s="435"/>
      <c r="H7" s="437"/>
    </row>
    <row r="8" spans="1:8" ht="21" customHeight="1" thickBot="1">
      <c r="A8" s="113" t="s">
        <v>88</v>
      </c>
      <c r="B8" s="381" t="s">
        <v>114</v>
      </c>
      <c r="C8" s="199" t="s">
        <v>104</v>
      </c>
      <c r="D8" s="199"/>
      <c r="E8" s="199"/>
      <c r="F8" s="199"/>
      <c r="G8" s="298">
        <f>SUM(G10+G14)</f>
        <v>806830.33</v>
      </c>
      <c r="H8" s="200">
        <f>SUM(H10+H14)</f>
        <v>150000</v>
      </c>
    </row>
    <row r="9" spans="1:8" ht="21" customHeight="1" thickBot="1">
      <c r="A9" s="113" t="s">
        <v>419</v>
      </c>
      <c r="B9" s="196" t="s">
        <v>114</v>
      </c>
      <c r="C9" s="197" t="s">
        <v>104</v>
      </c>
      <c r="D9" s="197" t="s">
        <v>99</v>
      </c>
      <c r="E9" s="197"/>
      <c r="F9" s="197"/>
      <c r="G9" s="297">
        <v>40000</v>
      </c>
      <c r="H9" s="198">
        <v>0</v>
      </c>
    </row>
    <row r="10" spans="1:8" ht="62.25" customHeight="1" thickBot="1">
      <c r="A10" s="193" t="s">
        <v>304</v>
      </c>
      <c r="B10" s="18" t="s">
        <v>224</v>
      </c>
      <c r="C10" s="57" t="s">
        <v>104</v>
      </c>
      <c r="D10" s="155" t="s">
        <v>99</v>
      </c>
      <c r="E10" s="199"/>
      <c r="F10" s="199"/>
      <c r="G10" s="298">
        <v>40000</v>
      </c>
      <c r="H10" s="200">
        <v>0</v>
      </c>
    </row>
    <row r="11" spans="1:8" ht="34.5" customHeight="1" thickBot="1">
      <c r="A11" s="192" t="s">
        <v>301</v>
      </c>
      <c r="B11" s="28" t="s">
        <v>225</v>
      </c>
      <c r="C11" s="55" t="s">
        <v>104</v>
      </c>
      <c r="D11" s="55" t="s">
        <v>99</v>
      </c>
      <c r="E11" s="55"/>
      <c r="F11" s="55"/>
      <c r="G11" s="279">
        <v>40000</v>
      </c>
      <c r="H11" s="56">
        <v>0</v>
      </c>
    </row>
    <row r="12" spans="1:8" ht="31.5" customHeight="1" thickBot="1">
      <c r="A12" s="192" t="s">
        <v>303</v>
      </c>
      <c r="B12" s="28" t="s">
        <v>302</v>
      </c>
      <c r="C12" s="55" t="s">
        <v>104</v>
      </c>
      <c r="D12" s="55" t="s">
        <v>99</v>
      </c>
      <c r="E12" s="55" t="s">
        <v>252</v>
      </c>
      <c r="F12" s="55"/>
      <c r="G12" s="279">
        <v>40000</v>
      </c>
      <c r="H12" s="56">
        <v>0</v>
      </c>
    </row>
    <row r="13" spans="1:8" ht="36" customHeight="1" thickBot="1">
      <c r="A13" s="106" t="s">
        <v>85</v>
      </c>
      <c r="B13" s="28" t="s">
        <v>302</v>
      </c>
      <c r="C13" s="55" t="s">
        <v>104</v>
      </c>
      <c r="D13" s="55" t="s">
        <v>99</v>
      </c>
      <c r="E13" s="55" t="s">
        <v>183</v>
      </c>
      <c r="F13" s="55" t="s">
        <v>206</v>
      </c>
      <c r="G13" s="279">
        <v>40000</v>
      </c>
      <c r="H13" s="56">
        <v>0</v>
      </c>
    </row>
    <row r="14" spans="1:8" ht="19.5" customHeight="1" thickBot="1">
      <c r="A14" s="105" t="s">
        <v>420</v>
      </c>
      <c r="B14" s="195" t="s">
        <v>114</v>
      </c>
      <c r="C14" s="60" t="s">
        <v>104</v>
      </c>
      <c r="D14" s="60" t="s">
        <v>107</v>
      </c>
      <c r="E14" s="173"/>
      <c r="F14" s="173"/>
      <c r="G14" s="277">
        <f>SUM(G15)</f>
        <v>766830.33</v>
      </c>
      <c r="H14" s="61">
        <f>SUM(H15)</f>
        <v>150000</v>
      </c>
    </row>
    <row r="15" spans="1:8" ht="45.75" customHeight="1" thickBot="1">
      <c r="A15" s="106" t="s">
        <v>279</v>
      </c>
      <c r="B15" s="28" t="s">
        <v>377</v>
      </c>
      <c r="C15" s="173" t="s">
        <v>104</v>
      </c>
      <c r="D15" s="173" t="s">
        <v>107</v>
      </c>
      <c r="E15" s="173"/>
      <c r="F15" s="173"/>
      <c r="G15" s="275">
        <v>766830.33</v>
      </c>
      <c r="H15" s="174">
        <v>150000</v>
      </c>
    </row>
    <row r="16" spans="1:8" ht="36.75" customHeight="1" thickBot="1">
      <c r="A16" s="171" t="s">
        <v>276</v>
      </c>
      <c r="B16" s="28" t="s">
        <v>370</v>
      </c>
      <c r="C16" s="173" t="s">
        <v>104</v>
      </c>
      <c r="D16" s="173" t="s">
        <v>107</v>
      </c>
      <c r="E16" s="173" t="s">
        <v>252</v>
      </c>
      <c r="F16" s="173"/>
      <c r="G16" s="275">
        <v>766830.33</v>
      </c>
      <c r="H16" s="174">
        <f>H17</f>
        <v>150000</v>
      </c>
    </row>
    <row r="17" spans="1:8" ht="33" customHeight="1" thickBot="1">
      <c r="A17" s="106" t="s">
        <v>85</v>
      </c>
      <c r="B17" s="28" t="s">
        <v>370</v>
      </c>
      <c r="C17" s="173" t="s">
        <v>104</v>
      </c>
      <c r="D17" s="173" t="s">
        <v>107</v>
      </c>
      <c r="E17" s="173" t="s">
        <v>183</v>
      </c>
      <c r="F17" s="173" t="s">
        <v>206</v>
      </c>
      <c r="G17" s="275">
        <v>766830.33</v>
      </c>
      <c r="H17" s="174">
        <v>150000</v>
      </c>
    </row>
    <row r="18" spans="1:8" ht="15.75">
      <c r="A18" s="375" t="s">
        <v>418</v>
      </c>
      <c r="B18" s="18" t="s">
        <v>318</v>
      </c>
      <c r="C18" s="57" t="s">
        <v>350</v>
      </c>
      <c r="D18" s="57" t="s">
        <v>100</v>
      </c>
      <c r="E18" s="57"/>
      <c r="F18" s="57"/>
      <c r="G18" s="300">
        <v>1434993.6</v>
      </c>
      <c r="H18" s="300">
        <v>1434993.6</v>
      </c>
    </row>
    <row r="19" spans="1:8" ht="67.5" customHeight="1" thickBot="1">
      <c r="A19" s="170" t="s">
        <v>319</v>
      </c>
      <c r="B19" s="18" t="s">
        <v>318</v>
      </c>
      <c r="C19" s="57" t="s">
        <v>350</v>
      </c>
      <c r="D19" s="57" t="s">
        <v>105</v>
      </c>
      <c r="E19" s="57"/>
      <c r="F19" s="57"/>
      <c r="G19" s="300">
        <v>1434993.6</v>
      </c>
      <c r="H19" s="300">
        <v>1434993.6</v>
      </c>
    </row>
    <row r="20" spans="1:8" ht="44.25" customHeight="1" thickBot="1">
      <c r="A20" s="106" t="s">
        <v>321</v>
      </c>
      <c r="B20" s="28" t="s">
        <v>320</v>
      </c>
      <c r="C20" s="55" t="s">
        <v>350</v>
      </c>
      <c r="D20" s="55" t="s">
        <v>105</v>
      </c>
      <c r="E20" s="55" t="s">
        <v>252</v>
      </c>
      <c r="F20" s="55"/>
      <c r="G20" s="300">
        <v>1434993.6</v>
      </c>
      <c r="H20" s="300">
        <v>1434993.6</v>
      </c>
    </row>
    <row r="21" spans="1:8" ht="35.25" customHeight="1" thickBot="1">
      <c r="A21" s="106" t="s">
        <v>85</v>
      </c>
      <c r="B21" s="28" t="s">
        <v>322</v>
      </c>
      <c r="C21" s="55" t="s">
        <v>350</v>
      </c>
      <c r="D21" s="55" t="s">
        <v>105</v>
      </c>
      <c r="E21" s="55" t="s">
        <v>183</v>
      </c>
      <c r="F21" s="55" t="s">
        <v>206</v>
      </c>
      <c r="G21" s="300">
        <v>1434993.6</v>
      </c>
      <c r="H21" s="8">
        <v>1434993.6</v>
      </c>
    </row>
    <row r="22" spans="1:8" ht="36" customHeight="1" thickBot="1">
      <c r="A22" s="106" t="s">
        <v>85</v>
      </c>
      <c r="B22" s="28" t="s">
        <v>322</v>
      </c>
      <c r="C22" s="55" t="s">
        <v>350</v>
      </c>
      <c r="D22" s="55" t="s">
        <v>105</v>
      </c>
      <c r="E22" s="55" t="s">
        <v>183</v>
      </c>
      <c r="F22" s="55" t="s">
        <v>206</v>
      </c>
      <c r="G22" s="300">
        <v>1434993.6</v>
      </c>
      <c r="H22" s="249">
        <v>1434993.6</v>
      </c>
    </row>
    <row r="23" spans="1:8" ht="16.5" thickBot="1">
      <c r="A23" s="113" t="s">
        <v>94</v>
      </c>
      <c r="B23" s="18" t="s">
        <v>313</v>
      </c>
      <c r="C23" s="57" t="s">
        <v>106</v>
      </c>
      <c r="D23" s="57"/>
      <c r="E23" s="57"/>
      <c r="F23" s="57"/>
      <c r="G23" s="299">
        <v>407125.24</v>
      </c>
      <c r="H23" s="379">
        <v>343459.7</v>
      </c>
    </row>
    <row r="24" spans="1:8" ht="16.5" thickBot="1">
      <c r="A24" s="106" t="s">
        <v>95</v>
      </c>
      <c r="B24" s="18" t="s">
        <v>313</v>
      </c>
      <c r="C24" s="57" t="s">
        <v>106</v>
      </c>
      <c r="D24" s="57" t="s">
        <v>99</v>
      </c>
      <c r="E24" s="57"/>
      <c r="F24" s="57"/>
      <c r="G24" s="299">
        <v>407125.24</v>
      </c>
      <c r="H24" s="378">
        <v>343459.7</v>
      </c>
    </row>
    <row r="25" spans="1:8" ht="46.5" customHeight="1" thickBot="1">
      <c r="A25" s="105" t="s">
        <v>323</v>
      </c>
      <c r="B25" s="18" t="s">
        <v>313</v>
      </c>
      <c r="C25" s="57" t="s">
        <v>106</v>
      </c>
      <c r="D25" s="57" t="s">
        <v>99</v>
      </c>
      <c r="E25" s="57"/>
      <c r="F25" s="57"/>
      <c r="G25" s="276">
        <f>G26</f>
        <v>407125.24</v>
      </c>
      <c r="H25" s="58">
        <f>H26</f>
        <v>343459.7</v>
      </c>
    </row>
    <row r="26" spans="1:8" ht="31.5" customHeight="1" thickBot="1">
      <c r="A26" s="106" t="s">
        <v>324</v>
      </c>
      <c r="B26" s="28" t="s">
        <v>371</v>
      </c>
      <c r="C26" s="55" t="s">
        <v>106</v>
      </c>
      <c r="D26" s="55" t="s">
        <v>99</v>
      </c>
      <c r="E26" s="55" t="s">
        <v>252</v>
      </c>
      <c r="F26" s="55"/>
      <c r="G26" s="347">
        <v>407125.24</v>
      </c>
      <c r="H26" s="56">
        <v>343459.7</v>
      </c>
    </row>
    <row r="27" spans="1:8" ht="28.5" customHeight="1" hidden="1" thickBot="1">
      <c r="A27" s="7" t="s">
        <v>241</v>
      </c>
      <c r="B27" s="28" t="s">
        <v>325</v>
      </c>
      <c r="C27" s="55" t="s">
        <v>106</v>
      </c>
      <c r="D27" s="55" t="s">
        <v>99</v>
      </c>
      <c r="E27" s="55" t="s">
        <v>183</v>
      </c>
      <c r="F27" s="55" t="s">
        <v>206</v>
      </c>
      <c r="G27" s="300"/>
      <c r="H27" s="102"/>
    </row>
    <row r="28" spans="1:8" ht="32.25" customHeight="1" thickBot="1">
      <c r="A28" s="7" t="s">
        <v>241</v>
      </c>
      <c r="B28" s="28" t="s">
        <v>371</v>
      </c>
      <c r="C28" s="55" t="s">
        <v>106</v>
      </c>
      <c r="D28" s="55" t="s">
        <v>99</v>
      </c>
      <c r="E28" s="55" t="s">
        <v>183</v>
      </c>
      <c r="F28" s="55" t="s">
        <v>206</v>
      </c>
      <c r="G28" s="347">
        <v>407125.24</v>
      </c>
      <c r="H28" s="249">
        <v>343459.7</v>
      </c>
    </row>
    <row r="29" spans="1:8" ht="31.5" customHeight="1" thickBot="1">
      <c r="A29" s="113" t="s">
        <v>177</v>
      </c>
      <c r="B29" s="156" t="s">
        <v>114</v>
      </c>
      <c r="C29" s="57" t="s">
        <v>12</v>
      </c>
      <c r="D29" s="57"/>
      <c r="E29" s="57"/>
      <c r="F29" s="57"/>
      <c r="G29" s="276">
        <f>SUM(G30+G36)</f>
        <v>465160.28</v>
      </c>
      <c r="H29" s="58">
        <f>SUM(H30+H36)</f>
        <v>465160.28</v>
      </c>
    </row>
    <row r="30" spans="1:8" ht="25.5" customHeight="1" thickBot="1">
      <c r="A30" s="112" t="s">
        <v>96</v>
      </c>
      <c r="B30" s="54" t="s">
        <v>114</v>
      </c>
      <c r="C30" s="55" t="s">
        <v>12</v>
      </c>
      <c r="D30" s="55" t="s">
        <v>99</v>
      </c>
      <c r="E30" s="55"/>
      <c r="F30" s="55"/>
      <c r="G30" s="279">
        <v>400160.28</v>
      </c>
      <c r="H30" s="279">
        <v>400160.28</v>
      </c>
    </row>
    <row r="31" spans="1:8" ht="57.75" customHeight="1" thickBot="1">
      <c r="A31" s="106" t="s">
        <v>268</v>
      </c>
      <c r="B31" s="54" t="s">
        <v>115</v>
      </c>
      <c r="C31" s="55" t="s">
        <v>254</v>
      </c>
      <c r="D31" s="55" t="s">
        <v>255</v>
      </c>
      <c r="E31" s="55"/>
      <c r="F31" s="55"/>
      <c r="G31" s="279">
        <v>400160.28</v>
      </c>
      <c r="H31" s="279">
        <v>400160.28</v>
      </c>
    </row>
    <row r="32" spans="1:8" ht="33.75" customHeight="1" thickBot="1">
      <c r="A32" s="106" t="s">
        <v>117</v>
      </c>
      <c r="B32" s="54" t="s">
        <v>116</v>
      </c>
      <c r="C32" s="55" t="s">
        <v>254</v>
      </c>
      <c r="D32" s="55" t="s">
        <v>99</v>
      </c>
      <c r="E32" s="55"/>
      <c r="F32" s="55"/>
      <c r="G32" s="279">
        <v>400160.28</v>
      </c>
      <c r="H32" s="279">
        <v>400160.28</v>
      </c>
    </row>
    <row r="33" spans="1:8" ht="30.75" customHeight="1" thickBot="1">
      <c r="A33" s="106" t="s">
        <v>97</v>
      </c>
      <c r="B33" s="54" t="s">
        <v>178</v>
      </c>
      <c r="C33" s="55" t="s">
        <v>12</v>
      </c>
      <c r="D33" s="55" t="s">
        <v>99</v>
      </c>
      <c r="E33" s="55"/>
      <c r="F33" s="55"/>
      <c r="G33" s="279">
        <v>400160.28</v>
      </c>
      <c r="H33" s="279">
        <v>400160.28</v>
      </c>
    </row>
    <row r="34" spans="1:8" ht="42" customHeight="1" thickBot="1">
      <c r="A34" s="106" t="s">
        <v>248</v>
      </c>
      <c r="B34" s="54" t="s">
        <v>247</v>
      </c>
      <c r="C34" s="55" t="s">
        <v>254</v>
      </c>
      <c r="D34" s="55" t="s">
        <v>99</v>
      </c>
      <c r="E34" s="55" t="s">
        <v>256</v>
      </c>
      <c r="F34" s="55"/>
      <c r="G34" s="279">
        <v>400160.28</v>
      </c>
      <c r="H34" s="279">
        <v>400160.28</v>
      </c>
    </row>
    <row r="35" spans="1:8" ht="21.75" customHeight="1" thickBot="1">
      <c r="A35" s="106" t="s">
        <v>98</v>
      </c>
      <c r="B35" s="62" t="s">
        <v>247</v>
      </c>
      <c r="C35" s="55" t="s">
        <v>254</v>
      </c>
      <c r="D35" s="55" t="s">
        <v>99</v>
      </c>
      <c r="E35" s="55" t="s">
        <v>187</v>
      </c>
      <c r="F35" s="55" t="s">
        <v>206</v>
      </c>
      <c r="G35" s="279">
        <v>400160.28</v>
      </c>
      <c r="H35" s="56">
        <v>400160.28</v>
      </c>
    </row>
    <row r="36" spans="1:8" ht="27" customHeight="1" thickBot="1">
      <c r="A36" s="106" t="s">
        <v>180</v>
      </c>
      <c r="B36" s="62" t="s">
        <v>114</v>
      </c>
      <c r="C36" s="63" t="s">
        <v>12</v>
      </c>
      <c r="D36" s="63" t="s">
        <v>102</v>
      </c>
      <c r="E36" s="63"/>
      <c r="F36" s="63"/>
      <c r="G36" s="300">
        <f aca="true" t="shared" si="0" ref="G36:H40">SUM(G37)</f>
        <v>65000</v>
      </c>
      <c r="H36" s="56">
        <f t="shared" si="0"/>
        <v>65000</v>
      </c>
    </row>
    <row r="37" spans="1:8" ht="54" customHeight="1" thickBot="1">
      <c r="A37" s="106" t="s">
        <v>268</v>
      </c>
      <c r="B37" s="62" t="s">
        <v>115</v>
      </c>
      <c r="C37" s="53" t="s">
        <v>12</v>
      </c>
      <c r="D37" s="53" t="s">
        <v>102</v>
      </c>
      <c r="E37" s="53"/>
      <c r="F37" s="53"/>
      <c r="G37" s="275">
        <f t="shared" si="0"/>
        <v>65000</v>
      </c>
      <c r="H37" s="56">
        <f t="shared" si="0"/>
        <v>65000</v>
      </c>
    </row>
    <row r="38" spans="1:8" ht="32.25" customHeight="1" thickBot="1">
      <c r="A38" s="106" t="s">
        <v>117</v>
      </c>
      <c r="B38" s="62" t="s">
        <v>116</v>
      </c>
      <c r="C38" s="55" t="s">
        <v>12</v>
      </c>
      <c r="D38" s="55" t="s">
        <v>102</v>
      </c>
      <c r="E38" s="55"/>
      <c r="F38" s="55"/>
      <c r="G38" s="279">
        <f t="shared" si="0"/>
        <v>65000</v>
      </c>
      <c r="H38" s="56">
        <f t="shared" si="0"/>
        <v>65000</v>
      </c>
    </row>
    <row r="39" spans="1:8" ht="32.25" thickBot="1">
      <c r="A39" s="106" t="s">
        <v>97</v>
      </c>
      <c r="B39" s="62" t="s">
        <v>178</v>
      </c>
      <c r="C39" s="55" t="s">
        <v>12</v>
      </c>
      <c r="D39" s="55" t="s">
        <v>102</v>
      </c>
      <c r="E39" s="55"/>
      <c r="F39" s="55"/>
      <c r="G39" s="279">
        <f t="shared" si="0"/>
        <v>65000</v>
      </c>
      <c r="H39" s="56">
        <f t="shared" si="0"/>
        <v>65000</v>
      </c>
    </row>
    <row r="40" spans="1:8" ht="32.25" thickBot="1">
      <c r="A40" s="106" t="s">
        <v>181</v>
      </c>
      <c r="B40" s="62" t="s">
        <v>179</v>
      </c>
      <c r="C40" s="57" t="s">
        <v>12</v>
      </c>
      <c r="D40" s="55" t="s">
        <v>102</v>
      </c>
      <c r="E40" s="55" t="s">
        <v>256</v>
      </c>
      <c r="F40" s="55"/>
      <c r="G40" s="279">
        <f t="shared" si="0"/>
        <v>65000</v>
      </c>
      <c r="H40" s="56">
        <f t="shared" si="0"/>
        <v>65000</v>
      </c>
    </row>
    <row r="41" spans="1:8" ht="30.75" customHeight="1" thickBot="1">
      <c r="A41" s="106" t="s">
        <v>98</v>
      </c>
      <c r="B41" s="159" t="s">
        <v>179</v>
      </c>
      <c r="C41" s="55" t="s">
        <v>12</v>
      </c>
      <c r="D41" s="55" t="s">
        <v>102</v>
      </c>
      <c r="E41" s="55" t="s">
        <v>187</v>
      </c>
      <c r="F41" s="55" t="s">
        <v>206</v>
      </c>
      <c r="G41" s="279">
        <v>65000</v>
      </c>
      <c r="H41" s="56">
        <v>65000</v>
      </c>
    </row>
    <row r="42" spans="1:8" ht="30.75" customHeight="1" hidden="1" thickBot="1">
      <c r="A42" s="183" t="s">
        <v>305</v>
      </c>
      <c r="B42" s="34" t="s">
        <v>114</v>
      </c>
      <c r="C42" s="37" t="s">
        <v>13</v>
      </c>
      <c r="D42" s="37" t="s">
        <v>100</v>
      </c>
      <c r="E42" s="55"/>
      <c r="F42" s="55"/>
      <c r="G42" s="276">
        <v>18000</v>
      </c>
      <c r="H42" s="58">
        <v>18000</v>
      </c>
    </row>
    <row r="43" spans="1:8" ht="15.75" customHeight="1">
      <c r="A43" s="183" t="s">
        <v>305</v>
      </c>
      <c r="B43" s="34" t="s">
        <v>422</v>
      </c>
      <c r="C43" s="37" t="s">
        <v>13</v>
      </c>
      <c r="D43" s="37" t="s">
        <v>100</v>
      </c>
      <c r="E43" s="55"/>
      <c r="F43" s="55"/>
      <c r="G43" s="276">
        <v>18000</v>
      </c>
      <c r="H43" s="58">
        <v>18000</v>
      </c>
    </row>
    <row r="44" spans="1:8" ht="21.75" customHeight="1">
      <c r="A44" s="183" t="s">
        <v>421</v>
      </c>
      <c r="B44" s="34" t="s">
        <v>422</v>
      </c>
      <c r="C44" s="37" t="s">
        <v>13</v>
      </c>
      <c r="D44" s="37" t="s">
        <v>99</v>
      </c>
      <c r="E44" s="55"/>
      <c r="F44" s="55"/>
      <c r="G44" s="276">
        <v>18000</v>
      </c>
      <c r="H44" s="58">
        <v>18000</v>
      </c>
    </row>
    <row r="45" spans="1:8" ht="30.75" customHeight="1">
      <c r="A45" s="183" t="s">
        <v>412</v>
      </c>
      <c r="B45" s="34" t="s">
        <v>306</v>
      </c>
      <c r="C45" s="37" t="s">
        <v>13</v>
      </c>
      <c r="D45" s="37" t="s">
        <v>99</v>
      </c>
      <c r="E45" s="55"/>
      <c r="F45" s="55"/>
      <c r="G45" s="279">
        <v>18000</v>
      </c>
      <c r="H45" s="56">
        <v>18000</v>
      </c>
    </row>
    <row r="46" spans="1:8" ht="33" customHeight="1" thickBot="1">
      <c r="A46" s="7" t="s">
        <v>241</v>
      </c>
      <c r="B46" s="34" t="s">
        <v>306</v>
      </c>
      <c r="C46" s="37" t="s">
        <v>13</v>
      </c>
      <c r="D46" s="37" t="s">
        <v>99</v>
      </c>
      <c r="E46" s="55" t="s">
        <v>183</v>
      </c>
      <c r="F46" s="55"/>
      <c r="G46" s="279">
        <v>18000</v>
      </c>
      <c r="H46" s="56">
        <v>18000</v>
      </c>
    </row>
    <row r="47" spans="1:8" ht="33.75" customHeight="1">
      <c r="A47" s="157" t="s">
        <v>309</v>
      </c>
      <c r="B47" s="39" t="s">
        <v>306</v>
      </c>
      <c r="C47" s="38" t="s">
        <v>13</v>
      </c>
      <c r="D47" s="38" t="s">
        <v>99</v>
      </c>
      <c r="E47" s="55" t="s">
        <v>308</v>
      </c>
      <c r="F47" s="55" t="s">
        <v>206</v>
      </c>
      <c r="G47" s="279">
        <v>18000</v>
      </c>
      <c r="H47" s="56">
        <v>18000</v>
      </c>
    </row>
    <row r="48" spans="1:8" ht="33.75" customHeight="1" hidden="1">
      <c r="A48" s="157" t="s">
        <v>85</v>
      </c>
      <c r="B48" s="348" t="s">
        <v>372</v>
      </c>
      <c r="C48" s="38" t="s">
        <v>13</v>
      </c>
      <c r="D48" s="38" t="s">
        <v>100</v>
      </c>
      <c r="E48" s="55" t="s">
        <v>183</v>
      </c>
      <c r="F48" s="55" t="s">
        <v>206</v>
      </c>
      <c r="G48" s="279"/>
      <c r="H48" s="56"/>
    </row>
    <row r="49" spans="1:8" ht="16.5" customHeight="1" thickBot="1">
      <c r="A49" s="367" t="s">
        <v>18</v>
      </c>
      <c r="B49" s="368"/>
      <c r="C49" s="369"/>
      <c r="D49" s="369"/>
      <c r="E49" s="369"/>
      <c r="F49" s="369"/>
      <c r="G49" s="370">
        <f>G19+G25+G29+G42+G8</f>
        <v>3132109.45</v>
      </c>
      <c r="H49" s="371">
        <f>H19+H25+H29+H42+H8</f>
        <v>2411613.58</v>
      </c>
    </row>
    <row r="50" spans="1:8" ht="16.5" customHeight="1" hidden="1" thickBot="1">
      <c r="A50" s="106" t="s">
        <v>96</v>
      </c>
      <c r="B50" s="62" t="s">
        <v>114</v>
      </c>
      <c r="C50" s="55" t="s">
        <v>12</v>
      </c>
      <c r="D50" s="55" t="s">
        <v>99</v>
      </c>
      <c r="E50" s="55"/>
      <c r="F50" s="55"/>
      <c r="G50" s="279"/>
      <c r="H50" s="56"/>
    </row>
    <row r="51" spans="1:8" ht="47.25" customHeight="1" hidden="1" thickBot="1">
      <c r="A51" s="201" t="s">
        <v>268</v>
      </c>
      <c r="B51" s="62" t="s">
        <v>115</v>
      </c>
      <c r="C51" s="63" t="s">
        <v>254</v>
      </c>
      <c r="D51" s="63" t="s">
        <v>255</v>
      </c>
      <c r="E51" s="63"/>
      <c r="F51" s="63"/>
      <c r="G51" s="280"/>
      <c r="H51" s="64"/>
    </row>
    <row r="52" spans="1:8" ht="30" customHeight="1" hidden="1" thickBot="1">
      <c r="A52" s="106" t="s">
        <v>117</v>
      </c>
      <c r="B52" s="62" t="s">
        <v>116</v>
      </c>
      <c r="C52" s="53" t="s">
        <v>254</v>
      </c>
      <c r="D52" s="53" t="s">
        <v>99</v>
      </c>
      <c r="E52" s="53"/>
      <c r="F52" s="53"/>
      <c r="G52" s="281"/>
      <c r="H52" s="59"/>
    </row>
    <row r="53" spans="1:8" ht="33.75" customHeight="1" hidden="1">
      <c r="A53" s="253" t="s">
        <v>97</v>
      </c>
      <c r="B53" s="159" t="s">
        <v>178</v>
      </c>
      <c r="C53" s="55" t="s">
        <v>12</v>
      </c>
      <c r="D53" s="55" t="s">
        <v>99</v>
      </c>
      <c r="E53" s="55"/>
      <c r="F53" s="55"/>
      <c r="G53" s="279"/>
      <c r="H53" s="56"/>
    </row>
    <row r="54" spans="1:8" ht="33.75" customHeight="1" hidden="1">
      <c r="A54" s="247" t="s">
        <v>248</v>
      </c>
      <c r="B54" s="252" t="s">
        <v>247</v>
      </c>
      <c r="C54" s="173" t="s">
        <v>254</v>
      </c>
      <c r="D54" s="173" t="s">
        <v>99</v>
      </c>
      <c r="E54" s="55" t="s">
        <v>256</v>
      </c>
      <c r="F54" s="55"/>
      <c r="G54" s="279"/>
      <c r="H54" s="56"/>
    </row>
    <row r="55" spans="1:8" ht="20.25" customHeight="1" hidden="1">
      <c r="A55" s="247" t="s">
        <v>98</v>
      </c>
      <c r="B55" s="252" t="s">
        <v>247</v>
      </c>
      <c r="C55" s="173" t="s">
        <v>254</v>
      </c>
      <c r="D55" s="173" t="s">
        <v>99</v>
      </c>
      <c r="E55" s="55" t="s">
        <v>187</v>
      </c>
      <c r="F55" s="55" t="s">
        <v>206</v>
      </c>
      <c r="G55" s="279"/>
      <c r="H55" s="56"/>
    </row>
    <row r="56" spans="1:8" ht="18" customHeight="1" hidden="1">
      <c r="A56" s="247" t="s">
        <v>180</v>
      </c>
      <c r="B56" s="252" t="s">
        <v>114</v>
      </c>
      <c r="C56" s="173" t="s">
        <v>12</v>
      </c>
      <c r="D56" s="173" t="s">
        <v>102</v>
      </c>
      <c r="E56" s="55"/>
      <c r="F56" s="55"/>
      <c r="G56" s="279"/>
      <c r="H56" s="56"/>
    </row>
    <row r="57" spans="1:8" ht="54" customHeight="1" hidden="1">
      <c r="A57" s="247" t="s">
        <v>268</v>
      </c>
      <c r="B57" s="252" t="s">
        <v>115</v>
      </c>
      <c r="C57" s="173" t="s">
        <v>12</v>
      </c>
      <c r="D57" s="173" t="s">
        <v>102</v>
      </c>
      <c r="E57" s="55"/>
      <c r="F57" s="55"/>
      <c r="G57" s="279"/>
      <c r="H57" s="56"/>
    </row>
    <row r="58" spans="1:8" ht="33.75" customHeight="1" hidden="1">
      <c r="A58" s="183" t="s">
        <v>117</v>
      </c>
      <c r="B58" s="34" t="s">
        <v>116</v>
      </c>
      <c r="C58" s="204" t="s">
        <v>12</v>
      </c>
      <c r="D58" s="204" t="s">
        <v>102</v>
      </c>
      <c r="E58" s="55"/>
      <c r="F58" s="55"/>
      <c r="G58" s="276"/>
      <c r="H58" s="58"/>
    </row>
    <row r="59" spans="1:8" ht="33.75" customHeight="1" hidden="1">
      <c r="A59" s="183" t="s">
        <v>97</v>
      </c>
      <c r="B59" s="34" t="s">
        <v>178</v>
      </c>
      <c r="C59" s="204" t="s">
        <v>12</v>
      </c>
      <c r="D59" s="204" t="s">
        <v>102</v>
      </c>
      <c r="E59" s="55"/>
      <c r="F59" s="55"/>
      <c r="G59" s="279"/>
      <c r="H59" s="56"/>
    </row>
    <row r="60" spans="1:8" ht="33.75" customHeight="1" hidden="1">
      <c r="A60" s="157" t="s">
        <v>181</v>
      </c>
      <c r="B60" s="39" t="s">
        <v>179</v>
      </c>
      <c r="C60" s="205" t="s">
        <v>12</v>
      </c>
      <c r="D60" s="205" t="s">
        <v>102</v>
      </c>
      <c r="E60" s="55" t="s">
        <v>256</v>
      </c>
      <c r="F60" s="55"/>
      <c r="G60" s="279"/>
      <c r="H60" s="56"/>
    </row>
    <row r="61" spans="1:8" ht="18.75" customHeight="1" hidden="1">
      <c r="A61" s="253" t="s">
        <v>98</v>
      </c>
      <c r="B61" s="159" t="s">
        <v>179</v>
      </c>
      <c r="C61" s="55" t="s">
        <v>12</v>
      </c>
      <c r="D61" s="55" t="s">
        <v>102</v>
      </c>
      <c r="E61" s="55" t="s">
        <v>187</v>
      </c>
      <c r="F61" s="55" t="s">
        <v>206</v>
      </c>
      <c r="G61" s="279"/>
      <c r="H61" s="56"/>
    </row>
    <row r="62" spans="1:8" ht="15.75" hidden="1">
      <c r="A62" s="254" t="s">
        <v>305</v>
      </c>
      <c r="B62" s="255" t="s">
        <v>114</v>
      </c>
      <c r="C62" s="256" t="s">
        <v>13</v>
      </c>
      <c r="D62" s="256" t="s">
        <v>100</v>
      </c>
      <c r="E62" s="256"/>
      <c r="F62" s="256"/>
      <c r="G62" s="282"/>
      <c r="H62" s="257"/>
    </row>
    <row r="63" spans="1:8" ht="15.75" hidden="1">
      <c r="A63" s="254" t="s">
        <v>307</v>
      </c>
      <c r="B63" s="255" t="s">
        <v>306</v>
      </c>
      <c r="C63" s="256" t="s">
        <v>13</v>
      </c>
      <c r="D63" s="256" t="s">
        <v>100</v>
      </c>
      <c r="E63" s="256"/>
      <c r="F63" s="256"/>
      <c r="G63" s="282"/>
      <c r="H63" s="257"/>
    </row>
    <row r="64" spans="1:8" ht="15.75" hidden="1">
      <c r="A64" s="254" t="s">
        <v>241</v>
      </c>
      <c r="B64" s="255" t="s">
        <v>306</v>
      </c>
      <c r="C64" s="256" t="s">
        <v>13</v>
      </c>
      <c r="D64" s="256" t="s">
        <v>100</v>
      </c>
      <c r="E64" s="256" t="s">
        <v>183</v>
      </c>
      <c r="F64" s="256"/>
      <c r="G64" s="282"/>
      <c r="H64" s="257"/>
    </row>
    <row r="65" spans="1:8" ht="15.75" hidden="1">
      <c r="A65" s="254" t="s">
        <v>309</v>
      </c>
      <c r="B65" s="255" t="s">
        <v>306</v>
      </c>
      <c r="C65" s="256" t="s">
        <v>13</v>
      </c>
      <c r="D65" s="256" t="s">
        <v>100</v>
      </c>
      <c r="E65" s="256" t="s">
        <v>308</v>
      </c>
      <c r="F65" s="256" t="s">
        <v>206</v>
      </c>
      <c r="G65" s="282"/>
      <c r="H65" s="257"/>
    </row>
    <row r="66" spans="1:8" ht="31.5" hidden="1">
      <c r="A66" s="157" t="s">
        <v>85</v>
      </c>
      <c r="B66" s="348" t="s">
        <v>372</v>
      </c>
      <c r="C66" s="38" t="s">
        <v>13</v>
      </c>
      <c r="D66" s="38" t="s">
        <v>100</v>
      </c>
      <c r="E66" s="55" t="s">
        <v>183</v>
      </c>
      <c r="F66" s="55" t="s">
        <v>206</v>
      </c>
      <c r="G66" s="354"/>
      <c r="H66" s="355"/>
    </row>
    <row r="67" spans="1:8" ht="15.75" hidden="1">
      <c r="A67" s="350" t="s">
        <v>18</v>
      </c>
      <c r="B67" s="351"/>
      <c r="C67" s="352"/>
      <c r="D67" s="352"/>
      <c r="E67" s="352"/>
      <c r="F67" s="352"/>
      <c r="G67" s="322"/>
      <c r="H67" s="353"/>
    </row>
    <row r="68" ht="15" hidden="1">
      <c r="G68" s="283"/>
    </row>
    <row r="69" ht="15">
      <c r="G69" s="283"/>
    </row>
    <row r="70" ht="15">
      <c r="G70" s="283"/>
    </row>
    <row r="71" ht="15">
      <c r="G71" s="283"/>
    </row>
    <row r="72" ht="15">
      <c r="G72" s="283"/>
    </row>
    <row r="73" ht="15">
      <c r="G73" s="283"/>
    </row>
  </sheetData>
  <sheetProtection/>
  <mergeCells count="12">
    <mergeCell ref="E6:E7"/>
    <mergeCell ref="F6:F7"/>
    <mergeCell ref="A1:H1"/>
    <mergeCell ref="G6:G7"/>
    <mergeCell ref="H6:H7"/>
    <mergeCell ref="A2:G2"/>
    <mergeCell ref="A3:G3"/>
    <mergeCell ref="A4:H4"/>
    <mergeCell ref="A6:A7"/>
    <mergeCell ref="B6:B7"/>
    <mergeCell ref="C6:C7"/>
    <mergeCell ref="D6:D7"/>
  </mergeCells>
  <printOptions/>
  <pageMargins left="0.8267716535433072" right="0.31496062992125984" top="0.3937007874015748" bottom="0.35433070866141736" header="0.2755905511811024" footer="0.31496062992125984"/>
  <pageSetup fitToHeight="0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0" sqref="L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2023-06-01T06:11:31Z</dcterms:modified>
  <cp:category/>
  <cp:version/>
  <cp:contentType/>
  <cp:contentStatus/>
</cp:coreProperties>
</file>