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326" windowWidth="15120" windowHeight="8010" tabRatio="973" firstSheet="1" activeTab="1"/>
  </bookViews>
  <sheets>
    <sheet name="№1 ист 22г" sheetId="1" state="hidden" r:id="rId1"/>
    <sheet name="№1 ист.23-24" sheetId="2" r:id="rId2"/>
    <sheet name="№3 Налоги" sheetId="3" state="hidden" r:id="rId3"/>
    <sheet name="№4 дох 2022" sheetId="4" r:id="rId4"/>
    <sheet name="№5 дох 23-24" sheetId="5" state="hidden" r:id="rId5"/>
    <sheet name="№6 Гл адм.дох." sheetId="6" state="hidden" r:id="rId6"/>
    <sheet name="№7 Гл.адм.диф." sheetId="7" state="hidden" r:id="rId7"/>
    <sheet name="№8 Гл.распор." sheetId="8" state="hidden" r:id="rId8"/>
    <sheet name="№9 расход,22г" sheetId="9" r:id="rId9"/>
    <sheet name="№10 расход,23-24" sheetId="10" state="hidden" r:id="rId10"/>
    <sheet name="№11 Вед.стр.22г" sheetId="11" r:id="rId11"/>
    <sheet name="№12 Вед.стр.23-24г" sheetId="12" state="hidden" r:id="rId12"/>
    <sheet name="№13 МП,22г" sheetId="13" r:id="rId13"/>
    <sheet name="№14 МП23-24" sheetId="14" state="hidden" r:id="rId14"/>
    <sheet name="№15,16 КР,21-24г" sheetId="15" state="hidden" r:id="rId15"/>
    <sheet name="№17 внутр заим" sheetId="16" state="hidden" r:id="rId16"/>
    <sheet name="Лист1" sheetId="17" r:id="rId17"/>
  </sheets>
  <definedNames>
    <definedName name="_xlnm.Print_Area" localSheetId="1">'№1 ист.23-24'!$A$1:$D$27</definedName>
    <definedName name="_xlnm.Print_Area" localSheetId="10">'№11 Вед.стр.22г'!$A$1:$H$289</definedName>
    <definedName name="_xlnm.Print_Area" localSheetId="11">'№12 Вед.стр.23-24г'!$A$1:$I$260</definedName>
    <definedName name="_xlnm.Print_Area" localSheetId="12">'№13 МП,22г'!$A$1:$H$175</definedName>
    <definedName name="_xlnm.Print_Area" localSheetId="8">'№9 расход,22г'!$A$1:$G$288</definedName>
  </definedNames>
  <calcPr fullCalcOnLoad="1"/>
</workbook>
</file>

<file path=xl/sharedStrings.xml><?xml version="1.0" encoding="utf-8"?>
<sst xmlns="http://schemas.openxmlformats.org/spreadsheetml/2006/main" count="6945" uniqueCount="782">
  <si>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</si>
  <si>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</si>
  <si>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</si>
  <si>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</si>
  <si>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</si>
  <si>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</si>
  <si>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</si>
  <si>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</si>
  <si>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</si>
  <si>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</t>
  </si>
  <si>
    <t>Наименование администраторов доходов местного бюджета муниципального образования Приисковый сельсовет</t>
  </si>
  <si>
    <t>Администрация Приискового сельсовета Орджоникидзевского района Республики Хакасия</t>
  </si>
  <si>
    <t>Государственная пошлина за совершение нотариальных действий должностными лицами органов местного самоуправления, уполномоченные в соответствии с законодательными актами Российской Федерации на совершение нотариальных  действий</t>
  </si>
  <si>
    <t>1 11 05035 10 0000 120</t>
  </si>
  <si>
    <t>1 13 02995 10 0000 130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</si>
  <si>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</si>
  <si>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</si>
  <si>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</si>
  <si>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</si>
  <si>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</si>
  <si>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</si>
  <si>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2 02 02999 10 0000 151</t>
  </si>
  <si>
    <t>Фонд оплаты труда учреждений</t>
  </si>
  <si>
    <t>Код бюджетной классификации Российской Федерации</t>
  </si>
  <si>
    <t>Главные администраторы доходов местного бюджета</t>
  </si>
  <si>
    <t>Перечень</t>
  </si>
  <si>
    <t>Доходов местного бюджета</t>
  </si>
  <si>
    <t>011</t>
  </si>
  <si>
    <t>Наименование источников внутреннего финансирования дефицита  бюджета муниципального образования Приисковый сельсовет Орджоникидзевского района Республики Хакасия</t>
  </si>
  <si>
    <t>Код источников финансирования дефицита местного бюджета муниципального образования</t>
  </si>
  <si>
    <t>01 00 00 00 00 0000 000</t>
  </si>
  <si>
    <t>Источники внутреннего финансирования  дефицитов бюджетов</t>
  </si>
  <si>
    <t>01 02 00 00 00 0000 000</t>
  </si>
  <si>
    <t>01 02 00 00 00 0000 700</t>
  </si>
  <si>
    <t>01 02 00 00 10 0000 710</t>
  </si>
  <si>
    <t>01 02 00 00 00 0000 800</t>
  </si>
  <si>
    <t>Погашение кредитов, представленных кредитными организациями в валюте российской Федерации</t>
  </si>
  <si>
    <t>01 02 00 00 10 0000 810</t>
  </si>
  <si>
    <t>01 03 01 00 00 0000 000</t>
  </si>
  <si>
    <t>01 03 01 00 00 0000 700</t>
  </si>
  <si>
    <t>01 03 01 00 10 0000 710</t>
  </si>
  <si>
    <t>01 03 01 00 00 0000 800</t>
  </si>
  <si>
    <t>Погашение бюджетных кредитов, полученных   от других бюджетов бюджетной системы Российской Федерации в валюте Российской Федерации</t>
  </si>
  <si>
    <t>01 03 01 00 10 0000 810</t>
  </si>
  <si>
    <t xml:space="preserve">01 05 00 00 00 0000 000 </t>
  </si>
  <si>
    <t>Изменение остатков средств на счетах по учету 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</si>
  <si>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</si>
  <si>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</si>
  <si>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</si>
  <si>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</si>
  <si>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</si>
  <si>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01 05 02 01 10 0000 510</t>
  </si>
  <si>
    <t>01 05 00 00 00 0000 600</t>
  </si>
  <si>
    <t>Уменьшение остатков средств бюджетов</t>
  </si>
  <si>
    <t>01 05 02 00 00 0000 600</t>
  </si>
  <si>
    <t xml:space="preserve">Уменьшение прочих остатков  средств бюджетов </t>
  </si>
  <si>
    <t>01 05 02 01 00 0000 610</t>
  </si>
  <si>
    <t>Уменьшение прочих остатков  денежных средств бюджетов</t>
  </si>
  <si>
    <t>01 05 02 01 10 0000 610</t>
  </si>
  <si>
    <t>Администраторы  источников</t>
  </si>
  <si>
    <t xml:space="preserve">Главные администраторы источников  финансирования дефицита местного бюджета  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</si>
  <si>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</si>
  <si>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</si>
  <si>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</si>
  <si>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</si>
  <si>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</si>
  <si>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</si>
  <si>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</si>
  <si>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</si>
  <si>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</si>
  <si>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</si>
  <si>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</si>
  <si>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1 06 00000 00 0000 000</t>
  </si>
  <si>
    <t xml:space="preserve"> НАЛОГИ НА ИМУЩЕСТВО</t>
  </si>
  <si>
    <t>1 06 01000 00 0000 110</t>
  </si>
  <si>
    <t xml:space="preserve"> Налог на имущество физических лиц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</si>
  <si>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</si>
  <si>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</si>
  <si>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</si>
  <si>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</si>
  <si>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</si>
  <si>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</si>
  <si>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</si>
  <si>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 бюджетам субъектов   Российской Федерации  и муниципальных образований</t>
  </si>
  <si>
    <t>Дотации на выравнивание бюджетной обеспеченности</t>
  </si>
  <si>
    <t>Субвенции бюджетам на осуществление  первичного воинского учета на территориях, где  отсутствуют военные комиссариаты</t>
  </si>
  <si>
    <t>Итого доходов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</si>
  <si>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</si>
  <si>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</si>
  <si>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</si>
  <si>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</si>
  <si>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</si>
  <si>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</si>
  <si>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</si>
  <si>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Другие вопросы в области национальной безопасности и провоохранительной деятельности</t>
  </si>
  <si>
    <t>Обеспечение деятельности  органов местного самоуправления , муниципальных учреждений муниципального образования Приисковый сельсовет</t>
  </si>
  <si>
    <t>Резервные фонды</t>
  </si>
  <si>
    <t>Непрограммные расходы в сфере установленных функций органов местного самоуправления, муниципальных учреждений Приискового сельсовета</t>
  </si>
  <si>
    <t>Обеспечение деятельности органов местного самоуправления, муниципальных учреждений муниципального образования Приисковый сельсовет</t>
  </si>
  <si>
    <t>Резервные фонды местных администраций</t>
  </si>
  <si>
    <t>40 1 00 07050</t>
  </si>
  <si>
    <t>Иные бюджетные ассигнования</t>
  </si>
  <si>
    <t>800</t>
  </si>
  <si>
    <t>Субсидии бюджетам субъектов Российской Федерации и муниципальных образований (межбюджетные субсидии)</t>
  </si>
  <si>
    <t>243</t>
  </si>
  <si>
    <t>Закупка товаров, работ, услуг в целях капитального ремонта государственного (муниципального) имущества</t>
  </si>
  <si>
    <t>40 1 00 20020</t>
  </si>
  <si>
    <t>40 1 00 71260</t>
  </si>
  <si>
    <t>Обеспечение первичных мер пожарной безопасности</t>
  </si>
  <si>
    <t>Субвенции бюджетам сельских поселений  на оплату жилищно-коммунальных услуг отдельным категориям граждан</t>
  </si>
  <si>
    <t>Субвенции бюджетам   на оплату жилищно-коммунальных услуг отдельным категориям граждан</t>
  </si>
  <si>
    <t>Закупка товаров,  работ и  услуг для  государственных (муниципальных) нужд</t>
  </si>
  <si>
    <t>Иные закупки товаров, работ и услуг для обеспечения государственных (муниципальных )нужд</t>
  </si>
  <si>
    <t>40 2 00 02180</t>
  </si>
  <si>
    <t>200</t>
  </si>
  <si>
    <t>240</t>
  </si>
  <si>
    <t>Иные выплаты персоналу учреждений, за исключением фонда оплаты труда</t>
  </si>
  <si>
    <t>40 1 00 70270</t>
  </si>
  <si>
    <t>120</t>
  </si>
  <si>
    <t>830</t>
  </si>
  <si>
    <t>850</t>
  </si>
  <si>
    <t>410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</si>
  <si>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</si>
  <si>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</si>
  <si>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</si>
  <si>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</si>
  <si>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</si>
  <si>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</si>
  <si>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Бюджетные инвестиции</t>
  </si>
  <si>
    <t>Публичные нормативные социальные выплаты</t>
  </si>
  <si>
    <t>Расходы на выплаты персоналу казенных учреждений</t>
  </si>
  <si>
    <t>Расходы на выплату персоналу казенных учреждений</t>
  </si>
  <si>
    <t>Муниципальная программа "Пожарная безопасность и защита населения на территории Приискового сельсовета от чрезвычайных ситуаций на 2018 и плановый период 2019 и 2020 годов"</t>
  </si>
  <si>
    <t>Мероприятия, направленные на обеспечение противопожарной безопасности на территории муниципального образования Приисковый сельсовет</t>
  </si>
  <si>
    <t>18 0 01 00000</t>
  </si>
  <si>
    <t>18 0 01 08000</t>
  </si>
  <si>
    <t>18 0 00 00000</t>
  </si>
  <si>
    <t>Муниципальная программа "Развитие транспортной системы на 2018-2026 годы"</t>
  </si>
  <si>
    <t>Мероприятия на содержание и развитие автомобильных дорог</t>
  </si>
  <si>
    <t>19 0 01 01400</t>
  </si>
  <si>
    <t>19 0 01 00000</t>
  </si>
  <si>
    <t>Мероприятия, направленные на оказание поддержки субъектам малого и среднего предпринимательства на территории муниципального образования Приисковый сельсовет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</si>
  <si>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 на 2018 и плановый период 2019-2020годов»</t>
  </si>
  <si>
    <t>Программа комплексного развития системы коммунальной инфраструктуры на 2017-2021гг и на перспективу до 2026г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</si>
  <si>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</si>
  <si>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Муниципальная программа «Спорт, физкультура и здоровье на 2018 год и плановый период 2019-2020гг»</t>
  </si>
  <si>
    <t>Исполнение судебных актов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</si>
  <si>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</si>
  <si>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</si>
  <si>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</si>
  <si>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</si>
  <si>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</si>
  <si>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</si>
  <si>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</si>
  <si>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Субвенции бюджетам сельских поселений на осуществлении первичного  воинского учета на территориях, где отсутствуют военные комиссариаты</t>
  </si>
  <si>
    <t>Прочие субвенции 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</si>
  <si>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</si>
  <si>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 бюджетам сельских поселений для компенсации 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</si>
  <si>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</si>
  <si>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 от бюджетов муниципальных районов</t>
  </si>
  <si>
    <t>Погашение  бюджетами сельских поселений кредитов  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</si>
  <si>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</si>
  <si>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 xml:space="preserve">Увеличение прочих остатков денежных средств бюджетов </t>
  </si>
  <si>
    <t>Уменьшение прочих остатков денежных средств бюджетов сельских поселений</t>
  </si>
  <si>
    <t>Земельный налог с физических лиц</t>
  </si>
  <si>
    <t>Земельный налог с организаций</t>
  </si>
  <si>
    <t>Дотации  бюджетам бюджетной системы Российской Федерации</t>
  </si>
  <si>
    <t>Задолженность и перерасчеты по отмененным  налогам, сборам и иным обязательным платежам</t>
  </si>
  <si>
    <t>Земельный налог (по обязательствам,     возникшим до 1 января 2006года) мобилизуемый на территориях поселений</t>
  </si>
  <si>
    <t>1 09 04000 00 0000 110</t>
  </si>
  <si>
    <t>1 09 04050 13 0000 110</t>
  </si>
  <si>
    <t>(рублей)</t>
  </si>
  <si>
    <t>Наименование доходов</t>
  </si>
  <si>
    <t xml:space="preserve">                              Наименование</t>
  </si>
  <si>
    <t xml:space="preserve">Администрация Приискового сельсовета Орджоникидзевского района Республики Хакасия  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</si>
  <si>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</si>
  <si>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</si>
  <si>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</si>
  <si>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</si>
  <si>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</si>
  <si>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</si>
  <si>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</si>
  <si>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</si>
  <si>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</si>
  <si>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</si>
  <si>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</si>
  <si>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</si>
  <si>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</si>
  <si>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</si>
  <si>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Органы внутренних дел</t>
  </si>
  <si>
    <t>Обеспечение пожарной безопасности</t>
  </si>
  <si>
    <t>Национальная экономика</t>
  </si>
  <si>
    <t>Общеэкономические вопросы</t>
  </si>
  <si>
    <t>Мероприятия по профилактике безнадзорности и правонарушений несовершеннолетних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</si>
  <si>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</si>
  <si>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</si>
  <si>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</si>
  <si>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Мероприятия в области жилищно-коммунального хозяйства</t>
  </si>
  <si>
    <t>Мероприятия в области жилищного хозяйства</t>
  </si>
  <si>
    <t>Коммунальное хозяйство</t>
  </si>
  <si>
    <t>Мероприятия в области коммунального хозяйства</t>
  </si>
  <si>
    <t>Благоустройство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</si>
  <si>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</si>
  <si>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</si>
  <si>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</si>
  <si>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</si>
  <si>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>Молодежная политика и оздоровление детей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</si>
  <si>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</si>
  <si>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</si>
  <si>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</si>
  <si>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</si>
  <si>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</si>
  <si>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Доплаты к пенсиям муниципальных служащих муниципального образования Приисковый сельсовет</t>
  </si>
  <si>
    <t>Публичные нормативные социальные выплаты гражданам</t>
  </si>
  <si>
    <t>01</t>
  </si>
  <si>
    <t>00</t>
  </si>
  <si>
    <t>02</t>
  </si>
  <si>
    <t>03</t>
  </si>
  <si>
    <t>04</t>
  </si>
  <si>
    <t>05</t>
  </si>
  <si>
    <t>07</t>
  </si>
  <si>
    <t>08</t>
  </si>
  <si>
    <t>09</t>
  </si>
  <si>
    <t>Адресная социальная поддержка граждан, находящихся в трудной жизненной ситуации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</si>
  <si>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</si>
  <si>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</si>
  <si>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</si>
  <si>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</si>
  <si>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гла-вы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</si>
  <si>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</si>
  <si>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</si>
  <si>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</si>
  <si>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</si>
  <si>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</si>
  <si>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 xml:space="preserve">Доплаты к пенсиям муниципальных служащих муниципального образования Приисковый сельсовет </t>
  </si>
  <si>
    <t>Прочие безвозмездные поступления в бюджеты  сельских поселений</t>
  </si>
  <si>
    <t>10 0 01 01000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</si>
  <si>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</si>
  <si>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</si>
  <si>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</si>
  <si>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11 0 00 00000</t>
  </si>
  <si>
    <t>11 0 01 02100</t>
  </si>
  <si>
    <t>11 0 01 02000</t>
  </si>
  <si>
    <t>11 0 01 02200</t>
  </si>
  <si>
    <t>11 0 01 00000</t>
  </si>
  <si>
    <t>Обеспечение мер социальной поддержки отдельным категориям граждан</t>
  </si>
  <si>
    <t xml:space="preserve">Обеспечение деятельности подведомственных учреждений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пункты)  </t>
  </si>
  <si>
    <t>40 1 00 45200</t>
  </si>
  <si>
    <t>40 1 00 45000</t>
  </si>
  <si>
    <t>40 1 00 00000</t>
  </si>
  <si>
    <t>40 0 00 00000</t>
  </si>
  <si>
    <t>40 1 00 44000</t>
  </si>
  <si>
    <t>40 1 00 51180</t>
  </si>
  <si>
    <t>12 0 01 03000</t>
  </si>
  <si>
    <t>12 0 00 00000</t>
  </si>
  <si>
    <t>12 0 01 00000</t>
  </si>
  <si>
    <t xml:space="preserve">Обеспечение профилактики безнадзорности и правонарушений несовершеннолетних </t>
  </si>
  <si>
    <t>13 0 01 04000</t>
  </si>
  <si>
    <t>13 0 01 00000</t>
  </si>
  <si>
    <t xml:space="preserve">Обеспечение мер борьбы с преступностью и профилактике правонарушений </t>
  </si>
  <si>
    <t>13 0 00 00000</t>
  </si>
  <si>
    <t>40 1 00 02180</t>
  </si>
  <si>
    <t>40 1 00 02470</t>
  </si>
  <si>
    <t>14 0 01 07000</t>
  </si>
  <si>
    <t xml:space="preserve">04 </t>
  </si>
  <si>
    <t>14 0 01 00000</t>
  </si>
  <si>
    <t>Обеспечение энергоэффективности и энергосбережения на объектах муниципальной собственности</t>
  </si>
  <si>
    <t>14 0 00 00000</t>
  </si>
  <si>
    <t>15 0 00 00000</t>
  </si>
  <si>
    <t>15 0 01 00000</t>
  </si>
  <si>
    <t xml:space="preserve">Профилактика дорожно-транспортных происшествий </t>
  </si>
  <si>
    <t xml:space="preserve">05 </t>
  </si>
  <si>
    <t xml:space="preserve">Обеспечение мерборьбы с преступностью и профилактике правонарушений 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</si>
  <si>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</si>
  <si>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</si>
  <si>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</si>
  <si>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</si>
  <si>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</si>
  <si>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</si>
  <si>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</si>
  <si>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</si>
  <si>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40 2 00 13000</t>
  </si>
  <si>
    <t>40 2 00 11000</t>
  </si>
  <si>
    <t>40 2 00 10000</t>
  </si>
  <si>
    <t>40 2 00 25000</t>
  </si>
  <si>
    <t>40 2 00 23000</t>
  </si>
  <si>
    <t>40 2 00 45000</t>
  </si>
  <si>
    <t>40 2 00 44000</t>
  </si>
  <si>
    <t>40 2 00 43000</t>
  </si>
  <si>
    <t>40 2 00 41000</t>
  </si>
  <si>
    <t>40 2 00 42000</t>
  </si>
  <si>
    <t>40 2 00 40000</t>
  </si>
  <si>
    <t>руб.</t>
  </si>
  <si>
    <t>(руб.)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</si>
  <si>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</si>
  <si>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Дорожное хозяйство (дорожный фонд)</t>
  </si>
  <si>
    <t>40 2 00 71520</t>
  </si>
  <si>
    <t>Реализация мероприятий, направленных на энергосбережение и повышение энергетической эффективности</t>
  </si>
  <si>
    <t>1 03 02000 01 0000 110</t>
  </si>
  <si>
    <t>Акцизы по подакцизным товарам (продукции), производимым на территории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</si>
  <si>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</si>
  <si>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</si>
  <si>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</si>
  <si>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</si>
  <si>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</si>
  <si>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</si>
  <si>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</si>
  <si>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</si>
  <si>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</si>
  <si>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</si>
  <si>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2 02 02000 00 0000 151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</si>
  <si>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</si>
  <si>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</si>
  <si>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</si>
  <si>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Прочие субсидии бюджетам сельских поселений</t>
  </si>
  <si>
    <t>Обеспечение проведения выборов и референдумов</t>
  </si>
  <si>
    <t>40 1 00 20030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</si>
  <si>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</si>
  <si>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</si>
  <si>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</si>
  <si>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</si>
  <si>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переселению граждан из аварийного жилищного фонда за счет средств республиканского бюджета Республики Хакасия</t>
  </si>
  <si>
    <t>119</t>
  </si>
  <si>
    <t>2 02 02088 10 0002 151</t>
  </si>
  <si>
    <t>2 02 02089 10 0002 151</t>
  </si>
  <si>
    <t>414</t>
  </si>
  <si>
    <t>40 20 0 09502</t>
  </si>
  <si>
    <t>40 20 0 09000</t>
  </si>
  <si>
    <t>40 20 0 09602</t>
  </si>
  <si>
    <t>Бюджетные инвестиции в объекты капитального строительства государственной (муниципальной) собственности</t>
  </si>
  <si>
    <t>1 14 00000 00 0000 000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</si>
  <si>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</si>
  <si>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</si>
  <si>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2 02 02088 00 0000 151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</si>
  <si>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</si>
  <si>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</si>
  <si>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</si>
  <si>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</si>
  <si>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</si>
  <si>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</si>
  <si>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</si>
  <si>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Муниципальная программа</t>
  </si>
  <si>
    <t>Муниципальная программа "Переселение граждан из ветхого и аварийного  Жилищного фонда на 2015-2016 годы"</t>
  </si>
  <si>
    <t>16 0 01 S9602</t>
  </si>
  <si>
    <t>831</t>
  </si>
  <si>
    <t>1 11 05030 00 0000 120</t>
  </si>
  <si>
    <t>Наименование целевых  программ</t>
  </si>
  <si>
    <t>Рз</t>
  </si>
  <si>
    <t>Код главы</t>
  </si>
  <si>
    <t xml:space="preserve">Администрация Приискового сельсовета Орджоникидзевского  района  Республики  Хакасия </t>
  </si>
  <si>
    <t>Социальная  политика</t>
  </si>
  <si>
    <t>Администрация Приискового сельсовета Орджоникидзевского  района  Республики  Хакасия</t>
  </si>
  <si>
    <t xml:space="preserve">Социальное  обеспечение  населения </t>
  </si>
  <si>
    <t xml:space="preserve">Образование </t>
  </si>
  <si>
    <t xml:space="preserve">Мероприятия, направленные на усиление мер по борьбе с преступностью и профилактике правонарушений </t>
  </si>
  <si>
    <t xml:space="preserve">Национальная безопасность и правоохранительная деятельность </t>
  </si>
  <si>
    <t>Жилищно- коммунальное хозяйство</t>
  </si>
  <si>
    <t>Мероприятия, направленные на повышения безопасности дорожного движения</t>
  </si>
  <si>
    <t>Итого:</t>
  </si>
  <si>
    <t>№п/п</t>
  </si>
  <si>
    <t>Наименование объектов</t>
  </si>
  <si>
    <t>1.</t>
  </si>
  <si>
    <t>1.1.</t>
  </si>
  <si>
    <t>Капитальный ремонт муниципального жилищного фонда</t>
  </si>
  <si>
    <t>ИТОГО:</t>
  </si>
  <si>
    <t>1 09 00000 00 0000 000</t>
  </si>
  <si>
    <t>Налоги на имущество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</si>
  <si>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</si>
  <si>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</si>
  <si>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</si>
  <si>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</si>
  <si>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</si>
  <si>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</si>
  <si>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
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</si>
  <si>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</si>
  <si>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</si>
  <si>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</si>
  <si>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>Глава  муниципального образования Приисковый сельсовет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</si>
  <si>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</si>
  <si>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Приисковый сельсовет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</si>
  <si>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</si>
  <si>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</si>
  <si>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>Уплата прочих налогов,сборов (Негатив,госпош)</t>
  </si>
  <si>
    <t>Мероприятия направленные на усиление мер  по борьбе с преступностью и профилактике правонарушений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</si>
  <si>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</si>
  <si>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</si>
  <si>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</si>
  <si>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</si>
  <si>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</si>
  <si>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Обеспечение деятельности подведомственных учреждений(Мероприятия связанные с противопожарной безопасностью территорий)</t>
  </si>
  <si>
    <t xml:space="preserve">Жилищно- коммунальное хозяйство </t>
  </si>
  <si>
    <t>Компенсация выпадающих доходов организациям, представляющим населению жилищные услуги по тарифам, не обеспечивающим возмещение издержек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</si>
  <si>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</si>
  <si>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</si>
  <si>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</si>
  <si>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</si>
  <si>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>Мероприятия напрапвленные на повышение безопасности дорожного движения</t>
  </si>
  <si>
    <t xml:space="preserve">Уличное освещение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</si>
  <si>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</si>
  <si>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деятельности подведомственных  учреждений (Сельские дома культуры)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</si>
  <si>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</si>
  <si>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</si>
  <si>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</si>
  <si>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</si>
  <si>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</si>
  <si>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244</t>
  </si>
  <si>
    <t>852</t>
  </si>
  <si>
    <t>13</t>
  </si>
  <si>
    <t>10</t>
  </si>
  <si>
    <t>12</t>
  </si>
  <si>
    <t>810</t>
  </si>
  <si>
    <t>111</t>
  </si>
  <si>
    <t>112</t>
  </si>
  <si>
    <t>313</t>
  </si>
  <si>
    <t>11</t>
  </si>
  <si>
    <t>1 06 06033 10 0000 110</t>
  </si>
  <si>
    <t>1 06 06030 00 0000 110</t>
  </si>
  <si>
    <t>1 06 06043 10 0000 110</t>
  </si>
  <si>
    <t>1 06 06040 00 0000 110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</si>
  <si>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</si>
  <si>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</si>
  <si>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</si>
  <si>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</si>
  <si>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</si>
  <si>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</si>
  <si>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</si>
  <si>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</si>
  <si>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</si>
  <si>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</si>
  <si>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</si>
  <si>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</si>
  <si>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011 01 02 00 00 10 0000 710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</si>
  <si>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</si>
  <si>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</si>
  <si>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</si>
  <si>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</si>
  <si>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</si>
  <si>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</si>
  <si>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</si>
  <si>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011 01 03 01 00 10 0000 710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</si>
  <si>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</si>
  <si>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</si>
  <si>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</si>
  <si>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</si>
  <si>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</si>
  <si>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</si>
  <si>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</si>
  <si>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</si>
  <si>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</si>
  <si>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</si>
  <si>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</si>
  <si>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</si>
  <si>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</si>
  <si>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</si>
  <si>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</si>
  <si>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>2 02 40014 10 0000 151</t>
  </si>
  <si>
    <t>2 02 49999 10 0000 151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</si>
  <si>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</si>
  <si>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</si>
  <si>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</si>
  <si>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</si>
  <si>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</si>
  <si>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</si>
  <si>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</si>
  <si>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</si>
  <si>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(тыс.руб.)</t>
  </si>
  <si>
    <t>Исполнение судебных актов Российской Федерации и мировых соглашений по возмещению и причинению вреда</t>
  </si>
  <si>
    <t>1 03 00000 00 0000 000</t>
  </si>
  <si>
    <t>НАЛОГИ НА ТОВАРЫ (РАБОТЫ, УСЛУГИ), РЕАЛИЗУЕМЫЕ НА ТЕРРИТОРИИ РОССИЙСКОЙ ФЕДЕРАЦИИ</t>
  </si>
  <si>
    <t>Мероприятия направленные на содержание автомобильных дорог общего пользования местного значения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</si>
  <si>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</si>
  <si>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</si>
  <si>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</si>
  <si>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НАЛОГОВЫЕ И НЕНАЛОГОВЫЕ ДОХОДЫ</t>
  </si>
  <si>
    <t>Субвенции бюджетам сельских поселений  на осуществление  первичного воинского учета на территориях, где  отсутствуют военные комиссариаты</t>
  </si>
  <si>
    <t>16 0 01 00000</t>
  </si>
  <si>
    <t>16 0 01 02000</t>
  </si>
  <si>
    <t>16 0 00 00000</t>
  </si>
  <si>
    <t>19 0 00 00000</t>
  </si>
  <si>
    <t>Муниципальная программа "Профилактика терроризма и экстремизма в Администрации Приискового сельсовета на 2018г и плановый период 2019 и 2020 годов"</t>
  </si>
  <si>
    <t>20 0 00 00000</t>
  </si>
  <si>
    <t>20 0 01 00000</t>
  </si>
  <si>
    <t>20 0 01 01000</t>
  </si>
  <si>
    <t>17 0 00 00000</t>
  </si>
  <si>
    <t>17 0 01 00000</t>
  </si>
  <si>
    <t>Мероприятия, направленные на обеспечение профилактики терроризма и экстремизма</t>
  </si>
  <si>
    <t>Обеспечение деятельности органов местного самоуправления , муниципальных учреждений муниципального образования Приисковый сельсовет</t>
  </si>
  <si>
    <t>15 0 01 09000</t>
  </si>
  <si>
    <t>Реализация мероприятий по передаче полномочий в сфере решения вопросов градостроительной деятельности</t>
  </si>
  <si>
    <t>40 1 00 09050</t>
  </si>
  <si>
    <t xml:space="preserve">Физическая культура </t>
  </si>
  <si>
    <r>
  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       227 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 Налогового кодекса Российской  Федерации</t>
    </r>
  </si>
  <si>
    <t>Налог на доходы физических лиц с доходов ,полученных от осуществления деятельности физическими лицами , зарегистрированными в качестве индивидуальных предпринимателей , нотариусов , занимающихся частной практикой , адвокатов ,учредивших адвокатские кабинеты и других лиц ,занимающихся частной практикой в соответствии со статьей 227 Налогового кодекса Российской  Федерации</t>
  </si>
  <si>
    <t>Налог на доходы физических лиц с доходов , полученных физическими лицами в соответствии со статьей 228 Налогового кодекса Российской  Федерации</t>
  </si>
  <si>
    <t>2 02 40000 00 0000 151</t>
  </si>
  <si>
    <t>Иные межбюджетные трансферты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</si>
  <si>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</si>
  <si>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</si>
  <si>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</si>
  <si>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2 02 49999 00 0000 151</t>
  </si>
  <si>
    <t>Прочие межбюджетные трансферты, передаваемые бюджетам</t>
  </si>
  <si>
    <t xml:space="preserve"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</si>
  <si>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</si>
  <si>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</si>
  <si>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Администратор доходов</t>
  </si>
  <si>
    <t>главы</t>
  </si>
  <si>
    <t>2 07 05030 10 0000 150</t>
  </si>
  <si>
    <t>2 02 90054 10 0000 150</t>
  </si>
  <si>
    <t>2 02 49999 10 0000 150</t>
  </si>
  <si>
    <t>2 02 40014 10 0000 150</t>
  </si>
  <si>
    <t>2 02 45160 10 0000 150</t>
  </si>
  <si>
    <t>2 02 39999 10 0000 150</t>
  </si>
  <si>
    <t>2 02 35250 10 0000 150</t>
  </si>
  <si>
    <t>2 02 35118 10 0000 150</t>
  </si>
  <si>
    <t>2 02 29999 10 0000 150</t>
  </si>
  <si>
    <t>2 02 15002 10 0000 150</t>
  </si>
  <si>
    <t>2 18 60010 10 0000 150</t>
  </si>
  <si>
    <t>2 19 60010 10 0000 150</t>
  </si>
  <si>
    <t>2 02 35250 00 0000 150</t>
  </si>
  <si>
    <t>2 02 10000 00 0000 150</t>
  </si>
  <si>
    <t>2 02 15002 00 0000 150</t>
  </si>
  <si>
    <t>2 02 30000 00 0000 150</t>
  </si>
  <si>
    <t>2 02 35118 00 0000 150</t>
  </si>
  <si>
    <t>2 02 40000 00 0000 150</t>
  </si>
  <si>
    <t>2 02 40014 00 0000 150</t>
  </si>
  <si>
    <t>2 02 49999 00 0000 150</t>
  </si>
  <si>
    <t>2 08 05000 10 0000 150</t>
  </si>
  <si>
    <t xml:space="preserve">Субвенции  бюджетам бюджетной системы   Российской Федерации </t>
  </si>
  <si>
    <t>Субвенции  бюджетам бюджетной системы   Российской Федерации</t>
  </si>
  <si>
    <t>Субвенции бюджетам сельских поселений на оплату жилищно-коммунальных услуг отдельным категориям граждан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</si>
  <si>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 (за исключением имущества муниципальных бюджетных и автономных учреждений)</t>
  </si>
  <si>
    <t xml:space="preserve"> Прочие доходы от компенсации затрат  бюджетов сельских поселений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</si>
  <si>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</si>
  <si>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сумм,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</si>
  <si>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</si>
  <si>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 xml:space="preserve">Погашение бюджетами сельских поселений кредитов от кредитных организаций в валюте Российской Федерации </t>
  </si>
  <si>
    <t>Бюджетные кредиты от других бюджетов бюджетной системы Российской Федерации в валюте Российской Федерации</t>
  </si>
  <si>
    <t>17 0 01 03000</t>
  </si>
  <si>
    <t>1 03 02261 01 0000 110</t>
  </si>
  <si>
    <t>1 03 02251 01 0000 110</t>
  </si>
  <si>
    <t>1 03 02241 01 0000 110</t>
  </si>
  <si>
    <t>1 03 02231 01 0000 110</t>
  </si>
  <si>
    <t>Сумма доходов на 2022 год</t>
  </si>
  <si>
    <t>1 05 00000 00 000 000</t>
  </si>
  <si>
    <t>НАЛОГИ НА СОВОКУПНЫЙ ДОХОД</t>
  </si>
  <si>
    <t>1 05 03000 01 000 110</t>
  </si>
  <si>
    <t>1 05 03010 01 000 110</t>
  </si>
  <si>
    <t>Единый сельскохозяйственный налог</t>
  </si>
  <si>
    <t>Единый сеельскохозяйственный налог</t>
  </si>
  <si>
    <t>1 08 04020 01 0000 110</t>
  </si>
  <si>
    <t>2 02 30024 10 0000150</t>
  </si>
  <si>
    <t>Субвенции бюджетам сльских поселений на выполнение передаваемых полномочий субъектов Российской Федерации</t>
  </si>
  <si>
    <t>2 02 23024 10 0000150</t>
  </si>
  <si>
    <t xml:space="preserve">Субвенции бюджетам сельских поселений на выполнение передаваемых полномочий субъектов Российской Фелерации </t>
  </si>
  <si>
    <t>2 02 40014 10 0000150</t>
  </si>
  <si>
    <t>40 1 00 70230</t>
  </si>
  <si>
    <t>Исполнение судеьных актов</t>
  </si>
  <si>
    <t>Осуществление органами местного самоуправления государственного полномочия по определению перечня должностных лиц, уплномоченных составлять протоколы об административных правонарушениях</t>
  </si>
  <si>
    <t>Осуществление органми местного самоуправления государственного полномочия по определению перечния должностных лиц, уполномоченных составлять протоколы об административных правонарушениях</t>
  </si>
  <si>
    <t>Осуществление оранами местного самоуправления государственного полномочия по определению перечня должностных лиц, уполномоченных составлять протоколы об административных правонарушениях</t>
  </si>
  <si>
    <t>Осуществление органами местного самоуправления государственного полномочия по определению перечня должностных лиц, уполномоченных, уполномоченных составлять протоколы об административных правонарушениях</t>
  </si>
  <si>
    <t>40 1 00 702030</t>
  </si>
  <si>
    <t>2 02 16001 10 0000 150</t>
  </si>
  <si>
    <t>2 02 16001 00 0000 150</t>
  </si>
  <si>
    <t>Дотации бюджетам сельских поселений на выравнивание  бюджетной обеспеченности из бюджетов муниципальных районов</t>
  </si>
  <si>
    <t>01 06 06 00 00 0000 000</t>
  </si>
  <si>
    <t>Иные источники внутреннего финансирования дефицитов бюджетов</t>
  </si>
  <si>
    <t>01 06 06 00 00 0000 700</t>
  </si>
  <si>
    <t>01 06 0000 00 0000 000</t>
  </si>
  <si>
    <t>Прочие источники внутреннего финансирования дефицитов бюджетов</t>
  </si>
  <si>
    <t>Привлечение прочих источников внутреннего финансирования дефицитов бюджетов</t>
  </si>
  <si>
    <t>Привлечение прочих источников внутреннего финансирования дефицитов бюджетов сельских поселений</t>
  </si>
  <si>
    <t>01 06 06 00 00 0000 800</t>
  </si>
  <si>
    <t>01 06 06 00 10 0000 710</t>
  </si>
  <si>
    <t>01 06 06 00 10 0000 810</t>
  </si>
  <si>
    <t>Погашение обязательствза счет прочих источников внутреннего финансирования дефицитов бюджетов</t>
  </si>
  <si>
    <t>Погашение обязательствза счет прочих источников внутреннего финансирования дефицитов бюджетов сельских поселений</t>
  </si>
  <si>
    <t>Дотации бюджетам сельских поселений на выравнивание бюджетной обеспеченности из бюджетов муниципальных районов.</t>
  </si>
  <si>
    <t>1 11 05025 10 0000 120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</si>
  <si>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</si>
  <si>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2 02 19999 10 0000 150</t>
  </si>
  <si>
    <t>Прочие дотации бюджетам сельских поселений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</si>
  <si>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</si>
  <si>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</si>
  <si>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Прочие сусидии бюджетам сельских поселений</t>
  </si>
  <si>
    <t>2  02 29999 00 0000 150</t>
  </si>
  <si>
    <t>2022 год</t>
  </si>
  <si>
    <t xml:space="preserve">2 02 20000 00 0000 150 </t>
  </si>
  <si>
    <t>2 02 29999 00 0000 150</t>
  </si>
  <si>
    <t>17 0 01 S3280</t>
  </si>
  <si>
    <t>17 0 01 S3290</t>
  </si>
  <si>
    <t>Мероприятия по поддержке коммунальной инфраструктуры</t>
  </si>
  <si>
    <t>40 1 00 S1260</t>
  </si>
  <si>
    <t>17 0 01S3280</t>
  </si>
  <si>
    <t>Сумма доходов на 2023 год</t>
  </si>
  <si>
    <t xml:space="preserve">Перечень главных  распорядителей средств
          местного  бюджета муниципального образования                    Приисковый сельсовет
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</si>
  <si>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 и  капитальному ремонту в  плановом периоде  2022 и 2023 годов  по муниципальному образованию  Приисковый сельсовет
</t>
  </si>
  <si>
    <t>Сумма на 2023 год</t>
  </si>
  <si>
    <t>Муниципальная программа «Спорт, физкультура и здоровье»</t>
  </si>
  <si>
    <t>Муниципальная программа «Адресная социальная  поддержка нетрудоспособного населения и семей с детьми "</t>
  </si>
  <si>
    <t>Муниципальная программа «Профилактика безнадзорности и правонарушений несовершеннолетних »</t>
  </si>
  <si>
    <t>Муниципальная программа «Повышение безопасности дорожного движения на территории с.Приисковое»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</si>
  <si>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 »</t>
  </si>
  <si>
    <t>Муниципальная программа "Пожарная безопасность и защита населения на территории Приискового сельсовета от чрезвычайных ситуаций "</t>
  </si>
  <si>
    <t>Муниципальная программа «Профилактика безнадзорности и правонарушений несовершеннолетних»</t>
  </si>
  <si>
    <t>Муниципальная программа "Развитие малого и среднего предпринимательства на территории Приискового сельсовета "</t>
  </si>
  <si>
    <t>Муниципальная программа «Энергосбережение и повышение энергоэффективности в муниципальном образовании Приисковый сельсовет"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</si>
  <si>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Хакасия"</t>
  </si>
  <si>
    <t>2023 год</t>
  </si>
  <si>
    <t>1.Бюджетные кредиты от других бюджетов бюджетной системы Российской Федерации в валюте Российской Федерации, в том числе:</t>
  </si>
  <si>
    <t>2. Кредиты кредитных организаций в валюте Российской Федерации, в том числе:</t>
  </si>
  <si>
    <t>- погашение бюджетами поселений кредитов от других бюджетов бюджетной системы Российской Федерации в валюте Российской Федерации</t>
  </si>
  <si>
    <t>- получение кредитов от кредитных организаций бюджетами поселений в валюте Российской Федерации</t>
  </si>
  <si>
    <t>- погашение бюджетами поселений  кредитов от кредитных организаций в валюте Российской Федерации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</si>
  <si>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Хакасия»</t>
  </si>
  <si>
    <t>Муниципальная программа "Профилактика терроризма и экстремизма в Администрации Приискового сельсовета"</t>
  </si>
  <si>
    <t>Муниципальная программа "Пожарная безопасность и защита населения на территории Приискового сельсовета от чрезвычайных ситуаций"</t>
  </si>
  <si>
    <t>Муниципальная программа "Развитие транспортной системы "</t>
  </si>
  <si>
    <t>Муниципальная программа «Профилактика безнадзорности и правонарушений несовершеннолетних на»</t>
  </si>
  <si>
    <t>Развитие систем водоснабжения, водоотведения и очистки сточных вод</t>
  </si>
  <si>
    <t>Программа комплексного развития системы коммунальной инфраструктуры</t>
  </si>
  <si>
    <t xml:space="preserve">Программа комплексного развития системы коммунальной инфраструктуры </t>
  </si>
  <si>
    <t>Мероприятия направленные на развитие системы комунальной инфраструктуры</t>
  </si>
  <si>
    <t>Развитие тем водоснабжения, водоотведения и очистки сточных вод</t>
  </si>
  <si>
    <t>Мероприятия направленнын на развитие систестемы коммунальной инфраструктуры</t>
  </si>
  <si>
    <t>Муниципальная программа "Профилактика терроризма и экстремизма в Администрации Приискового сельсовета на"</t>
  </si>
  <si>
    <t>Муниципальная программа «Адресная социальная  поддержка нетрудоспособного населения и семей с детьми"</t>
  </si>
  <si>
    <t>расходов на 2023 год</t>
  </si>
  <si>
    <t>Муниципальная программа «Энергосбережение и повышение энергоэффективности в муниципальном образовании Приисковый сельсовет "</t>
  </si>
  <si>
    <t>Муниципальная программа "Развитие малого и среднего предпринимательства на территории Приискового сельсовета"</t>
  </si>
  <si>
    <t>Мероприятия на обеспечение первичных мер пожарной безопасности</t>
  </si>
  <si>
    <t>Муниципальная программа «Адресная социальная  поддержка нетрудоспособного населения и семей с детьми »</t>
  </si>
  <si>
    <t>Муниципальная программа «Повышение безопасности дорожного движения на территории с.Приисковое"»</t>
  </si>
  <si>
    <t>Муниципальная программа "Профилактика терроризма и экстремизма в Администрации Приискового сельсовета "</t>
  </si>
  <si>
    <t>Расходов на 2022 год</t>
  </si>
  <si>
    <t>17 0 00 03000</t>
  </si>
  <si>
    <t>Муниципальная программа "Управление муниципальным имуществом Приискового сельсовета на 2019-2021 годы"</t>
  </si>
  <si>
    <t>Мероприятия направленные на повышение эффективности управления и распоряжене муниципальным имуществом</t>
  </si>
  <si>
    <t>21 0 00 00000</t>
  </si>
  <si>
    <t>21 0 01 01000</t>
  </si>
  <si>
    <t>21 0 01 00000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</si>
  <si>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</si>
  <si>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</si>
  <si>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</si>
  <si>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</si>
  <si>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2 02 20077 10 0000 150</t>
  </si>
  <si>
    <t>2 02 20077 00 0000 150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</si>
  <si>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</si>
  <si>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муниципальной собственности</t>
  </si>
  <si>
    <t>Субсдии бюджетам сельских поселений на софинансирование капитальных вложений в объекты муниципальной собственности</t>
  </si>
  <si>
    <t>400</t>
  </si>
  <si>
    <t>Капитальные вложения в объекты государственной (муниципальной) собственности</t>
  </si>
  <si>
    <t>Бюджетные инветиции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</si>
  <si>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на 2021 год</t>
  </si>
  <si>
    <t>17 0 01 S2380</t>
  </si>
  <si>
    <t>Капитальные вложения в объекты государственной (муни ципальной) собственности</t>
  </si>
  <si>
    <t>Расходов на 2023 год</t>
  </si>
  <si>
    <t>17 0 01 S2390</t>
  </si>
  <si>
    <t>Бюджетные инвестициии</t>
  </si>
  <si>
    <t>17 0 02 R5767</t>
  </si>
  <si>
    <t>Мероприятия по благоустройству сельских территорий (обустройство площадок накопления твердых коммунальных отходов)</t>
  </si>
  <si>
    <t>0</t>
  </si>
  <si>
    <t>Мероприятия по благоустройству сельских территорй (обустройство плащадок твердых коммунальных отходов)</t>
  </si>
  <si>
    <t>17 0 03 S3320</t>
  </si>
  <si>
    <t>Мероприятия по поддержке обустройства мест массового отдыха населения</t>
  </si>
  <si>
    <t>17 0 01 S3320</t>
  </si>
  <si>
    <t>40 20 0 S3250</t>
  </si>
  <si>
    <t xml:space="preserve">Обеспечение мероприятий по переселению граждан из аварийного жилищного фонда </t>
  </si>
  <si>
    <t>Привлечение кредитов от кредитных организаций бюджетами поселений  в валюте Российской Федерации</t>
  </si>
  <si>
    <t>Привлечение кредитов от кредитных организаций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</si>
  <si>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</si>
  <si>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 кредитов от других бюджетов  бюджетной системы Российской Федерации бюджетами поселений  в валюте Российской Федерации</t>
  </si>
  <si>
    <t>22 0 00 00000</t>
  </si>
  <si>
    <t>Мероприятия направленные на улучшение жилищных условий</t>
  </si>
  <si>
    <t>Муниципальная программа "Жилище"</t>
  </si>
  <si>
    <t>23 0 00 00000</t>
  </si>
  <si>
    <t>23 0 01 00000</t>
  </si>
  <si>
    <t>23 0 01 01000</t>
  </si>
  <si>
    <t>Расходов на 2024 год</t>
  </si>
  <si>
    <t xml:space="preserve">Перечень
муниципальных целевых программ, предусмотренных к финансированию из местного бюджета муниципального образования
Приисковый сельсовет на 2023-2024 годы
</t>
  </si>
  <si>
    <t>Муниципальная программа "Переселение граждан из аварийного жилищного фонда на территории Приискового сельсовета в 2022-2023 годах"</t>
  </si>
  <si>
    <t>Муниципальная программа "Развитие  транспортной системы на 2018-2026 годы"</t>
  </si>
  <si>
    <t>Муниципальная программа "Развитие  транспортной системы на 2018-2026 года "</t>
  </si>
  <si>
    <t>Программа комплексного развития системы коммунальной инфраструктуры на 2021-2025гг и на перспективу до 2030г</t>
  </si>
  <si>
    <t>Муниципальная программа "Развитие муниципальной службы в администрации Приискового сельсовета на 2020-2022годы"</t>
  </si>
  <si>
    <t>24 0 00 00000</t>
  </si>
  <si>
    <t>24 0 01 00000</t>
  </si>
  <si>
    <t>24 0 01 01000</t>
  </si>
  <si>
    <t>Мероприятия, направленные на развитие муниципальной службы</t>
  </si>
  <si>
    <t xml:space="preserve">Перечень
муниципальных целевых программ, предусмотренных к финансированию из местного бюджета муниципального образования
Приисковый сельсовет на 2022 год
</t>
  </si>
  <si>
    <t>Муниципальная программа "Управление муниципальным имуществом"</t>
  </si>
  <si>
    <t>Мероприятия, направленные на повышение эффективности управления и распоряжения муниципальным имуществом</t>
  </si>
  <si>
    <t xml:space="preserve">Доходы местного бюджета муниципального образования
Приисковый сельсовет  на плановый период 2023-2024 год
</t>
  </si>
  <si>
    <t>Сумма доходов на 2024 год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</si>
  <si>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Приисковый  сельсовет на 2022 год </t>
  </si>
  <si>
    <t>2022год</t>
  </si>
  <si>
    <t>Муниципальная программа "Развитие муниципальной службы в Администрации Приискового сельсовета на 2020-2022 годы"</t>
  </si>
  <si>
    <t>Бюджетные инвестиции в объкты капитального строительства государственной (муниципальной собственности)</t>
  </si>
  <si>
    <t>23 0 01 02000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</si>
  <si>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муниципального образования Приисковый  сельсовет на 2023-2024года </t>
  </si>
  <si>
    <t>2024 год</t>
  </si>
  <si>
    <t>расходов на 2024 год</t>
  </si>
  <si>
    <t xml:space="preserve">Ведомственная структура расходов местного бюджета 
муниципального образования Приисковый  сельсовет  
на плановый период 2023 и 2024 годов
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</si>
  <si>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и капитальному  ремонту в 2022 году  по муниципальному образованию  Приисковый сельсовет
</t>
  </si>
  <si>
    <t>Сумма на 2024 год</t>
  </si>
  <si>
    <t xml:space="preserve">Программа
муниципальных внутренних заимствований  муниципального образования
Приисковый сельковый сельсовет на 2022 год и на плановый период 2023 и 2024 годов
</t>
  </si>
  <si>
    <t>- привлечение кредитов от других бюджетов бюджетной системы Российской Федерации бюджетам поселений в валюте Российской Федерации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</si>
  <si>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</si>
  <si>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</si>
  <si>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Привлечение кредитов от кредитных организаций бюджетами сельских поселений в валюте Российской Федерации</t>
  </si>
  <si>
    <t>Привлечение кредитов от других бюджетов бюджетной системы Российской Федерации бюджетами сельских поселений в валюте Российской Федерации</t>
  </si>
  <si>
    <t>2 02 19999 00 0000 150</t>
  </si>
  <si>
    <t>Прочие дотации</t>
  </si>
  <si>
    <t xml:space="preserve"> 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</si>
  <si>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</t>
  </si>
  <si>
    <t>40 1 00 S3450</t>
  </si>
  <si>
    <t>Обеспечение услугами связи в части предоставления широкополостного доступа к сети "Интернет" социально-значимых объектах</t>
  </si>
  <si>
    <t>23 0 01 S3250</t>
  </si>
  <si>
    <t>40 100 S1260</t>
  </si>
  <si>
    <t xml:space="preserve">Приложение № 17
                                                       к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Орджоникидзевского района Республики Хакасия на 2022 и плановый период 2023 и 2024 годов"                                                        от     декабря 2021 года №                                       
</t>
  </si>
  <si>
    <t xml:space="preserve">Приложение  1
                                                        к  решению Совета  депутатов    Приискового  сельсовета      
"О бюджете муниципального образования Приисковый сельсовет Орджоникидзевского района Республики Хакасия на 2022 и плановый период 2023 и 2024 годов"                                                                                      от   29  декабря 2021 года № 39       </t>
  </si>
  <si>
    <t xml:space="preserve">Приложение № 3
                                                        к  решению Совета  депутатов  Приискового  сельсовета      
"О бюджете муниципального образования Приисковый сельсовет Орджоникидзевского района Республики Хакасия на 2022 и плановый период 2023 и 2024 годов"                                                  от    29 декабря 2021 года №  39                          </t>
  </si>
  <si>
    <t>Приложение № 6
                                                        к 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 Орджоникидзевского района Республики Хакасия на 2022 и плановый период 2023 и 2024 годов"                                                                                                    от    29 декабря 2021 года №  39</t>
  </si>
  <si>
    <t>Приложение № 7
                                                        к 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 Орджоникидзевского района Республики Хакасия на 2022 и плановый период 2023 и 2024 годов"                                                                                                    от    29 декабря 2021 года №  39</t>
  </si>
  <si>
    <t>Приложение № 7
                                                        к 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 Орджоникидзевского района Республики Хакасия на 2022 и плановый период 2023 и 2024годов"                                                                                                                                                                                                                               от    29 декабря 2021 года №  39</t>
  </si>
  <si>
    <t xml:space="preserve">Ведомственная структура расходов местного бюджета 
муниципального образования Приисковый  сельсовет  на 2022 год
</t>
  </si>
  <si>
    <t>расходов на 2022 год</t>
  </si>
  <si>
    <t>Приложение № 15
                                                        к решению Совета  депутатов  Приискового  сельсовета                                                                   "О бюджете муниципального образования Приисковый    сельсовет Орджоникидзевского района                         Республики Хакасия на 2022 и плановый период 2023 и 2024 годов"                                                                                                                                 от 29  декабря 2021 года №  39</t>
  </si>
  <si>
    <t>Приложение № 16
                                                        к решению Совета  депутатов  Приискового  сельсовета                                                                   "О бюджете муниципального образования Приисковый    сельсовет Орджоникидзевского района                         Республики Хакасия на 2022 и плановый период 2023 и 2024 годов"                                                                                                                                 от    29 декабря 2021 года №  39</t>
  </si>
  <si>
    <t>Сумма на 2022 год</t>
  </si>
  <si>
    <t>Источники  финансирования дефицита местного бюджета муниципального образования Приисковый  сельсовет на 2022 год</t>
  </si>
  <si>
    <t>на 2022год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</si>
  <si>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Приисковый сельсовет Орджоникидзевского
района Республики Хакасия  на 2022 год и  плановый период 2023 и 2024 годов 
</t>
  </si>
  <si>
    <t>на 2022 год и на плановый перид 2023-2024 годов</t>
  </si>
  <si>
    <t>"</t>
  </si>
  <si>
    <t xml:space="preserve">Доходы местного бюджета муниципального образования
Приисковый сельсовет  на  2022 год
</t>
  </si>
  <si>
    <t>2 02 20299 00 0000 151</t>
  </si>
  <si>
    <t>2 02 20299 10 0000 151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</si>
  <si>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</si>
  <si>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</si>
  <si>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Приложение № 3
                                                        к  решению Совета депутатов Приискового  сельсовета      
"О бюджете муниципального образования Приисковый сельсовет Орджоникидзевского района                                                       Республики Хакасия на 2022 и плановый период 2023 и 2024 годов"                                                                                                                                                                                     от    16 марта 2022г  №                                                  </t>
  </si>
  <si>
    <t>2 02  20302 00 0000 151</t>
  </si>
  <si>
    <t>2 02 20302 10 0000 151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</si>
  <si>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</si>
  <si>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</si>
  <si>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Приложение 5
                                                     "Доходы местного бюджета муниципального образования
Приисковый сельсовет  на плановый период 2023-2024 год решения Совета  депутатов  Приискового  сельсовета      
                                                                                               Орджоникидзевского района Республики Хакасия от    29 декабря 2021 года  №  39                                       
</t>
  </si>
  <si>
    <t xml:space="preserve">Приложение № 4
                                                        "Доходы местного бюджета муниципального образования
Приисковый сельсовет  на  2022 год  решения Совета депутатов Приискового  сельсовета      
Орджоникидзевского района Республики Хакасия                                                                                                                                                                                     от    29 декабря 2021г  №  39                                                </t>
  </si>
  <si>
    <t xml:space="preserve">Приложение 9
                                                      "Распределение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Приисковый  сельсовет на 2022 год  решения Совета  депутатов  Приискового  сельсовета      
                                                                                              Орджоникидзевского района Республики Хакасия                                                                                                                                                                                         от    29 декабря 2021 года  №  39                                       
</t>
  </si>
  <si>
    <t>22 0 F3 67483</t>
  </si>
  <si>
    <t>Обеспечение устойчивого сокращения нерпигодного для проживания жилищного фонда</t>
  </si>
  <si>
    <t xml:space="preserve">Приложение  10
                                                      "Распределение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муниципального образования Приисковый  сельсовет на 2023-2024года решения Совета  депутатов  Приискового  сельсовета      
                                                                                                                                 Орджоникидзевского района Республики Хакасия                                                                                                          от   29 декабря 2021 года  №  39                                       </t>
  </si>
  <si>
    <t xml:space="preserve">Приложение  11
                                                     "Ведомственная структура расходов местного бюджета 
муниципального образования Приисковый  сельсовет  на 2022 год решения Совета  депутатов  Приискового  сельсовета      
                                                                                                                                 Орджоникидзевского района Республики Хакасия                                                                                                           от   29 декабря 2021 года  №  39                                       </t>
  </si>
  <si>
    <t xml:space="preserve">Приложение  12
                                                      "Ведомственная структура расходов местного бюджета муниципального образования Приисковый  сельсовет на плановый период 2023 и 2024 годов
 решения Совета  депутатов  Приискового  сельсовета      
                                                                                                                                Орджоникидзевского района Республики Хакасия                                                                                              от   29 декабря 2021 года  №  39                                       </t>
  </si>
  <si>
    <t xml:space="preserve">Приложение  13
                                                     "Перечень
муниципальных целевых программ, предусмотренных к финансированию из местного бюджета муниципального образования
Приисковый сельсовет на 2022 год решения Совета  депутатов  Приискового  сельсовета      
                                                                                                                            Орджоникидзевского района Республики Хакасия                                                                                               от   29 декабря 2021 года  №  39                                       </t>
  </si>
  <si>
    <t xml:space="preserve">Приложение  14
                                                      "Перечень
муниципальных целевых программ, предусмотренных к финансированию из местного бюджета муниципального образования
Приисковый сельсовет на 2023-2024 годы решения Совета  депутатов  Приискового  сельсовета      
                                                                                                                                                Орджоникидзевского района Республики Хакасия                                                                                                                      от   29 декабря 2021 года  №  39                                       </t>
  </si>
  <si>
    <t>2 02 20299 00 0000 150</t>
  </si>
  <si>
    <t>2 02 20299 10 0000 150</t>
  </si>
  <si>
    <t>2 02  20302 00 0000 150</t>
  </si>
  <si>
    <t>2 02 20302 10 0000 150</t>
  </si>
  <si>
    <t>22 0 F3 67484</t>
  </si>
  <si>
    <t>на 2022 год</t>
  </si>
  <si>
    <t xml:space="preserve">Приложение № 1
                                                        "Источники  финансирования дефицита местного бюджета муниципального образования Приисковый  сельсовет на 2022 год  решения Совета депутатов Приискового  сельсовета      
Орджоникидзевского района Республики Хакасия                                                                                                                                                                                     от    29 декабря 2021г  №  39                                                </t>
  </si>
  <si>
    <t>Источники  финансирования дефицита местного бюджета муниципального образования Приисковый  сельсовет на 2022  годов</t>
  </si>
  <si>
    <t>000</t>
  </si>
  <si>
    <t>Мероприятия, направленные на улучшение условий</t>
  </si>
  <si>
    <t>22 0 01 00001</t>
  </si>
  <si>
    <t>Оценка размера возмещения за изымаемые жилые помещения</t>
  </si>
  <si>
    <t>22 0 01 00000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</si>
  <si>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</si>
  <si>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1 14 02053 10 0000  410</t>
  </si>
  <si>
    <t>1 14 02053 00 0000  410</t>
  </si>
  <si>
    <t>22 0 F3 6748S</t>
  </si>
  <si>
    <t>Мероприятия, направленные на обеспечение устойчивого сокращения нерпигодного жилищного фонда</t>
  </si>
  <si>
    <t xml:space="preserve">Приложение  4
                                                      к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Орджоникидзевского района Республики Хакасия на 2022 и плановый период 2023 и 2024 годов"                                                                                                          от  27 мая 2022 года  №12                                       </t>
  </si>
  <si>
    <t xml:space="preserve">Приложение  6
                                                      к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Орджоникидзевского района Республики Хакасия на 2022 и плановый период 2023 и 2024 годов"                                                                                                          от  27 мая 2022 года  №12                                      </t>
  </si>
  <si>
    <t xml:space="preserve">Приложение  8
                                                      к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                   Орджоникидзевского района Республики Хакасия на 2022 и плановый период 2023 и 2024 годов"                                                                                                                              от  27 мая 2022 года  №12                               </t>
  </si>
  <si>
    <t>2 02 20000 00 0000 151</t>
  </si>
  <si>
    <t xml:space="preserve">Приложение № 2
                                                        к  решению Совета депутатов Приискового  сельсовета      
"О бюджете муниципального образования Приисковый сельсовет Орджоникидзевского района                                                       Республики Хакасия на 2022 и плановый период 2023 и 2024 годов"                                                                                                                                                                                     от  29 сентября 2022г  №19                                                   </t>
  </si>
  <si>
    <t xml:space="preserve">Приложение 3
                                                      к 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Орджоникидзевского района Республики Хакасия на 2022 и плановый период 2023 и 2024 годов"                                                                                                                                                                                        от  29 сентября 2022 года  №19                                         
</t>
  </si>
  <si>
    <t xml:space="preserve">Приложение  4
                                                      к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Орджоникидзевского района Республики Хакасия на 2022 и плановый период 2023 и 2024 годов"                                                                                                          от  29 сентября 2022 года  №19                                       </t>
  </si>
  <si>
    <t xml:space="preserve">Приложение  5
                                                      к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Орджоникидзевского района Республики Хакасия на 2022 и плановый период 2023 и 2024 годов"                                                                                                          от  29 сентября 2022 года  №19                                      </t>
  </si>
  <si>
    <t xml:space="preserve">Приложение № 1
                                                        к  решению Совета депутатов Приискового  сельсовета      
"О бюджете муниципального образования Приисковый сельсовет Орджоникидзевского района                                                       Республики Хакасия на 2022 и плановый период 2023 и 2024 годов"                                                                                                                                                                                     от   29 сентября 2022г  №19                                            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</si>
</sst>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"/>
    <numFmt numFmtId="176" formatCode="[$-FC19]d\ mmmm\ yyyy\ &quot;г.&quot;"/>
    <numFmt numFmtId="177" formatCode="000000"/>
    <numFmt numFmtId="178" formatCode="0000"/>
    <numFmt numFmtId="179" formatCode="#&quot; &quot;???/???"/>
    <numFmt numFmtId="180" formatCode="#,##0.00_р_.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0.000"/>
    <numFmt numFmtId="189" formatCode="#,##0.00\ _₽"/>
    <numFmt numFmtId="190" formatCode="#,##0.00\ &quot;₽&quot;"/>
    <numFmt numFmtId="191" formatCode="#,##0.00\ &quot;₽&quot;;[Red]#,##0.00\ &quot;₽&quot;"/>
  </numFmts>
  <fonts count="6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2"/>
      <color rgb="FF22272F"/>
      <name val="Times New Roman"/>
      <family val="1"/>
    </font>
    <font>
      <sz val="12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AEFC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4" fontId="12" fillId="0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4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4" fontId="15" fillId="34" borderId="12" xfId="0" applyNumberFormat="1" applyFont="1" applyFill="1" applyBorder="1" applyAlignment="1">
      <alignment horizontal="center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vertical="top" wrapText="1"/>
    </xf>
    <xf numFmtId="4" fontId="4" fillId="33" borderId="12" xfId="0" applyNumberFormat="1" applyFont="1" applyFill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center" vertical="top" wrapText="1"/>
    </xf>
    <xf numFmtId="49" fontId="4" fillId="35" borderId="12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top" wrapText="1"/>
    </xf>
    <xf numFmtId="0" fontId="17" fillId="33" borderId="12" xfId="0" applyFont="1" applyFill="1" applyBorder="1" applyAlignment="1">
      <alignment horizontal="left" vertical="top" wrapText="1"/>
    </xf>
    <xf numFmtId="0" fontId="9" fillId="34" borderId="12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49" fontId="18" fillId="35" borderId="12" xfId="0" applyNumberFormat="1" applyFont="1" applyFill="1" applyBorder="1" applyAlignment="1">
      <alignment horizontal="left" vertical="top" wrapText="1"/>
    </xf>
    <xf numFmtId="0" fontId="18" fillId="35" borderId="12" xfId="0" applyFont="1" applyFill="1" applyBorder="1" applyAlignment="1">
      <alignment horizontal="left" vertical="top" wrapText="1"/>
    </xf>
    <xf numFmtId="4" fontId="18" fillId="35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11" fillId="0" borderId="12" xfId="0" applyFont="1" applyFill="1" applyBorder="1" applyAlignment="1">
      <alignment horizontal="justify" vertical="top" wrapText="1"/>
    </xf>
    <xf numFmtId="0" fontId="4" fillId="0" borderId="12" xfId="0" applyFont="1" applyBorder="1" applyAlignment="1">
      <alignment vertical="top" wrapText="1"/>
    </xf>
    <xf numFmtId="0" fontId="15" fillId="0" borderId="12" xfId="0" applyFont="1" applyFill="1" applyBorder="1" applyAlignment="1">
      <alignment horizontal="justify" vertical="top" wrapText="1"/>
    </xf>
    <xf numFmtId="0" fontId="16" fillId="0" borderId="12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vertical="top"/>
    </xf>
    <xf numFmtId="0" fontId="2" fillId="33" borderId="12" xfId="0" applyFont="1" applyFill="1" applyBorder="1" applyAlignment="1">
      <alignment horizontal="justify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0" fontId="12" fillId="0" borderId="15" xfId="0" applyFont="1" applyFill="1" applyBorder="1" applyAlignment="1">
      <alignment horizontal="justify" vertical="top" wrapText="1"/>
    </xf>
    <xf numFmtId="0" fontId="2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justify" vertical="top" wrapText="1"/>
    </xf>
    <xf numFmtId="0" fontId="2" fillId="33" borderId="15" xfId="0" applyFont="1" applyFill="1" applyBorder="1" applyAlignment="1">
      <alignment horizontal="justify" vertical="top" wrapText="1"/>
    </xf>
    <xf numFmtId="4" fontId="4" fillId="34" borderId="12" xfId="0" applyNumberFormat="1" applyFont="1" applyFill="1" applyBorder="1" applyAlignment="1">
      <alignment horizontal="center" vertical="top" wrapText="1"/>
    </xf>
    <xf numFmtId="49" fontId="5" fillId="34" borderId="12" xfId="0" applyNumberFormat="1" applyFont="1" applyFill="1" applyBorder="1" applyAlignment="1">
      <alignment horizontal="left" vertical="top" wrapText="1"/>
    </xf>
    <xf numFmtId="49" fontId="3" fillId="34" borderId="12" xfId="0" applyNumberFormat="1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3" fontId="5" fillId="0" borderId="12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49" fontId="18" fillId="35" borderId="12" xfId="0" applyNumberFormat="1" applyFont="1" applyFill="1" applyBorder="1" applyAlignment="1">
      <alignment vertical="top" wrapText="1"/>
    </xf>
    <xf numFmtId="0" fontId="23" fillId="33" borderId="12" xfId="0" applyFont="1" applyFill="1" applyBorder="1" applyAlignment="1">
      <alignment horizontal="justify" vertical="top" wrapText="1"/>
    </xf>
    <xf numFmtId="0" fontId="23" fillId="33" borderId="12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26" fillId="35" borderId="0" xfId="0" applyNumberFormat="1" applyFont="1" applyFill="1" applyBorder="1" applyAlignment="1">
      <alignment horizontal="center" vertical="top" wrapText="1"/>
    </xf>
    <xf numFmtId="4" fontId="3" fillId="35" borderId="0" xfId="0" applyNumberFormat="1" applyFont="1" applyFill="1" applyBorder="1" applyAlignment="1">
      <alignment horizontal="center" vertical="top" wrapText="1"/>
    </xf>
    <xf numFmtId="4" fontId="25" fillId="34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34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9" fontId="9" fillId="0" borderId="12" xfId="0" applyNumberFormat="1" applyFont="1" applyFill="1" applyBorder="1" applyAlignment="1">
      <alignment horizontal="left" vertical="top" wrapText="1"/>
    </xf>
    <xf numFmtId="49" fontId="4" fillId="34" borderId="12" xfId="0" applyNumberFormat="1" applyFont="1" applyFill="1" applyBorder="1" applyAlignment="1">
      <alignment horizontal="left" vertical="top" wrapText="1"/>
    </xf>
    <xf numFmtId="49" fontId="2" fillId="34" borderId="12" xfId="0" applyNumberFormat="1" applyFont="1" applyFill="1" applyBorder="1" applyAlignment="1">
      <alignment horizontal="left" vertical="top" wrapText="1"/>
    </xf>
    <xf numFmtId="4" fontId="2" fillId="34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8" fillId="0" borderId="16" xfId="0" applyFont="1" applyFill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horizontal="justify" vertical="center" wrapText="1"/>
    </xf>
    <xf numFmtId="0" fontId="12" fillId="0" borderId="15" xfId="0" applyFont="1" applyFill="1" applyBorder="1" applyAlignment="1">
      <alignment horizontal="justify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left" vertical="top" wrapText="1"/>
    </xf>
    <xf numFmtId="0" fontId="23" fillId="0" borderId="12" xfId="0" applyFont="1" applyBorder="1" applyAlignment="1">
      <alignment horizontal="left" vertical="center" wrapText="1"/>
    </xf>
    <xf numFmtId="0" fontId="8" fillId="0" borderId="16" xfId="53" applyFont="1" applyFill="1" applyBorder="1" applyAlignment="1">
      <alignment horizontal="justify" vertical="top" wrapText="1"/>
      <protection/>
    </xf>
    <xf numFmtId="49" fontId="9" fillId="0" borderId="16" xfId="53" applyNumberFormat="1" applyFont="1" applyFill="1" applyBorder="1" applyAlignment="1">
      <alignment wrapText="1"/>
      <protection/>
    </xf>
    <xf numFmtId="0" fontId="2" fillId="0" borderId="14" xfId="53" applyFont="1" applyFill="1" applyBorder="1" applyAlignment="1">
      <alignment horizontal="left" vertical="top" wrapText="1"/>
      <protection/>
    </xf>
    <xf numFmtId="0" fontId="4" fillId="0" borderId="14" xfId="53" applyFont="1" applyFill="1" applyBorder="1" applyAlignment="1">
      <alignment horizontal="left" vertical="top" wrapText="1"/>
      <protection/>
    </xf>
    <xf numFmtId="49" fontId="9" fillId="0" borderId="17" xfId="53" applyNumberFormat="1" applyFont="1" applyFill="1" applyBorder="1" applyAlignment="1">
      <alignment wrapText="1"/>
      <protection/>
    </xf>
    <xf numFmtId="0" fontId="8" fillId="0" borderId="16" xfId="53" applyFont="1" applyFill="1" applyBorder="1" applyAlignment="1">
      <alignment vertical="top" wrapText="1"/>
      <protection/>
    </xf>
    <xf numFmtId="49" fontId="3" fillId="0" borderId="12" xfId="0" applyNumberFormat="1" applyFont="1" applyBorder="1" applyAlignment="1">
      <alignment horizontal="center" vertical="top"/>
    </xf>
    <xf numFmtId="49" fontId="3" fillId="36" borderId="12" xfId="0" applyNumberFormat="1" applyFont="1" applyFill="1" applyBorder="1" applyAlignment="1">
      <alignment horizontal="center" vertical="top"/>
    </xf>
    <xf numFmtId="49" fontId="0" fillId="34" borderId="12" xfId="0" applyNumberFormat="1" applyFill="1" applyBorder="1" applyAlignment="1">
      <alignment horizontal="center" vertical="center"/>
    </xf>
    <xf numFmtId="49" fontId="4" fillId="0" borderId="12" xfId="53" applyNumberFormat="1" applyFont="1" applyFill="1" applyBorder="1" applyAlignment="1">
      <alignment horizontal="center" vertical="top" wrapText="1"/>
      <protection/>
    </xf>
    <xf numFmtId="0" fontId="4" fillId="34" borderId="12" xfId="53" applyFont="1" applyFill="1" applyBorder="1" applyAlignment="1">
      <alignment horizontal="center" vertical="top" wrapText="1"/>
      <protection/>
    </xf>
    <xf numFmtId="0" fontId="4" fillId="0" borderId="12" xfId="53" applyFont="1" applyFill="1" applyBorder="1" applyAlignment="1">
      <alignment horizontal="center" vertical="top" wrapText="1"/>
      <protection/>
    </xf>
    <xf numFmtId="49" fontId="5" fillId="34" borderId="12" xfId="53" applyNumberFormat="1" applyFont="1" applyFill="1" applyBorder="1" applyAlignment="1">
      <alignment wrapText="1"/>
      <protection/>
    </xf>
    <xf numFmtId="49" fontId="2" fillId="34" borderId="12" xfId="53" applyNumberFormat="1" applyFont="1" applyFill="1" applyBorder="1" applyAlignment="1">
      <alignment horizontal="center" vertical="top" wrapText="1"/>
      <protection/>
    </xf>
    <xf numFmtId="0" fontId="8" fillId="0" borderId="12" xfId="53" applyFont="1" applyFill="1" applyBorder="1" applyAlignment="1">
      <alignment horizontal="left" vertical="top" wrapText="1"/>
      <protection/>
    </xf>
    <xf numFmtId="49" fontId="4" fillId="34" borderId="12" xfId="53" applyNumberFormat="1" applyFont="1" applyFill="1" applyBorder="1" applyAlignment="1">
      <alignment horizontal="center" vertical="top" wrapText="1"/>
      <protection/>
    </xf>
    <xf numFmtId="0" fontId="8" fillId="0" borderId="12" xfId="53" applyFont="1" applyFill="1" applyBorder="1" applyAlignment="1">
      <alignment vertical="top" wrapText="1"/>
      <protection/>
    </xf>
    <xf numFmtId="49" fontId="3" fillId="0" borderId="12" xfId="53" applyNumberFormat="1" applyFont="1" applyFill="1" applyBorder="1" applyAlignment="1">
      <alignment horizontal="center" vertical="top" wrapText="1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49" fontId="5" fillId="0" borderId="12" xfId="53" applyNumberFormat="1" applyFont="1" applyFill="1" applyBorder="1" applyAlignment="1">
      <alignment horizontal="center" vertical="top" wrapText="1"/>
      <protection/>
    </xf>
    <xf numFmtId="0" fontId="5" fillId="34" borderId="12" xfId="53" applyFont="1" applyFill="1" applyBorder="1" applyAlignment="1">
      <alignment wrapText="1"/>
      <protection/>
    </xf>
    <xf numFmtId="0" fontId="8" fillId="0" borderId="12" xfId="53" applyFont="1" applyFill="1" applyBorder="1" applyAlignment="1">
      <alignment horizontal="justify" vertical="top" wrapText="1"/>
      <protection/>
    </xf>
    <xf numFmtId="0" fontId="4" fillId="0" borderId="12" xfId="53" applyFont="1" applyFill="1" applyBorder="1" applyAlignment="1">
      <alignment vertical="top" wrapText="1"/>
      <protection/>
    </xf>
    <xf numFmtId="174" fontId="0" fillId="0" borderId="0" xfId="0" applyNumberFormat="1" applyFill="1" applyAlignment="1">
      <alignment horizontal="center"/>
    </xf>
    <xf numFmtId="0" fontId="2" fillId="0" borderId="12" xfId="0" applyFont="1" applyFill="1" applyBorder="1" applyAlignment="1">
      <alignment vertical="top" wrapText="1"/>
    </xf>
    <xf numFmtId="0" fontId="9" fillId="37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63" fillId="38" borderId="0" xfId="0" applyFont="1" applyFill="1" applyAlignment="1">
      <alignment vertical="top"/>
    </xf>
    <xf numFmtId="0" fontId="5" fillId="38" borderId="12" xfId="0" applyFont="1" applyFill="1" applyBorder="1" applyAlignment="1">
      <alignment horizontal="left" vertical="top" wrapText="1"/>
    </xf>
    <xf numFmtId="4" fontId="2" fillId="39" borderId="12" xfId="53" applyNumberFormat="1" applyFont="1" applyFill="1" applyBorder="1" applyAlignment="1">
      <alignment horizontal="center" vertical="top" wrapText="1"/>
      <protection/>
    </xf>
    <xf numFmtId="0" fontId="5" fillId="38" borderId="12" xfId="53" applyFont="1" applyFill="1" applyBorder="1" applyAlignment="1">
      <alignment vertical="top" wrapText="1"/>
      <protection/>
    </xf>
    <xf numFmtId="0" fontId="5" fillId="34" borderId="12" xfId="53" applyFont="1" applyFill="1" applyBorder="1" applyAlignment="1">
      <alignment horizontal="left" vertical="top" wrapText="1"/>
      <protection/>
    </xf>
    <xf numFmtId="0" fontId="9" fillId="0" borderId="12" xfId="53" applyFont="1" applyFill="1" applyBorder="1" applyAlignment="1">
      <alignment vertical="top" wrapText="1"/>
      <protection/>
    </xf>
    <xf numFmtId="0" fontId="5" fillId="38" borderId="12" xfId="53" applyFont="1" applyFill="1" applyBorder="1" applyAlignment="1">
      <alignment horizontal="center" vertical="top" wrapText="1"/>
      <protection/>
    </xf>
    <xf numFmtId="49" fontId="5" fillId="38" borderId="12" xfId="53" applyNumberFormat="1" applyFont="1" applyFill="1" applyBorder="1" applyAlignment="1">
      <alignment horizontal="center" vertical="top" wrapText="1"/>
      <protection/>
    </xf>
    <xf numFmtId="4" fontId="5" fillId="38" borderId="12" xfId="53" applyNumberFormat="1" applyFont="1" applyFill="1" applyBorder="1" applyAlignment="1">
      <alignment horizontal="center" vertical="top" wrapText="1"/>
      <protection/>
    </xf>
    <xf numFmtId="4" fontId="4" fillId="34" borderId="12" xfId="53" applyNumberFormat="1" applyFont="1" applyFill="1" applyBorder="1" applyAlignment="1">
      <alignment horizontal="center" vertical="top" wrapText="1"/>
      <protection/>
    </xf>
    <xf numFmtId="49" fontId="5" fillId="38" borderId="12" xfId="0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4" fontId="2" fillId="0" borderId="12" xfId="53" applyNumberFormat="1" applyFont="1" applyFill="1" applyBorder="1" applyAlignment="1">
      <alignment horizontal="center" vertical="top" wrapText="1"/>
      <protection/>
    </xf>
    <xf numFmtId="0" fontId="8" fillId="0" borderId="12" xfId="0" applyFont="1" applyFill="1" applyBorder="1" applyAlignment="1">
      <alignment horizontal="justify" vertical="top" wrapText="1"/>
    </xf>
    <xf numFmtId="174" fontId="4" fillId="0" borderId="12" xfId="53" applyNumberFormat="1" applyFont="1" applyFill="1" applyBorder="1" applyAlignment="1">
      <alignment horizontal="center" vertical="top" wrapText="1"/>
      <protection/>
    </xf>
    <xf numFmtId="49" fontId="16" fillId="0" borderId="12" xfId="0" applyNumberFormat="1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18" fillId="35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6" fillId="0" borderId="12" xfId="0" applyNumberFormat="1" applyFont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top" wrapText="1"/>
    </xf>
    <xf numFmtId="0" fontId="4" fillId="0" borderId="14" xfId="53" applyFont="1" applyFill="1" applyBorder="1" applyAlignment="1">
      <alignment horizontal="center" vertical="top" wrapText="1"/>
      <protection/>
    </xf>
    <xf numFmtId="0" fontId="2" fillId="0" borderId="14" xfId="53" applyFont="1" applyFill="1" applyBorder="1" applyAlignment="1">
      <alignment horizontal="center" vertical="top" wrapText="1"/>
      <protection/>
    </xf>
    <xf numFmtId="49" fontId="4" fillId="34" borderId="12" xfId="0" applyNumberFormat="1" applyFont="1" applyFill="1" applyBorder="1" applyAlignment="1">
      <alignment horizontal="center" vertical="top" wrapText="1"/>
    </xf>
    <xf numFmtId="49" fontId="2" fillId="34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34" borderId="12" xfId="0" applyNumberFormat="1" applyFont="1" applyFill="1" applyBorder="1" applyAlignment="1">
      <alignment horizontal="center" vertical="top" wrapText="1"/>
    </xf>
    <xf numFmtId="49" fontId="3" fillId="34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wrapText="1"/>
    </xf>
    <xf numFmtId="0" fontId="2" fillId="0" borderId="12" xfId="53" applyFont="1" applyFill="1" applyBorder="1" applyAlignment="1">
      <alignment horizontal="center" vertical="top" wrapText="1"/>
      <protection/>
    </xf>
    <xf numFmtId="4" fontId="25" fillId="0" borderId="0" xfId="0" applyNumberFormat="1" applyFont="1" applyFill="1" applyBorder="1" applyAlignment="1">
      <alignment horizontal="center" vertical="top" wrapText="1"/>
    </xf>
    <xf numFmtId="0" fontId="2" fillId="0" borderId="12" xfId="53" applyFont="1" applyFill="1" applyBorder="1" applyAlignment="1">
      <alignment horizontal="left" vertical="top" wrapText="1"/>
      <protection/>
    </xf>
    <xf numFmtId="4" fontId="16" fillId="0" borderId="12" xfId="0" applyNumberFormat="1" applyFont="1" applyBorder="1" applyAlignment="1">
      <alignment horizontal="center" vertical="top" wrapText="1"/>
    </xf>
    <xf numFmtId="4" fontId="15" fillId="0" borderId="12" xfId="0" applyNumberFormat="1" applyFont="1" applyFill="1" applyBorder="1" applyAlignment="1">
      <alignment horizontal="center" vertical="top" wrapText="1"/>
    </xf>
    <xf numFmtId="4" fontId="16" fillId="0" borderId="12" xfId="0" applyNumberFormat="1" applyFont="1" applyFill="1" applyBorder="1" applyAlignment="1">
      <alignment horizontal="center" vertical="top" wrapText="1"/>
    </xf>
    <xf numFmtId="4" fontId="15" fillId="0" borderId="12" xfId="0" applyNumberFormat="1" applyFont="1" applyBorder="1" applyAlignment="1">
      <alignment horizontal="center" vertical="top" wrapText="1"/>
    </xf>
    <xf numFmtId="4" fontId="2" fillId="38" borderId="12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0" fontId="10" fillId="0" borderId="12" xfId="0" applyFont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49" fontId="8" fillId="0" borderId="12" xfId="0" applyNumberFormat="1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 wrapText="1"/>
    </xf>
    <xf numFmtId="4" fontId="28" fillId="0" borderId="12" xfId="0" applyNumberFormat="1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top" wrapText="1"/>
    </xf>
    <xf numFmtId="4" fontId="8" fillId="0" borderId="21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" fontId="27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/>
    </xf>
    <xf numFmtId="2" fontId="3" fillId="0" borderId="0" xfId="0" applyNumberFormat="1" applyFont="1" applyAlignment="1">
      <alignment horizontal="left" vertical="top"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 wrapText="1"/>
    </xf>
    <xf numFmtId="4" fontId="5" fillId="0" borderId="12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34" borderId="12" xfId="0" applyNumberFormat="1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 vertical="center" wrapText="1"/>
    </xf>
    <xf numFmtId="49" fontId="4" fillId="38" borderId="12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justify" vertical="top" wrapText="1"/>
    </xf>
    <xf numFmtId="49" fontId="2" fillId="0" borderId="12" xfId="53" applyNumberFormat="1" applyFont="1" applyFill="1" applyBorder="1" applyAlignment="1">
      <alignment horizontal="justify" vertical="top" wrapText="1"/>
      <protection/>
    </xf>
    <xf numFmtId="49" fontId="4" fillId="34" borderId="12" xfId="53" applyNumberFormat="1" applyFont="1" applyFill="1" applyBorder="1" applyAlignment="1">
      <alignment horizontal="left" vertical="top" wrapText="1"/>
      <protection/>
    </xf>
    <xf numFmtId="49" fontId="2" fillId="0" borderId="12" xfId="53" applyNumberFormat="1" applyFont="1" applyFill="1" applyBorder="1" applyAlignment="1">
      <alignment horizontal="left" vertical="top" wrapText="1"/>
      <protection/>
    </xf>
    <xf numFmtId="189" fontId="4" fillId="34" borderId="12" xfId="53" applyNumberFormat="1" applyFont="1" applyFill="1" applyBorder="1" applyAlignment="1">
      <alignment horizontal="center" vertical="top" wrapText="1"/>
      <protection/>
    </xf>
    <xf numFmtId="189" fontId="3" fillId="0" borderId="12" xfId="53" applyNumberFormat="1" applyFont="1" applyFill="1" applyBorder="1" applyAlignment="1">
      <alignment horizontal="center" vertical="top" wrapText="1"/>
      <protection/>
    </xf>
    <xf numFmtId="4" fontId="3" fillId="6" borderId="12" xfId="53" applyNumberFormat="1" applyFont="1" applyFill="1" applyBorder="1" applyAlignment="1">
      <alignment horizontal="center" vertical="top" wrapText="1"/>
      <protection/>
    </xf>
    <xf numFmtId="4" fontId="3" fillId="0" borderId="12" xfId="53" applyNumberFormat="1" applyFont="1" applyFill="1" applyBorder="1" applyAlignment="1">
      <alignment horizontal="center" vertical="top" wrapText="1"/>
      <protection/>
    </xf>
    <xf numFmtId="4" fontId="5" fillId="0" borderId="12" xfId="53" applyNumberFormat="1" applyFont="1" applyFill="1" applyBorder="1" applyAlignment="1">
      <alignment horizontal="center" vertical="top" wrapText="1"/>
      <protection/>
    </xf>
    <xf numFmtId="0" fontId="4" fillId="38" borderId="12" xfId="53" applyFont="1" applyFill="1" applyBorder="1" applyAlignment="1">
      <alignment horizontal="center" vertical="top" wrapText="1"/>
      <protection/>
    </xf>
    <xf numFmtId="49" fontId="3" fillId="38" borderId="12" xfId="53" applyNumberFormat="1" applyFont="1" applyFill="1" applyBorder="1" applyAlignment="1">
      <alignment horizontal="center" vertical="top" wrapText="1"/>
      <protection/>
    </xf>
    <xf numFmtId="4" fontId="2" fillId="38" borderId="12" xfId="53" applyNumberFormat="1" applyFont="1" applyFill="1" applyBorder="1" applyAlignment="1">
      <alignment horizontal="center" vertical="top" wrapText="1"/>
      <protection/>
    </xf>
    <xf numFmtId="0" fontId="0" fillId="38" borderId="0" xfId="0" applyFill="1" applyAlignment="1">
      <alignment/>
    </xf>
    <xf numFmtId="49" fontId="8" fillId="0" borderId="12" xfId="0" applyNumberFormat="1" applyFont="1" applyFill="1" applyBorder="1" applyAlignment="1">
      <alignment vertical="top" wrapText="1"/>
    </xf>
    <xf numFmtId="4" fontId="4" fillId="38" borderId="12" xfId="53" applyNumberFormat="1" applyFont="1" applyFill="1" applyBorder="1" applyAlignment="1">
      <alignment horizontal="center" vertical="top" wrapText="1"/>
      <protection/>
    </xf>
    <xf numFmtId="0" fontId="8" fillId="0" borderId="12" xfId="0" applyFont="1" applyBorder="1" applyAlignment="1">
      <alignment vertical="top" wrapText="1"/>
    </xf>
    <xf numFmtId="0" fontId="8" fillId="0" borderId="16" xfId="53" applyFont="1" applyBorder="1" applyAlignment="1">
      <alignment vertical="top" wrapText="1"/>
      <protection/>
    </xf>
    <xf numFmtId="4" fontId="3" fillId="39" borderId="12" xfId="53" applyNumberFormat="1" applyFont="1" applyFill="1" applyBorder="1" applyAlignment="1">
      <alignment horizontal="center" vertical="top" wrapText="1"/>
      <protection/>
    </xf>
    <xf numFmtId="49" fontId="2" fillId="0" borderId="12" xfId="0" applyNumberFormat="1" applyFont="1" applyBorder="1" applyAlignment="1">
      <alignment horizontal="left" vertical="top" wrapText="1"/>
    </xf>
    <xf numFmtId="49" fontId="8" fillId="0" borderId="12" xfId="0" applyNumberFormat="1" applyFont="1" applyFill="1" applyBorder="1" applyAlignment="1">
      <alignment horizontal="left" vertical="top" wrapText="1"/>
    </xf>
    <xf numFmtId="0" fontId="9" fillId="0" borderId="16" xfId="53" applyFont="1" applyFill="1" applyBorder="1" applyAlignment="1">
      <alignment horizontal="justify" vertical="top" wrapText="1"/>
      <protection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right" wrapText="1"/>
    </xf>
    <xf numFmtId="0" fontId="0" fillId="0" borderId="0" xfId="0" applyNumberFormat="1" applyAlignment="1">
      <alignment horizontal="right" wrapText="1"/>
    </xf>
    <xf numFmtId="49" fontId="5" fillId="34" borderId="12" xfId="53" applyNumberFormat="1" applyFont="1" applyFill="1" applyBorder="1" applyAlignment="1">
      <alignment vertical="top" wrapText="1"/>
      <protection/>
    </xf>
    <xf numFmtId="0" fontId="5" fillId="38" borderId="12" xfId="0" applyFont="1" applyFill="1" applyBorder="1" applyAlignment="1">
      <alignment vertical="top" wrapText="1"/>
    </xf>
    <xf numFmtId="0" fontId="64" fillId="0" borderId="12" xfId="0" applyFont="1" applyBorder="1" applyAlignment="1">
      <alignment wrapText="1"/>
    </xf>
    <xf numFmtId="49" fontId="2" fillId="0" borderId="12" xfId="0" applyNumberFormat="1" applyFont="1" applyBorder="1" applyAlignment="1">
      <alignment vertical="top" wrapText="1"/>
    </xf>
    <xf numFmtId="49" fontId="25" fillId="0" borderId="12" xfId="53" applyNumberFormat="1" applyFont="1" applyFill="1" applyBorder="1" applyAlignment="1">
      <alignment horizontal="center" vertical="top" wrapText="1"/>
      <protection/>
    </xf>
    <xf numFmtId="4" fontId="4" fillId="0" borderId="12" xfId="53" applyNumberFormat="1" applyFont="1" applyFill="1" applyBorder="1" applyAlignment="1">
      <alignment horizontal="center" vertical="top" wrapText="1"/>
      <protection/>
    </xf>
    <xf numFmtId="4" fontId="2" fillId="10" borderId="12" xfId="53" applyNumberFormat="1" applyFont="1" applyFill="1" applyBorder="1" applyAlignment="1">
      <alignment horizontal="center" vertical="top" wrapText="1"/>
      <protection/>
    </xf>
    <xf numFmtId="0" fontId="65" fillId="0" borderId="12" xfId="0" applyFont="1" applyBorder="1" applyAlignment="1">
      <alignment wrapText="1"/>
    </xf>
    <xf numFmtId="4" fontId="2" fillId="40" borderId="12" xfId="53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8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8" fillId="0" borderId="22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174" fontId="8" fillId="0" borderId="12" xfId="0" applyNumberFormat="1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174" fontId="8" fillId="0" borderId="22" xfId="0" applyNumberFormat="1" applyFont="1" applyFill="1" applyBorder="1" applyAlignment="1">
      <alignment horizontal="center" vertical="top" wrapText="1"/>
    </xf>
    <xf numFmtId="174" fontId="8" fillId="0" borderId="23" xfId="0" applyNumberFormat="1" applyFont="1" applyFill="1" applyBorder="1" applyAlignment="1">
      <alignment horizontal="center" vertical="top" wrapText="1"/>
    </xf>
    <xf numFmtId="174" fontId="8" fillId="0" borderId="24" xfId="0" applyNumberFormat="1" applyFont="1" applyFill="1" applyBorder="1" applyAlignment="1">
      <alignment horizontal="center" vertical="top" wrapText="1"/>
    </xf>
    <xf numFmtId="174" fontId="8" fillId="0" borderId="25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Alignment="1">
      <alignment vertical="top"/>
    </xf>
    <xf numFmtId="0" fontId="8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justify" vertical="top" wrapText="1"/>
    </xf>
    <xf numFmtId="0" fontId="6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2" fontId="1" fillId="0" borderId="0" xfId="0" applyNumberFormat="1" applyFont="1" applyAlignment="1">
      <alignment horizont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8" fillId="0" borderId="1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top" wrapText="1"/>
    </xf>
    <xf numFmtId="0" fontId="0" fillId="0" borderId="31" xfId="0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top" wrapText="1"/>
    </xf>
    <xf numFmtId="4" fontId="8" fillId="0" borderId="32" xfId="0" applyNumberFormat="1" applyFont="1" applyFill="1" applyBorder="1" applyAlignment="1">
      <alignment horizontal="center" vertical="top" wrapText="1"/>
    </xf>
    <xf numFmtId="4" fontId="8" fillId="0" borderId="33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6"/>
  <sheetViews>
    <sheetView view="pageBreakPreview"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</cols>
  <sheetData>
    <row r="1" spans="1:5" ht="86.25" customHeight="1">
      <c r="A1" s="280" t="s">
        <v>720</v>
      </c>
      <c r="B1" s="281"/>
      <c r="C1" s="281"/>
      <c r="E1" s="2"/>
    </row>
    <row r="2" spans="1:3" ht="32.25" customHeight="1">
      <c r="A2" s="284" t="s">
        <v>730</v>
      </c>
      <c r="B2" s="284"/>
      <c r="C2" s="284"/>
    </row>
    <row r="3" ht="15">
      <c r="C3" s="1" t="s">
        <v>293</v>
      </c>
    </row>
    <row r="4" spans="1:3" ht="15.75" customHeight="1">
      <c r="A4" s="282" t="s">
        <v>423</v>
      </c>
      <c r="B4" s="282" t="s">
        <v>424</v>
      </c>
      <c r="C4" s="217" t="s">
        <v>425</v>
      </c>
    </row>
    <row r="5" spans="1:3" ht="17.25" customHeight="1">
      <c r="A5" s="282"/>
      <c r="B5" s="282"/>
      <c r="C5" s="217" t="s">
        <v>731</v>
      </c>
    </row>
    <row r="6" spans="1:3" ht="47.25" customHeight="1">
      <c r="A6" s="219" t="s">
        <v>426</v>
      </c>
      <c r="B6" s="219" t="s">
        <v>427</v>
      </c>
      <c r="C6" s="239">
        <f>C12</f>
        <v>0</v>
      </c>
    </row>
    <row r="7" spans="1:3" ht="43.5" customHeight="1">
      <c r="A7" s="219" t="s">
        <v>428</v>
      </c>
      <c r="B7" s="219" t="s">
        <v>429</v>
      </c>
      <c r="C7" s="96" t="s">
        <v>422</v>
      </c>
    </row>
    <row r="8" spans="1:3" ht="49.5" customHeight="1">
      <c r="A8" s="219" t="s">
        <v>430</v>
      </c>
      <c r="B8" s="219" t="s">
        <v>669</v>
      </c>
      <c r="C8" s="96" t="s">
        <v>422</v>
      </c>
    </row>
    <row r="9" spans="1:3" ht="48" customHeight="1">
      <c r="A9" s="220" t="s">
        <v>431</v>
      </c>
      <c r="B9" s="220" t="s">
        <v>668</v>
      </c>
      <c r="C9" s="97" t="s">
        <v>422</v>
      </c>
    </row>
    <row r="10" spans="1:3" ht="60.75" customHeight="1">
      <c r="A10" s="219" t="s">
        <v>432</v>
      </c>
      <c r="B10" s="219" t="s">
        <v>433</v>
      </c>
      <c r="C10" s="96" t="s">
        <v>422</v>
      </c>
    </row>
    <row r="11" spans="1:3" ht="63.75" customHeight="1">
      <c r="A11" s="220" t="s">
        <v>434</v>
      </c>
      <c r="B11" s="220" t="s">
        <v>435</v>
      </c>
      <c r="C11" s="97" t="s">
        <v>422</v>
      </c>
    </row>
    <row r="12" spans="1:3" ht="47.25" customHeight="1">
      <c r="A12" s="219" t="s">
        <v>436</v>
      </c>
      <c r="B12" s="219" t="s">
        <v>437</v>
      </c>
      <c r="C12" s="239">
        <f>C13</f>
        <v>0</v>
      </c>
    </row>
    <row r="13" spans="1:3" ht="65.25" customHeight="1">
      <c r="A13" s="219" t="s">
        <v>438</v>
      </c>
      <c r="B13" s="219" t="s">
        <v>670</v>
      </c>
      <c r="C13" s="239">
        <f>SUM(C14)</f>
        <v>0</v>
      </c>
    </row>
    <row r="14" spans="1:3" ht="75">
      <c r="A14" s="220" t="s">
        <v>439</v>
      </c>
      <c r="B14" s="220" t="s">
        <v>671</v>
      </c>
      <c r="C14" s="240"/>
    </row>
    <row r="15" spans="1:3" ht="71.25">
      <c r="A15" s="219" t="s">
        <v>440</v>
      </c>
      <c r="B15" s="219" t="s">
        <v>441</v>
      </c>
      <c r="C15" s="240">
        <f>SUM(C16)</f>
        <v>0</v>
      </c>
    </row>
    <row r="16" spans="1:3" ht="64.5" customHeight="1">
      <c r="A16" s="220" t="s">
        <v>442</v>
      </c>
      <c r="B16" s="220" t="s">
        <v>443</v>
      </c>
      <c r="C16" s="240"/>
    </row>
    <row r="17" spans="1:3" ht="33" customHeight="1">
      <c r="A17" s="219" t="s">
        <v>444</v>
      </c>
      <c r="B17" s="219" t="s">
        <v>445</v>
      </c>
      <c r="C17" s="239">
        <f>SUM(C21-(-C22))</f>
        <v>70265</v>
      </c>
    </row>
    <row r="18" spans="1:3" ht="31.5" customHeight="1">
      <c r="A18" s="219" t="s">
        <v>446</v>
      </c>
      <c r="B18" s="219" t="s">
        <v>447</v>
      </c>
      <c r="C18" s="239">
        <f>C19</f>
        <v>-54366601</v>
      </c>
    </row>
    <row r="19" spans="1:3" ht="32.25" customHeight="1">
      <c r="A19" s="220" t="s">
        <v>448</v>
      </c>
      <c r="B19" s="220" t="s">
        <v>449</v>
      </c>
      <c r="C19" s="240">
        <f>C20</f>
        <v>-54366601</v>
      </c>
    </row>
    <row r="20" spans="1:3" ht="33" customHeight="1">
      <c r="A20" s="220" t="s">
        <v>450</v>
      </c>
      <c r="B20" s="220" t="s">
        <v>451</v>
      </c>
      <c r="C20" s="240">
        <f>C21</f>
        <v>-54366601</v>
      </c>
    </row>
    <row r="21" spans="1:3" ht="39" customHeight="1">
      <c r="A21" s="220" t="s">
        <v>452</v>
      </c>
      <c r="B21" s="220" t="s">
        <v>453</v>
      </c>
      <c r="C21" s="241">
        <v>-54366601</v>
      </c>
    </row>
    <row r="22" spans="1:3" ht="33" customHeight="1">
      <c r="A22" s="219" t="s">
        <v>454</v>
      </c>
      <c r="B22" s="219" t="s">
        <v>457</v>
      </c>
      <c r="C22" s="239">
        <f>C23</f>
        <v>54436866</v>
      </c>
    </row>
    <row r="23" spans="1:3" ht="36" customHeight="1">
      <c r="A23" s="220" t="s">
        <v>458</v>
      </c>
      <c r="B23" s="220" t="s">
        <v>459</v>
      </c>
      <c r="C23" s="240">
        <f>C24</f>
        <v>54436866</v>
      </c>
    </row>
    <row r="24" spans="1:3" ht="33.75" customHeight="1">
      <c r="A24" s="220" t="s">
        <v>460</v>
      </c>
      <c r="B24" s="220" t="s">
        <v>461</v>
      </c>
      <c r="C24" s="240">
        <f>C25</f>
        <v>54436866</v>
      </c>
    </row>
    <row r="25" spans="1:3" ht="34.5" customHeight="1">
      <c r="A25" s="220" t="s">
        <v>462</v>
      </c>
      <c r="B25" s="220" t="s">
        <v>463</v>
      </c>
      <c r="C25" s="241">
        <v>54436866</v>
      </c>
    </row>
    <row r="26" spans="1:3" ht="21.75" customHeight="1">
      <c r="A26" s="283" t="s">
        <v>464</v>
      </c>
      <c r="B26" s="283"/>
      <c r="C26" s="239">
        <f>SUM(C21-(-C22))</f>
        <v>70265</v>
      </c>
    </row>
  </sheetData>
  <sheetProtection/>
  <mergeCells count="5">
    <mergeCell ref="A1:C1"/>
    <mergeCell ref="A4:A5"/>
    <mergeCell ref="B4:B5"/>
    <mergeCell ref="A26:B26"/>
    <mergeCell ref="A2:C2"/>
  </mergeCells>
  <printOptions/>
  <pageMargins left="0.7" right="0.7" top="0.36" bottom="0.41" header="0.3" footer="0.3"/>
  <pageSetup fitToHeight="1" fitToWidth="1" horizontalDpi="180" verticalDpi="18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73"/>
  <sheetViews>
    <sheetView zoomScaleSheetLayoutView="100" workbookViewId="0" topLeftCell="A1">
      <selection activeCell="A2" sqref="A2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67" customWidth="1"/>
    <col min="6" max="6" width="16.57421875" style="8" customWidth="1"/>
    <col min="7" max="7" width="17.00390625" style="116" customWidth="1"/>
    <col min="8" max="8" width="3.57421875" style="2" customWidth="1"/>
  </cols>
  <sheetData>
    <row r="1" spans="1:7" ht="80.25" customHeight="1">
      <c r="A1" s="318" t="s">
        <v>773</v>
      </c>
      <c r="B1" s="318"/>
      <c r="C1" s="318"/>
      <c r="D1" s="318"/>
      <c r="E1" s="318"/>
      <c r="F1" s="318"/>
      <c r="G1" s="318"/>
    </row>
    <row r="2" spans="1:7" ht="20.25" customHeight="1">
      <c r="A2" s="270"/>
      <c r="B2" s="270"/>
      <c r="C2" s="270"/>
      <c r="D2" s="270"/>
      <c r="E2" s="270"/>
      <c r="F2" s="270"/>
      <c r="G2" s="270"/>
    </row>
    <row r="3" spans="1:7" ht="98.25" customHeight="1">
      <c r="A3" s="318" t="s">
        <v>750</v>
      </c>
      <c r="B3" s="318"/>
      <c r="C3" s="318"/>
      <c r="D3" s="318"/>
      <c r="E3" s="318"/>
      <c r="F3" s="318"/>
      <c r="G3" s="318"/>
    </row>
    <row r="4" spans="1:7" ht="45" customHeight="1">
      <c r="A4" s="316" t="s">
        <v>699</v>
      </c>
      <c r="B4" s="316"/>
      <c r="C4" s="316"/>
      <c r="D4" s="316"/>
      <c r="E4" s="316"/>
      <c r="F4" s="316"/>
      <c r="G4" s="110"/>
    </row>
    <row r="5" spans="6:7" ht="15">
      <c r="F5" s="1" t="s">
        <v>292</v>
      </c>
      <c r="G5" s="111"/>
    </row>
    <row r="6" spans="1:7" ht="15">
      <c r="A6" s="227" t="s">
        <v>176</v>
      </c>
      <c r="B6" s="227" t="s">
        <v>178</v>
      </c>
      <c r="C6" s="317" t="s">
        <v>180</v>
      </c>
      <c r="D6" s="317" t="s">
        <v>181</v>
      </c>
      <c r="E6" s="304" t="s">
        <v>182</v>
      </c>
      <c r="F6" s="228" t="s">
        <v>183</v>
      </c>
      <c r="G6" s="228" t="s">
        <v>183</v>
      </c>
    </row>
    <row r="7" spans="1:7" ht="16.5" customHeight="1">
      <c r="A7" s="227" t="s">
        <v>177</v>
      </c>
      <c r="B7" s="227" t="s">
        <v>179</v>
      </c>
      <c r="C7" s="317"/>
      <c r="D7" s="317"/>
      <c r="E7" s="304"/>
      <c r="F7" s="228" t="s">
        <v>184</v>
      </c>
      <c r="G7" s="228" t="s">
        <v>184</v>
      </c>
    </row>
    <row r="8" spans="1:7" ht="15">
      <c r="A8" s="227"/>
      <c r="B8" s="227" t="s">
        <v>177</v>
      </c>
      <c r="C8" s="317"/>
      <c r="D8" s="317"/>
      <c r="E8" s="304"/>
      <c r="F8" s="229" t="s">
        <v>608</v>
      </c>
      <c r="G8" s="229" t="s">
        <v>700</v>
      </c>
    </row>
    <row r="9" spans="1:8" s="24" customFormat="1" ht="21" customHeight="1">
      <c r="A9" s="68" t="s">
        <v>214</v>
      </c>
      <c r="B9" s="68"/>
      <c r="C9" s="68"/>
      <c r="D9" s="68"/>
      <c r="E9" s="69" t="s">
        <v>374</v>
      </c>
      <c r="F9" s="70">
        <f>SUM(F10+F15+F36+F23+F31)</f>
        <v>4082358.2</v>
      </c>
      <c r="G9" s="70">
        <f>SUM(G10+G15+G36+G23+G31)</f>
        <v>4943067</v>
      </c>
      <c r="H9" s="169"/>
    </row>
    <row r="10" spans="1:8" s="24" customFormat="1" ht="33" customHeight="1">
      <c r="A10" s="17" t="s">
        <v>214</v>
      </c>
      <c r="B10" s="17" t="s">
        <v>216</v>
      </c>
      <c r="C10" s="17"/>
      <c r="D10" s="17"/>
      <c r="E10" s="62" t="s">
        <v>375</v>
      </c>
      <c r="F10" s="33">
        <f>F11</f>
        <v>463200</v>
      </c>
      <c r="G10" s="33">
        <f aca="true" t="shared" si="0" ref="F10:G12">G11</f>
        <v>463200</v>
      </c>
      <c r="H10" s="118"/>
    </row>
    <row r="11" spans="1:7" ht="44.25" customHeight="1">
      <c r="A11" s="17" t="s">
        <v>214</v>
      </c>
      <c r="B11" s="17" t="s">
        <v>216</v>
      </c>
      <c r="C11" s="17" t="s">
        <v>250</v>
      </c>
      <c r="D11" s="17"/>
      <c r="E11" s="62" t="s">
        <v>376</v>
      </c>
      <c r="F11" s="33">
        <f t="shared" si="0"/>
        <v>463200</v>
      </c>
      <c r="G11" s="33">
        <f t="shared" si="0"/>
        <v>463200</v>
      </c>
    </row>
    <row r="12" spans="1:7" ht="41.25" customHeight="1">
      <c r="A12" s="17" t="s">
        <v>214</v>
      </c>
      <c r="B12" s="17" t="s">
        <v>216</v>
      </c>
      <c r="C12" s="17" t="s">
        <v>249</v>
      </c>
      <c r="D12" s="17"/>
      <c r="E12" s="62" t="s">
        <v>95</v>
      </c>
      <c r="F12" s="33">
        <f t="shared" si="0"/>
        <v>463200</v>
      </c>
      <c r="G12" s="33">
        <f t="shared" si="0"/>
        <v>463200</v>
      </c>
    </row>
    <row r="13" spans="1:7" ht="19.5" customHeight="1">
      <c r="A13" s="17" t="s">
        <v>214</v>
      </c>
      <c r="B13" s="17" t="s">
        <v>216</v>
      </c>
      <c r="C13" s="29" t="s">
        <v>276</v>
      </c>
      <c r="D13" s="17"/>
      <c r="E13" s="62" t="s">
        <v>377</v>
      </c>
      <c r="F13" s="33">
        <f>F14</f>
        <v>463200</v>
      </c>
      <c r="G13" s="33">
        <f>G14</f>
        <v>463200</v>
      </c>
    </row>
    <row r="14" spans="1:7" ht="29.25" customHeight="1">
      <c r="A14" s="21" t="s">
        <v>214</v>
      </c>
      <c r="B14" s="21" t="s">
        <v>216</v>
      </c>
      <c r="C14" s="23" t="s">
        <v>276</v>
      </c>
      <c r="D14" s="21" t="s">
        <v>118</v>
      </c>
      <c r="E14" s="139" t="s">
        <v>122</v>
      </c>
      <c r="F14" s="34">
        <v>463200</v>
      </c>
      <c r="G14" s="34">
        <v>463200</v>
      </c>
    </row>
    <row r="15" spans="1:8" s="24" customFormat="1" ht="43.5" customHeight="1">
      <c r="A15" s="17" t="s">
        <v>214</v>
      </c>
      <c r="B15" s="17" t="s">
        <v>218</v>
      </c>
      <c r="C15" s="17"/>
      <c r="D15" s="17"/>
      <c r="E15" s="62" t="s">
        <v>378</v>
      </c>
      <c r="F15" s="33">
        <f>F16+F29</f>
        <v>893590.2</v>
      </c>
      <c r="G15" s="33">
        <f>G16+G29</f>
        <v>895900</v>
      </c>
      <c r="H15" s="118"/>
    </row>
    <row r="16" spans="1:8" s="25" customFormat="1" ht="41.25" customHeight="1">
      <c r="A16" s="17" t="s">
        <v>214</v>
      </c>
      <c r="B16" s="17" t="s">
        <v>218</v>
      </c>
      <c r="C16" s="17" t="s">
        <v>250</v>
      </c>
      <c r="D16" s="17"/>
      <c r="E16" s="62" t="s">
        <v>376</v>
      </c>
      <c r="F16" s="33">
        <f>F17</f>
        <v>892590.2</v>
      </c>
      <c r="G16" s="33">
        <f>G17</f>
        <v>894900</v>
      </c>
      <c r="H16" s="119"/>
    </row>
    <row r="17" spans="1:7" ht="42" customHeight="1">
      <c r="A17" s="17" t="s">
        <v>214</v>
      </c>
      <c r="B17" s="17" t="s">
        <v>218</v>
      </c>
      <c r="C17" s="17" t="s">
        <v>249</v>
      </c>
      <c r="D17" s="17"/>
      <c r="E17" s="62" t="s">
        <v>379</v>
      </c>
      <c r="F17" s="33">
        <f>F18</f>
        <v>892590.2</v>
      </c>
      <c r="G17" s="33">
        <f>G18</f>
        <v>894900</v>
      </c>
    </row>
    <row r="18" spans="1:7" ht="22.5" customHeight="1">
      <c r="A18" s="17" t="s">
        <v>214</v>
      </c>
      <c r="B18" s="17" t="s">
        <v>218</v>
      </c>
      <c r="C18" s="17" t="s">
        <v>277</v>
      </c>
      <c r="D18" s="17"/>
      <c r="E18" s="62" t="s">
        <v>380</v>
      </c>
      <c r="F18" s="33">
        <f>F19+F20+F21+F22</f>
        <v>892590.2</v>
      </c>
      <c r="G18" s="33">
        <f>G19+G20+G21+G22</f>
        <v>894900</v>
      </c>
    </row>
    <row r="19" spans="1:7" ht="22.5" customHeight="1">
      <c r="A19" s="21" t="s">
        <v>214</v>
      </c>
      <c r="B19" s="21" t="s">
        <v>218</v>
      </c>
      <c r="C19" s="21" t="s">
        <v>277</v>
      </c>
      <c r="D19" s="21" t="s">
        <v>118</v>
      </c>
      <c r="E19" s="139" t="s">
        <v>122</v>
      </c>
      <c r="F19" s="34">
        <v>293900</v>
      </c>
      <c r="G19" s="34">
        <v>440900</v>
      </c>
    </row>
    <row r="20" spans="1:8" s="25" customFormat="1" ht="24.75" customHeight="1">
      <c r="A20" s="21" t="s">
        <v>214</v>
      </c>
      <c r="B20" s="21" t="s">
        <v>218</v>
      </c>
      <c r="C20" s="21" t="s">
        <v>277</v>
      </c>
      <c r="D20" s="21" t="s">
        <v>115</v>
      </c>
      <c r="E20" s="139" t="s">
        <v>125</v>
      </c>
      <c r="F20" s="34">
        <v>597690.2</v>
      </c>
      <c r="G20" s="34">
        <v>453000</v>
      </c>
      <c r="H20" s="119"/>
    </row>
    <row r="21" spans="1:8" ht="22.5" customHeight="1">
      <c r="A21" s="21" t="s">
        <v>214</v>
      </c>
      <c r="B21" s="21" t="s">
        <v>218</v>
      </c>
      <c r="C21" s="21" t="s">
        <v>277</v>
      </c>
      <c r="D21" s="21" t="s">
        <v>119</v>
      </c>
      <c r="E21" s="63" t="s">
        <v>556</v>
      </c>
      <c r="F21" s="34">
        <v>0</v>
      </c>
      <c r="G21" s="34">
        <v>0</v>
      </c>
      <c r="H21" s="120"/>
    </row>
    <row r="22" spans="1:8" ht="28.5" customHeight="1">
      <c r="A22" s="21" t="s">
        <v>214</v>
      </c>
      <c r="B22" s="21" t="s">
        <v>218</v>
      </c>
      <c r="C22" s="21" t="s">
        <v>277</v>
      </c>
      <c r="D22" s="21" t="s">
        <v>120</v>
      </c>
      <c r="E22" s="63" t="s">
        <v>126</v>
      </c>
      <c r="F22" s="34">
        <v>1000</v>
      </c>
      <c r="G22" s="34">
        <v>1000</v>
      </c>
      <c r="H22" s="120"/>
    </row>
    <row r="23" spans="1:8" s="25" customFormat="1" ht="25.5" customHeight="1" hidden="1">
      <c r="A23" s="17" t="s">
        <v>214</v>
      </c>
      <c r="B23" s="17" t="s">
        <v>220</v>
      </c>
      <c r="C23" s="17"/>
      <c r="D23" s="17"/>
      <c r="E23" s="62" t="s">
        <v>315</v>
      </c>
      <c r="F23" s="33">
        <f>SUM(F24)</f>
        <v>0</v>
      </c>
      <c r="G23" s="33">
        <f>SUM(G24)</f>
        <v>0</v>
      </c>
      <c r="H23" s="119"/>
    </row>
    <row r="24" spans="1:8" s="25" customFormat="1" ht="40.5" customHeight="1" hidden="1">
      <c r="A24" s="17" t="s">
        <v>214</v>
      </c>
      <c r="B24" s="17" t="s">
        <v>220</v>
      </c>
      <c r="C24" s="17" t="s">
        <v>250</v>
      </c>
      <c r="D24" s="17"/>
      <c r="E24" s="62" t="s">
        <v>376</v>
      </c>
      <c r="F24" s="33">
        <f>SUM(F25)</f>
        <v>0</v>
      </c>
      <c r="G24" s="33">
        <f>SUM(G25)</f>
        <v>0</v>
      </c>
      <c r="H24" s="119"/>
    </row>
    <row r="25" spans="1:8" s="25" customFormat="1" ht="39.75" customHeight="1" hidden="1">
      <c r="A25" s="17" t="s">
        <v>214</v>
      </c>
      <c r="B25" s="17" t="s">
        <v>220</v>
      </c>
      <c r="C25" s="17" t="s">
        <v>249</v>
      </c>
      <c r="D25" s="17"/>
      <c r="E25" s="62" t="s">
        <v>379</v>
      </c>
      <c r="F25" s="33">
        <f>SUM(F27+F28)</f>
        <v>0</v>
      </c>
      <c r="G25" s="33">
        <f>SUM(G27+G28)</f>
        <v>0</v>
      </c>
      <c r="H25" s="119"/>
    </row>
    <row r="26" spans="1:8" s="25" customFormat="1" ht="22.5" customHeight="1" hidden="1">
      <c r="A26" s="21" t="s">
        <v>214</v>
      </c>
      <c r="B26" s="21" t="s">
        <v>220</v>
      </c>
      <c r="C26" s="21" t="s">
        <v>106</v>
      </c>
      <c r="D26" s="21" t="s">
        <v>115</v>
      </c>
      <c r="E26" s="139" t="s">
        <v>125</v>
      </c>
      <c r="F26" s="33">
        <f>F27+F28</f>
        <v>0</v>
      </c>
      <c r="G26" s="33">
        <f>G27+G28</f>
        <v>0</v>
      </c>
      <c r="H26" s="119"/>
    </row>
    <row r="27" spans="1:8" s="25" customFormat="1" ht="39.75" customHeight="1" hidden="1">
      <c r="A27" s="21" t="s">
        <v>214</v>
      </c>
      <c r="B27" s="21" t="s">
        <v>220</v>
      </c>
      <c r="C27" s="21" t="s">
        <v>106</v>
      </c>
      <c r="D27" s="21" t="s">
        <v>405</v>
      </c>
      <c r="E27" s="63" t="s">
        <v>381</v>
      </c>
      <c r="F27" s="34">
        <v>0</v>
      </c>
      <c r="G27" s="34">
        <v>0</v>
      </c>
      <c r="H27" s="119"/>
    </row>
    <row r="28" spans="1:8" s="25" customFormat="1" ht="2.25" customHeight="1" hidden="1">
      <c r="A28" s="21" t="s">
        <v>214</v>
      </c>
      <c r="B28" s="21" t="s">
        <v>220</v>
      </c>
      <c r="C28" s="21" t="s">
        <v>316</v>
      </c>
      <c r="D28" s="21" t="s">
        <v>405</v>
      </c>
      <c r="E28" s="63" t="s">
        <v>381</v>
      </c>
      <c r="F28" s="34">
        <v>0</v>
      </c>
      <c r="G28" s="34">
        <v>0</v>
      </c>
      <c r="H28" s="101"/>
    </row>
    <row r="29" spans="1:8" s="25" customFormat="1" ht="51.75" customHeight="1">
      <c r="A29" s="17" t="s">
        <v>214</v>
      </c>
      <c r="B29" s="17" t="s">
        <v>218</v>
      </c>
      <c r="C29" s="17" t="s">
        <v>555</v>
      </c>
      <c r="D29" s="17"/>
      <c r="E29" s="62" t="s">
        <v>560</v>
      </c>
      <c r="F29" s="33">
        <f>F30</f>
        <v>1000</v>
      </c>
      <c r="G29" s="33">
        <f>G30</f>
        <v>1000</v>
      </c>
      <c r="H29" s="101"/>
    </row>
    <row r="30" spans="1:8" s="25" customFormat="1" ht="33" customHeight="1">
      <c r="A30" s="21" t="s">
        <v>214</v>
      </c>
      <c r="B30" s="21" t="s">
        <v>218</v>
      </c>
      <c r="C30" s="21" t="s">
        <v>555</v>
      </c>
      <c r="D30" s="21" t="s">
        <v>115</v>
      </c>
      <c r="E30" s="139" t="s">
        <v>125</v>
      </c>
      <c r="F30" s="34">
        <v>1000</v>
      </c>
      <c r="G30" s="34">
        <v>1000</v>
      </c>
      <c r="H30" s="101"/>
    </row>
    <row r="31" spans="1:8" s="25" customFormat="1" ht="32.25" customHeight="1">
      <c r="A31" s="103" t="s">
        <v>214</v>
      </c>
      <c r="B31" s="103" t="s">
        <v>414</v>
      </c>
      <c r="C31" s="104"/>
      <c r="D31" s="104"/>
      <c r="E31" s="102" t="s">
        <v>96</v>
      </c>
      <c r="F31" s="33">
        <f aca="true" t="shared" si="1" ref="F31:G34">F32</f>
        <v>50000</v>
      </c>
      <c r="G31" s="33">
        <f t="shared" si="1"/>
        <v>50000</v>
      </c>
      <c r="H31" s="101"/>
    </row>
    <row r="32" spans="1:8" s="25" customFormat="1" ht="38.25" customHeight="1">
      <c r="A32" s="184" t="s">
        <v>214</v>
      </c>
      <c r="B32" s="184" t="s">
        <v>414</v>
      </c>
      <c r="C32" s="184" t="s">
        <v>250</v>
      </c>
      <c r="D32" s="184"/>
      <c r="E32" s="141" t="s">
        <v>97</v>
      </c>
      <c r="F32" s="34">
        <f t="shared" si="1"/>
        <v>50000</v>
      </c>
      <c r="G32" s="34">
        <f t="shared" si="1"/>
        <v>50000</v>
      </c>
      <c r="H32" s="101"/>
    </row>
    <row r="33" spans="1:8" s="25" customFormat="1" ht="40.5" customHeight="1">
      <c r="A33" s="184" t="s">
        <v>214</v>
      </c>
      <c r="B33" s="184" t="s">
        <v>414</v>
      </c>
      <c r="C33" s="184" t="s">
        <v>249</v>
      </c>
      <c r="D33" s="184"/>
      <c r="E33" s="141" t="s">
        <v>98</v>
      </c>
      <c r="F33" s="34">
        <f t="shared" si="1"/>
        <v>50000</v>
      </c>
      <c r="G33" s="34">
        <f t="shared" si="1"/>
        <v>50000</v>
      </c>
      <c r="H33" s="101"/>
    </row>
    <row r="34" spans="1:8" s="25" customFormat="1" ht="21.75" customHeight="1">
      <c r="A34" s="184" t="s">
        <v>214</v>
      </c>
      <c r="B34" s="184" t="s">
        <v>414</v>
      </c>
      <c r="C34" s="184" t="s">
        <v>100</v>
      </c>
      <c r="D34" s="184"/>
      <c r="E34" s="141" t="s">
        <v>99</v>
      </c>
      <c r="F34" s="34">
        <f t="shared" si="1"/>
        <v>50000</v>
      </c>
      <c r="G34" s="34">
        <f t="shared" si="1"/>
        <v>50000</v>
      </c>
      <c r="H34" s="101"/>
    </row>
    <row r="35" spans="1:8" s="25" customFormat="1" ht="21" customHeight="1">
      <c r="A35" s="184" t="s">
        <v>214</v>
      </c>
      <c r="B35" s="184" t="s">
        <v>414</v>
      </c>
      <c r="C35" s="184" t="s">
        <v>100</v>
      </c>
      <c r="D35" s="184" t="s">
        <v>102</v>
      </c>
      <c r="E35" s="141" t="s">
        <v>101</v>
      </c>
      <c r="F35" s="34">
        <v>50000</v>
      </c>
      <c r="G35" s="34">
        <v>50000</v>
      </c>
      <c r="H35" s="101"/>
    </row>
    <row r="36" spans="1:7" ht="21" customHeight="1">
      <c r="A36" s="54" t="s">
        <v>214</v>
      </c>
      <c r="B36" s="54">
        <v>13</v>
      </c>
      <c r="C36" s="55"/>
      <c r="D36" s="55"/>
      <c r="E36" s="64" t="s">
        <v>187</v>
      </c>
      <c r="F36" s="56">
        <f>F37+F50+F41+F44</f>
        <v>2675568</v>
      </c>
      <c r="G36" s="56">
        <f>G37+G50+G41+G44</f>
        <v>3533967</v>
      </c>
    </row>
    <row r="37" spans="1:7" ht="42" customHeight="1">
      <c r="A37" s="17" t="s">
        <v>214</v>
      </c>
      <c r="B37" s="17">
        <v>13</v>
      </c>
      <c r="C37" s="17" t="s">
        <v>260</v>
      </c>
      <c r="D37" s="17"/>
      <c r="E37" s="167" t="s">
        <v>602</v>
      </c>
      <c r="F37" s="33">
        <f aca="true" t="shared" si="2" ref="F37:G39">F38</f>
        <v>5000</v>
      </c>
      <c r="G37" s="33">
        <f t="shared" si="2"/>
        <v>0</v>
      </c>
    </row>
    <row r="38" spans="1:7" ht="36" customHeight="1">
      <c r="A38" s="17" t="s">
        <v>214</v>
      </c>
      <c r="B38" s="17" t="s">
        <v>280</v>
      </c>
      <c r="C38" s="17" t="s">
        <v>258</v>
      </c>
      <c r="D38" s="17"/>
      <c r="E38" s="62" t="s">
        <v>259</v>
      </c>
      <c r="F38" s="33">
        <f t="shared" si="2"/>
        <v>5000</v>
      </c>
      <c r="G38" s="33">
        <f t="shared" si="2"/>
        <v>0</v>
      </c>
    </row>
    <row r="39" spans="1:7" ht="27.75" customHeight="1">
      <c r="A39" s="17" t="s">
        <v>214</v>
      </c>
      <c r="B39" s="17">
        <v>13</v>
      </c>
      <c r="C39" s="17" t="s">
        <v>257</v>
      </c>
      <c r="D39" s="17"/>
      <c r="E39" s="62" t="s">
        <v>383</v>
      </c>
      <c r="F39" s="33">
        <f t="shared" si="2"/>
        <v>5000</v>
      </c>
      <c r="G39" s="33">
        <f t="shared" si="2"/>
        <v>0</v>
      </c>
    </row>
    <row r="40" spans="1:7" ht="27.75" customHeight="1">
      <c r="A40" s="21" t="s">
        <v>214</v>
      </c>
      <c r="B40" s="21" t="s">
        <v>407</v>
      </c>
      <c r="C40" s="21" t="s">
        <v>257</v>
      </c>
      <c r="D40" s="21" t="s">
        <v>115</v>
      </c>
      <c r="E40" s="139" t="s">
        <v>125</v>
      </c>
      <c r="F40" s="34">
        <v>5000</v>
      </c>
      <c r="G40" s="34">
        <v>0</v>
      </c>
    </row>
    <row r="41" spans="1:7" ht="40.5" customHeight="1">
      <c r="A41" s="17" t="s">
        <v>214</v>
      </c>
      <c r="B41" s="17" t="s">
        <v>407</v>
      </c>
      <c r="C41" s="185" t="s">
        <v>480</v>
      </c>
      <c r="D41" s="21"/>
      <c r="E41" s="174" t="s">
        <v>625</v>
      </c>
      <c r="F41" s="33">
        <f>F42</f>
        <v>10000</v>
      </c>
      <c r="G41" s="33">
        <f>G42</f>
        <v>0</v>
      </c>
    </row>
    <row r="42" spans="1:7" ht="32.25" customHeight="1">
      <c r="A42" s="21" t="s">
        <v>214</v>
      </c>
      <c r="B42" s="21" t="s">
        <v>407</v>
      </c>
      <c r="C42" s="204" t="s">
        <v>481</v>
      </c>
      <c r="D42" s="21"/>
      <c r="E42" s="158" t="s">
        <v>485</v>
      </c>
      <c r="F42" s="34">
        <f>F43</f>
        <v>10000</v>
      </c>
      <c r="G42" s="34">
        <f>G43</f>
        <v>0</v>
      </c>
    </row>
    <row r="43" spans="1:7" ht="32.25" customHeight="1">
      <c r="A43" s="21" t="s">
        <v>214</v>
      </c>
      <c r="B43" s="21" t="s">
        <v>407</v>
      </c>
      <c r="C43" s="204" t="s">
        <v>482</v>
      </c>
      <c r="D43" s="21" t="s">
        <v>115</v>
      </c>
      <c r="E43" s="139" t="s">
        <v>125</v>
      </c>
      <c r="F43" s="34">
        <v>10000</v>
      </c>
      <c r="G43" s="34">
        <v>0</v>
      </c>
    </row>
    <row r="44" spans="1:7" ht="32.25" customHeight="1">
      <c r="A44" s="17" t="s">
        <v>214</v>
      </c>
      <c r="B44" s="17" t="s">
        <v>407</v>
      </c>
      <c r="C44" s="153" t="s">
        <v>638</v>
      </c>
      <c r="D44" s="185"/>
      <c r="E44" s="138" t="s">
        <v>636</v>
      </c>
      <c r="F44" s="33">
        <f>F45</f>
        <v>327000</v>
      </c>
      <c r="G44" s="33">
        <f>G45</f>
        <v>327000</v>
      </c>
    </row>
    <row r="45" spans="1:7" ht="32.25" customHeight="1">
      <c r="A45" s="21" t="s">
        <v>214</v>
      </c>
      <c r="B45" s="21" t="s">
        <v>407</v>
      </c>
      <c r="C45" s="204" t="s">
        <v>640</v>
      </c>
      <c r="D45" s="187"/>
      <c r="E45" s="139" t="s">
        <v>637</v>
      </c>
      <c r="F45" s="34">
        <f>F46</f>
        <v>327000</v>
      </c>
      <c r="G45" s="34">
        <f>G46</f>
        <v>327000</v>
      </c>
    </row>
    <row r="46" spans="1:7" ht="32.25" customHeight="1">
      <c r="A46" s="21" t="s">
        <v>214</v>
      </c>
      <c r="B46" s="21" t="s">
        <v>407</v>
      </c>
      <c r="C46" s="204" t="s">
        <v>639</v>
      </c>
      <c r="D46" s="187" t="s">
        <v>115</v>
      </c>
      <c r="E46" s="139" t="s">
        <v>125</v>
      </c>
      <c r="F46" s="34">
        <v>327000</v>
      </c>
      <c r="G46" s="34">
        <v>327000</v>
      </c>
    </row>
    <row r="47" spans="1:7" ht="32.25" customHeight="1">
      <c r="A47" s="21" t="s">
        <v>214</v>
      </c>
      <c r="B47" s="21" t="s">
        <v>407</v>
      </c>
      <c r="C47" s="185" t="s">
        <v>685</v>
      </c>
      <c r="D47" s="185"/>
      <c r="E47" s="62" t="s">
        <v>696</v>
      </c>
      <c r="F47" s="34">
        <f>F48</f>
        <v>0</v>
      </c>
      <c r="G47" s="34">
        <f>G48</f>
        <v>0</v>
      </c>
    </row>
    <row r="48" spans="1:7" ht="32.25" customHeight="1">
      <c r="A48" s="21" t="s">
        <v>214</v>
      </c>
      <c r="B48" s="21" t="s">
        <v>407</v>
      </c>
      <c r="C48" s="187" t="s">
        <v>687</v>
      </c>
      <c r="D48" s="185"/>
      <c r="E48" s="141" t="s">
        <v>688</v>
      </c>
      <c r="F48" s="34">
        <f>F49</f>
        <v>0</v>
      </c>
      <c r="G48" s="34">
        <f>G49</f>
        <v>0</v>
      </c>
    </row>
    <row r="49" spans="1:7" ht="32.25" customHeight="1">
      <c r="A49" s="21" t="s">
        <v>214</v>
      </c>
      <c r="B49" s="21" t="s">
        <v>407</v>
      </c>
      <c r="C49" s="187" t="s">
        <v>687</v>
      </c>
      <c r="D49" s="187" t="s">
        <v>115</v>
      </c>
      <c r="E49" s="139" t="s">
        <v>125</v>
      </c>
      <c r="F49" s="34">
        <v>0</v>
      </c>
      <c r="G49" s="34">
        <v>0</v>
      </c>
    </row>
    <row r="50" spans="1:7" ht="40.5" customHeight="1">
      <c r="A50" s="17" t="s">
        <v>214</v>
      </c>
      <c r="B50" s="17">
        <v>13</v>
      </c>
      <c r="C50" s="17" t="s">
        <v>250</v>
      </c>
      <c r="D50" s="17"/>
      <c r="E50" s="62" t="s">
        <v>376</v>
      </c>
      <c r="F50" s="33">
        <f>F51</f>
        <v>2333568</v>
      </c>
      <c r="G50" s="33">
        <f>G51</f>
        <v>3206967</v>
      </c>
    </row>
    <row r="51" spans="1:7" ht="39" customHeight="1">
      <c r="A51" s="17" t="s">
        <v>214</v>
      </c>
      <c r="B51" s="17">
        <v>13</v>
      </c>
      <c r="C51" s="17" t="s">
        <v>249</v>
      </c>
      <c r="D51" s="17"/>
      <c r="E51" s="62" t="s">
        <v>379</v>
      </c>
      <c r="F51" s="33">
        <f>F52+F56</f>
        <v>2333568</v>
      </c>
      <c r="G51" s="33">
        <f>G56+G52</f>
        <v>3206967</v>
      </c>
    </row>
    <row r="52" spans="1:7" ht="28.5" customHeight="1">
      <c r="A52" s="17" t="s">
        <v>214</v>
      </c>
      <c r="B52" s="17">
        <v>13</v>
      </c>
      <c r="C52" s="17" t="s">
        <v>279</v>
      </c>
      <c r="D52" s="17"/>
      <c r="E52" s="62" t="s">
        <v>419</v>
      </c>
      <c r="F52" s="33">
        <f>F53+F54+F55</f>
        <v>2317568</v>
      </c>
      <c r="G52" s="33">
        <f>G53+G54+G55</f>
        <v>3190967</v>
      </c>
    </row>
    <row r="53" spans="1:7" ht="28.5" customHeight="1">
      <c r="A53" s="21" t="s">
        <v>215</v>
      </c>
      <c r="B53" s="21">
        <v>12</v>
      </c>
      <c r="C53" s="21" t="s">
        <v>279</v>
      </c>
      <c r="D53" s="21" t="s">
        <v>118</v>
      </c>
      <c r="E53" s="139" t="s">
        <v>122</v>
      </c>
      <c r="F53" s="34">
        <v>2057400</v>
      </c>
      <c r="G53" s="34">
        <v>2847500</v>
      </c>
    </row>
    <row r="54" spans="1:8" s="25" customFormat="1" ht="42.75" customHeight="1">
      <c r="A54" s="21" t="s">
        <v>214</v>
      </c>
      <c r="B54" s="21" t="s">
        <v>407</v>
      </c>
      <c r="C54" s="21" t="s">
        <v>279</v>
      </c>
      <c r="D54" s="21" t="s">
        <v>115</v>
      </c>
      <c r="E54" s="139" t="s">
        <v>125</v>
      </c>
      <c r="F54" s="34">
        <v>244168</v>
      </c>
      <c r="G54" s="34">
        <v>343467</v>
      </c>
      <c r="H54" s="119"/>
    </row>
    <row r="55" spans="1:8" s="25" customFormat="1" ht="42.75" customHeight="1">
      <c r="A55" s="21" t="s">
        <v>214</v>
      </c>
      <c r="B55" s="21" t="s">
        <v>407</v>
      </c>
      <c r="C55" s="21" t="s">
        <v>279</v>
      </c>
      <c r="D55" s="21" t="s">
        <v>120</v>
      </c>
      <c r="E55" s="63" t="s">
        <v>126</v>
      </c>
      <c r="F55" s="34">
        <v>16000</v>
      </c>
      <c r="G55" s="34">
        <v>0</v>
      </c>
      <c r="H55" s="119"/>
    </row>
    <row r="56" spans="1:7" ht="29.25" customHeight="1">
      <c r="A56" s="17" t="s">
        <v>214</v>
      </c>
      <c r="B56" s="17">
        <v>13</v>
      </c>
      <c r="C56" s="17" t="s">
        <v>278</v>
      </c>
      <c r="D56" s="17"/>
      <c r="E56" s="62" t="s">
        <v>232</v>
      </c>
      <c r="F56" s="33">
        <f>F57+F58</f>
        <v>16000</v>
      </c>
      <c r="G56" s="33">
        <f>G57+G58</f>
        <v>16000</v>
      </c>
    </row>
    <row r="57" spans="1:7" ht="29.25" customHeight="1">
      <c r="A57" s="21" t="s">
        <v>214</v>
      </c>
      <c r="B57" s="21" t="s">
        <v>407</v>
      </c>
      <c r="C57" s="21" t="s">
        <v>278</v>
      </c>
      <c r="D57" s="21" t="s">
        <v>115</v>
      </c>
      <c r="E57" s="139" t="s">
        <v>125</v>
      </c>
      <c r="F57" s="34">
        <v>15000</v>
      </c>
      <c r="G57" s="34">
        <v>15000</v>
      </c>
    </row>
    <row r="58" spans="1:8" ht="21" customHeight="1">
      <c r="A58" s="21" t="s">
        <v>214</v>
      </c>
      <c r="B58" s="21" t="s">
        <v>407</v>
      </c>
      <c r="C58" s="21" t="s">
        <v>278</v>
      </c>
      <c r="D58" s="21" t="s">
        <v>120</v>
      </c>
      <c r="E58" s="63" t="s">
        <v>126</v>
      </c>
      <c r="F58" s="34">
        <v>1000</v>
      </c>
      <c r="G58" s="34">
        <v>1000</v>
      </c>
      <c r="H58" s="101"/>
    </row>
    <row r="59" spans="1:7" ht="20.25" customHeight="1">
      <c r="A59" s="68" t="s">
        <v>216</v>
      </c>
      <c r="B59" s="68"/>
      <c r="C59" s="68"/>
      <c r="D59" s="68"/>
      <c r="E59" s="69" t="s">
        <v>188</v>
      </c>
      <c r="F59" s="70">
        <f aca="true" t="shared" si="3" ref="F59:G62">F60</f>
        <v>145500</v>
      </c>
      <c r="G59" s="70">
        <f t="shared" si="3"/>
        <v>148900</v>
      </c>
    </row>
    <row r="60" spans="1:7" ht="18.75" customHeight="1">
      <c r="A60" s="17" t="s">
        <v>216</v>
      </c>
      <c r="B60" s="17" t="s">
        <v>217</v>
      </c>
      <c r="C60" s="17"/>
      <c r="D60" s="17"/>
      <c r="E60" s="62" t="s">
        <v>384</v>
      </c>
      <c r="F60" s="33">
        <f t="shared" si="3"/>
        <v>145500</v>
      </c>
      <c r="G60" s="33">
        <f t="shared" si="3"/>
        <v>148900</v>
      </c>
    </row>
    <row r="61" spans="1:7" ht="43.5" customHeight="1">
      <c r="A61" s="17" t="s">
        <v>216</v>
      </c>
      <c r="B61" s="17" t="s">
        <v>217</v>
      </c>
      <c r="C61" s="17" t="s">
        <v>250</v>
      </c>
      <c r="D61" s="17"/>
      <c r="E61" s="62" t="s">
        <v>376</v>
      </c>
      <c r="F61" s="33">
        <f t="shared" si="3"/>
        <v>145500</v>
      </c>
      <c r="G61" s="33">
        <f t="shared" si="3"/>
        <v>148900</v>
      </c>
    </row>
    <row r="62" spans="1:7" ht="40.5" customHeight="1">
      <c r="A62" s="17" t="s">
        <v>216</v>
      </c>
      <c r="B62" s="17" t="s">
        <v>217</v>
      </c>
      <c r="C62" s="17" t="s">
        <v>249</v>
      </c>
      <c r="D62" s="17"/>
      <c r="E62" s="62" t="s">
        <v>379</v>
      </c>
      <c r="F62" s="33">
        <f t="shared" si="3"/>
        <v>145500</v>
      </c>
      <c r="G62" s="33">
        <f t="shared" si="3"/>
        <v>148900</v>
      </c>
    </row>
    <row r="63" spans="1:7" ht="29.25" customHeight="1">
      <c r="A63" s="17" t="s">
        <v>216</v>
      </c>
      <c r="B63" s="17" t="s">
        <v>217</v>
      </c>
      <c r="C63" s="17" t="s">
        <v>252</v>
      </c>
      <c r="D63" s="17"/>
      <c r="E63" s="62" t="s">
        <v>385</v>
      </c>
      <c r="F63" s="33">
        <f>F64+F65</f>
        <v>145500</v>
      </c>
      <c r="G63" s="33">
        <f>G64+G65</f>
        <v>148900</v>
      </c>
    </row>
    <row r="64" spans="1:7" ht="29.25" customHeight="1">
      <c r="A64" s="21" t="s">
        <v>216</v>
      </c>
      <c r="B64" s="21" t="s">
        <v>217</v>
      </c>
      <c r="C64" s="21" t="s">
        <v>252</v>
      </c>
      <c r="D64" s="21" t="s">
        <v>118</v>
      </c>
      <c r="E64" s="139" t="s">
        <v>122</v>
      </c>
      <c r="F64" s="34">
        <v>143200</v>
      </c>
      <c r="G64" s="34">
        <v>147100</v>
      </c>
    </row>
    <row r="65" spans="1:8" s="25" customFormat="1" ht="30" customHeight="1">
      <c r="A65" s="21" t="s">
        <v>216</v>
      </c>
      <c r="B65" s="21" t="s">
        <v>217</v>
      </c>
      <c r="C65" s="21" t="s">
        <v>252</v>
      </c>
      <c r="D65" s="21" t="s">
        <v>115</v>
      </c>
      <c r="E65" s="139" t="s">
        <v>125</v>
      </c>
      <c r="F65" s="34">
        <v>2300</v>
      </c>
      <c r="G65" s="34">
        <v>1800</v>
      </c>
      <c r="H65" s="119"/>
    </row>
    <row r="66" spans="1:7" ht="40.5" customHeight="1">
      <c r="A66" s="68" t="s">
        <v>217</v>
      </c>
      <c r="B66" s="68"/>
      <c r="C66" s="68"/>
      <c r="D66" s="68"/>
      <c r="E66" s="69" t="s">
        <v>386</v>
      </c>
      <c r="F66" s="70">
        <f>F67+F72+F86</f>
        <v>99233</v>
      </c>
      <c r="G66" s="70">
        <f>G67+G72+G86</f>
        <v>83233</v>
      </c>
    </row>
    <row r="67" spans="1:7" ht="30.75" customHeight="1" hidden="1">
      <c r="A67" s="17" t="s">
        <v>217</v>
      </c>
      <c r="B67" s="17" t="s">
        <v>222</v>
      </c>
      <c r="C67" s="17"/>
      <c r="D67" s="17"/>
      <c r="E67" s="62" t="s">
        <v>387</v>
      </c>
      <c r="F67" s="33">
        <f aca="true" t="shared" si="4" ref="F67:G69">F68</f>
        <v>0</v>
      </c>
      <c r="G67" s="33">
        <f t="shared" si="4"/>
        <v>0</v>
      </c>
    </row>
    <row r="68" spans="1:7" ht="43.5" customHeight="1" hidden="1">
      <c r="A68" s="17" t="s">
        <v>217</v>
      </c>
      <c r="B68" s="17" t="s">
        <v>222</v>
      </c>
      <c r="C68" s="17" t="s">
        <v>250</v>
      </c>
      <c r="D68" s="17"/>
      <c r="E68" s="62" t="s">
        <v>376</v>
      </c>
      <c r="F68" s="33">
        <f t="shared" si="4"/>
        <v>0</v>
      </c>
      <c r="G68" s="33">
        <f t="shared" si="4"/>
        <v>0</v>
      </c>
    </row>
    <row r="69" spans="1:7" ht="27.75" customHeight="1" hidden="1">
      <c r="A69" s="17" t="s">
        <v>217</v>
      </c>
      <c r="B69" s="17" t="s">
        <v>222</v>
      </c>
      <c r="C69" s="17" t="s">
        <v>249</v>
      </c>
      <c r="D69" s="17"/>
      <c r="E69" s="62" t="s">
        <v>379</v>
      </c>
      <c r="F69" s="33">
        <f t="shared" si="4"/>
        <v>0</v>
      </c>
      <c r="G69" s="33">
        <f t="shared" si="4"/>
        <v>0</v>
      </c>
    </row>
    <row r="70" spans="1:7" ht="28.5" customHeight="1" hidden="1">
      <c r="A70" s="17" t="s">
        <v>217</v>
      </c>
      <c r="B70" s="17" t="s">
        <v>222</v>
      </c>
      <c r="C70" s="17" t="s">
        <v>261</v>
      </c>
      <c r="D70" s="17"/>
      <c r="E70" s="62" t="s">
        <v>388</v>
      </c>
      <c r="F70" s="33">
        <f>F71</f>
        <v>0</v>
      </c>
      <c r="G70" s="33">
        <f>G71</f>
        <v>0</v>
      </c>
    </row>
    <row r="71" spans="1:7" ht="0.75" customHeight="1">
      <c r="A71" s="21" t="s">
        <v>217</v>
      </c>
      <c r="B71" s="21" t="s">
        <v>222</v>
      </c>
      <c r="C71" s="21" t="s">
        <v>261</v>
      </c>
      <c r="D71" s="21" t="s">
        <v>115</v>
      </c>
      <c r="E71" s="139" t="s">
        <v>125</v>
      </c>
      <c r="F71" s="33">
        <v>0</v>
      </c>
      <c r="G71" s="33">
        <v>0</v>
      </c>
    </row>
    <row r="72" spans="1:7" ht="21" customHeight="1">
      <c r="A72" s="17" t="s">
        <v>217</v>
      </c>
      <c r="B72" s="17">
        <v>10</v>
      </c>
      <c r="C72" s="17"/>
      <c r="D72" s="17"/>
      <c r="E72" s="62" t="s">
        <v>190</v>
      </c>
      <c r="F72" s="33">
        <f>F77+F73</f>
        <v>84233</v>
      </c>
      <c r="G72" s="33">
        <f>G77+G73</f>
        <v>83233</v>
      </c>
    </row>
    <row r="73" spans="1:7" ht="42" customHeight="1">
      <c r="A73" s="17" t="s">
        <v>217</v>
      </c>
      <c r="B73" s="17" t="s">
        <v>408</v>
      </c>
      <c r="C73" s="145" t="s">
        <v>136</v>
      </c>
      <c r="D73" s="17"/>
      <c r="E73" s="143" t="s">
        <v>603</v>
      </c>
      <c r="F73" s="33">
        <f aca="true" t="shared" si="5" ref="F73:G75">F74</f>
        <v>1000</v>
      </c>
      <c r="G73" s="33">
        <f t="shared" si="5"/>
        <v>0</v>
      </c>
    </row>
    <row r="74" spans="1:7" ht="29.25" customHeight="1">
      <c r="A74" s="21" t="s">
        <v>217</v>
      </c>
      <c r="B74" s="21" t="s">
        <v>408</v>
      </c>
      <c r="C74" s="144" t="s">
        <v>134</v>
      </c>
      <c r="D74" s="21"/>
      <c r="E74" s="142" t="s">
        <v>133</v>
      </c>
      <c r="F74" s="34">
        <f>F75</f>
        <v>1000</v>
      </c>
      <c r="G74" s="34">
        <f>G75</f>
        <v>0</v>
      </c>
    </row>
    <row r="75" spans="1:7" ht="26.25" customHeight="1">
      <c r="A75" s="21" t="s">
        <v>217</v>
      </c>
      <c r="B75" s="21" t="s">
        <v>408</v>
      </c>
      <c r="C75" s="144" t="s">
        <v>135</v>
      </c>
      <c r="D75" s="21" t="s">
        <v>114</v>
      </c>
      <c r="E75" s="139" t="s">
        <v>111</v>
      </c>
      <c r="F75" s="34">
        <f t="shared" si="5"/>
        <v>1000</v>
      </c>
      <c r="G75" s="34">
        <f t="shared" si="5"/>
        <v>0</v>
      </c>
    </row>
    <row r="76" spans="1:7" ht="27" customHeight="1">
      <c r="A76" s="21" t="s">
        <v>217</v>
      </c>
      <c r="B76" s="21" t="s">
        <v>408</v>
      </c>
      <c r="C76" s="144" t="s">
        <v>135</v>
      </c>
      <c r="D76" s="21" t="s">
        <v>115</v>
      </c>
      <c r="E76" s="142" t="s">
        <v>186</v>
      </c>
      <c r="F76" s="34">
        <v>1000</v>
      </c>
      <c r="G76" s="34">
        <v>0</v>
      </c>
    </row>
    <row r="77" spans="1:7" ht="43.5" customHeight="1">
      <c r="A77" s="17" t="s">
        <v>217</v>
      </c>
      <c r="B77" s="17" t="s">
        <v>408</v>
      </c>
      <c r="C77" s="17" t="s">
        <v>250</v>
      </c>
      <c r="D77" s="17"/>
      <c r="E77" s="62" t="s">
        <v>376</v>
      </c>
      <c r="F77" s="33">
        <f>F78</f>
        <v>83233</v>
      </c>
      <c r="G77" s="33">
        <f>G78</f>
        <v>83233</v>
      </c>
    </row>
    <row r="78" spans="1:7" ht="42" customHeight="1">
      <c r="A78" s="17" t="s">
        <v>217</v>
      </c>
      <c r="B78" s="17" t="s">
        <v>408</v>
      </c>
      <c r="C78" s="17" t="s">
        <v>249</v>
      </c>
      <c r="D78" s="17"/>
      <c r="E78" s="62" t="s">
        <v>379</v>
      </c>
      <c r="F78" s="33">
        <f>F79+F81+F84</f>
        <v>83233</v>
      </c>
      <c r="G78" s="33">
        <f>G79+G81+G84</f>
        <v>83233</v>
      </c>
    </row>
    <row r="79" spans="1:7" ht="42" customHeight="1">
      <c r="A79" s="17" t="s">
        <v>217</v>
      </c>
      <c r="B79" s="17" t="s">
        <v>408</v>
      </c>
      <c r="C79" s="17" t="s">
        <v>261</v>
      </c>
      <c r="D79" s="17"/>
      <c r="E79" s="62" t="s">
        <v>388</v>
      </c>
      <c r="F79" s="33">
        <f>F80</f>
        <v>50000</v>
      </c>
      <c r="G79" s="33">
        <f>G80</f>
        <v>50000</v>
      </c>
    </row>
    <row r="80" spans="1:8" s="25" customFormat="1" ht="42" customHeight="1">
      <c r="A80" s="21" t="s">
        <v>217</v>
      </c>
      <c r="B80" s="21" t="s">
        <v>408</v>
      </c>
      <c r="C80" s="21" t="s">
        <v>261</v>
      </c>
      <c r="D80" s="21" t="s">
        <v>115</v>
      </c>
      <c r="E80" s="139" t="s">
        <v>125</v>
      </c>
      <c r="F80" s="34">
        <v>50000</v>
      </c>
      <c r="G80" s="34">
        <v>50000</v>
      </c>
      <c r="H80" s="119"/>
    </row>
    <row r="81" spans="1:7" ht="28.5" customHeight="1">
      <c r="A81" s="17" t="s">
        <v>217</v>
      </c>
      <c r="B81" s="17">
        <v>10</v>
      </c>
      <c r="C81" s="17" t="s">
        <v>262</v>
      </c>
      <c r="D81" s="17"/>
      <c r="E81" s="62" t="s">
        <v>389</v>
      </c>
      <c r="F81" s="33">
        <f>SUM(F82:F83)</f>
        <v>10000</v>
      </c>
      <c r="G81" s="33">
        <f>SUM(G82:G83)</f>
        <v>10000</v>
      </c>
    </row>
    <row r="82" spans="1:7" ht="28.5" customHeight="1">
      <c r="A82" s="21" t="s">
        <v>217</v>
      </c>
      <c r="B82" s="21" t="s">
        <v>408</v>
      </c>
      <c r="C82" s="21" t="s">
        <v>262</v>
      </c>
      <c r="D82" s="21" t="s">
        <v>115</v>
      </c>
      <c r="E82" s="139" t="s">
        <v>125</v>
      </c>
      <c r="F82" s="34">
        <v>10000</v>
      </c>
      <c r="G82" s="34">
        <v>10000</v>
      </c>
    </row>
    <row r="83" spans="1:7" ht="21.75" customHeight="1" hidden="1">
      <c r="A83" s="21" t="s">
        <v>217</v>
      </c>
      <c r="B83" s="21" t="s">
        <v>408</v>
      </c>
      <c r="C83" s="21" t="s">
        <v>262</v>
      </c>
      <c r="D83" s="21" t="s">
        <v>121</v>
      </c>
      <c r="E83" s="63" t="s">
        <v>128</v>
      </c>
      <c r="F83" s="34">
        <v>0</v>
      </c>
      <c r="G83" s="34">
        <v>0</v>
      </c>
    </row>
    <row r="84" spans="1:7" ht="21" customHeight="1">
      <c r="A84" s="17" t="s">
        <v>217</v>
      </c>
      <c r="B84" s="17" t="s">
        <v>408</v>
      </c>
      <c r="C84" s="17" t="s">
        <v>592</v>
      </c>
      <c r="D84" s="17"/>
      <c r="E84" s="62" t="s">
        <v>108</v>
      </c>
      <c r="F84" s="33">
        <f>F85</f>
        <v>23233</v>
      </c>
      <c r="G84" s="33">
        <f>G85</f>
        <v>23233</v>
      </c>
    </row>
    <row r="85" spans="1:7" ht="25.5" customHeight="1">
      <c r="A85" s="21" t="s">
        <v>217</v>
      </c>
      <c r="B85" s="21" t="s">
        <v>408</v>
      </c>
      <c r="C85" s="21" t="s">
        <v>592</v>
      </c>
      <c r="D85" s="21" t="s">
        <v>115</v>
      </c>
      <c r="E85" s="139" t="s">
        <v>125</v>
      </c>
      <c r="F85" s="34">
        <v>23233</v>
      </c>
      <c r="G85" s="34">
        <v>23233</v>
      </c>
    </row>
    <row r="86" spans="1:7" ht="31.5" customHeight="1">
      <c r="A86" s="17" t="s">
        <v>217</v>
      </c>
      <c r="B86" s="17" t="s">
        <v>89</v>
      </c>
      <c r="C86" s="17"/>
      <c r="D86" s="17"/>
      <c r="E86" s="15" t="s">
        <v>94</v>
      </c>
      <c r="F86" s="33">
        <f aca="true" t="shared" si="6" ref="F86:G88">F87</f>
        <v>15000</v>
      </c>
      <c r="G86" s="33">
        <f t="shared" si="6"/>
        <v>0</v>
      </c>
    </row>
    <row r="87" spans="1:7" ht="45.75" customHeight="1">
      <c r="A87" s="17" t="s">
        <v>217</v>
      </c>
      <c r="B87" s="17" t="s">
        <v>89</v>
      </c>
      <c r="C87" s="17" t="s">
        <v>260</v>
      </c>
      <c r="D87" s="17"/>
      <c r="E87" s="167" t="s">
        <v>602</v>
      </c>
      <c r="F87" s="33">
        <f t="shared" si="6"/>
        <v>15000</v>
      </c>
      <c r="G87" s="33">
        <f t="shared" si="6"/>
        <v>0</v>
      </c>
    </row>
    <row r="88" spans="1:7" ht="29.25" customHeight="1">
      <c r="A88" s="17" t="s">
        <v>217</v>
      </c>
      <c r="B88" s="17" t="s">
        <v>89</v>
      </c>
      <c r="C88" s="17" t="s">
        <v>258</v>
      </c>
      <c r="D88" s="17"/>
      <c r="E88" s="62" t="s">
        <v>259</v>
      </c>
      <c r="F88" s="33">
        <f t="shared" si="6"/>
        <v>15000</v>
      </c>
      <c r="G88" s="33">
        <f t="shared" si="6"/>
        <v>0</v>
      </c>
    </row>
    <row r="89" spans="1:7" ht="30" customHeight="1">
      <c r="A89" s="17" t="s">
        <v>217</v>
      </c>
      <c r="B89" s="17" t="s">
        <v>89</v>
      </c>
      <c r="C89" s="17" t="s">
        <v>257</v>
      </c>
      <c r="D89" s="17"/>
      <c r="E89" s="62" t="s">
        <v>383</v>
      </c>
      <c r="F89" s="33">
        <f>F90</f>
        <v>15000</v>
      </c>
      <c r="G89" s="33">
        <f>G90</f>
        <v>0</v>
      </c>
    </row>
    <row r="90" spans="1:7" ht="30" customHeight="1">
      <c r="A90" s="21" t="s">
        <v>217</v>
      </c>
      <c r="B90" s="21" t="s">
        <v>89</v>
      </c>
      <c r="C90" s="21" t="s">
        <v>257</v>
      </c>
      <c r="D90" s="21" t="s">
        <v>115</v>
      </c>
      <c r="E90" s="139" t="s">
        <v>125</v>
      </c>
      <c r="F90" s="34">
        <v>15000</v>
      </c>
      <c r="G90" s="34">
        <v>0</v>
      </c>
    </row>
    <row r="91" spans="1:7" ht="30" customHeight="1">
      <c r="A91" s="68" t="s">
        <v>218</v>
      </c>
      <c r="B91" s="68"/>
      <c r="C91" s="68"/>
      <c r="D91" s="68"/>
      <c r="E91" s="69" t="s">
        <v>191</v>
      </c>
      <c r="F91" s="70">
        <f>F92+F111+F97</f>
        <v>714000</v>
      </c>
      <c r="G91" s="70">
        <f>G92+G111+G97</f>
        <v>689100</v>
      </c>
    </row>
    <row r="92" spans="1:7" ht="21" customHeight="1">
      <c r="A92" s="17" t="s">
        <v>218</v>
      </c>
      <c r="B92" s="17" t="s">
        <v>214</v>
      </c>
      <c r="C92" s="17"/>
      <c r="D92" s="17"/>
      <c r="E92" s="62" t="s">
        <v>192</v>
      </c>
      <c r="F92" s="33">
        <f aca="true" t="shared" si="7" ref="F92:G94">F93</f>
        <v>5000</v>
      </c>
      <c r="G92" s="33">
        <f t="shared" si="7"/>
        <v>0</v>
      </c>
    </row>
    <row r="93" spans="1:7" ht="44.25" customHeight="1">
      <c r="A93" s="17" t="s">
        <v>218</v>
      </c>
      <c r="B93" s="17" t="s">
        <v>214</v>
      </c>
      <c r="C93" s="17" t="s">
        <v>254</v>
      </c>
      <c r="D93" s="17"/>
      <c r="E93" s="123" t="s">
        <v>618</v>
      </c>
      <c r="F93" s="33">
        <f t="shared" si="7"/>
        <v>5000</v>
      </c>
      <c r="G93" s="33">
        <f t="shared" si="7"/>
        <v>0</v>
      </c>
    </row>
    <row r="94" spans="1:7" ht="30" customHeight="1">
      <c r="A94" s="17" t="s">
        <v>218</v>
      </c>
      <c r="B94" s="17" t="s">
        <v>214</v>
      </c>
      <c r="C94" s="17" t="s">
        <v>255</v>
      </c>
      <c r="D94" s="17"/>
      <c r="E94" s="123" t="s">
        <v>256</v>
      </c>
      <c r="F94" s="33">
        <f t="shared" si="7"/>
        <v>5000</v>
      </c>
      <c r="G94" s="33">
        <f t="shared" si="7"/>
        <v>0</v>
      </c>
    </row>
    <row r="95" spans="1:7" ht="30" customHeight="1">
      <c r="A95" s="17" t="s">
        <v>218</v>
      </c>
      <c r="B95" s="17" t="s">
        <v>214</v>
      </c>
      <c r="C95" s="17" t="s">
        <v>253</v>
      </c>
      <c r="D95" s="17"/>
      <c r="E95" s="62" t="s">
        <v>193</v>
      </c>
      <c r="F95" s="33">
        <f>F96</f>
        <v>5000</v>
      </c>
      <c r="G95" s="33">
        <f>G96</f>
        <v>0</v>
      </c>
    </row>
    <row r="96" spans="1:7" ht="30" customHeight="1">
      <c r="A96" s="21" t="s">
        <v>218</v>
      </c>
      <c r="B96" s="21" t="s">
        <v>214</v>
      </c>
      <c r="C96" s="21" t="s">
        <v>253</v>
      </c>
      <c r="D96" s="21" t="s">
        <v>115</v>
      </c>
      <c r="E96" s="139" t="s">
        <v>125</v>
      </c>
      <c r="F96" s="34">
        <v>5000</v>
      </c>
      <c r="G96" s="34">
        <v>0</v>
      </c>
    </row>
    <row r="97" spans="1:7" ht="19.5" customHeight="1">
      <c r="A97" s="130" t="s">
        <v>218</v>
      </c>
      <c r="B97" s="130" t="s">
        <v>222</v>
      </c>
      <c r="C97" s="17"/>
      <c r="D97" s="60"/>
      <c r="E97" s="62" t="s">
        <v>295</v>
      </c>
      <c r="F97" s="33">
        <f>F103+F98+F105</f>
        <v>681000</v>
      </c>
      <c r="G97" s="33">
        <f>G103+G98+G105</f>
        <v>689100</v>
      </c>
    </row>
    <row r="98" spans="1:7" ht="20.25" customHeight="1" hidden="1">
      <c r="A98" s="131" t="s">
        <v>218</v>
      </c>
      <c r="B98" s="131" t="s">
        <v>222</v>
      </c>
      <c r="C98" s="124" t="s">
        <v>268</v>
      </c>
      <c r="D98" s="92"/>
      <c r="E98" s="66" t="s">
        <v>367</v>
      </c>
      <c r="F98" s="91">
        <f aca="true" t="shared" si="8" ref="F98:G101">SUM(F99)</f>
        <v>0</v>
      </c>
      <c r="G98" s="91">
        <f t="shared" si="8"/>
        <v>0</v>
      </c>
    </row>
    <row r="99" spans="1:7" ht="0.75" customHeight="1" hidden="1">
      <c r="A99" s="131" t="s">
        <v>218</v>
      </c>
      <c r="B99" s="131" t="s">
        <v>222</v>
      </c>
      <c r="C99" s="124" t="s">
        <v>269</v>
      </c>
      <c r="D99" s="92"/>
      <c r="E99" s="66" t="s">
        <v>368</v>
      </c>
      <c r="F99" s="91">
        <f t="shared" si="8"/>
        <v>0</v>
      </c>
      <c r="G99" s="91">
        <f t="shared" si="8"/>
        <v>0</v>
      </c>
    </row>
    <row r="100" spans="1:7" ht="33.75" customHeight="1" hidden="1">
      <c r="A100" s="131" t="s">
        <v>218</v>
      </c>
      <c r="B100" s="131" t="s">
        <v>222</v>
      </c>
      <c r="C100" s="124" t="s">
        <v>371</v>
      </c>
      <c r="D100" s="92"/>
      <c r="E100" s="66" t="s">
        <v>369</v>
      </c>
      <c r="F100" s="91">
        <f t="shared" si="8"/>
        <v>0</v>
      </c>
      <c r="G100" s="91">
        <f t="shared" si="8"/>
        <v>0</v>
      </c>
    </row>
    <row r="101" spans="1:7" ht="36" customHeight="1" hidden="1">
      <c r="A101" s="131" t="s">
        <v>218</v>
      </c>
      <c r="B101" s="131" t="s">
        <v>222</v>
      </c>
      <c r="C101" s="124" t="s">
        <v>372</v>
      </c>
      <c r="D101" s="92"/>
      <c r="E101" s="66" t="s">
        <v>370</v>
      </c>
      <c r="F101" s="91">
        <f t="shared" si="8"/>
        <v>0</v>
      </c>
      <c r="G101" s="91">
        <f t="shared" si="8"/>
        <v>0</v>
      </c>
    </row>
    <row r="102" spans="1:7" ht="27" customHeight="1" hidden="1">
      <c r="A102" s="132" t="s">
        <v>218</v>
      </c>
      <c r="B102" s="132" t="s">
        <v>222</v>
      </c>
      <c r="C102" s="125" t="s">
        <v>372</v>
      </c>
      <c r="D102" s="93" t="s">
        <v>405</v>
      </c>
      <c r="E102" s="94" t="s">
        <v>381</v>
      </c>
      <c r="F102" s="126"/>
      <c r="G102" s="126"/>
    </row>
    <row r="103" spans="1:7" ht="29.25" customHeight="1" hidden="1">
      <c r="A103" s="130" t="s">
        <v>218</v>
      </c>
      <c r="B103" s="130" t="s">
        <v>222</v>
      </c>
      <c r="C103" s="17" t="s">
        <v>250</v>
      </c>
      <c r="D103" s="60"/>
      <c r="E103" s="62" t="s">
        <v>376</v>
      </c>
      <c r="F103" s="33">
        <f>F104</f>
        <v>181000</v>
      </c>
      <c r="G103" s="33">
        <f>G104</f>
        <v>189100</v>
      </c>
    </row>
    <row r="104" spans="1:7" ht="40.5" customHeight="1" hidden="1">
      <c r="A104" s="130" t="s">
        <v>218</v>
      </c>
      <c r="B104" s="130" t="s">
        <v>222</v>
      </c>
      <c r="C104" s="17" t="s">
        <v>249</v>
      </c>
      <c r="D104" s="60"/>
      <c r="E104" s="62" t="s">
        <v>379</v>
      </c>
      <c r="F104" s="33">
        <f>F108</f>
        <v>181000</v>
      </c>
      <c r="G104" s="33">
        <f>G108</f>
        <v>189100</v>
      </c>
    </row>
    <row r="105" spans="1:7" ht="24.75" customHeight="1">
      <c r="A105" s="130" t="s">
        <v>218</v>
      </c>
      <c r="B105" s="130" t="s">
        <v>222</v>
      </c>
      <c r="C105" s="17" t="s">
        <v>478</v>
      </c>
      <c r="D105" s="60"/>
      <c r="E105" s="138" t="s">
        <v>137</v>
      </c>
      <c r="F105" s="33">
        <f>F106</f>
        <v>500000</v>
      </c>
      <c r="G105" s="33">
        <f>G106</f>
        <v>500000</v>
      </c>
    </row>
    <row r="106" spans="1:7" ht="18" customHeight="1">
      <c r="A106" s="21" t="s">
        <v>218</v>
      </c>
      <c r="B106" s="21" t="s">
        <v>222</v>
      </c>
      <c r="C106" s="21" t="s">
        <v>140</v>
      </c>
      <c r="D106" s="60"/>
      <c r="E106" s="139" t="s">
        <v>138</v>
      </c>
      <c r="F106" s="34">
        <f>F107</f>
        <v>500000</v>
      </c>
      <c r="G106" s="34">
        <f>G107</f>
        <v>500000</v>
      </c>
    </row>
    <row r="107" spans="1:7" ht="27.75" customHeight="1">
      <c r="A107" s="21" t="s">
        <v>218</v>
      </c>
      <c r="B107" s="21" t="s">
        <v>222</v>
      </c>
      <c r="C107" s="21" t="s">
        <v>139</v>
      </c>
      <c r="D107" s="61" t="s">
        <v>115</v>
      </c>
      <c r="E107" s="139" t="s">
        <v>112</v>
      </c>
      <c r="F107" s="34">
        <v>500000</v>
      </c>
      <c r="G107" s="34">
        <v>500000</v>
      </c>
    </row>
    <row r="108" spans="1:7" ht="27.75" customHeight="1">
      <c r="A108" s="130" t="s">
        <v>218</v>
      </c>
      <c r="B108" s="130" t="s">
        <v>222</v>
      </c>
      <c r="C108" s="17" t="s">
        <v>470</v>
      </c>
      <c r="D108" s="60"/>
      <c r="E108" s="65" t="s">
        <v>469</v>
      </c>
      <c r="F108" s="33">
        <f>F109+F110</f>
        <v>181000</v>
      </c>
      <c r="G108" s="33">
        <f>G109+G110</f>
        <v>189100</v>
      </c>
    </row>
    <row r="109" spans="1:7" ht="30" customHeight="1">
      <c r="A109" s="133" t="s">
        <v>218</v>
      </c>
      <c r="B109" s="133" t="s">
        <v>222</v>
      </c>
      <c r="C109" s="21" t="s">
        <v>470</v>
      </c>
      <c r="D109" s="61" t="s">
        <v>115</v>
      </c>
      <c r="E109" s="139" t="s">
        <v>125</v>
      </c>
      <c r="F109" s="34">
        <v>171000</v>
      </c>
      <c r="G109" s="34">
        <v>179100</v>
      </c>
    </row>
    <row r="110" spans="1:7" ht="30" customHeight="1">
      <c r="A110" s="133" t="s">
        <v>218</v>
      </c>
      <c r="B110" s="133" t="s">
        <v>222</v>
      </c>
      <c r="C110" s="21" t="s">
        <v>470</v>
      </c>
      <c r="D110" s="61" t="s">
        <v>119</v>
      </c>
      <c r="E110" s="63" t="s">
        <v>556</v>
      </c>
      <c r="F110" s="34">
        <v>10000</v>
      </c>
      <c r="G110" s="34">
        <v>10000</v>
      </c>
    </row>
    <row r="111" spans="1:7" ht="20.25" customHeight="1" thickBot="1">
      <c r="A111" s="29" t="s">
        <v>218</v>
      </c>
      <c r="B111" s="29" t="s">
        <v>409</v>
      </c>
      <c r="C111" s="29"/>
      <c r="D111" s="29"/>
      <c r="E111" s="62" t="s">
        <v>194</v>
      </c>
      <c r="F111" s="33">
        <f>F116+F112</f>
        <v>28000</v>
      </c>
      <c r="G111" s="33">
        <f>G116+G112</f>
        <v>0</v>
      </c>
    </row>
    <row r="112" spans="1:7" ht="42" customHeight="1">
      <c r="A112" s="29" t="s">
        <v>218</v>
      </c>
      <c r="B112" s="29" t="s">
        <v>409</v>
      </c>
      <c r="C112" s="29" t="s">
        <v>477</v>
      </c>
      <c r="D112" s="29"/>
      <c r="E112" s="146" t="s">
        <v>605</v>
      </c>
      <c r="F112" s="33">
        <f aca="true" t="shared" si="9" ref="F112:G114">F113</f>
        <v>3000</v>
      </c>
      <c r="G112" s="33">
        <f t="shared" si="9"/>
        <v>0</v>
      </c>
    </row>
    <row r="113" spans="1:7" ht="28.5" customHeight="1">
      <c r="A113" s="23" t="s">
        <v>218</v>
      </c>
      <c r="B113" s="23" t="s">
        <v>409</v>
      </c>
      <c r="C113" s="23" t="s">
        <v>475</v>
      </c>
      <c r="D113" s="29"/>
      <c r="E113" s="147" t="s">
        <v>141</v>
      </c>
      <c r="F113" s="34">
        <f t="shared" si="9"/>
        <v>3000</v>
      </c>
      <c r="G113" s="34">
        <f t="shared" si="9"/>
        <v>0</v>
      </c>
    </row>
    <row r="114" spans="1:7" ht="20.25" customHeight="1">
      <c r="A114" s="23" t="s">
        <v>218</v>
      </c>
      <c r="B114" s="23" t="s">
        <v>409</v>
      </c>
      <c r="C114" s="23" t="s">
        <v>476</v>
      </c>
      <c r="D114" s="23" t="s">
        <v>114</v>
      </c>
      <c r="E114" s="142" t="s">
        <v>194</v>
      </c>
      <c r="F114" s="34">
        <f t="shared" si="9"/>
        <v>3000</v>
      </c>
      <c r="G114" s="34">
        <f t="shared" si="9"/>
        <v>0</v>
      </c>
    </row>
    <row r="115" spans="1:7" ht="31.5" customHeight="1">
      <c r="A115" s="23" t="s">
        <v>218</v>
      </c>
      <c r="B115" s="23" t="s">
        <v>409</v>
      </c>
      <c r="C115" s="23" t="s">
        <v>476</v>
      </c>
      <c r="D115" s="23" t="s">
        <v>115</v>
      </c>
      <c r="E115" s="142" t="s">
        <v>186</v>
      </c>
      <c r="F115" s="34">
        <v>3000</v>
      </c>
      <c r="G115" s="34">
        <v>0</v>
      </c>
    </row>
    <row r="116" spans="1:7" ht="45" customHeight="1">
      <c r="A116" s="29" t="s">
        <v>218</v>
      </c>
      <c r="B116" s="29" t="s">
        <v>409</v>
      </c>
      <c r="C116" s="29" t="s">
        <v>267</v>
      </c>
      <c r="D116" s="29"/>
      <c r="E116" s="123" t="s">
        <v>606</v>
      </c>
      <c r="F116" s="33">
        <f aca="true" t="shared" si="10" ref="F116:G118">F117</f>
        <v>25000</v>
      </c>
      <c r="G116" s="33">
        <f t="shared" si="10"/>
        <v>0</v>
      </c>
    </row>
    <row r="117" spans="1:7" ht="28.5" customHeight="1">
      <c r="A117" s="23" t="s">
        <v>264</v>
      </c>
      <c r="B117" s="23" t="s">
        <v>409</v>
      </c>
      <c r="C117" s="23" t="s">
        <v>265</v>
      </c>
      <c r="D117" s="23"/>
      <c r="E117" s="266" t="s">
        <v>266</v>
      </c>
      <c r="F117" s="34">
        <f t="shared" si="10"/>
        <v>25000</v>
      </c>
      <c r="G117" s="34">
        <f t="shared" si="10"/>
        <v>0</v>
      </c>
    </row>
    <row r="118" spans="1:7" ht="30.75" customHeight="1">
      <c r="A118" s="23" t="s">
        <v>218</v>
      </c>
      <c r="B118" s="23" t="s">
        <v>409</v>
      </c>
      <c r="C118" s="23" t="s">
        <v>263</v>
      </c>
      <c r="D118" s="23"/>
      <c r="E118" s="63" t="s">
        <v>233</v>
      </c>
      <c r="F118" s="34">
        <f t="shared" si="10"/>
        <v>25000</v>
      </c>
      <c r="G118" s="34">
        <f t="shared" si="10"/>
        <v>0</v>
      </c>
    </row>
    <row r="119" spans="1:7" ht="30.75" customHeight="1">
      <c r="A119" s="23" t="s">
        <v>218</v>
      </c>
      <c r="B119" s="23" t="s">
        <v>409</v>
      </c>
      <c r="C119" s="23" t="s">
        <v>263</v>
      </c>
      <c r="D119" s="23" t="s">
        <v>115</v>
      </c>
      <c r="E119" s="139" t="s">
        <v>125</v>
      </c>
      <c r="F119" s="34">
        <v>25000</v>
      </c>
      <c r="G119" s="34">
        <v>0</v>
      </c>
    </row>
    <row r="120" spans="1:7" ht="31.5" customHeight="1">
      <c r="A120" s="98" t="s">
        <v>219</v>
      </c>
      <c r="B120" s="98"/>
      <c r="C120" s="98"/>
      <c r="D120" s="98"/>
      <c r="E120" s="69" t="s">
        <v>390</v>
      </c>
      <c r="F120" s="70">
        <f>F125+F155+F185</f>
        <v>36736574.59</v>
      </c>
      <c r="G120" s="70">
        <f>G125+G155+G185</f>
        <v>318900</v>
      </c>
    </row>
    <row r="121" spans="1:7" ht="19.5" customHeight="1" hidden="1">
      <c r="A121" s="29" t="s">
        <v>219</v>
      </c>
      <c r="B121" s="17" t="s">
        <v>214</v>
      </c>
      <c r="C121" s="17" t="s">
        <v>343</v>
      </c>
      <c r="D121" s="17"/>
      <c r="E121" s="62" t="s">
        <v>341</v>
      </c>
      <c r="F121" s="56">
        <f aca="true" t="shared" si="11" ref="F121:G123">F122</f>
        <v>0</v>
      </c>
      <c r="G121" s="56">
        <f t="shared" si="11"/>
        <v>1</v>
      </c>
    </row>
    <row r="122" spans="1:7" ht="19.5" customHeight="1" hidden="1">
      <c r="A122" s="29" t="s">
        <v>219</v>
      </c>
      <c r="B122" s="17" t="s">
        <v>214</v>
      </c>
      <c r="C122" s="17" t="s">
        <v>343</v>
      </c>
      <c r="D122" s="17"/>
      <c r="E122" s="62" t="s">
        <v>197</v>
      </c>
      <c r="F122" s="56">
        <f t="shared" si="11"/>
        <v>0</v>
      </c>
      <c r="G122" s="56">
        <f t="shared" si="11"/>
        <v>1</v>
      </c>
    </row>
    <row r="123" spans="1:7" ht="28.5" customHeight="1" hidden="1">
      <c r="A123" s="29" t="s">
        <v>219</v>
      </c>
      <c r="B123" s="17" t="s">
        <v>214</v>
      </c>
      <c r="C123" s="17" t="s">
        <v>343</v>
      </c>
      <c r="D123" s="17"/>
      <c r="E123" s="123" t="s">
        <v>342</v>
      </c>
      <c r="F123" s="56">
        <f t="shared" si="11"/>
        <v>0</v>
      </c>
      <c r="G123" s="56">
        <f t="shared" si="11"/>
        <v>1</v>
      </c>
    </row>
    <row r="124" spans="1:7" ht="32.25" customHeight="1" hidden="1">
      <c r="A124" s="23" t="s">
        <v>219</v>
      </c>
      <c r="B124" s="21" t="s">
        <v>214</v>
      </c>
      <c r="C124" s="21" t="s">
        <v>343</v>
      </c>
      <c r="D124" s="21" t="s">
        <v>325</v>
      </c>
      <c r="E124" s="63" t="s">
        <v>329</v>
      </c>
      <c r="F124" s="57">
        <v>0</v>
      </c>
      <c r="G124" s="57">
        <v>1</v>
      </c>
    </row>
    <row r="125" spans="1:7" ht="23.25" customHeight="1">
      <c r="A125" s="17" t="s">
        <v>219</v>
      </c>
      <c r="B125" s="17" t="s">
        <v>214</v>
      </c>
      <c r="C125" s="17"/>
      <c r="D125" s="17"/>
      <c r="E125" s="62" t="s">
        <v>196</v>
      </c>
      <c r="F125" s="33">
        <f>F141+F146+F126+F136</f>
        <v>36458574.59</v>
      </c>
      <c r="G125" s="33">
        <f>G141+G146</f>
        <v>80900</v>
      </c>
    </row>
    <row r="126" spans="1:7" ht="36" customHeight="1">
      <c r="A126" s="17" t="s">
        <v>219</v>
      </c>
      <c r="B126" s="17" t="s">
        <v>214</v>
      </c>
      <c r="C126" s="17" t="s">
        <v>672</v>
      </c>
      <c r="D126" s="185"/>
      <c r="E126" s="123" t="s">
        <v>680</v>
      </c>
      <c r="F126" s="33">
        <f>F127+F130+F134</f>
        <v>31358069.59</v>
      </c>
      <c r="G126" s="33">
        <f>G127</f>
        <v>0</v>
      </c>
    </row>
    <row r="127" spans="1:7" ht="29.25" customHeight="1">
      <c r="A127" s="17" t="s">
        <v>219</v>
      </c>
      <c r="B127" s="17" t="s">
        <v>214</v>
      </c>
      <c r="C127" s="265" t="s">
        <v>748</v>
      </c>
      <c r="D127" s="185"/>
      <c r="E127" s="262" t="s">
        <v>749</v>
      </c>
      <c r="F127" s="33">
        <f>F128</f>
        <v>31068646.79</v>
      </c>
      <c r="G127" s="33">
        <f>G128</f>
        <v>0</v>
      </c>
    </row>
    <row r="128" spans="1:7" ht="23.25" customHeight="1">
      <c r="A128" s="17" t="s">
        <v>219</v>
      </c>
      <c r="B128" s="17" t="s">
        <v>214</v>
      </c>
      <c r="C128" s="265" t="s">
        <v>748</v>
      </c>
      <c r="D128" s="187" t="s">
        <v>650</v>
      </c>
      <c r="E128" s="262" t="s">
        <v>128</v>
      </c>
      <c r="F128" s="33">
        <f>F129</f>
        <v>31068646.79</v>
      </c>
      <c r="G128" s="33">
        <f>G129</f>
        <v>0</v>
      </c>
    </row>
    <row r="129" spans="1:7" ht="33" customHeight="1">
      <c r="A129" s="17" t="s">
        <v>219</v>
      </c>
      <c r="B129" s="17" t="s">
        <v>214</v>
      </c>
      <c r="C129" s="265" t="s">
        <v>748</v>
      </c>
      <c r="D129" s="187" t="s">
        <v>121</v>
      </c>
      <c r="E129" s="262" t="s">
        <v>697</v>
      </c>
      <c r="F129" s="34">
        <v>31068646.79</v>
      </c>
      <c r="G129" s="34">
        <v>0</v>
      </c>
    </row>
    <row r="130" spans="1:7" ht="33" customHeight="1">
      <c r="A130" s="17" t="s">
        <v>219</v>
      </c>
      <c r="B130" s="17" t="s">
        <v>214</v>
      </c>
      <c r="C130" s="265" t="s">
        <v>759</v>
      </c>
      <c r="D130" s="187"/>
      <c r="E130" s="262" t="s">
        <v>749</v>
      </c>
      <c r="F130" s="34">
        <f>F131</f>
        <v>155000</v>
      </c>
      <c r="G130" s="34">
        <v>0</v>
      </c>
    </row>
    <row r="131" spans="1:7" ht="33" customHeight="1">
      <c r="A131" s="17" t="s">
        <v>219</v>
      </c>
      <c r="B131" s="17" t="s">
        <v>214</v>
      </c>
      <c r="C131" s="265" t="s">
        <v>759</v>
      </c>
      <c r="D131" s="187" t="s">
        <v>650</v>
      </c>
      <c r="E131" s="262" t="s">
        <v>128</v>
      </c>
      <c r="F131" s="34">
        <f>F132</f>
        <v>155000</v>
      </c>
      <c r="G131" s="34">
        <v>0</v>
      </c>
    </row>
    <row r="132" spans="1:7" ht="33" customHeight="1">
      <c r="A132" s="17" t="s">
        <v>219</v>
      </c>
      <c r="B132" s="17" t="s">
        <v>214</v>
      </c>
      <c r="C132" s="265" t="s">
        <v>759</v>
      </c>
      <c r="D132" s="187" t="s">
        <v>121</v>
      </c>
      <c r="E132" s="262" t="s">
        <v>697</v>
      </c>
      <c r="F132" s="34">
        <v>155000</v>
      </c>
      <c r="G132" s="34">
        <v>0</v>
      </c>
    </row>
    <row r="133" spans="1:7" ht="33" customHeight="1">
      <c r="A133" s="21" t="s">
        <v>219</v>
      </c>
      <c r="B133" s="21" t="s">
        <v>214</v>
      </c>
      <c r="C133" s="265" t="s">
        <v>771</v>
      </c>
      <c r="D133" s="187"/>
      <c r="E133" s="262" t="s">
        <v>772</v>
      </c>
      <c r="F133" s="34">
        <f>F134</f>
        <v>134422.8</v>
      </c>
      <c r="G133" s="34">
        <v>0</v>
      </c>
    </row>
    <row r="134" spans="1:7" ht="33" customHeight="1">
      <c r="A134" s="21" t="s">
        <v>219</v>
      </c>
      <c r="B134" s="21" t="s">
        <v>214</v>
      </c>
      <c r="C134" s="265" t="s">
        <v>771</v>
      </c>
      <c r="D134" s="187" t="s">
        <v>650</v>
      </c>
      <c r="E134" s="262" t="s">
        <v>128</v>
      </c>
      <c r="F134" s="34">
        <f>F135</f>
        <v>134422.8</v>
      </c>
      <c r="G134" s="34">
        <v>0</v>
      </c>
    </row>
    <row r="135" spans="1:7" ht="33" customHeight="1">
      <c r="A135" s="21" t="s">
        <v>219</v>
      </c>
      <c r="B135" s="21" t="s">
        <v>214</v>
      </c>
      <c r="C135" s="265" t="s">
        <v>771</v>
      </c>
      <c r="D135" s="187" t="s">
        <v>121</v>
      </c>
      <c r="E135" s="262" t="s">
        <v>697</v>
      </c>
      <c r="F135" s="34">
        <v>134422.8</v>
      </c>
      <c r="G135" s="34">
        <v>0</v>
      </c>
    </row>
    <row r="136" spans="1:7" ht="23.25" customHeight="1">
      <c r="A136" s="17" t="s">
        <v>219</v>
      </c>
      <c r="B136" s="17" t="s">
        <v>214</v>
      </c>
      <c r="C136" s="17" t="s">
        <v>675</v>
      </c>
      <c r="D136" s="185"/>
      <c r="E136" s="123" t="s">
        <v>674</v>
      </c>
      <c r="F136" s="33">
        <f>F137</f>
        <v>5050506</v>
      </c>
      <c r="G136" s="33">
        <f>G137</f>
        <v>0</v>
      </c>
    </row>
    <row r="137" spans="1:7" ht="23.25" customHeight="1">
      <c r="A137" s="17" t="s">
        <v>219</v>
      </c>
      <c r="B137" s="17" t="s">
        <v>214</v>
      </c>
      <c r="C137" s="265" t="s">
        <v>676</v>
      </c>
      <c r="D137" s="185"/>
      <c r="E137" s="262" t="s">
        <v>673</v>
      </c>
      <c r="F137" s="33">
        <f>F138</f>
        <v>5050506</v>
      </c>
      <c r="G137" s="33">
        <f>G138</f>
        <v>0</v>
      </c>
    </row>
    <row r="138" spans="1:7" ht="23.25" customHeight="1">
      <c r="A138" s="17" t="s">
        <v>219</v>
      </c>
      <c r="B138" s="17" t="s">
        <v>214</v>
      </c>
      <c r="C138" s="265" t="s">
        <v>698</v>
      </c>
      <c r="D138" s="187" t="s">
        <v>650</v>
      </c>
      <c r="E138" s="262" t="s">
        <v>128</v>
      </c>
      <c r="F138" s="33">
        <f>F139+F140</f>
        <v>5050506</v>
      </c>
      <c r="G138" s="33">
        <f>G139+G140</f>
        <v>0</v>
      </c>
    </row>
    <row r="139" spans="1:7" ht="31.5" customHeight="1">
      <c r="A139" s="17" t="s">
        <v>219</v>
      </c>
      <c r="B139" s="17" t="s">
        <v>214</v>
      </c>
      <c r="C139" s="265" t="s">
        <v>698</v>
      </c>
      <c r="D139" s="187" t="s">
        <v>121</v>
      </c>
      <c r="E139" s="262" t="s">
        <v>697</v>
      </c>
      <c r="F139" s="34">
        <v>0</v>
      </c>
      <c r="G139" s="34">
        <v>0</v>
      </c>
    </row>
    <row r="140" spans="1:7" ht="31.5" customHeight="1">
      <c r="A140" s="17" t="s">
        <v>219</v>
      </c>
      <c r="B140" s="17" t="s">
        <v>214</v>
      </c>
      <c r="C140" s="265" t="s">
        <v>717</v>
      </c>
      <c r="D140" s="187" t="s">
        <v>121</v>
      </c>
      <c r="E140" s="262" t="s">
        <v>697</v>
      </c>
      <c r="F140" s="34">
        <v>5050506</v>
      </c>
      <c r="G140" s="34">
        <v>0</v>
      </c>
    </row>
    <row r="141" spans="1:7" ht="42" customHeight="1">
      <c r="A141" s="17" t="s">
        <v>219</v>
      </c>
      <c r="B141" s="17" t="s">
        <v>214</v>
      </c>
      <c r="C141" s="17" t="s">
        <v>250</v>
      </c>
      <c r="D141" s="17"/>
      <c r="E141" s="62" t="s">
        <v>376</v>
      </c>
      <c r="F141" s="33">
        <f>F142</f>
        <v>0</v>
      </c>
      <c r="G141" s="33">
        <f>G142</f>
        <v>0</v>
      </c>
    </row>
    <row r="142" spans="1:7" ht="23.25" customHeight="1">
      <c r="A142" s="17" t="s">
        <v>219</v>
      </c>
      <c r="B142" s="17" t="s">
        <v>214</v>
      </c>
      <c r="C142" s="17" t="s">
        <v>275</v>
      </c>
      <c r="D142" s="17"/>
      <c r="E142" s="62" t="s">
        <v>197</v>
      </c>
      <c r="F142" s="33">
        <f>F143+F150</f>
        <v>0</v>
      </c>
      <c r="G142" s="33">
        <f>G143+G150</f>
        <v>0</v>
      </c>
    </row>
    <row r="143" spans="1:7" ht="18" customHeight="1">
      <c r="A143" s="17" t="s">
        <v>219</v>
      </c>
      <c r="B143" s="17" t="s">
        <v>214</v>
      </c>
      <c r="C143" s="17" t="s">
        <v>283</v>
      </c>
      <c r="D143" s="17"/>
      <c r="E143" s="62" t="s">
        <v>196</v>
      </c>
      <c r="F143" s="33">
        <f>F144</f>
        <v>0</v>
      </c>
      <c r="G143" s="33">
        <f>G144</f>
        <v>0</v>
      </c>
    </row>
    <row r="144" spans="1:7" ht="30" customHeight="1">
      <c r="A144" s="17" t="s">
        <v>219</v>
      </c>
      <c r="B144" s="17" t="s">
        <v>214</v>
      </c>
      <c r="C144" s="17" t="s">
        <v>282</v>
      </c>
      <c r="D144" s="17"/>
      <c r="E144" s="62" t="s">
        <v>391</v>
      </c>
      <c r="F144" s="33">
        <f>F145</f>
        <v>0</v>
      </c>
      <c r="G144" s="33">
        <f>G145</f>
        <v>0</v>
      </c>
    </row>
    <row r="145" spans="1:7" ht="30" customHeight="1">
      <c r="A145" s="21" t="s">
        <v>219</v>
      </c>
      <c r="B145" s="21" t="s">
        <v>214</v>
      </c>
      <c r="C145" s="21" t="s">
        <v>282</v>
      </c>
      <c r="D145" s="21" t="s">
        <v>102</v>
      </c>
      <c r="E145" s="63" t="s">
        <v>101</v>
      </c>
      <c r="F145" s="34">
        <v>0</v>
      </c>
      <c r="G145" s="34">
        <v>0</v>
      </c>
    </row>
    <row r="146" spans="1:7" ht="23.25" customHeight="1">
      <c r="A146" s="17" t="s">
        <v>219</v>
      </c>
      <c r="B146" s="17" t="s">
        <v>214</v>
      </c>
      <c r="C146" s="17" t="s">
        <v>281</v>
      </c>
      <c r="D146" s="17"/>
      <c r="E146" s="62" t="s">
        <v>198</v>
      </c>
      <c r="F146" s="33">
        <f>F147</f>
        <v>49999</v>
      </c>
      <c r="G146" s="33">
        <f>G147</f>
        <v>80900</v>
      </c>
    </row>
    <row r="147" spans="1:7" ht="31.5" customHeight="1">
      <c r="A147" s="21" t="s">
        <v>219</v>
      </c>
      <c r="B147" s="21" t="s">
        <v>214</v>
      </c>
      <c r="C147" s="21" t="s">
        <v>281</v>
      </c>
      <c r="D147" s="21" t="s">
        <v>115</v>
      </c>
      <c r="E147" s="139" t="s">
        <v>125</v>
      </c>
      <c r="F147" s="34">
        <v>49999</v>
      </c>
      <c r="G147" s="34">
        <v>80900</v>
      </c>
    </row>
    <row r="148" spans="1:7" ht="21" customHeight="1" hidden="1">
      <c r="A148" s="21" t="s">
        <v>219</v>
      </c>
      <c r="B148" s="21" t="s">
        <v>214</v>
      </c>
      <c r="C148" s="21" t="s">
        <v>281</v>
      </c>
      <c r="D148" s="21" t="s">
        <v>102</v>
      </c>
      <c r="E148" s="63" t="s">
        <v>101</v>
      </c>
      <c r="F148" s="34">
        <f>F149</f>
        <v>0</v>
      </c>
      <c r="G148" s="34">
        <f>G149</f>
        <v>0</v>
      </c>
    </row>
    <row r="149" spans="1:7" ht="24" customHeight="1" hidden="1">
      <c r="A149" s="21" t="s">
        <v>219</v>
      </c>
      <c r="B149" s="21" t="s">
        <v>214</v>
      </c>
      <c r="C149" s="21" t="s">
        <v>281</v>
      </c>
      <c r="D149" s="21" t="s">
        <v>92</v>
      </c>
      <c r="E149" s="100" t="s">
        <v>93</v>
      </c>
      <c r="F149" s="34">
        <v>0</v>
      </c>
      <c r="G149" s="34">
        <v>0</v>
      </c>
    </row>
    <row r="150" spans="1:7" ht="18" customHeight="1" hidden="1">
      <c r="A150" s="17" t="s">
        <v>219</v>
      </c>
      <c r="B150" s="17" t="s">
        <v>214</v>
      </c>
      <c r="C150" s="17" t="s">
        <v>327</v>
      </c>
      <c r="D150" s="17"/>
      <c r="E150" s="62" t="s">
        <v>197</v>
      </c>
      <c r="F150" s="33">
        <f>F151+F153</f>
        <v>0</v>
      </c>
      <c r="G150" s="33">
        <f>G151+G153</f>
        <v>0</v>
      </c>
    </row>
    <row r="151" spans="1:17" ht="17.25" customHeight="1" hidden="1">
      <c r="A151" s="17" t="s">
        <v>219</v>
      </c>
      <c r="B151" s="17" t="s">
        <v>214</v>
      </c>
      <c r="C151" s="17" t="s">
        <v>326</v>
      </c>
      <c r="D151" s="17"/>
      <c r="E151" s="62" t="s">
        <v>320</v>
      </c>
      <c r="F151" s="33">
        <f>F152</f>
        <v>0</v>
      </c>
      <c r="G151" s="33">
        <f>G152</f>
        <v>0</v>
      </c>
      <c r="K151" s="49"/>
      <c r="L151" s="47"/>
      <c r="M151" s="47"/>
      <c r="N151" s="47"/>
      <c r="O151" s="50"/>
      <c r="P151" s="48"/>
      <c r="Q151" s="46"/>
    </row>
    <row r="152" spans="1:17" ht="26.25" customHeight="1" hidden="1">
      <c r="A152" s="21" t="s">
        <v>219</v>
      </c>
      <c r="B152" s="21" t="s">
        <v>214</v>
      </c>
      <c r="C152" s="21" t="s">
        <v>326</v>
      </c>
      <c r="D152" s="21" t="s">
        <v>325</v>
      </c>
      <c r="E152" s="63" t="s">
        <v>329</v>
      </c>
      <c r="F152" s="34">
        <v>0</v>
      </c>
      <c r="G152" s="34">
        <v>0</v>
      </c>
      <c r="K152" s="49"/>
      <c r="L152" s="47"/>
      <c r="M152" s="47"/>
      <c r="N152" s="47"/>
      <c r="O152" s="50"/>
      <c r="P152" s="48"/>
      <c r="Q152" s="46"/>
    </row>
    <row r="153" spans="1:7" ht="35.25" customHeight="1">
      <c r="A153" s="17" t="s">
        <v>219</v>
      </c>
      <c r="B153" s="17" t="s">
        <v>214</v>
      </c>
      <c r="C153" s="17" t="s">
        <v>666</v>
      </c>
      <c r="D153" s="17"/>
      <c r="E153" s="62" t="s">
        <v>667</v>
      </c>
      <c r="F153" s="33">
        <f>F154</f>
        <v>0</v>
      </c>
      <c r="G153" s="33">
        <f>G154</f>
        <v>0</v>
      </c>
    </row>
    <row r="154" spans="1:8" ht="27.75" customHeight="1">
      <c r="A154" s="21" t="s">
        <v>219</v>
      </c>
      <c r="B154" s="21" t="s">
        <v>214</v>
      </c>
      <c r="C154" s="21" t="s">
        <v>666</v>
      </c>
      <c r="D154" s="21" t="s">
        <v>325</v>
      </c>
      <c r="E154" s="63" t="s">
        <v>329</v>
      </c>
      <c r="F154" s="34">
        <v>0</v>
      </c>
      <c r="G154" s="34">
        <v>0</v>
      </c>
      <c r="H154" s="121"/>
    </row>
    <row r="155" spans="1:7" ht="18" customHeight="1">
      <c r="A155" s="17" t="s">
        <v>219</v>
      </c>
      <c r="B155" s="17" t="s">
        <v>216</v>
      </c>
      <c r="C155" s="17"/>
      <c r="D155" s="17"/>
      <c r="E155" s="62" t="s">
        <v>392</v>
      </c>
      <c r="F155" s="33">
        <f>F156+F159+F161+F163</f>
        <v>15000</v>
      </c>
      <c r="G155" s="33">
        <f>G156+G159+G161+G163</f>
        <v>15000</v>
      </c>
    </row>
    <row r="156" spans="1:7" ht="29.25" customHeight="1">
      <c r="A156" s="17" t="s">
        <v>219</v>
      </c>
      <c r="B156" s="17" t="s">
        <v>216</v>
      </c>
      <c r="C156" s="16" t="s">
        <v>483</v>
      </c>
      <c r="D156" s="17"/>
      <c r="E156" s="129" t="s">
        <v>143</v>
      </c>
      <c r="F156" s="33">
        <f>F157</f>
        <v>5000</v>
      </c>
      <c r="G156" s="33">
        <f>G157</f>
        <v>5000</v>
      </c>
    </row>
    <row r="157" spans="1:7" ht="30" customHeight="1">
      <c r="A157" s="21" t="s">
        <v>219</v>
      </c>
      <c r="B157" s="21" t="s">
        <v>216</v>
      </c>
      <c r="C157" s="166" t="s">
        <v>484</v>
      </c>
      <c r="D157" s="21"/>
      <c r="E157" s="128" t="s">
        <v>233</v>
      </c>
      <c r="F157" s="57">
        <f>F158</f>
        <v>5000</v>
      </c>
      <c r="G157" s="57">
        <f>G158</f>
        <v>5000</v>
      </c>
    </row>
    <row r="158" spans="1:7" ht="30" customHeight="1">
      <c r="A158" s="21" t="s">
        <v>219</v>
      </c>
      <c r="B158" s="21" t="s">
        <v>216</v>
      </c>
      <c r="C158" s="166" t="s">
        <v>537</v>
      </c>
      <c r="D158" s="21" t="s">
        <v>115</v>
      </c>
      <c r="E158" s="139" t="s">
        <v>125</v>
      </c>
      <c r="F158" s="57">
        <v>5000</v>
      </c>
      <c r="G158" s="57">
        <v>5000</v>
      </c>
    </row>
    <row r="159" spans="1:7" ht="30" customHeight="1">
      <c r="A159" s="21" t="s">
        <v>219</v>
      </c>
      <c r="B159" s="21" t="s">
        <v>216</v>
      </c>
      <c r="C159" s="166" t="s">
        <v>589</v>
      </c>
      <c r="D159" s="21"/>
      <c r="E159" s="62" t="s">
        <v>623</v>
      </c>
      <c r="F159" s="57">
        <f>F160</f>
        <v>0</v>
      </c>
      <c r="G159" s="57">
        <f>G160</f>
        <v>0</v>
      </c>
    </row>
    <row r="160" spans="1:7" ht="30" customHeight="1">
      <c r="A160" s="21" t="s">
        <v>219</v>
      </c>
      <c r="B160" s="21" t="s">
        <v>216</v>
      </c>
      <c r="C160" s="166" t="s">
        <v>589</v>
      </c>
      <c r="D160" s="21" t="s">
        <v>121</v>
      </c>
      <c r="E160" s="63" t="s">
        <v>128</v>
      </c>
      <c r="F160" s="57">
        <v>0</v>
      </c>
      <c r="G160" s="57">
        <v>0</v>
      </c>
    </row>
    <row r="161" spans="1:7" ht="30" customHeight="1">
      <c r="A161" s="21" t="s">
        <v>219</v>
      </c>
      <c r="B161" s="21" t="s">
        <v>216</v>
      </c>
      <c r="C161" s="166" t="s">
        <v>663</v>
      </c>
      <c r="D161" s="21"/>
      <c r="E161" s="62" t="s">
        <v>664</v>
      </c>
      <c r="F161" s="57">
        <f>F162</f>
        <v>0</v>
      </c>
      <c r="G161" s="57">
        <f>G162</f>
        <v>0</v>
      </c>
    </row>
    <row r="162" spans="1:7" ht="30" customHeight="1">
      <c r="A162" s="21" t="s">
        <v>219</v>
      </c>
      <c r="B162" s="21" t="s">
        <v>216</v>
      </c>
      <c r="C162" s="166" t="s">
        <v>665</v>
      </c>
      <c r="D162" s="21" t="s">
        <v>115</v>
      </c>
      <c r="E162" s="139" t="s">
        <v>125</v>
      </c>
      <c r="F162" s="57">
        <v>0</v>
      </c>
      <c r="G162" s="57">
        <v>0</v>
      </c>
    </row>
    <row r="163" spans="1:7" ht="28.5" customHeight="1">
      <c r="A163" s="29" t="s">
        <v>219</v>
      </c>
      <c r="B163" s="29" t="s">
        <v>216</v>
      </c>
      <c r="C163" s="17" t="s">
        <v>250</v>
      </c>
      <c r="D163" s="105"/>
      <c r="E163" s="62" t="s">
        <v>376</v>
      </c>
      <c r="F163" s="33">
        <f>F164</f>
        <v>10000</v>
      </c>
      <c r="G163" s="33">
        <f>G164</f>
        <v>10000</v>
      </c>
    </row>
    <row r="164" spans="1:7" ht="23.25" customHeight="1">
      <c r="A164" s="29" t="s">
        <v>219</v>
      </c>
      <c r="B164" s="29" t="s">
        <v>216</v>
      </c>
      <c r="C164" s="17" t="s">
        <v>275</v>
      </c>
      <c r="D164" s="17"/>
      <c r="E164" s="62" t="s">
        <v>200</v>
      </c>
      <c r="F164" s="33">
        <f>F168+F165+F182</f>
        <v>10000</v>
      </c>
      <c r="G164" s="33">
        <f>G168+G165+G182</f>
        <v>10000</v>
      </c>
    </row>
    <row r="165" spans="1:7" ht="31.5" customHeight="1">
      <c r="A165" s="30" t="s">
        <v>219</v>
      </c>
      <c r="B165" s="30" t="s">
        <v>216</v>
      </c>
      <c r="C165" s="28" t="s">
        <v>113</v>
      </c>
      <c r="D165" s="17"/>
      <c r="E165" s="138" t="s">
        <v>388</v>
      </c>
      <c r="F165" s="33">
        <f>F166</f>
        <v>10000</v>
      </c>
      <c r="G165" s="33">
        <f>G166</f>
        <v>10000</v>
      </c>
    </row>
    <row r="166" spans="1:7" ht="28.5" customHeight="1">
      <c r="A166" s="32" t="s">
        <v>219</v>
      </c>
      <c r="B166" s="32" t="s">
        <v>216</v>
      </c>
      <c r="C166" s="31" t="s">
        <v>113</v>
      </c>
      <c r="D166" s="21" t="s">
        <v>114</v>
      </c>
      <c r="E166" s="139" t="s">
        <v>111</v>
      </c>
      <c r="F166" s="34">
        <f>F167</f>
        <v>10000</v>
      </c>
      <c r="G166" s="34">
        <f>G167</f>
        <v>10000</v>
      </c>
    </row>
    <row r="167" spans="1:7" ht="28.5" customHeight="1">
      <c r="A167" s="32" t="s">
        <v>219</v>
      </c>
      <c r="B167" s="32" t="s">
        <v>216</v>
      </c>
      <c r="C167" s="31" t="s">
        <v>113</v>
      </c>
      <c r="D167" s="21" t="s">
        <v>115</v>
      </c>
      <c r="E167" s="139" t="s">
        <v>112</v>
      </c>
      <c r="F167" s="34">
        <v>10000</v>
      </c>
      <c r="G167" s="34">
        <v>10000</v>
      </c>
    </row>
    <row r="168" spans="1:7" ht="21.75" customHeight="1" hidden="1">
      <c r="A168" s="29" t="s">
        <v>219</v>
      </c>
      <c r="B168" s="29" t="s">
        <v>216</v>
      </c>
      <c r="C168" s="17" t="s">
        <v>274</v>
      </c>
      <c r="D168" s="17"/>
      <c r="E168" s="62" t="s">
        <v>392</v>
      </c>
      <c r="F168" s="33">
        <f>F169+F172+F175</f>
        <v>0</v>
      </c>
      <c r="G168" s="33">
        <f>G169+G172+G175</f>
        <v>0</v>
      </c>
    </row>
    <row r="169" spans="1:7" ht="46.5" customHeight="1" hidden="1">
      <c r="A169" s="29" t="s">
        <v>219</v>
      </c>
      <c r="B169" s="29" t="s">
        <v>216</v>
      </c>
      <c r="C169" s="17" t="s">
        <v>273</v>
      </c>
      <c r="D169" s="17"/>
      <c r="E169" s="62" t="s">
        <v>393</v>
      </c>
      <c r="F169" s="33">
        <f>F171</f>
        <v>0</v>
      </c>
      <c r="G169" s="33">
        <f>G171</f>
        <v>0</v>
      </c>
    </row>
    <row r="170" spans="1:7" ht="21.75" customHeight="1" hidden="1">
      <c r="A170" s="23" t="s">
        <v>219</v>
      </c>
      <c r="B170" s="23" t="s">
        <v>216</v>
      </c>
      <c r="C170" s="21" t="s">
        <v>273</v>
      </c>
      <c r="D170" s="21" t="s">
        <v>102</v>
      </c>
      <c r="E170" s="63" t="s">
        <v>101</v>
      </c>
      <c r="F170" s="34">
        <f>F171</f>
        <v>0</v>
      </c>
      <c r="G170" s="34">
        <f>G171</f>
        <v>0</v>
      </c>
    </row>
    <row r="171" spans="1:7" ht="40.5" customHeight="1" hidden="1">
      <c r="A171" s="23" t="s">
        <v>219</v>
      </c>
      <c r="B171" s="23" t="s">
        <v>216</v>
      </c>
      <c r="C171" s="21" t="s">
        <v>273</v>
      </c>
      <c r="D171" s="21" t="s">
        <v>91</v>
      </c>
      <c r="E171" s="99" t="s">
        <v>90</v>
      </c>
      <c r="F171" s="34">
        <v>0</v>
      </c>
      <c r="G171" s="34">
        <v>0</v>
      </c>
    </row>
    <row r="172" spans="1:7" ht="38.25" hidden="1">
      <c r="A172" s="29" t="s">
        <v>219</v>
      </c>
      <c r="B172" s="17" t="s">
        <v>216</v>
      </c>
      <c r="C172" s="17" t="s">
        <v>285</v>
      </c>
      <c r="D172" s="17"/>
      <c r="E172" s="62" t="s">
        <v>394</v>
      </c>
      <c r="F172" s="33">
        <f>F174</f>
        <v>0</v>
      </c>
      <c r="G172" s="33">
        <f>G174</f>
        <v>0</v>
      </c>
    </row>
    <row r="173" spans="1:7" ht="15.75" hidden="1">
      <c r="A173" s="23" t="s">
        <v>219</v>
      </c>
      <c r="B173" s="21" t="s">
        <v>216</v>
      </c>
      <c r="C173" s="21" t="s">
        <v>285</v>
      </c>
      <c r="D173" s="21" t="s">
        <v>410</v>
      </c>
      <c r="E173" s="63" t="s">
        <v>101</v>
      </c>
      <c r="F173" s="34">
        <f>F174</f>
        <v>0</v>
      </c>
      <c r="G173" s="34">
        <f>G174</f>
        <v>0</v>
      </c>
    </row>
    <row r="174" spans="1:7" ht="41.25" customHeight="1" hidden="1">
      <c r="A174" s="23" t="s">
        <v>219</v>
      </c>
      <c r="B174" s="21" t="s">
        <v>216</v>
      </c>
      <c r="C174" s="21" t="s">
        <v>285</v>
      </c>
      <c r="D174" s="21" t="s">
        <v>91</v>
      </c>
      <c r="E174" s="99" t="s">
        <v>90</v>
      </c>
      <c r="F174" s="34">
        <v>0</v>
      </c>
      <c r="G174" s="34">
        <v>0</v>
      </c>
    </row>
    <row r="175" spans="1:7" ht="22.5" customHeight="1" hidden="1">
      <c r="A175" s="17" t="s">
        <v>219</v>
      </c>
      <c r="B175" s="17" t="s">
        <v>216</v>
      </c>
      <c r="C175" s="29" t="s">
        <v>284</v>
      </c>
      <c r="D175" s="17"/>
      <c r="E175" s="62" t="s">
        <v>200</v>
      </c>
      <c r="F175" s="33">
        <f>F180+F178+F177+F181</f>
        <v>0</v>
      </c>
      <c r="G175" s="33">
        <f>G180+G178+G177+G181</f>
        <v>0</v>
      </c>
    </row>
    <row r="176" spans="1:7" ht="22.5" customHeight="1" hidden="1">
      <c r="A176" s="21" t="s">
        <v>219</v>
      </c>
      <c r="B176" s="21" t="s">
        <v>216</v>
      </c>
      <c r="C176" s="23" t="s">
        <v>284</v>
      </c>
      <c r="D176" s="21" t="s">
        <v>115</v>
      </c>
      <c r="E176" s="139" t="s">
        <v>125</v>
      </c>
      <c r="F176" s="34">
        <f>F177+F178</f>
        <v>0</v>
      </c>
      <c r="G176" s="34">
        <f>G177+G178</f>
        <v>0</v>
      </c>
    </row>
    <row r="177" spans="1:7" ht="13.5" customHeight="1" hidden="1">
      <c r="A177" s="21" t="s">
        <v>219</v>
      </c>
      <c r="B177" s="21" t="s">
        <v>216</v>
      </c>
      <c r="C177" s="23" t="s">
        <v>284</v>
      </c>
      <c r="D177" s="21" t="s">
        <v>104</v>
      </c>
      <c r="E177" s="63" t="s">
        <v>105</v>
      </c>
      <c r="F177" s="34"/>
      <c r="G177" s="34"/>
    </row>
    <row r="178" spans="1:7" ht="29.25" customHeight="1" hidden="1">
      <c r="A178" s="21" t="s">
        <v>219</v>
      </c>
      <c r="B178" s="21" t="s">
        <v>216</v>
      </c>
      <c r="C178" s="23" t="s">
        <v>284</v>
      </c>
      <c r="D178" s="21" t="s">
        <v>405</v>
      </c>
      <c r="E178" s="63" t="s">
        <v>381</v>
      </c>
      <c r="F178" s="34">
        <v>0</v>
      </c>
      <c r="G178" s="34">
        <v>0</v>
      </c>
    </row>
    <row r="179" spans="1:7" ht="29.25" customHeight="1" hidden="1">
      <c r="A179" s="21" t="s">
        <v>219</v>
      </c>
      <c r="B179" s="21" t="s">
        <v>216</v>
      </c>
      <c r="C179" s="23" t="s">
        <v>284</v>
      </c>
      <c r="D179" s="21" t="s">
        <v>102</v>
      </c>
      <c r="E179" s="63" t="s">
        <v>101</v>
      </c>
      <c r="F179" s="34">
        <f>F180+F181</f>
        <v>0</v>
      </c>
      <c r="G179" s="34">
        <f>G180+G181</f>
        <v>0</v>
      </c>
    </row>
    <row r="180" spans="1:7" ht="39.75" customHeight="1" hidden="1">
      <c r="A180" s="21" t="s">
        <v>219</v>
      </c>
      <c r="B180" s="21" t="s">
        <v>216</v>
      </c>
      <c r="C180" s="23" t="s">
        <v>284</v>
      </c>
      <c r="D180" s="21" t="s">
        <v>92</v>
      </c>
      <c r="E180" s="100" t="s">
        <v>93</v>
      </c>
      <c r="F180" s="34">
        <v>0</v>
      </c>
      <c r="G180" s="34">
        <v>0</v>
      </c>
    </row>
    <row r="181" spans="1:7" ht="27.75" customHeight="1" hidden="1">
      <c r="A181" s="21" t="s">
        <v>219</v>
      </c>
      <c r="B181" s="21" t="s">
        <v>216</v>
      </c>
      <c r="C181" s="23" t="s">
        <v>284</v>
      </c>
      <c r="D181" s="21" t="s">
        <v>344</v>
      </c>
      <c r="E181" s="63" t="s">
        <v>466</v>
      </c>
      <c r="F181" s="34">
        <v>0</v>
      </c>
      <c r="G181" s="34">
        <v>0</v>
      </c>
    </row>
    <row r="182" spans="1:7" ht="31.5" customHeight="1" hidden="1">
      <c r="A182" s="17" t="s">
        <v>219</v>
      </c>
      <c r="B182" s="17" t="s">
        <v>216</v>
      </c>
      <c r="C182" s="29" t="s">
        <v>296</v>
      </c>
      <c r="D182" s="17"/>
      <c r="E182" s="62" t="s">
        <v>297</v>
      </c>
      <c r="F182" s="33">
        <f>SUM(F184)</f>
        <v>0</v>
      </c>
      <c r="G182" s="33">
        <f>SUM(G184)</f>
        <v>0</v>
      </c>
    </row>
    <row r="183" spans="1:7" ht="31.5" customHeight="1" hidden="1">
      <c r="A183" s="21" t="s">
        <v>219</v>
      </c>
      <c r="B183" s="21" t="s">
        <v>216</v>
      </c>
      <c r="C183" s="23" t="s">
        <v>296</v>
      </c>
      <c r="D183" s="21" t="s">
        <v>115</v>
      </c>
      <c r="E183" s="139" t="s">
        <v>125</v>
      </c>
      <c r="F183" s="34">
        <f>F184</f>
        <v>0</v>
      </c>
      <c r="G183" s="34">
        <f>G184</f>
        <v>0</v>
      </c>
    </row>
    <row r="184" spans="1:7" ht="29.25" customHeight="1" hidden="1">
      <c r="A184" s="21" t="s">
        <v>219</v>
      </c>
      <c r="B184" s="21" t="s">
        <v>216</v>
      </c>
      <c r="C184" s="23" t="s">
        <v>296</v>
      </c>
      <c r="D184" s="21" t="s">
        <v>104</v>
      </c>
      <c r="E184" s="63" t="s">
        <v>105</v>
      </c>
      <c r="F184" s="34">
        <v>0</v>
      </c>
      <c r="G184" s="34">
        <v>0</v>
      </c>
    </row>
    <row r="185" spans="1:9" ht="19.5" customHeight="1">
      <c r="A185" s="17" t="s">
        <v>219</v>
      </c>
      <c r="B185" s="17" t="s">
        <v>217</v>
      </c>
      <c r="C185" s="17"/>
      <c r="D185" s="17"/>
      <c r="E185" s="62" t="s">
        <v>395</v>
      </c>
      <c r="F185" s="33">
        <f>F186+F189+F193</f>
        <v>263000</v>
      </c>
      <c r="G185" s="33">
        <f>G186+G189+G193</f>
        <v>223000</v>
      </c>
      <c r="H185" s="101"/>
      <c r="I185" s="46"/>
    </row>
    <row r="186" spans="1:7" ht="45.75" customHeight="1">
      <c r="A186" s="17" t="s">
        <v>219</v>
      </c>
      <c r="B186" s="17" t="s">
        <v>217</v>
      </c>
      <c r="C186" s="17" t="s">
        <v>260</v>
      </c>
      <c r="D186" s="17"/>
      <c r="E186" s="167" t="s">
        <v>614</v>
      </c>
      <c r="F186" s="33">
        <f>F187</f>
        <v>5000</v>
      </c>
      <c r="G186" s="33">
        <f>G187</f>
        <v>0</v>
      </c>
    </row>
    <row r="187" spans="1:7" ht="25.5">
      <c r="A187" s="17" t="s">
        <v>271</v>
      </c>
      <c r="B187" s="17" t="s">
        <v>217</v>
      </c>
      <c r="C187" s="17" t="s">
        <v>258</v>
      </c>
      <c r="D187" s="17"/>
      <c r="E187" s="62" t="s">
        <v>272</v>
      </c>
      <c r="F187" s="33">
        <f>F188</f>
        <v>5000</v>
      </c>
      <c r="G187" s="33">
        <f>G188</f>
        <v>0</v>
      </c>
    </row>
    <row r="188" spans="1:7" ht="25.5">
      <c r="A188" s="21" t="s">
        <v>219</v>
      </c>
      <c r="B188" s="21" t="s">
        <v>217</v>
      </c>
      <c r="C188" s="21" t="s">
        <v>257</v>
      </c>
      <c r="D188" s="21" t="s">
        <v>115</v>
      </c>
      <c r="E188" s="139" t="s">
        <v>125</v>
      </c>
      <c r="F188" s="34">
        <v>5000</v>
      </c>
      <c r="G188" s="34">
        <v>0</v>
      </c>
    </row>
    <row r="189" spans="1:7" ht="42.75" customHeight="1">
      <c r="A189" s="17" t="s">
        <v>219</v>
      </c>
      <c r="B189" s="17" t="s">
        <v>217</v>
      </c>
      <c r="C189" s="17" t="s">
        <v>268</v>
      </c>
      <c r="D189" s="17"/>
      <c r="E189" s="123" t="s">
        <v>601</v>
      </c>
      <c r="F189" s="33">
        <f aca="true" t="shared" si="12" ref="F189:G191">F190</f>
        <v>50000</v>
      </c>
      <c r="G189" s="33">
        <f t="shared" si="12"/>
        <v>0</v>
      </c>
    </row>
    <row r="190" spans="1:7" ht="30" customHeight="1">
      <c r="A190" s="17" t="s">
        <v>219</v>
      </c>
      <c r="B190" s="17" t="s">
        <v>217</v>
      </c>
      <c r="C190" s="17" t="s">
        <v>269</v>
      </c>
      <c r="D190" s="17"/>
      <c r="E190" s="123" t="s">
        <v>270</v>
      </c>
      <c r="F190" s="33">
        <f t="shared" si="12"/>
        <v>50000</v>
      </c>
      <c r="G190" s="33">
        <f t="shared" si="12"/>
        <v>0</v>
      </c>
    </row>
    <row r="191" spans="1:7" ht="24" customHeight="1">
      <c r="A191" s="17" t="s">
        <v>219</v>
      </c>
      <c r="B191" s="17" t="s">
        <v>217</v>
      </c>
      <c r="C191" s="17" t="s">
        <v>487</v>
      </c>
      <c r="D191" s="17"/>
      <c r="E191" s="62" t="s">
        <v>396</v>
      </c>
      <c r="F191" s="33">
        <f t="shared" si="12"/>
        <v>50000</v>
      </c>
      <c r="G191" s="33">
        <f t="shared" si="12"/>
        <v>0</v>
      </c>
    </row>
    <row r="192" spans="1:7" ht="29.25" customHeight="1">
      <c r="A192" s="21" t="s">
        <v>219</v>
      </c>
      <c r="B192" s="21" t="s">
        <v>217</v>
      </c>
      <c r="C192" s="21" t="s">
        <v>487</v>
      </c>
      <c r="D192" s="21" t="s">
        <v>115</v>
      </c>
      <c r="E192" s="139" t="s">
        <v>125</v>
      </c>
      <c r="F192" s="34">
        <v>50000</v>
      </c>
      <c r="G192" s="34">
        <v>0</v>
      </c>
    </row>
    <row r="193" spans="1:7" ht="42.75" customHeight="1">
      <c r="A193" s="17" t="s">
        <v>219</v>
      </c>
      <c r="B193" s="17" t="s">
        <v>217</v>
      </c>
      <c r="C193" s="17" t="s">
        <v>250</v>
      </c>
      <c r="D193" s="17"/>
      <c r="E193" s="62" t="s">
        <v>376</v>
      </c>
      <c r="F193" s="33">
        <f>F194</f>
        <v>208000</v>
      </c>
      <c r="G193" s="33">
        <f>G194</f>
        <v>223000</v>
      </c>
    </row>
    <row r="194" spans="1:7" ht="18.75" customHeight="1">
      <c r="A194" s="17" t="s">
        <v>219</v>
      </c>
      <c r="B194" s="17" t="s">
        <v>217</v>
      </c>
      <c r="C194" s="17" t="s">
        <v>275</v>
      </c>
      <c r="D194" s="17"/>
      <c r="E194" s="62" t="s">
        <v>200</v>
      </c>
      <c r="F194" s="33">
        <f>F195</f>
        <v>208000</v>
      </c>
      <c r="G194" s="33">
        <f>G195</f>
        <v>223000</v>
      </c>
    </row>
    <row r="195" spans="1:7" ht="22.5" customHeight="1">
      <c r="A195" s="17" t="s">
        <v>219</v>
      </c>
      <c r="B195" s="17" t="s">
        <v>217</v>
      </c>
      <c r="C195" s="17" t="s">
        <v>291</v>
      </c>
      <c r="D195" s="17"/>
      <c r="E195" s="62" t="s">
        <v>395</v>
      </c>
      <c r="F195" s="33">
        <f>F196+F198+F200+F202+F204</f>
        <v>208000</v>
      </c>
      <c r="G195" s="33">
        <f>G196+G198+G200+G202+G204</f>
        <v>223000</v>
      </c>
    </row>
    <row r="196" spans="1:7" ht="21.75" customHeight="1">
      <c r="A196" s="17" t="s">
        <v>219</v>
      </c>
      <c r="B196" s="17" t="s">
        <v>217</v>
      </c>
      <c r="C196" s="17" t="s">
        <v>289</v>
      </c>
      <c r="D196" s="17"/>
      <c r="E196" s="62" t="s">
        <v>397</v>
      </c>
      <c r="F196" s="33">
        <f>F197</f>
        <v>41000</v>
      </c>
      <c r="G196" s="33">
        <f>G197</f>
        <v>41000</v>
      </c>
    </row>
    <row r="197" spans="1:7" ht="30.75" customHeight="1">
      <c r="A197" s="51" t="s">
        <v>219</v>
      </c>
      <c r="B197" s="51" t="s">
        <v>217</v>
      </c>
      <c r="C197" s="51" t="s">
        <v>289</v>
      </c>
      <c r="D197" s="51" t="s">
        <v>115</v>
      </c>
      <c r="E197" s="139" t="s">
        <v>125</v>
      </c>
      <c r="F197" s="34">
        <v>41000</v>
      </c>
      <c r="G197" s="34">
        <v>41000</v>
      </c>
    </row>
    <row r="198" spans="1:7" ht="45" customHeight="1">
      <c r="A198" s="17" t="s">
        <v>219</v>
      </c>
      <c r="B198" s="17" t="s">
        <v>217</v>
      </c>
      <c r="C198" s="29" t="s">
        <v>290</v>
      </c>
      <c r="D198" s="17"/>
      <c r="E198" s="62" t="s">
        <v>398</v>
      </c>
      <c r="F198" s="33">
        <f>F199</f>
        <v>10000</v>
      </c>
      <c r="G198" s="33">
        <f>G199</f>
        <v>10000</v>
      </c>
    </row>
    <row r="199" spans="1:7" ht="30" customHeight="1">
      <c r="A199" s="21" t="s">
        <v>219</v>
      </c>
      <c r="B199" s="21" t="s">
        <v>217</v>
      </c>
      <c r="C199" s="23" t="s">
        <v>290</v>
      </c>
      <c r="D199" s="21" t="s">
        <v>115</v>
      </c>
      <c r="E199" s="139" t="s">
        <v>125</v>
      </c>
      <c r="F199" s="34">
        <v>10000</v>
      </c>
      <c r="G199" s="34">
        <v>10000</v>
      </c>
    </row>
    <row r="200" spans="1:7" ht="19.5" customHeight="1">
      <c r="A200" s="17" t="s">
        <v>219</v>
      </c>
      <c r="B200" s="17" t="s">
        <v>217</v>
      </c>
      <c r="C200" s="17" t="s">
        <v>288</v>
      </c>
      <c r="D200" s="17"/>
      <c r="E200" s="62" t="s">
        <v>202</v>
      </c>
      <c r="F200" s="33">
        <f>F201</f>
        <v>1000</v>
      </c>
      <c r="G200" s="33">
        <f>G201</f>
        <v>1000</v>
      </c>
    </row>
    <row r="201" spans="1:7" ht="27" customHeight="1">
      <c r="A201" s="21" t="s">
        <v>219</v>
      </c>
      <c r="B201" s="21" t="s">
        <v>217</v>
      </c>
      <c r="C201" s="21" t="s">
        <v>288</v>
      </c>
      <c r="D201" s="21" t="s">
        <v>115</v>
      </c>
      <c r="E201" s="139" t="s">
        <v>125</v>
      </c>
      <c r="F201" s="34">
        <v>1000</v>
      </c>
      <c r="G201" s="34">
        <v>1000</v>
      </c>
    </row>
    <row r="202" spans="1:7" ht="18.75" customHeight="1">
      <c r="A202" s="17" t="s">
        <v>219</v>
      </c>
      <c r="B202" s="17" t="s">
        <v>217</v>
      </c>
      <c r="C202" s="17" t="s">
        <v>287</v>
      </c>
      <c r="D202" s="17"/>
      <c r="E202" s="62" t="s">
        <v>203</v>
      </c>
      <c r="F202" s="33">
        <f>F203</f>
        <v>10000</v>
      </c>
      <c r="G202" s="33">
        <f>G203</f>
        <v>25000</v>
      </c>
    </row>
    <row r="203" spans="1:7" ht="18.75" customHeight="1">
      <c r="A203" s="21" t="s">
        <v>219</v>
      </c>
      <c r="B203" s="21" t="s">
        <v>217</v>
      </c>
      <c r="C203" s="21" t="s">
        <v>287</v>
      </c>
      <c r="D203" s="21" t="s">
        <v>115</v>
      </c>
      <c r="E203" s="139" t="s">
        <v>125</v>
      </c>
      <c r="F203" s="34">
        <v>10000</v>
      </c>
      <c r="G203" s="34">
        <v>25000</v>
      </c>
    </row>
    <row r="204" spans="1:7" ht="31.5" customHeight="1">
      <c r="A204" s="17" t="s">
        <v>219</v>
      </c>
      <c r="B204" s="17" t="s">
        <v>217</v>
      </c>
      <c r="C204" s="17" t="s">
        <v>286</v>
      </c>
      <c r="D204" s="17"/>
      <c r="E204" s="62" t="s">
        <v>204</v>
      </c>
      <c r="F204" s="33">
        <f>F205+F206</f>
        <v>146000</v>
      </c>
      <c r="G204" s="33">
        <f>G205+G206</f>
        <v>146000</v>
      </c>
    </row>
    <row r="205" spans="1:7" ht="31.5" customHeight="1">
      <c r="A205" s="21" t="s">
        <v>219</v>
      </c>
      <c r="B205" s="21" t="s">
        <v>217</v>
      </c>
      <c r="C205" s="21" t="s">
        <v>286</v>
      </c>
      <c r="D205" s="21" t="s">
        <v>115</v>
      </c>
      <c r="E205" s="139" t="s">
        <v>125</v>
      </c>
      <c r="F205" s="34">
        <v>130000</v>
      </c>
      <c r="G205" s="34">
        <v>130000</v>
      </c>
    </row>
    <row r="206" spans="1:7" ht="30.75" customHeight="1">
      <c r="A206" s="21" t="s">
        <v>219</v>
      </c>
      <c r="B206" s="21" t="s">
        <v>217</v>
      </c>
      <c r="C206" s="21" t="s">
        <v>286</v>
      </c>
      <c r="D206" s="21" t="s">
        <v>102</v>
      </c>
      <c r="E206" s="63" t="s">
        <v>101</v>
      </c>
      <c r="F206" s="34">
        <f>F207</f>
        <v>16000</v>
      </c>
      <c r="G206" s="34">
        <f>G207</f>
        <v>16000</v>
      </c>
    </row>
    <row r="207" spans="1:7" ht="30.75" customHeight="1">
      <c r="A207" s="21" t="s">
        <v>219</v>
      </c>
      <c r="B207" s="21" t="s">
        <v>217</v>
      </c>
      <c r="C207" s="21" t="s">
        <v>286</v>
      </c>
      <c r="D207" s="21" t="s">
        <v>119</v>
      </c>
      <c r="E207" s="63" t="s">
        <v>127</v>
      </c>
      <c r="F207" s="34">
        <v>16000</v>
      </c>
      <c r="G207" s="34">
        <v>16000</v>
      </c>
    </row>
    <row r="208" spans="1:7" ht="19.5" customHeight="1">
      <c r="A208" s="68" t="s">
        <v>220</v>
      </c>
      <c r="B208" s="68"/>
      <c r="C208" s="68"/>
      <c r="D208" s="68"/>
      <c r="E208" s="69" t="s">
        <v>205</v>
      </c>
      <c r="F208" s="70">
        <f>F209</f>
        <v>20000</v>
      </c>
      <c r="G208" s="70">
        <f>G209</f>
        <v>0</v>
      </c>
    </row>
    <row r="209" spans="1:7" ht="19.5" customHeight="1">
      <c r="A209" s="17" t="s">
        <v>220</v>
      </c>
      <c r="B209" s="17" t="s">
        <v>220</v>
      </c>
      <c r="C209" s="17"/>
      <c r="D209" s="17"/>
      <c r="E209" s="62" t="s">
        <v>206</v>
      </c>
      <c r="F209" s="33">
        <f>F210+F214</f>
        <v>20000</v>
      </c>
      <c r="G209" s="33">
        <f>G210+G214</f>
        <v>0</v>
      </c>
    </row>
    <row r="210" spans="1:7" ht="39.75" customHeight="1">
      <c r="A210" s="17" t="s">
        <v>220</v>
      </c>
      <c r="B210" s="17" t="s">
        <v>220</v>
      </c>
      <c r="C210" s="17" t="s">
        <v>254</v>
      </c>
      <c r="D210" s="17"/>
      <c r="E210" s="123" t="s">
        <v>604</v>
      </c>
      <c r="F210" s="33">
        <f aca="true" t="shared" si="13" ref="F210:G212">F211</f>
        <v>15000</v>
      </c>
      <c r="G210" s="33">
        <f t="shared" si="13"/>
        <v>0</v>
      </c>
    </row>
    <row r="211" spans="1:7" ht="30" customHeight="1">
      <c r="A211" s="17" t="s">
        <v>220</v>
      </c>
      <c r="B211" s="17" t="s">
        <v>220</v>
      </c>
      <c r="C211" s="17" t="s">
        <v>255</v>
      </c>
      <c r="D211" s="17"/>
      <c r="E211" s="123" t="s">
        <v>256</v>
      </c>
      <c r="F211" s="33">
        <f t="shared" si="13"/>
        <v>15000</v>
      </c>
      <c r="G211" s="33">
        <f t="shared" si="13"/>
        <v>0</v>
      </c>
    </row>
    <row r="212" spans="1:7" ht="33.75" customHeight="1">
      <c r="A212" s="17" t="s">
        <v>220</v>
      </c>
      <c r="B212" s="17" t="s">
        <v>220</v>
      </c>
      <c r="C212" s="17" t="s">
        <v>253</v>
      </c>
      <c r="D212" s="17"/>
      <c r="E212" s="62" t="s">
        <v>193</v>
      </c>
      <c r="F212" s="33">
        <f t="shared" si="13"/>
        <v>15000</v>
      </c>
      <c r="G212" s="33">
        <f t="shared" si="13"/>
        <v>0</v>
      </c>
    </row>
    <row r="213" spans="1:7" ht="33.75" customHeight="1">
      <c r="A213" s="21" t="s">
        <v>220</v>
      </c>
      <c r="B213" s="21" t="s">
        <v>220</v>
      </c>
      <c r="C213" s="21" t="s">
        <v>253</v>
      </c>
      <c r="D213" s="21" t="s">
        <v>115</v>
      </c>
      <c r="E213" s="139" t="s">
        <v>125</v>
      </c>
      <c r="F213" s="34">
        <v>15000</v>
      </c>
      <c r="G213" s="34">
        <v>0</v>
      </c>
    </row>
    <row r="214" spans="1:7" ht="55.5" customHeight="1">
      <c r="A214" s="17" t="s">
        <v>220</v>
      </c>
      <c r="B214" s="17" t="s">
        <v>220</v>
      </c>
      <c r="C214" s="17" t="s">
        <v>260</v>
      </c>
      <c r="D214" s="17"/>
      <c r="E214" s="167" t="s">
        <v>602</v>
      </c>
      <c r="F214" s="33">
        <f aca="true" t="shared" si="14" ref="F214:G216">F215</f>
        <v>5000</v>
      </c>
      <c r="G214" s="33">
        <f t="shared" si="14"/>
        <v>0</v>
      </c>
    </row>
    <row r="215" spans="1:7" ht="29.25" customHeight="1">
      <c r="A215" s="17" t="s">
        <v>220</v>
      </c>
      <c r="B215" s="17" t="s">
        <v>220</v>
      </c>
      <c r="C215" s="17" t="s">
        <v>258</v>
      </c>
      <c r="D215" s="17"/>
      <c r="E215" s="62" t="s">
        <v>259</v>
      </c>
      <c r="F215" s="33">
        <f t="shared" si="14"/>
        <v>5000</v>
      </c>
      <c r="G215" s="33">
        <f t="shared" si="14"/>
        <v>0</v>
      </c>
    </row>
    <row r="216" spans="1:7" ht="31.5" customHeight="1">
      <c r="A216" s="17" t="s">
        <v>220</v>
      </c>
      <c r="B216" s="17" t="s">
        <v>220</v>
      </c>
      <c r="C216" s="17" t="s">
        <v>257</v>
      </c>
      <c r="D216" s="17"/>
      <c r="E216" s="62" t="s">
        <v>383</v>
      </c>
      <c r="F216" s="33">
        <f t="shared" si="14"/>
        <v>5000</v>
      </c>
      <c r="G216" s="33">
        <f t="shared" si="14"/>
        <v>0</v>
      </c>
    </row>
    <row r="217" spans="1:7" ht="31.5" customHeight="1">
      <c r="A217" s="21" t="s">
        <v>220</v>
      </c>
      <c r="B217" s="21" t="s">
        <v>220</v>
      </c>
      <c r="C217" s="21" t="s">
        <v>257</v>
      </c>
      <c r="D217" s="21" t="s">
        <v>115</v>
      </c>
      <c r="E217" s="139" t="s">
        <v>125</v>
      </c>
      <c r="F217" s="34">
        <v>5000</v>
      </c>
      <c r="G217" s="34">
        <v>0</v>
      </c>
    </row>
    <row r="218" spans="1:7" ht="32.25" customHeight="1">
      <c r="A218" s="68" t="s">
        <v>221</v>
      </c>
      <c r="B218" s="68"/>
      <c r="C218" s="68"/>
      <c r="D218" s="68"/>
      <c r="E218" s="69" t="s">
        <v>207</v>
      </c>
      <c r="F218" s="70">
        <f>F219+F228</f>
        <v>1519829</v>
      </c>
      <c r="G218" s="70">
        <f>G219+G228</f>
        <v>1525800</v>
      </c>
    </row>
    <row r="219" spans="1:7" ht="20.25" customHeight="1">
      <c r="A219" s="17" t="s">
        <v>221</v>
      </c>
      <c r="B219" s="17" t="s">
        <v>214</v>
      </c>
      <c r="C219" s="17"/>
      <c r="D219" s="17"/>
      <c r="E219" s="62" t="s">
        <v>208</v>
      </c>
      <c r="F219" s="33">
        <f aca="true" t="shared" si="15" ref="F219:G221">F220</f>
        <v>586100</v>
      </c>
      <c r="G219" s="33">
        <f t="shared" si="15"/>
        <v>583100</v>
      </c>
    </row>
    <row r="220" spans="1:7" ht="39" customHeight="1">
      <c r="A220" s="17" t="s">
        <v>221</v>
      </c>
      <c r="B220" s="17" t="s">
        <v>214</v>
      </c>
      <c r="C220" s="17" t="s">
        <v>250</v>
      </c>
      <c r="D220" s="17"/>
      <c r="E220" s="62" t="s">
        <v>376</v>
      </c>
      <c r="F220" s="33">
        <f t="shared" si="15"/>
        <v>586100</v>
      </c>
      <c r="G220" s="33">
        <f t="shared" si="15"/>
        <v>583100</v>
      </c>
    </row>
    <row r="221" spans="1:7" ht="39.75" customHeight="1">
      <c r="A221" s="17" t="s">
        <v>221</v>
      </c>
      <c r="B221" s="17" t="s">
        <v>214</v>
      </c>
      <c r="C221" s="17" t="s">
        <v>249</v>
      </c>
      <c r="D221" s="17"/>
      <c r="E221" s="62" t="s">
        <v>379</v>
      </c>
      <c r="F221" s="33">
        <f t="shared" si="15"/>
        <v>586100</v>
      </c>
      <c r="G221" s="33">
        <f t="shared" si="15"/>
        <v>583100</v>
      </c>
    </row>
    <row r="222" spans="1:7" ht="29.25" customHeight="1">
      <c r="A222" s="17" t="s">
        <v>221</v>
      </c>
      <c r="B222" s="17" t="s">
        <v>214</v>
      </c>
      <c r="C222" s="17" t="s">
        <v>251</v>
      </c>
      <c r="D222" s="17"/>
      <c r="E222" s="62" t="s">
        <v>399</v>
      </c>
      <c r="F222" s="33">
        <f>F223+F224+F225+F227</f>
        <v>586100</v>
      </c>
      <c r="G222" s="33">
        <f>G223+G224+G225+G227</f>
        <v>583100</v>
      </c>
    </row>
    <row r="223" spans="1:7" ht="29.25" customHeight="1">
      <c r="A223" s="21" t="s">
        <v>221</v>
      </c>
      <c r="B223" s="21" t="s">
        <v>214</v>
      </c>
      <c r="C223" s="21" t="s">
        <v>251</v>
      </c>
      <c r="D223" s="21" t="s">
        <v>124</v>
      </c>
      <c r="E223" s="63" t="s">
        <v>131</v>
      </c>
      <c r="F223" s="34">
        <v>453800</v>
      </c>
      <c r="G223" s="34">
        <v>453800</v>
      </c>
    </row>
    <row r="224" spans="1:7" ht="29.25" customHeight="1">
      <c r="A224" s="21" t="s">
        <v>221</v>
      </c>
      <c r="B224" s="21" t="s">
        <v>214</v>
      </c>
      <c r="C224" s="21" t="s">
        <v>251</v>
      </c>
      <c r="D224" s="21" t="s">
        <v>115</v>
      </c>
      <c r="E224" s="139" t="s">
        <v>125</v>
      </c>
      <c r="F224" s="34">
        <v>127300</v>
      </c>
      <c r="G224" s="34">
        <v>124300</v>
      </c>
    </row>
    <row r="225" spans="1:7" ht="30.75" customHeight="1">
      <c r="A225" s="21" t="s">
        <v>221</v>
      </c>
      <c r="B225" s="21" t="s">
        <v>214</v>
      </c>
      <c r="C225" s="21" t="s">
        <v>251</v>
      </c>
      <c r="D225" s="21" t="s">
        <v>119</v>
      </c>
      <c r="E225" s="63" t="s">
        <v>127</v>
      </c>
      <c r="F225" s="34">
        <v>0</v>
      </c>
      <c r="G225" s="34">
        <v>0</v>
      </c>
    </row>
    <row r="226" spans="1:7" ht="28.5" customHeight="1">
      <c r="A226" s="21" t="s">
        <v>221</v>
      </c>
      <c r="B226" s="21" t="s">
        <v>214</v>
      </c>
      <c r="C226" s="21" t="s">
        <v>251</v>
      </c>
      <c r="D226" s="21" t="s">
        <v>120</v>
      </c>
      <c r="E226" s="63" t="s">
        <v>126</v>
      </c>
      <c r="F226" s="34">
        <f>F227</f>
        <v>5000</v>
      </c>
      <c r="G226" s="34">
        <f>G227</f>
        <v>5000</v>
      </c>
    </row>
    <row r="227" spans="1:8" ht="18" customHeight="1">
      <c r="A227" s="21" t="s">
        <v>221</v>
      </c>
      <c r="B227" s="21" t="s">
        <v>214</v>
      </c>
      <c r="C227" s="21" t="s">
        <v>251</v>
      </c>
      <c r="D227" s="21" t="s">
        <v>406</v>
      </c>
      <c r="E227" s="63" t="s">
        <v>382</v>
      </c>
      <c r="F227" s="34">
        <v>5000</v>
      </c>
      <c r="G227" s="34">
        <v>5000</v>
      </c>
      <c r="H227" s="101"/>
    </row>
    <row r="228" spans="1:8" s="25" customFormat="1" ht="24.75" customHeight="1">
      <c r="A228" s="17" t="s">
        <v>221</v>
      </c>
      <c r="B228" s="17" t="s">
        <v>218</v>
      </c>
      <c r="C228" s="17"/>
      <c r="D228" s="17"/>
      <c r="E228" s="62" t="s">
        <v>209</v>
      </c>
      <c r="F228" s="33">
        <f>F229</f>
        <v>933729</v>
      </c>
      <c r="G228" s="33">
        <f>G229</f>
        <v>942700</v>
      </c>
      <c r="H228" s="119"/>
    </row>
    <row r="229" spans="1:8" s="25" customFormat="1" ht="40.5" customHeight="1">
      <c r="A229" s="17" t="s">
        <v>221</v>
      </c>
      <c r="B229" s="17" t="s">
        <v>218</v>
      </c>
      <c r="C229" s="17" t="s">
        <v>250</v>
      </c>
      <c r="D229" s="17"/>
      <c r="E229" s="62" t="s">
        <v>376</v>
      </c>
      <c r="F229" s="33">
        <f>F230</f>
        <v>933729</v>
      </c>
      <c r="G229" s="33">
        <f>G230</f>
        <v>942700</v>
      </c>
      <c r="H229" s="119"/>
    </row>
    <row r="230" spans="1:8" ht="42.75" customHeight="1">
      <c r="A230" s="17" t="s">
        <v>221</v>
      </c>
      <c r="B230" s="17" t="s">
        <v>218</v>
      </c>
      <c r="C230" s="17" t="s">
        <v>249</v>
      </c>
      <c r="D230" s="17"/>
      <c r="E230" s="62" t="s">
        <v>379</v>
      </c>
      <c r="F230" s="33">
        <f>F231+F239</f>
        <v>933729</v>
      </c>
      <c r="G230" s="33">
        <f>G231+G239</f>
        <v>942700</v>
      </c>
      <c r="H230" s="121"/>
    </row>
    <row r="231" spans="1:7" ht="0.75" customHeight="1" hidden="1">
      <c r="A231" s="17" t="s">
        <v>221</v>
      </c>
      <c r="B231" s="17" t="s">
        <v>218</v>
      </c>
      <c r="C231" s="17" t="s">
        <v>248</v>
      </c>
      <c r="D231" s="17"/>
      <c r="E231" s="62" t="s">
        <v>419</v>
      </c>
      <c r="F231" s="33">
        <f>F233+F234+F238+F236</f>
        <v>0</v>
      </c>
      <c r="G231" s="33">
        <f>G233+G234+G238+G236</f>
        <v>0</v>
      </c>
    </row>
    <row r="232" spans="1:7" ht="28.5" customHeight="1" hidden="1">
      <c r="A232" s="21" t="s">
        <v>221</v>
      </c>
      <c r="B232" s="21" t="s">
        <v>218</v>
      </c>
      <c r="C232" s="21" t="s">
        <v>248</v>
      </c>
      <c r="D232" s="21" t="s">
        <v>124</v>
      </c>
      <c r="E232" s="63" t="s">
        <v>131</v>
      </c>
      <c r="F232" s="34">
        <f>F233+F234</f>
        <v>0</v>
      </c>
      <c r="G232" s="34">
        <f>G233+G234</f>
        <v>0</v>
      </c>
    </row>
    <row r="233" spans="1:7" ht="20.25" customHeight="1" hidden="1">
      <c r="A233" s="21" t="s">
        <v>221</v>
      </c>
      <c r="B233" s="21" t="s">
        <v>218</v>
      </c>
      <c r="C233" s="21" t="s">
        <v>248</v>
      </c>
      <c r="D233" s="21" t="s">
        <v>411</v>
      </c>
      <c r="E233" s="22" t="s">
        <v>22</v>
      </c>
      <c r="F233" s="34">
        <v>0</v>
      </c>
      <c r="G233" s="34">
        <v>0</v>
      </c>
    </row>
    <row r="234" spans="1:8" s="25" customFormat="1" ht="27.75" customHeight="1" hidden="1">
      <c r="A234" s="21" t="s">
        <v>221</v>
      </c>
      <c r="B234" s="21" t="s">
        <v>218</v>
      </c>
      <c r="C234" s="21" t="s">
        <v>248</v>
      </c>
      <c r="D234" s="21" t="s">
        <v>322</v>
      </c>
      <c r="E234" s="63" t="s">
        <v>294</v>
      </c>
      <c r="F234" s="34">
        <v>0</v>
      </c>
      <c r="G234" s="34">
        <v>0</v>
      </c>
      <c r="H234" s="119"/>
    </row>
    <row r="235" spans="1:8" s="25" customFormat="1" ht="27.75" customHeight="1" hidden="1">
      <c r="A235" s="21" t="s">
        <v>221</v>
      </c>
      <c r="B235" s="21" t="s">
        <v>218</v>
      </c>
      <c r="C235" s="21" t="s">
        <v>248</v>
      </c>
      <c r="D235" s="21" t="s">
        <v>115</v>
      </c>
      <c r="E235" s="139" t="s">
        <v>125</v>
      </c>
      <c r="F235" s="34">
        <f>F236</f>
        <v>0</v>
      </c>
      <c r="G235" s="34">
        <f>G236</f>
        <v>0</v>
      </c>
      <c r="H235" s="119"/>
    </row>
    <row r="236" spans="1:7" ht="27.75" customHeight="1" hidden="1">
      <c r="A236" s="21" t="s">
        <v>221</v>
      </c>
      <c r="B236" s="21" t="s">
        <v>218</v>
      </c>
      <c r="C236" s="21" t="s">
        <v>248</v>
      </c>
      <c r="D236" s="21" t="s">
        <v>405</v>
      </c>
      <c r="E236" s="63" t="s">
        <v>400</v>
      </c>
      <c r="F236" s="34">
        <v>0</v>
      </c>
      <c r="G236" s="34">
        <v>0</v>
      </c>
    </row>
    <row r="237" spans="1:7" ht="27.75" customHeight="1" hidden="1">
      <c r="A237" s="21" t="s">
        <v>221</v>
      </c>
      <c r="B237" s="21" t="s">
        <v>218</v>
      </c>
      <c r="C237" s="21" t="s">
        <v>248</v>
      </c>
      <c r="D237" s="21" t="s">
        <v>119</v>
      </c>
      <c r="E237" s="63" t="s">
        <v>127</v>
      </c>
      <c r="F237" s="34">
        <f>F238</f>
        <v>0</v>
      </c>
      <c r="G237" s="34">
        <f>G238</f>
        <v>0</v>
      </c>
    </row>
    <row r="238" spans="1:7" ht="28.5" customHeight="1" hidden="1">
      <c r="A238" s="21" t="s">
        <v>221</v>
      </c>
      <c r="B238" s="21" t="s">
        <v>218</v>
      </c>
      <c r="C238" s="21" t="s">
        <v>248</v>
      </c>
      <c r="D238" s="21" t="s">
        <v>344</v>
      </c>
      <c r="E238" s="63" t="s">
        <v>466</v>
      </c>
      <c r="F238" s="34">
        <v>0</v>
      </c>
      <c r="G238" s="34">
        <v>0</v>
      </c>
    </row>
    <row r="239" spans="1:7" ht="54" customHeight="1">
      <c r="A239" s="17" t="s">
        <v>221</v>
      </c>
      <c r="B239" s="17" t="s">
        <v>218</v>
      </c>
      <c r="C239" s="17" t="s">
        <v>247</v>
      </c>
      <c r="D239" s="17"/>
      <c r="E239" s="62" t="s">
        <v>246</v>
      </c>
      <c r="F239" s="33">
        <f>F240+F241+F242</f>
        <v>933729</v>
      </c>
      <c r="G239" s="33">
        <f>G240+G241+G242</f>
        <v>942700</v>
      </c>
    </row>
    <row r="240" spans="1:7" ht="27" customHeight="1">
      <c r="A240" s="21" t="s">
        <v>221</v>
      </c>
      <c r="B240" s="21" t="s">
        <v>218</v>
      </c>
      <c r="C240" s="21" t="s">
        <v>247</v>
      </c>
      <c r="D240" s="21" t="s">
        <v>118</v>
      </c>
      <c r="E240" s="139" t="s">
        <v>122</v>
      </c>
      <c r="F240" s="34">
        <v>718700</v>
      </c>
      <c r="G240" s="34">
        <v>718700</v>
      </c>
    </row>
    <row r="241" spans="1:7" ht="45.75" customHeight="1">
      <c r="A241" s="23" t="s">
        <v>221</v>
      </c>
      <c r="B241" s="23" t="s">
        <v>218</v>
      </c>
      <c r="C241" s="21" t="s">
        <v>247</v>
      </c>
      <c r="D241" s="21" t="s">
        <v>115</v>
      </c>
      <c r="E241" s="139" t="s">
        <v>125</v>
      </c>
      <c r="F241" s="34">
        <v>209000</v>
      </c>
      <c r="G241" s="34">
        <v>218000</v>
      </c>
    </row>
    <row r="242" spans="1:7" ht="45.75" customHeight="1">
      <c r="A242" s="23" t="s">
        <v>221</v>
      </c>
      <c r="B242" s="23" t="s">
        <v>218</v>
      </c>
      <c r="C242" s="21" t="s">
        <v>247</v>
      </c>
      <c r="D242" s="21" t="s">
        <v>120</v>
      </c>
      <c r="E242" s="63" t="s">
        <v>126</v>
      </c>
      <c r="F242" s="34">
        <v>6029</v>
      </c>
      <c r="G242" s="34">
        <v>6000</v>
      </c>
    </row>
    <row r="243" spans="1:7" ht="27" customHeight="1">
      <c r="A243" s="68">
        <v>10</v>
      </c>
      <c r="B243" s="68"/>
      <c r="C243" s="68"/>
      <c r="D243" s="68"/>
      <c r="E243" s="69" t="s">
        <v>401</v>
      </c>
      <c r="F243" s="70">
        <f>F244+F250</f>
        <v>395352</v>
      </c>
      <c r="G243" s="70">
        <f>G244+G250</f>
        <v>3000</v>
      </c>
    </row>
    <row r="244" spans="1:8" ht="17.25" customHeight="1">
      <c r="A244" s="17">
        <v>10</v>
      </c>
      <c r="B244" s="17" t="s">
        <v>214</v>
      </c>
      <c r="C244" s="17"/>
      <c r="D244" s="17"/>
      <c r="E244" s="62" t="s">
        <v>210</v>
      </c>
      <c r="F244" s="33">
        <f aca="true" t="shared" si="16" ref="F244:G247">F245</f>
        <v>372352</v>
      </c>
      <c r="G244" s="33">
        <f t="shared" si="16"/>
        <v>0</v>
      </c>
      <c r="H244" s="101"/>
    </row>
    <row r="245" spans="1:8" s="25" customFormat="1" ht="47.25" customHeight="1">
      <c r="A245" s="17">
        <v>10</v>
      </c>
      <c r="B245" s="17" t="s">
        <v>214</v>
      </c>
      <c r="C245" s="17" t="s">
        <v>240</v>
      </c>
      <c r="D245" s="17"/>
      <c r="E245" s="123" t="s">
        <v>626</v>
      </c>
      <c r="F245" s="33">
        <f>F246</f>
        <v>372352</v>
      </c>
      <c r="G245" s="33">
        <f t="shared" si="16"/>
        <v>0</v>
      </c>
      <c r="H245" s="119"/>
    </row>
    <row r="246" spans="1:8" s="25" customFormat="1" ht="27.75" customHeight="1">
      <c r="A246" s="17" t="s">
        <v>408</v>
      </c>
      <c r="B246" s="17" t="s">
        <v>214</v>
      </c>
      <c r="C246" s="17" t="s">
        <v>244</v>
      </c>
      <c r="D246" s="17"/>
      <c r="E246" s="123" t="s">
        <v>245</v>
      </c>
      <c r="F246" s="56">
        <f t="shared" si="16"/>
        <v>372352</v>
      </c>
      <c r="G246" s="56">
        <f t="shared" si="16"/>
        <v>0</v>
      </c>
      <c r="H246" s="119"/>
    </row>
    <row r="247" spans="1:8" s="25" customFormat="1" ht="33" customHeight="1">
      <c r="A247" s="17" t="s">
        <v>408</v>
      </c>
      <c r="B247" s="17" t="s">
        <v>214</v>
      </c>
      <c r="C247" s="17" t="s">
        <v>242</v>
      </c>
      <c r="D247" s="17"/>
      <c r="E247" s="62" t="s">
        <v>211</v>
      </c>
      <c r="F247" s="33">
        <f t="shared" si="16"/>
        <v>372352</v>
      </c>
      <c r="G247" s="33">
        <f t="shared" si="16"/>
        <v>0</v>
      </c>
      <c r="H247" s="121"/>
    </row>
    <row r="248" spans="1:8" ht="29.25" customHeight="1">
      <c r="A248" s="17">
        <v>10</v>
      </c>
      <c r="B248" s="17" t="s">
        <v>214</v>
      </c>
      <c r="C248" s="17" t="s">
        <v>243</v>
      </c>
      <c r="D248" s="17"/>
      <c r="E248" s="62" t="s">
        <v>234</v>
      </c>
      <c r="F248" s="33">
        <f>F249</f>
        <v>372352</v>
      </c>
      <c r="G248" s="33">
        <f>G249</f>
        <v>0</v>
      </c>
      <c r="H248" s="121"/>
    </row>
    <row r="249" spans="1:8" ht="29.25" customHeight="1">
      <c r="A249" s="21" t="s">
        <v>408</v>
      </c>
      <c r="B249" s="21" t="s">
        <v>214</v>
      </c>
      <c r="C249" s="21" t="s">
        <v>243</v>
      </c>
      <c r="D249" s="21" t="s">
        <v>123</v>
      </c>
      <c r="E249" s="63" t="s">
        <v>129</v>
      </c>
      <c r="F249" s="34">
        <v>372352</v>
      </c>
      <c r="G249" s="34">
        <v>0</v>
      </c>
      <c r="H249" s="121"/>
    </row>
    <row r="250" spans="1:7" ht="16.5" customHeight="1">
      <c r="A250" s="17">
        <v>10</v>
      </c>
      <c r="B250" s="17" t="s">
        <v>217</v>
      </c>
      <c r="C250" s="17"/>
      <c r="D250" s="17"/>
      <c r="E250" s="62" t="s">
        <v>420</v>
      </c>
      <c r="F250" s="33">
        <f>F251+F256</f>
        <v>23000</v>
      </c>
      <c r="G250" s="33">
        <f>G251+G256</f>
        <v>3000</v>
      </c>
    </row>
    <row r="251" spans="1:7" ht="37.5" customHeight="1">
      <c r="A251" s="17">
        <v>10</v>
      </c>
      <c r="B251" s="17" t="s">
        <v>217</v>
      </c>
      <c r="C251" s="17" t="s">
        <v>240</v>
      </c>
      <c r="D251" s="17"/>
      <c r="E251" s="123" t="s">
        <v>144</v>
      </c>
      <c r="F251" s="33">
        <f aca="true" t="shared" si="17" ref="F251:G253">F252</f>
        <v>20000</v>
      </c>
      <c r="G251" s="33">
        <f t="shared" si="17"/>
        <v>0</v>
      </c>
    </row>
    <row r="252" spans="1:7" ht="27.75" customHeight="1">
      <c r="A252" s="21" t="s">
        <v>408</v>
      </c>
      <c r="B252" s="21" t="s">
        <v>217</v>
      </c>
      <c r="C252" s="21" t="s">
        <v>244</v>
      </c>
      <c r="D252" s="21"/>
      <c r="E252" s="266" t="s">
        <v>245</v>
      </c>
      <c r="F252" s="57">
        <f t="shared" si="17"/>
        <v>20000</v>
      </c>
      <c r="G252" s="57">
        <f t="shared" si="17"/>
        <v>0</v>
      </c>
    </row>
    <row r="253" spans="1:7" ht="27" customHeight="1">
      <c r="A253" s="21" t="s">
        <v>408</v>
      </c>
      <c r="B253" s="21" t="s">
        <v>217</v>
      </c>
      <c r="C253" s="21" t="s">
        <v>242</v>
      </c>
      <c r="D253" s="21"/>
      <c r="E253" s="63" t="s">
        <v>211</v>
      </c>
      <c r="F253" s="34">
        <f t="shared" si="17"/>
        <v>20000</v>
      </c>
      <c r="G253" s="34">
        <f t="shared" si="17"/>
        <v>0</v>
      </c>
    </row>
    <row r="254" spans="1:7" ht="30" customHeight="1">
      <c r="A254" s="21">
        <v>10</v>
      </c>
      <c r="B254" s="21" t="s">
        <v>217</v>
      </c>
      <c r="C254" s="21" t="s">
        <v>241</v>
      </c>
      <c r="D254" s="21"/>
      <c r="E254" s="63" t="s">
        <v>402</v>
      </c>
      <c r="F254" s="34">
        <f>F255</f>
        <v>20000</v>
      </c>
      <c r="G254" s="34">
        <f>G255</f>
        <v>0</v>
      </c>
    </row>
    <row r="255" spans="1:7" ht="30" customHeight="1">
      <c r="A255" s="21" t="s">
        <v>408</v>
      </c>
      <c r="B255" s="21" t="s">
        <v>217</v>
      </c>
      <c r="C255" s="21" t="s">
        <v>241</v>
      </c>
      <c r="D255" s="21" t="s">
        <v>123</v>
      </c>
      <c r="E255" s="63" t="s">
        <v>129</v>
      </c>
      <c r="F255" s="34">
        <v>20000</v>
      </c>
      <c r="G255" s="34">
        <v>0</v>
      </c>
    </row>
    <row r="256" spans="1:8" ht="39.75" customHeight="1">
      <c r="A256" s="17" t="s">
        <v>408</v>
      </c>
      <c r="B256" s="17" t="s">
        <v>217</v>
      </c>
      <c r="C256" s="17" t="s">
        <v>250</v>
      </c>
      <c r="D256" s="17"/>
      <c r="E256" s="138" t="s">
        <v>376</v>
      </c>
      <c r="F256" s="33">
        <f>F257</f>
        <v>3000</v>
      </c>
      <c r="G256" s="33">
        <f>G257</f>
        <v>3000</v>
      </c>
      <c r="H256" s="101"/>
    </row>
    <row r="257" spans="1:8" ht="45.75" customHeight="1">
      <c r="A257" s="17" t="s">
        <v>408</v>
      </c>
      <c r="B257" s="17" t="s">
        <v>217</v>
      </c>
      <c r="C257" s="17" t="s">
        <v>249</v>
      </c>
      <c r="D257" s="17"/>
      <c r="E257" s="138" t="s">
        <v>379</v>
      </c>
      <c r="F257" s="33">
        <f>F258</f>
        <v>3000</v>
      </c>
      <c r="G257" s="33">
        <f>G258</f>
        <v>3000</v>
      </c>
      <c r="H257" s="101"/>
    </row>
    <row r="258" spans="1:8" ht="55.5" customHeight="1">
      <c r="A258" s="17" t="s">
        <v>408</v>
      </c>
      <c r="B258" s="17" t="s">
        <v>217</v>
      </c>
      <c r="C258" s="17" t="s">
        <v>117</v>
      </c>
      <c r="D258" s="17"/>
      <c r="E258" s="140" t="s">
        <v>501</v>
      </c>
      <c r="F258" s="33">
        <f>F260</f>
        <v>3000</v>
      </c>
      <c r="G258" s="33">
        <f>G260</f>
        <v>3000</v>
      </c>
      <c r="H258" s="101"/>
    </row>
    <row r="259" spans="1:8" ht="27.75" customHeight="1">
      <c r="A259" s="21" t="s">
        <v>408</v>
      </c>
      <c r="B259" s="21" t="s">
        <v>217</v>
      </c>
      <c r="C259" s="21" t="s">
        <v>117</v>
      </c>
      <c r="D259" s="21" t="s">
        <v>124</v>
      </c>
      <c r="E259" s="95" t="s">
        <v>130</v>
      </c>
      <c r="F259" s="33">
        <f>F260</f>
        <v>3000</v>
      </c>
      <c r="G259" s="33">
        <f>G260</f>
        <v>3000</v>
      </c>
      <c r="H259" s="101"/>
    </row>
    <row r="260" spans="1:8" ht="31.5" customHeight="1">
      <c r="A260" s="21" t="s">
        <v>408</v>
      </c>
      <c r="B260" s="21" t="s">
        <v>217</v>
      </c>
      <c r="C260" s="21" t="s">
        <v>117</v>
      </c>
      <c r="D260" s="21" t="s">
        <v>412</v>
      </c>
      <c r="E260" s="139" t="s">
        <v>116</v>
      </c>
      <c r="F260" s="34">
        <v>3000</v>
      </c>
      <c r="G260" s="34">
        <v>3000</v>
      </c>
      <c r="H260" s="101"/>
    </row>
    <row r="261" spans="1:7" ht="21" customHeight="1">
      <c r="A261" s="68">
        <v>11</v>
      </c>
      <c r="B261" s="68"/>
      <c r="C261" s="68"/>
      <c r="D261" s="68"/>
      <c r="E261" s="69" t="s">
        <v>224</v>
      </c>
      <c r="F261" s="70">
        <f aca="true" t="shared" si="18" ref="F261:G264">F262</f>
        <v>30000</v>
      </c>
      <c r="G261" s="70">
        <f t="shared" si="18"/>
        <v>0</v>
      </c>
    </row>
    <row r="262" spans="1:7" ht="20.25" customHeight="1">
      <c r="A262" s="17">
        <v>11</v>
      </c>
      <c r="B262" s="17" t="s">
        <v>214</v>
      </c>
      <c r="C262" s="17"/>
      <c r="D262" s="17"/>
      <c r="E262" s="62" t="s">
        <v>404</v>
      </c>
      <c r="F262" s="33">
        <f t="shared" si="18"/>
        <v>30000</v>
      </c>
      <c r="G262" s="33">
        <f t="shared" si="18"/>
        <v>0</v>
      </c>
    </row>
    <row r="263" spans="1:7" ht="31.5" customHeight="1">
      <c r="A263" s="17">
        <v>11</v>
      </c>
      <c r="B263" s="17" t="s">
        <v>214</v>
      </c>
      <c r="C263" s="17" t="s">
        <v>237</v>
      </c>
      <c r="D263" s="17"/>
      <c r="E263" s="62" t="s">
        <v>598</v>
      </c>
      <c r="F263" s="33">
        <f t="shared" si="18"/>
        <v>30000</v>
      </c>
      <c r="G263" s="33">
        <f t="shared" si="18"/>
        <v>0</v>
      </c>
    </row>
    <row r="264" spans="1:7" ht="27.75" customHeight="1">
      <c r="A264" s="17" t="s">
        <v>414</v>
      </c>
      <c r="B264" s="17" t="s">
        <v>214</v>
      </c>
      <c r="C264" s="17" t="s">
        <v>238</v>
      </c>
      <c r="D264" s="17"/>
      <c r="E264" s="62" t="s">
        <v>239</v>
      </c>
      <c r="F264" s="56">
        <f t="shared" si="18"/>
        <v>30000</v>
      </c>
      <c r="G264" s="56">
        <f t="shared" si="18"/>
        <v>0</v>
      </c>
    </row>
    <row r="265" spans="1:7" ht="20.25" customHeight="1">
      <c r="A265" s="17">
        <v>11</v>
      </c>
      <c r="B265" s="17" t="s">
        <v>214</v>
      </c>
      <c r="C265" s="17" t="s">
        <v>236</v>
      </c>
      <c r="D265" s="17"/>
      <c r="E265" s="62" t="s">
        <v>225</v>
      </c>
      <c r="F265" s="33">
        <f>F266</f>
        <v>30000</v>
      </c>
      <c r="G265" s="33">
        <f>G266</f>
        <v>0</v>
      </c>
    </row>
    <row r="266" spans="1:7" ht="27.75" customHeight="1">
      <c r="A266" s="21" t="s">
        <v>414</v>
      </c>
      <c r="B266" s="21" t="s">
        <v>214</v>
      </c>
      <c r="C266" s="21" t="s">
        <v>236</v>
      </c>
      <c r="D266" s="21" t="s">
        <v>115</v>
      </c>
      <c r="E266" s="139" t="s">
        <v>125</v>
      </c>
      <c r="F266" s="34">
        <v>30000</v>
      </c>
      <c r="G266" s="34">
        <v>0</v>
      </c>
    </row>
    <row r="267" spans="1:8" ht="31.5" customHeight="1">
      <c r="A267" s="52"/>
      <c r="B267" s="52"/>
      <c r="C267" s="52"/>
      <c r="D267" s="52"/>
      <c r="E267" s="66" t="s">
        <v>421</v>
      </c>
      <c r="F267" s="53">
        <f>F9+F59+F66+F91+F120+F208+F218+F243+F261</f>
        <v>43742846.79000001</v>
      </c>
      <c r="G267" s="53">
        <f>G9+G59+G66+G91+G120+G208+G218+G243+G261</f>
        <v>7712000</v>
      </c>
      <c r="H267" s="2" t="s">
        <v>734</v>
      </c>
    </row>
    <row r="268" ht="18.75" customHeight="1">
      <c r="G268" s="205"/>
    </row>
    <row r="269" ht="33.75" customHeight="1"/>
    <row r="270" ht="33.75" customHeight="1"/>
    <row r="271" ht="21.75" customHeight="1"/>
    <row r="272" ht="33" customHeight="1"/>
    <row r="273" ht="15">
      <c r="H273" s="122"/>
    </row>
  </sheetData>
  <sheetProtection/>
  <mergeCells count="6">
    <mergeCell ref="A1:G1"/>
    <mergeCell ref="A4:F4"/>
    <mergeCell ref="C6:C8"/>
    <mergeCell ref="D6:D8"/>
    <mergeCell ref="E6:E8"/>
    <mergeCell ref="A3:G3"/>
  </mergeCells>
  <printOptions/>
  <pageMargins left="0.46" right="0.34" top="0.38" bottom="0.39" header="0.5" footer="0.3"/>
  <pageSetup fitToHeight="0" fitToWidth="1"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89"/>
  <sheetViews>
    <sheetView view="pageBreakPreview" zoomScaleSheetLayoutView="100" workbookViewId="0" topLeftCell="A1">
      <selection activeCell="G147" sqref="G147"/>
    </sheetView>
  </sheetViews>
  <sheetFormatPr defaultColWidth="9.140625" defaultRowHeight="15"/>
  <cols>
    <col min="1" max="1" width="55.28125" style="127" customWidth="1"/>
    <col min="2" max="2" width="8.7109375" style="18" customWidth="1"/>
    <col min="3" max="3" width="5.8515625" style="18" customWidth="1"/>
    <col min="4" max="4" width="5.57421875" style="18" customWidth="1"/>
    <col min="5" max="5" width="16.7109375" style="18" customWidth="1"/>
    <col min="6" max="6" width="8.421875" style="18" customWidth="1"/>
    <col min="7" max="7" width="19.7109375" style="20" customWidth="1"/>
    <col min="8" max="8" width="4.00390625" style="0" customWidth="1"/>
  </cols>
  <sheetData>
    <row r="1" spans="1:7" ht="83.25" customHeight="1">
      <c r="A1" s="318" t="s">
        <v>779</v>
      </c>
      <c r="B1" s="318"/>
      <c r="C1" s="318"/>
      <c r="D1" s="318"/>
      <c r="E1" s="318"/>
      <c r="F1" s="318"/>
      <c r="G1" s="318"/>
    </row>
    <row r="2" spans="1:7" ht="15.75" customHeight="1">
      <c r="A2" s="270"/>
      <c r="B2" s="270"/>
      <c r="C2" s="270"/>
      <c r="D2" s="270"/>
      <c r="E2" s="270"/>
      <c r="F2" s="270"/>
      <c r="G2" s="270"/>
    </row>
    <row r="3" spans="1:7" ht="83.25" customHeight="1">
      <c r="A3" s="318" t="s">
        <v>751</v>
      </c>
      <c r="B3" s="318"/>
      <c r="C3" s="318"/>
      <c r="D3" s="318"/>
      <c r="E3" s="318"/>
      <c r="F3" s="318"/>
      <c r="G3" s="318"/>
    </row>
    <row r="4" spans="1:7" ht="32.25" customHeight="1">
      <c r="A4" s="319" t="s">
        <v>725</v>
      </c>
      <c r="B4" s="320"/>
      <c r="C4" s="320"/>
      <c r="D4" s="320"/>
      <c r="E4" s="320"/>
      <c r="F4" s="320"/>
      <c r="G4" s="320"/>
    </row>
    <row r="5" ht="15">
      <c r="G5" s="19" t="s">
        <v>292</v>
      </c>
    </row>
    <row r="6" spans="1:8" ht="15">
      <c r="A6" s="321" t="s">
        <v>226</v>
      </c>
      <c r="B6" s="218" t="s">
        <v>227</v>
      </c>
      <c r="C6" s="218"/>
      <c r="D6" s="218"/>
      <c r="E6" s="218"/>
      <c r="F6" s="218"/>
      <c r="G6" s="230" t="s">
        <v>183</v>
      </c>
      <c r="H6" s="10"/>
    </row>
    <row r="7" spans="1:8" ht="30" customHeight="1">
      <c r="A7" s="322"/>
      <c r="B7" s="218" t="s">
        <v>505</v>
      </c>
      <c r="C7" s="218" t="s">
        <v>229</v>
      </c>
      <c r="D7" s="218" t="s">
        <v>230</v>
      </c>
      <c r="E7" s="218" t="s">
        <v>231</v>
      </c>
      <c r="F7" s="218" t="s">
        <v>181</v>
      </c>
      <c r="G7" s="230" t="s">
        <v>726</v>
      </c>
      <c r="H7" s="10"/>
    </row>
    <row r="8" spans="1:8" ht="21.75" customHeight="1">
      <c r="A8" s="69" t="s">
        <v>374</v>
      </c>
      <c r="B8" s="58" t="s">
        <v>27</v>
      </c>
      <c r="C8" s="68" t="s">
        <v>214</v>
      </c>
      <c r="D8" s="68"/>
      <c r="E8" s="68"/>
      <c r="F8" s="68"/>
      <c r="G8" s="70">
        <f>SUM(G9+G16+G32+G27)</f>
        <v>6871562.25</v>
      </c>
      <c r="H8" s="11"/>
    </row>
    <row r="9" spans="1:7" ht="25.5">
      <c r="A9" s="62" t="s">
        <v>375</v>
      </c>
      <c r="B9" s="148" t="s">
        <v>27</v>
      </c>
      <c r="C9" s="17" t="s">
        <v>214</v>
      </c>
      <c r="D9" s="17" t="s">
        <v>216</v>
      </c>
      <c r="E9" s="17"/>
      <c r="F9" s="17"/>
      <c r="G9" s="33">
        <f>G10</f>
        <v>997380.04</v>
      </c>
    </row>
    <row r="10" spans="1:7" ht="38.25">
      <c r="A10" s="62" t="s">
        <v>376</v>
      </c>
      <c r="B10" s="148" t="s">
        <v>27</v>
      </c>
      <c r="C10" s="17" t="s">
        <v>214</v>
      </c>
      <c r="D10" s="17" t="s">
        <v>216</v>
      </c>
      <c r="E10" s="17" t="s">
        <v>250</v>
      </c>
      <c r="F10" s="17"/>
      <c r="G10" s="33">
        <f>G11</f>
        <v>997380.04</v>
      </c>
    </row>
    <row r="11" spans="1:7" ht="38.25">
      <c r="A11" s="62" t="s">
        <v>95</v>
      </c>
      <c r="B11" s="148" t="s">
        <v>27</v>
      </c>
      <c r="C11" s="17" t="s">
        <v>214</v>
      </c>
      <c r="D11" s="17" t="s">
        <v>216</v>
      </c>
      <c r="E11" s="17" t="s">
        <v>249</v>
      </c>
      <c r="F11" s="17"/>
      <c r="G11" s="33">
        <f>G12</f>
        <v>997380.04</v>
      </c>
    </row>
    <row r="12" spans="1:7" ht="15.75">
      <c r="A12" s="62" t="s">
        <v>377</v>
      </c>
      <c r="B12" s="148" t="s">
        <v>27</v>
      </c>
      <c r="C12" s="17" t="s">
        <v>214</v>
      </c>
      <c r="D12" s="17" t="s">
        <v>216</v>
      </c>
      <c r="E12" s="29" t="s">
        <v>276</v>
      </c>
      <c r="F12" s="17"/>
      <c r="G12" s="33">
        <f>G13+G15+G14</f>
        <v>997380.04</v>
      </c>
    </row>
    <row r="13" spans="1:7" ht="25.5">
      <c r="A13" s="139" t="s">
        <v>122</v>
      </c>
      <c r="B13" s="148" t="s">
        <v>27</v>
      </c>
      <c r="C13" s="21" t="s">
        <v>214</v>
      </c>
      <c r="D13" s="21" t="s">
        <v>216</v>
      </c>
      <c r="E13" s="23" t="s">
        <v>276</v>
      </c>
      <c r="F13" s="21" t="s">
        <v>118</v>
      </c>
      <c r="G13" s="34">
        <v>842760</v>
      </c>
    </row>
    <row r="14" spans="1:7" ht="25.5">
      <c r="A14" s="139" t="s">
        <v>125</v>
      </c>
      <c r="B14" s="148" t="s">
        <v>27</v>
      </c>
      <c r="C14" s="21" t="s">
        <v>214</v>
      </c>
      <c r="D14" s="21" t="s">
        <v>216</v>
      </c>
      <c r="E14" s="23" t="s">
        <v>276</v>
      </c>
      <c r="F14" s="21" t="s">
        <v>115</v>
      </c>
      <c r="G14" s="34">
        <v>12460.04</v>
      </c>
    </row>
    <row r="15" spans="1:7" ht="15.75">
      <c r="A15" s="139" t="s">
        <v>126</v>
      </c>
      <c r="B15" s="148" t="s">
        <v>27</v>
      </c>
      <c r="C15" s="21" t="s">
        <v>214</v>
      </c>
      <c r="D15" s="21" t="s">
        <v>216</v>
      </c>
      <c r="E15" s="23" t="s">
        <v>276</v>
      </c>
      <c r="F15" s="21" t="s">
        <v>120</v>
      </c>
      <c r="G15" s="34">
        <v>142160</v>
      </c>
    </row>
    <row r="16" spans="1:7" ht="38.25">
      <c r="A16" s="62" t="s">
        <v>378</v>
      </c>
      <c r="B16" s="148" t="s">
        <v>27</v>
      </c>
      <c r="C16" s="17" t="s">
        <v>214</v>
      </c>
      <c r="D16" s="17" t="s">
        <v>218</v>
      </c>
      <c r="E16" s="17"/>
      <c r="F16" s="17"/>
      <c r="G16" s="33">
        <f>G17</f>
        <v>1742630.25</v>
      </c>
    </row>
    <row r="17" spans="1:7" ht="38.25">
      <c r="A17" s="62" t="s">
        <v>376</v>
      </c>
      <c r="B17" s="148" t="s">
        <v>27</v>
      </c>
      <c r="C17" s="17" t="s">
        <v>214</v>
      </c>
      <c r="D17" s="17" t="s">
        <v>218</v>
      </c>
      <c r="E17" s="17" t="s">
        <v>250</v>
      </c>
      <c r="F17" s="17"/>
      <c r="G17" s="33">
        <f>G18</f>
        <v>1742630.25</v>
      </c>
    </row>
    <row r="18" spans="1:7" ht="38.25">
      <c r="A18" s="62" t="s">
        <v>379</v>
      </c>
      <c r="B18" s="148" t="s">
        <v>27</v>
      </c>
      <c r="C18" s="17" t="s">
        <v>214</v>
      </c>
      <c r="D18" s="17" t="s">
        <v>218</v>
      </c>
      <c r="E18" s="17" t="s">
        <v>249</v>
      </c>
      <c r="F18" s="17"/>
      <c r="G18" s="33">
        <f>G19+G25+G23</f>
        <v>1742630.25</v>
      </c>
    </row>
    <row r="19" spans="1:7" ht="15.75">
      <c r="A19" s="62" t="s">
        <v>380</v>
      </c>
      <c r="B19" s="148" t="s">
        <v>27</v>
      </c>
      <c r="C19" s="17" t="s">
        <v>214</v>
      </c>
      <c r="D19" s="17" t="s">
        <v>218</v>
      </c>
      <c r="E19" s="17" t="s">
        <v>277</v>
      </c>
      <c r="F19" s="17"/>
      <c r="G19" s="33">
        <f>SUM(G20:G22)</f>
        <v>1724517.25</v>
      </c>
    </row>
    <row r="20" spans="1:7" ht="25.5">
      <c r="A20" s="139" t="s">
        <v>122</v>
      </c>
      <c r="B20" s="148" t="s">
        <v>27</v>
      </c>
      <c r="C20" s="21" t="s">
        <v>214</v>
      </c>
      <c r="D20" s="21" t="s">
        <v>218</v>
      </c>
      <c r="E20" s="21" t="s">
        <v>277</v>
      </c>
      <c r="F20" s="21" t="s">
        <v>118</v>
      </c>
      <c r="G20" s="34">
        <v>491620</v>
      </c>
    </row>
    <row r="21" spans="1:7" ht="25.5">
      <c r="A21" s="139" t="s">
        <v>125</v>
      </c>
      <c r="B21" s="148" t="s">
        <v>27</v>
      </c>
      <c r="C21" s="21" t="s">
        <v>214</v>
      </c>
      <c r="D21" s="21" t="s">
        <v>218</v>
      </c>
      <c r="E21" s="21" t="s">
        <v>277</v>
      </c>
      <c r="F21" s="21" t="s">
        <v>115</v>
      </c>
      <c r="G21" s="34">
        <v>1042497.25</v>
      </c>
    </row>
    <row r="22" spans="1:7" ht="15.75">
      <c r="A22" s="63" t="s">
        <v>126</v>
      </c>
      <c r="B22" s="148" t="s">
        <v>27</v>
      </c>
      <c r="C22" s="21" t="s">
        <v>214</v>
      </c>
      <c r="D22" s="21" t="s">
        <v>218</v>
      </c>
      <c r="E22" s="21" t="s">
        <v>277</v>
      </c>
      <c r="F22" s="21" t="s">
        <v>120</v>
      </c>
      <c r="G22" s="34">
        <v>190400</v>
      </c>
    </row>
    <row r="23" spans="1:7" ht="51">
      <c r="A23" s="62" t="s">
        <v>557</v>
      </c>
      <c r="B23" s="235" t="s">
        <v>27</v>
      </c>
      <c r="C23" s="17" t="s">
        <v>214</v>
      </c>
      <c r="D23" s="17" t="s">
        <v>218</v>
      </c>
      <c r="E23" s="17" t="s">
        <v>555</v>
      </c>
      <c r="F23" s="17"/>
      <c r="G23" s="33">
        <f>G24</f>
        <v>1000</v>
      </c>
    </row>
    <row r="24" spans="1:7" ht="26.25" customHeight="1">
      <c r="A24" s="139" t="s">
        <v>125</v>
      </c>
      <c r="B24" s="148" t="s">
        <v>27</v>
      </c>
      <c r="C24" s="21" t="s">
        <v>214</v>
      </c>
      <c r="D24" s="21" t="s">
        <v>218</v>
      </c>
      <c r="E24" s="21" t="s">
        <v>555</v>
      </c>
      <c r="F24" s="21" t="s">
        <v>115</v>
      </c>
      <c r="G24" s="34">
        <v>1000</v>
      </c>
    </row>
    <row r="25" spans="1:7" ht="26.25" customHeight="1">
      <c r="A25" s="62" t="s">
        <v>716</v>
      </c>
      <c r="B25" s="148" t="s">
        <v>27</v>
      </c>
      <c r="C25" s="17" t="s">
        <v>221</v>
      </c>
      <c r="D25" s="17" t="s">
        <v>214</v>
      </c>
      <c r="E25" s="185" t="s">
        <v>715</v>
      </c>
      <c r="F25" s="185"/>
      <c r="G25" s="33">
        <f>G26</f>
        <v>17113</v>
      </c>
    </row>
    <row r="26" spans="1:7" ht="26.25" customHeight="1">
      <c r="A26" s="139" t="s">
        <v>125</v>
      </c>
      <c r="B26" s="148" t="s">
        <v>27</v>
      </c>
      <c r="C26" s="21" t="s">
        <v>221</v>
      </c>
      <c r="D26" s="21" t="s">
        <v>214</v>
      </c>
      <c r="E26" s="187" t="s">
        <v>715</v>
      </c>
      <c r="F26" s="187" t="s">
        <v>115</v>
      </c>
      <c r="G26" s="34">
        <v>17113</v>
      </c>
    </row>
    <row r="27" spans="1:7" ht="15.75">
      <c r="A27" s="102" t="s">
        <v>96</v>
      </c>
      <c r="B27" s="148" t="s">
        <v>27</v>
      </c>
      <c r="C27" s="103" t="s">
        <v>214</v>
      </c>
      <c r="D27" s="103" t="s">
        <v>414</v>
      </c>
      <c r="E27" s="104"/>
      <c r="F27" s="104"/>
      <c r="G27" s="33">
        <f>G28</f>
        <v>50000</v>
      </c>
    </row>
    <row r="28" spans="1:7" ht="38.25">
      <c r="A28" s="141" t="s">
        <v>97</v>
      </c>
      <c r="B28" s="148" t="s">
        <v>27</v>
      </c>
      <c r="C28" s="184" t="s">
        <v>214</v>
      </c>
      <c r="D28" s="184" t="s">
        <v>414</v>
      </c>
      <c r="E28" s="184" t="s">
        <v>250</v>
      </c>
      <c r="F28" s="184"/>
      <c r="G28" s="33">
        <f>G29</f>
        <v>50000</v>
      </c>
    </row>
    <row r="29" spans="1:7" ht="38.25">
      <c r="A29" s="141" t="s">
        <v>98</v>
      </c>
      <c r="B29" s="148" t="s">
        <v>27</v>
      </c>
      <c r="C29" s="184" t="s">
        <v>214</v>
      </c>
      <c r="D29" s="184" t="s">
        <v>414</v>
      </c>
      <c r="E29" s="184" t="s">
        <v>249</v>
      </c>
      <c r="F29" s="184"/>
      <c r="G29" s="33">
        <f>G30</f>
        <v>50000</v>
      </c>
    </row>
    <row r="30" spans="1:7" ht="15.75">
      <c r="A30" s="141" t="s">
        <v>99</v>
      </c>
      <c r="B30" s="148" t="s">
        <v>27</v>
      </c>
      <c r="C30" s="184" t="s">
        <v>214</v>
      </c>
      <c r="D30" s="184" t="s">
        <v>414</v>
      </c>
      <c r="E30" s="184" t="s">
        <v>100</v>
      </c>
      <c r="F30" s="184"/>
      <c r="G30" s="33">
        <f>G31</f>
        <v>50000</v>
      </c>
    </row>
    <row r="31" spans="1:7" ht="15.75">
      <c r="A31" s="141" t="s">
        <v>101</v>
      </c>
      <c r="B31" s="148" t="s">
        <v>27</v>
      </c>
      <c r="C31" s="184" t="s">
        <v>214</v>
      </c>
      <c r="D31" s="184" t="s">
        <v>414</v>
      </c>
      <c r="E31" s="184" t="s">
        <v>100</v>
      </c>
      <c r="F31" s="184" t="s">
        <v>102</v>
      </c>
      <c r="G31" s="34">
        <v>50000</v>
      </c>
    </row>
    <row r="32" spans="1:7" ht="15.75">
      <c r="A32" s="64" t="s">
        <v>187</v>
      </c>
      <c r="B32" s="148" t="s">
        <v>27</v>
      </c>
      <c r="C32" s="54" t="s">
        <v>214</v>
      </c>
      <c r="D32" s="54">
        <v>13</v>
      </c>
      <c r="E32" s="55"/>
      <c r="F32" s="55"/>
      <c r="G32" s="56">
        <f>G33+G40+G47+G37+G44</f>
        <v>4081551.96</v>
      </c>
    </row>
    <row r="33" spans="1:7" ht="38.25">
      <c r="A33" s="167" t="s">
        <v>614</v>
      </c>
      <c r="B33" s="148" t="s">
        <v>27</v>
      </c>
      <c r="C33" s="17" t="s">
        <v>214</v>
      </c>
      <c r="D33" s="17">
        <v>13</v>
      </c>
      <c r="E33" s="17" t="s">
        <v>260</v>
      </c>
      <c r="F33" s="17"/>
      <c r="G33" s="33">
        <f>G34</f>
        <v>5000</v>
      </c>
    </row>
    <row r="34" spans="1:7" ht="25.5">
      <c r="A34" s="62" t="s">
        <v>259</v>
      </c>
      <c r="B34" s="148" t="s">
        <v>27</v>
      </c>
      <c r="C34" s="17" t="s">
        <v>214</v>
      </c>
      <c r="D34" s="17" t="s">
        <v>280</v>
      </c>
      <c r="E34" s="17" t="s">
        <v>258</v>
      </c>
      <c r="F34" s="17"/>
      <c r="G34" s="33">
        <f>G35</f>
        <v>5000</v>
      </c>
    </row>
    <row r="35" spans="1:7" ht="25.5">
      <c r="A35" s="62" t="s">
        <v>383</v>
      </c>
      <c r="B35" s="148" t="s">
        <v>27</v>
      </c>
      <c r="C35" s="17" t="s">
        <v>214</v>
      </c>
      <c r="D35" s="17">
        <v>13</v>
      </c>
      <c r="E35" s="17" t="s">
        <v>257</v>
      </c>
      <c r="F35" s="17"/>
      <c r="G35" s="33">
        <f>G36</f>
        <v>5000</v>
      </c>
    </row>
    <row r="36" spans="1:7" ht="25.5">
      <c r="A36" s="139" t="s">
        <v>125</v>
      </c>
      <c r="B36" s="148" t="s">
        <v>27</v>
      </c>
      <c r="C36" s="21" t="s">
        <v>214</v>
      </c>
      <c r="D36" s="21" t="s">
        <v>407</v>
      </c>
      <c r="E36" s="21" t="s">
        <v>257</v>
      </c>
      <c r="F36" s="21" t="s">
        <v>115</v>
      </c>
      <c r="G36" s="34">
        <v>5000</v>
      </c>
    </row>
    <row r="37" spans="1:7" ht="25.5">
      <c r="A37" s="174" t="s">
        <v>615</v>
      </c>
      <c r="B37" s="148" t="s">
        <v>27</v>
      </c>
      <c r="C37" s="17" t="s">
        <v>214</v>
      </c>
      <c r="D37" s="17" t="s">
        <v>407</v>
      </c>
      <c r="E37" s="185" t="s">
        <v>480</v>
      </c>
      <c r="F37" s="21"/>
      <c r="G37" s="33">
        <f>G38</f>
        <v>10000</v>
      </c>
    </row>
    <row r="38" spans="1:7" ht="25.5">
      <c r="A38" s="158" t="s">
        <v>485</v>
      </c>
      <c r="B38" s="148" t="s">
        <v>27</v>
      </c>
      <c r="C38" s="21" t="s">
        <v>214</v>
      </c>
      <c r="D38" s="21" t="s">
        <v>407</v>
      </c>
      <c r="E38" s="204" t="s">
        <v>481</v>
      </c>
      <c r="F38" s="21"/>
      <c r="G38" s="34">
        <f>G39</f>
        <v>10000</v>
      </c>
    </row>
    <row r="39" spans="1:7" ht="25.5">
      <c r="A39" s="139" t="s">
        <v>125</v>
      </c>
      <c r="B39" s="148" t="s">
        <v>27</v>
      </c>
      <c r="C39" s="21" t="s">
        <v>214</v>
      </c>
      <c r="D39" s="21" t="s">
        <v>407</v>
      </c>
      <c r="E39" s="204" t="s">
        <v>482</v>
      </c>
      <c r="F39" s="21" t="s">
        <v>115</v>
      </c>
      <c r="G39" s="34">
        <v>10000</v>
      </c>
    </row>
    <row r="40" spans="1:7" s="24" customFormat="1" ht="30" customHeight="1">
      <c r="A40" s="138" t="s">
        <v>636</v>
      </c>
      <c r="B40" s="235" t="s">
        <v>27</v>
      </c>
      <c r="C40" s="17" t="s">
        <v>214</v>
      </c>
      <c r="D40" s="17" t="s">
        <v>407</v>
      </c>
      <c r="E40" s="153" t="s">
        <v>638</v>
      </c>
      <c r="F40" s="17"/>
      <c r="G40" s="33">
        <f>G41</f>
        <v>735319.4299999999</v>
      </c>
    </row>
    <row r="41" spans="1:7" ht="25.5">
      <c r="A41" s="139" t="s">
        <v>637</v>
      </c>
      <c r="B41" s="148" t="s">
        <v>27</v>
      </c>
      <c r="C41" s="21" t="s">
        <v>214</v>
      </c>
      <c r="D41" s="21" t="s">
        <v>407</v>
      </c>
      <c r="E41" s="204" t="s">
        <v>640</v>
      </c>
      <c r="F41" s="21"/>
      <c r="G41" s="34">
        <f>G42+G43</f>
        <v>735319.4299999999</v>
      </c>
    </row>
    <row r="42" spans="1:7" ht="29.25" customHeight="1">
      <c r="A42" s="139" t="s">
        <v>125</v>
      </c>
      <c r="B42" s="148" t="s">
        <v>27</v>
      </c>
      <c r="C42" s="21" t="s">
        <v>214</v>
      </c>
      <c r="D42" s="21" t="s">
        <v>407</v>
      </c>
      <c r="E42" s="204" t="s">
        <v>639</v>
      </c>
      <c r="F42" s="21" t="s">
        <v>115</v>
      </c>
      <c r="G42" s="34">
        <v>327000</v>
      </c>
    </row>
    <row r="43" spans="1:7" ht="29.25" customHeight="1">
      <c r="A43" s="139" t="s">
        <v>126</v>
      </c>
      <c r="B43" s="148" t="s">
        <v>27</v>
      </c>
      <c r="C43" s="21" t="s">
        <v>214</v>
      </c>
      <c r="D43" s="21" t="s">
        <v>407</v>
      </c>
      <c r="E43" s="204" t="s">
        <v>639</v>
      </c>
      <c r="F43" s="21" t="s">
        <v>120</v>
      </c>
      <c r="G43" s="34">
        <v>408319.43</v>
      </c>
    </row>
    <row r="44" spans="1:7" ht="29.25" customHeight="1">
      <c r="A44" s="62" t="s">
        <v>696</v>
      </c>
      <c r="B44" s="148" t="s">
        <v>27</v>
      </c>
      <c r="C44" s="21" t="s">
        <v>214</v>
      </c>
      <c r="D44" s="21" t="s">
        <v>407</v>
      </c>
      <c r="E44" s="185" t="s">
        <v>685</v>
      </c>
      <c r="F44" s="185"/>
      <c r="G44" s="33">
        <f>G45</f>
        <v>1000</v>
      </c>
    </row>
    <row r="45" spans="1:7" ht="29.25" customHeight="1">
      <c r="A45" s="141" t="s">
        <v>688</v>
      </c>
      <c r="B45" s="148" t="s">
        <v>27</v>
      </c>
      <c r="C45" s="21" t="s">
        <v>214</v>
      </c>
      <c r="D45" s="21" t="s">
        <v>407</v>
      </c>
      <c r="E45" s="187" t="s">
        <v>687</v>
      </c>
      <c r="F45" s="185"/>
      <c r="G45" s="34">
        <f>G46</f>
        <v>1000</v>
      </c>
    </row>
    <row r="46" spans="1:7" ht="29.25" customHeight="1">
      <c r="A46" s="139" t="s">
        <v>125</v>
      </c>
      <c r="B46" s="148" t="s">
        <v>27</v>
      </c>
      <c r="C46" s="21" t="s">
        <v>214</v>
      </c>
      <c r="D46" s="21" t="s">
        <v>407</v>
      </c>
      <c r="E46" s="187" t="s">
        <v>687</v>
      </c>
      <c r="F46" s="187" t="s">
        <v>115</v>
      </c>
      <c r="G46" s="34">
        <v>1000</v>
      </c>
    </row>
    <row r="47" spans="1:7" ht="38.25">
      <c r="A47" s="62" t="s">
        <v>376</v>
      </c>
      <c r="B47" s="148" t="s">
        <v>27</v>
      </c>
      <c r="C47" s="17" t="s">
        <v>214</v>
      </c>
      <c r="D47" s="17">
        <v>13</v>
      </c>
      <c r="E47" s="17" t="s">
        <v>250</v>
      </c>
      <c r="F47" s="17"/>
      <c r="G47" s="33">
        <f>G48</f>
        <v>3330232.53</v>
      </c>
    </row>
    <row r="48" spans="1:7" ht="38.25">
      <c r="A48" s="62" t="s">
        <v>379</v>
      </c>
      <c r="B48" s="148" t="s">
        <v>27</v>
      </c>
      <c r="C48" s="17" t="s">
        <v>214</v>
      </c>
      <c r="D48" s="17">
        <v>13</v>
      </c>
      <c r="E48" s="17" t="s">
        <v>249</v>
      </c>
      <c r="F48" s="17"/>
      <c r="G48" s="33">
        <f>G53+G49</f>
        <v>3330232.53</v>
      </c>
    </row>
    <row r="49" spans="1:7" ht="25.5">
      <c r="A49" s="62" t="s">
        <v>419</v>
      </c>
      <c r="B49" s="148" t="s">
        <v>27</v>
      </c>
      <c r="C49" s="17" t="s">
        <v>214</v>
      </c>
      <c r="D49" s="17">
        <v>13</v>
      </c>
      <c r="E49" s="17" t="s">
        <v>279</v>
      </c>
      <c r="F49" s="17"/>
      <c r="G49" s="33">
        <f>G50+G51+G52</f>
        <v>3318232.53</v>
      </c>
    </row>
    <row r="50" spans="1:7" ht="25.5">
      <c r="A50" s="139" t="s">
        <v>122</v>
      </c>
      <c r="B50" s="148" t="s">
        <v>27</v>
      </c>
      <c r="C50" s="21" t="s">
        <v>214</v>
      </c>
      <c r="D50" s="21" t="s">
        <v>407</v>
      </c>
      <c r="E50" s="21" t="s">
        <v>279</v>
      </c>
      <c r="F50" s="21" t="s">
        <v>118</v>
      </c>
      <c r="G50" s="34">
        <v>2577608</v>
      </c>
    </row>
    <row r="51" spans="1:7" ht="25.5">
      <c r="A51" s="139" t="s">
        <v>125</v>
      </c>
      <c r="B51" s="148" t="s">
        <v>27</v>
      </c>
      <c r="C51" s="21" t="s">
        <v>214</v>
      </c>
      <c r="D51" s="21" t="s">
        <v>407</v>
      </c>
      <c r="E51" s="21" t="s">
        <v>279</v>
      </c>
      <c r="F51" s="21" t="s">
        <v>115</v>
      </c>
      <c r="G51" s="34">
        <v>137003.53</v>
      </c>
    </row>
    <row r="52" spans="1:7" ht="15.75">
      <c r="A52" s="139" t="s">
        <v>126</v>
      </c>
      <c r="B52" s="148" t="s">
        <v>27</v>
      </c>
      <c r="C52" s="21" t="s">
        <v>214</v>
      </c>
      <c r="D52" s="21" t="s">
        <v>407</v>
      </c>
      <c r="E52" s="21" t="s">
        <v>279</v>
      </c>
      <c r="F52" s="21" t="s">
        <v>120</v>
      </c>
      <c r="G52" s="34">
        <v>603621</v>
      </c>
    </row>
    <row r="53" spans="1:7" ht="25.5">
      <c r="A53" s="62" t="s">
        <v>232</v>
      </c>
      <c r="B53" s="148" t="s">
        <v>27</v>
      </c>
      <c r="C53" s="17" t="s">
        <v>214</v>
      </c>
      <c r="D53" s="17">
        <v>13</v>
      </c>
      <c r="E53" s="17" t="s">
        <v>278</v>
      </c>
      <c r="F53" s="17"/>
      <c r="G53" s="33">
        <f>G54+G55</f>
        <v>12000</v>
      </c>
    </row>
    <row r="54" spans="1:7" ht="25.5">
      <c r="A54" s="139" t="s">
        <v>125</v>
      </c>
      <c r="B54" s="148" t="s">
        <v>27</v>
      </c>
      <c r="C54" s="21" t="s">
        <v>214</v>
      </c>
      <c r="D54" s="21" t="s">
        <v>407</v>
      </c>
      <c r="E54" s="21" t="s">
        <v>278</v>
      </c>
      <c r="F54" s="21" t="s">
        <v>115</v>
      </c>
      <c r="G54" s="34">
        <v>11000</v>
      </c>
    </row>
    <row r="55" spans="1:7" ht="15.75">
      <c r="A55" s="63" t="s">
        <v>126</v>
      </c>
      <c r="B55" s="148" t="s">
        <v>27</v>
      </c>
      <c r="C55" s="21" t="s">
        <v>214</v>
      </c>
      <c r="D55" s="21" t="s">
        <v>407</v>
      </c>
      <c r="E55" s="21" t="s">
        <v>278</v>
      </c>
      <c r="F55" s="21" t="s">
        <v>120</v>
      </c>
      <c r="G55" s="34">
        <v>1000</v>
      </c>
    </row>
    <row r="56" spans="1:7" ht="16.5">
      <c r="A56" s="69" t="s">
        <v>188</v>
      </c>
      <c r="B56" s="149" t="s">
        <v>27</v>
      </c>
      <c r="C56" s="68" t="s">
        <v>216</v>
      </c>
      <c r="D56" s="68"/>
      <c r="E56" s="68"/>
      <c r="F56" s="68"/>
      <c r="G56" s="70">
        <f>G57</f>
        <v>150900</v>
      </c>
    </row>
    <row r="57" spans="1:7" ht="15.75">
      <c r="A57" s="62" t="s">
        <v>384</v>
      </c>
      <c r="B57" s="148" t="s">
        <v>27</v>
      </c>
      <c r="C57" s="17" t="s">
        <v>216</v>
      </c>
      <c r="D57" s="17" t="s">
        <v>217</v>
      </c>
      <c r="E57" s="17"/>
      <c r="F57" s="17"/>
      <c r="G57" s="33">
        <f>G58</f>
        <v>150900</v>
      </c>
    </row>
    <row r="58" spans="1:7" ht="38.25">
      <c r="A58" s="62" t="s">
        <v>376</v>
      </c>
      <c r="B58" s="148" t="s">
        <v>27</v>
      </c>
      <c r="C58" s="17" t="s">
        <v>216</v>
      </c>
      <c r="D58" s="17" t="s">
        <v>217</v>
      </c>
      <c r="E58" s="17" t="s">
        <v>250</v>
      </c>
      <c r="F58" s="17"/>
      <c r="G58" s="33">
        <f>G59</f>
        <v>150900</v>
      </c>
    </row>
    <row r="59" spans="1:7" ht="38.25">
      <c r="A59" s="62" t="s">
        <v>379</v>
      </c>
      <c r="B59" s="148" t="s">
        <v>27</v>
      </c>
      <c r="C59" s="17" t="s">
        <v>216</v>
      </c>
      <c r="D59" s="17" t="s">
        <v>217</v>
      </c>
      <c r="E59" s="17" t="s">
        <v>249</v>
      </c>
      <c r="F59" s="17"/>
      <c r="G59" s="33">
        <f>G60</f>
        <v>150900</v>
      </c>
    </row>
    <row r="60" spans="1:7" ht="25.5">
      <c r="A60" s="62" t="s">
        <v>385</v>
      </c>
      <c r="B60" s="148" t="s">
        <v>27</v>
      </c>
      <c r="C60" s="17" t="s">
        <v>216</v>
      </c>
      <c r="D60" s="17" t="s">
        <v>217</v>
      </c>
      <c r="E60" s="17" t="s">
        <v>252</v>
      </c>
      <c r="F60" s="17"/>
      <c r="G60" s="33">
        <f>G61+G62</f>
        <v>150900</v>
      </c>
    </row>
    <row r="61" spans="1:7" ht="25.5">
      <c r="A61" s="139" t="s">
        <v>122</v>
      </c>
      <c r="B61" s="148" t="s">
        <v>27</v>
      </c>
      <c r="C61" s="21" t="s">
        <v>216</v>
      </c>
      <c r="D61" s="21" t="s">
        <v>217</v>
      </c>
      <c r="E61" s="21" t="s">
        <v>252</v>
      </c>
      <c r="F61" s="21" t="s">
        <v>118</v>
      </c>
      <c r="G61" s="34">
        <v>130800</v>
      </c>
    </row>
    <row r="62" spans="1:7" ht="25.5">
      <c r="A62" s="139" t="s">
        <v>125</v>
      </c>
      <c r="B62" s="148" t="s">
        <v>27</v>
      </c>
      <c r="C62" s="21" t="s">
        <v>216</v>
      </c>
      <c r="D62" s="21" t="s">
        <v>217</v>
      </c>
      <c r="E62" s="21" t="s">
        <v>252</v>
      </c>
      <c r="F62" s="21" t="s">
        <v>115</v>
      </c>
      <c r="G62" s="34">
        <v>20100</v>
      </c>
    </row>
    <row r="63" spans="1:7" ht="33">
      <c r="A63" s="69" t="s">
        <v>386</v>
      </c>
      <c r="B63" s="149" t="s">
        <v>27</v>
      </c>
      <c r="C63" s="68" t="s">
        <v>217</v>
      </c>
      <c r="D63" s="68"/>
      <c r="E63" s="68"/>
      <c r="F63" s="68"/>
      <c r="G63" s="70">
        <f>G64+G69+G85</f>
        <v>84233</v>
      </c>
    </row>
    <row r="64" spans="1:7" ht="0.75" customHeight="1">
      <c r="A64" s="62" t="s">
        <v>387</v>
      </c>
      <c r="B64" s="148" t="s">
        <v>27</v>
      </c>
      <c r="C64" s="17" t="s">
        <v>217</v>
      </c>
      <c r="D64" s="17" t="s">
        <v>222</v>
      </c>
      <c r="E64" s="17"/>
      <c r="F64" s="17"/>
      <c r="G64" s="33">
        <f>G65</f>
        <v>0</v>
      </c>
    </row>
    <row r="65" spans="1:7" ht="38.25" hidden="1">
      <c r="A65" s="62" t="s">
        <v>376</v>
      </c>
      <c r="B65" s="148" t="s">
        <v>27</v>
      </c>
      <c r="C65" s="17" t="s">
        <v>217</v>
      </c>
      <c r="D65" s="17" t="s">
        <v>222</v>
      </c>
      <c r="E65" s="17" t="s">
        <v>250</v>
      </c>
      <c r="F65" s="17"/>
      <c r="G65" s="33">
        <f>G66</f>
        <v>0</v>
      </c>
    </row>
    <row r="66" spans="1:7" ht="38.25" hidden="1">
      <c r="A66" s="62" t="s">
        <v>379</v>
      </c>
      <c r="B66" s="148" t="s">
        <v>27</v>
      </c>
      <c r="C66" s="17" t="s">
        <v>217</v>
      </c>
      <c r="D66" s="17" t="s">
        <v>222</v>
      </c>
      <c r="E66" s="17" t="s">
        <v>249</v>
      </c>
      <c r="F66" s="17"/>
      <c r="G66" s="33">
        <f>G67</f>
        <v>0</v>
      </c>
    </row>
    <row r="67" spans="1:7" ht="38.25" hidden="1">
      <c r="A67" s="62" t="s">
        <v>388</v>
      </c>
      <c r="B67" s="148" t="s">
        <v>27</v>
      </c>
      <c r="C67" s="17" t="s">
        <v>217</v>
      </c>
      <c r="D67" s="17" t="s">
        <v>222</v>
      </c>
      <c r="E67" s="17" t="s">
        <v>261</v>
      </c>
      <c r="F67" s="17"/>
      <c r="G67" s="33">
        <f>G68</f>
        <v>0</v>
      </c>
    </row>
    <row r="68" spans="1:7" ht="25.5" hidden="1">
      <c r="A68" s="139" t="s">
        <v>125</v>
      </c>
      <c r="B68" s="148" t="s">
        <v>27</v>
      </c>
      <c r="C68" s="21" t="s">
        <v>217</v>
      </c>
      <c r="D68" s="21" t="s">
        <v>222</v>
      </c>
      <c r="E68" s="21" t="s">
        <v>261</v>
      </c>
      <c r="F68" s="21" t="s">
        <v>115</v>
      </c>
      <c r="G68" s="34">
        <v>0</v>
      </c>
    </row>
    <row r="69" spans="1:7" ht="15.75">
      <c r="A69" s="62" t="s">
        <v>190</v>
      </c>
      <c r="B69" s="148" t="s">
        <v>27</v>
      </c>
      <c r="C69" s="17" t="s">
        <v>217</v>
      </c>
      <c r="D69" s="17">
        <v>10</v>
      </c>
      <c r="E69" s="17"/>
      <c r="F69" s="17"/>
      <c r="G69" s="33">
        <f>G73+G70+G82</f>
        <v>69233</v>
      </c>
    </row>
    <row r="70" spans="1:7" ht="39">
      <c r="A70" s="143" t="s">
        <v>616</v>
      </c>
      <c r="B70" s="148" t="s">
        <v>27</v>
      </c>
      <c r="C70" s="17" t="s">
        <v>217</v>
      </c>
      <c r="D70" s="17" t="s">
        <v>408</v>
      </c>
      <c r="E70" s="145" t="s">
        <v>136</v>
      </c>
      <c r="F70" s="17"/>
      <c r="G70" s="33">
        <f>G71</f>
        <v>1000</v>
      </c>
    </row>
    <row r="71" spans="1:7" ht="38.25">
      <c r="A71" s="142" t="s">
        <v>133</v>
      </c>
      <c r="B71" s="148" t="s">
        <v>27</v>
      </c>
      <c r="C71" s="21" t="s">
        <v>217</v>
      </c>
      <c r="D71" s="21" t="s">
        <v>408</v>
      </c>
      <c r="E71" s="144" t="s">
        <v>134</v>
      </c>
      <c r="F71" s="21"/>
      <c r="G71" s="34">
        <f>G72</f>
        <v>1000</v>
      </c>
    </row>
    <row r="72" spans="1:7" ht="25.5">
      <c r="A72" s="142" t="s">
        <v>186</v>
      </c>
      <c r="B72" s="148" t="s">
        <v>27</v>
      </c>
      <c r="C72" s="21" t="s">
        <v>217</v>
      </c>
      <c r="D72" s="21" t="s">
        <v>408</v>
      </c>
      <c r="E72" s="144" t="s">
        <v>135</v>
      </c>
      <c r="F72" s="21" t="s">
        <v>115</v>
      </c>
      <c r="G72" s="34">
        <v>1000</v>
      </c>
    </row>
    <row r="73" spans="1:7" ht="38.25">
      <c r="A73" s="62" t="s">
        <v>376</v>
      </c>
      <c r="B73" s="148" t="s">
        <v>27</v>
      </c>
      <c r="C73" s="17" t="s">
        <v>217</v>
      </c>
      <c r="D73" s="17" t="s">
        <v>408</v>
      </c>
      <c r="E73" s="17" t="s">
        <v>250</v>
      </c>
      <c r="F73" s="17"/>
      <c r="G73" s="33">
        <f>G74</f>
        <v>45000</v>
      </c>
    </row>
    <row r="74" spans="1:7" ht="38.25">
      <c r="A74" s="62" t="s">
        <v>379</v>
      </c>
      <c r="B74" s="148" t="s">
        <v>27</v>
      </c>
      <c r="C74" s="17" t="s">
        <v>217</v>
      </c>
      <c r="D74" s="17" t="s">
        <v>408</v>
      </c>
      <c r="E74" s="17" t="s">
        <v>249</v>
      </c>
      <c r="F74" s="17"/>
      <c r="G74" s="33">
        <f>G75+G77</f>
        <v>45000</v>
      </c>
    </row>
    <row r="75" spans="1:7" ht="37.5" customHeight="1">
      <c r="A75" s="62" t="s">
        <v>388</v>
      </c>
      <c r="B75" s="148" t="s">
        <v>27</v>
      </c>
      <c r="C75" s="17" t="s">
        <v>217</v>
      </c>
      <c r="D75" s="17" t="s">
        <v>408</v>
      </c>
      <c r="E75" s="17" t="s">
        <v>261</v>
      </c>
      <c r="F75" s="17"/>
      <c r="G75" s="33">
        <f>G76</f>
        <v>30000</v>
      </c>
    </row>
    <row r="76" spans="1:7" ht="33" customHeight="1">
      <c r="A76" s="139" t="s">
        <v>125</v>
      </c>
      <c r="B76" s="148" t="s">
        <v>27</v>
      </c>
      <c r="C76" s="21" t="s">
        <v>217</v>
      </c>
      <c r="D76" s="21" t="s">
        <v>408</v>
      </c>
      <c r="E76" s="21" t="s">
        <v>261</v>
      </c>
      <c r="F76" s="21" t="s">
        <v>115</v>
      </c>
      <c r="G76" s="34">
        <v>30000</v>
      </c>
    </row>
    <row r="77" spans="1:7" ht="38.25">
      <c r="A77" s="62" t="s">
        <v>389</v>
      </c>
      <c r="B77" s="148" t="s">
        <v>27</v>
      </c>
      <c r="C77" s="17" t="s">
        <v>217</v>
      </c>
      <c r="D77" s="17">
        <v>10</v>
      </c>
      <c r="E77" s="17" t="s">
        <v>262</v>
      </c>
      <c r="F77" s="17"/>
      <c r="G77" s="33">
        <f>G78+G81+G79</f>
        <v>15000</v>
      </c>
    </row>
    <row r="78" spans="1:7" ht="24.75" customHeight="1">
      <c r="A78" s="139" t="s">
        <v>125</v>
      </c>
      <c r="B78" s="148" t="s">
        <v>27</v>
      </c>
      <c r="C78" s="21" t="s">
        <v>217</v>
      </c>
      <c r="D78" s="21" t="s">
        <v>408</v>
      </c>
      <c r="E78" s="21" t="s">
        <v>262</v>
      </c>
      <c r="F78" s="21" t="s">
        <v>115</v>
      </c>
      <c r="G78" s="34">
        <v>15000</v>
      </c>
    </row>
    <row r="79" spans="1:7" ht="0.75" customHeight="1" hidden="1">
      <c r="A79" s="63" t="s">
        <v>128</v>
      </c>
      <c r="B79" s="148" t="s">
        <v>27</v>
      </c>
      <c r="C79" s="21" t="s">
        <v>217</v>
      </c>
      <c r="D79" s="21" t="s">
        <v>408</v>
      </c>
      <c r="E79" s="21" t="s">
        <v>262</v>
      </c>
      <c r="F79" s="21" t="s">
        <v>121</v>
      </c>
      <c r="G79" s="34">
        <f>G80</f>
        <v>0</v>
      </c>
    </row>
    <row r="80" spans="1:7" ht="25.5" hidden="1">
      <c r="A80" s="63" t="s">
        <v>329</v>
      </c>
      <c r="B80" s="148" t="s">
        <v>27</v>
      </c>
      <c r="C80" s="21" t="s">
        <v>217</v>
      </c>
      <c r="D80" s="21" t="s">
        <v>408</v>
      </c>
      <c r="E80" s="21" t="s">
        <v>262</v>
      </c>
      <c r="F80" s="21" t="s">
        <v>325</v>
      </c>
      <c r="G80" s="34">
        <v>0</v>
      </c>
    </row>
    <row r="81" spans="1:7" ht="15.75" hidden="1">
      <c r="A81" s="63" t="s">
        <v>127</v>
      </c>
      <c r="B81" s="148" t="s">
        <v>27</v>
      </c>
      <c r="C81" s="21" t="s">
        <v>217</v>
      </c>
      <c r="D81" s="21" t="s">
        <v>408</v>
      </c>
      <c r="E81" s="21" t="s">
        <v>262</v>
      </c>
      <c r="F81" s="21" t="s">
        <v>102</v>
      </c>
      <c r="G81" s="34">
        <v>0</v>
      </c>
    </row>
    <row r="82" spans="1:7" ht="15.75">
      <c r="A82" s="62" t="s">
        <v>108</v>
      </c>
      <c r="B82" s="148" t="s">
        <v>27</v>
      </c>
      <c r="C82" s="17" t="s">
        <v>217</v>
      </c>
      <c r="D82" s="17" t="s">
        <v>408</v>
      </c>
      <c r="E82" s="17" t="s">
        <v>592</v>
      </c>
      <c r="F82" s="17"/>
      <c r="G82" s="33">
        <f>SUM(G84)</f>
        <v>23233</v>
      </c>
    </row>
    <row r="83" spans="1:7" ht="25.5">
      <c r="A83" s="139" t="s">
        <v>125</v>
      </c>
      <c r="B83" s="148" t="s">
        <v>27</v>
      </c>
      <c r="C83" s="21" t="s">
        <v>217</v>
      </c>
      <c r="D83" s="21" t="s">
        <v>408</v>
      </c>
      <c r="E83" s="21" t="s">
        <v>592</v>
      </c>
      <c r="F83" s="21" t="s">
        <v>115</v>
      </c>
      <c r="G83" s="33">
        <f>G84</f>
        <v>23233</v>
      </c>
    </row>
    <row r="84" spans="1:7" ht="25.5">
      <c r="A84" s="63" t="s">
        <v>381</v>
      </c>
      <c r="B84" s="148" t="s">
        <v>27</v>
      </c>
      <c r="C84" s="21" t="s">
        <v>217</v>
      </c>
      <c r="D84" s="21" t="s">
        <v>408</v>
      </c>
      <c r="E84" s="21" t="s">
        <v>592</v>
      </c>
      <c r="F84" s="21" t="s">
        <v>405</v>
      </c>
      <c r="G84" s="34">
        <v>23233</v>
      </c>
    </row>
    <row r="85" spans="1:7" ht="28.5">
      <c r="A85" s="15" t="s">
        <v>94</v>
      </c>
      <c r="B85" s="148" t="s">
        <v>27</v>
      </c>
      <c r="C85" s="17" t="s">
        <v>217</v>
      </c>
      <c r="D85" s="17" t="s">
        <v>89</v>
      </c>
      <c r="E85" s="17"/>
      <c r="F85" s="17"/>
      <c r="G85" s="33">
        <f>G86</f>
        <v>15000</v>
      </c>
    </row>
    <row r="86" spans="1:7" ht="38.25">
      <c r="A86" s="167" t="s">
        <v>614</v>
      </c>
      <c r="B86" s="148" t="s">
        <v>27</v>
      </c>
      <c r="C86" s="17" t="s">
        <v>217</v>
      </c>
      <c r="D86" s="17" t="s">
        <v>89</v>
      </c>
      <c r="E86" s="17" t="s">
        <v>260</v>
      </c>
      <c r="F86" s="17"/>
      <c r="G86" s="33">
        <f>G87</f>
        <v>15000</v>
      </c>
    </row>
    <row r="87" spans="1:7" ht="25.5">
      <c r="A87" s="62" t="s">
        <v>259</v>
      </c>
      <c r="B87" s="148" t="s">
        <v>27</v>
      </c>
      <c r="C87" s="17" t="s">
        <v>217</v>
      </c>
      <c r="D87" s="17" t="s">
        <v>89</v>
      </c>
      <c r="E87" s="17" t="s">
        <v>258</v>
      </c>
      <c r="F87" s="17"/>
      <c r="G87" s="33">
        <f>G88</f>
        <v>15000</v>
      </c>
    </row>
    <row r="88" spans="1:7" ht="25.5">
      <c r="A88" s="62" t="s">
        <v>383</v>
      </c>
      <c r="B88" s="148" t="s">
        <v>27</v>
      </c>
      <c r="C88" s="17" t="s">
        <v>217</v>
      </c>
      <c r="D88" s="17" t="s">
        <v>89</v>
      </c>
      <c r="E88" s="17" t="s">
        <v>257</v>
      </c>
      <c r="F88" s="17"/>
      <c r="G88" s="33">
        <f>G89</f>
        <v>15000</v>
      </c>
    </row>
    <row r="89" spans="1:7" ht="25.5">
      <c r="A89" s="139" t="s">
        <v>125</v>
      </c>
      <c r="B89" s="148" t="s">
        <v>27</v>
      </c>
      <c r="C89" s="21" t="s">
        <v>217</v>
      </c>
      <c r="D89" s="21" t="s">
        <v>89</v>
      </c>
      <c r="E89" s="21" t="s">
        <v>257</v>
      </c>
      <c r="F89" s="21" t="s">
        <v>115</v>
      </c>
      <c r="G89" s="34">
        <v>15000</v>
      </c>
    </row>
    <row r="90" spans="1:7" ht="16.5">
      <c r="A90" s="69" t="s">
        <v>191</v>
      </c>
      <c r="B90" s="149" t="s">
        <v>27</v>
      </c>
      <c r="C90" s="68" t="s">
        <v>218</v>
      </c>
      <c r="D90" s="68"/>
      <c r="E90" s="68"/>
      <c r="F90" s="68"/>
      <c r="G90" s="70">
        <f>G91+G110+G96</f>
        <v>217300</v>
      </c>
    </row>
    <row r="91" spans="1:7" ht="15.75">
      <c r="A91" s="62" t="s">
        <v>192</v>
      </c>
      <c r="B91" s="148" t="s">
        <v>27</v>
      </c>
      <c r="C91" s="17" t="s">
        <v>218</v>
      </c>
      <c r="D91" s="17" t="s">
        <v>214</v>
      </c>
      <c r="E91" s="17"/>
      <c r="F91" s="17"/>
      <c r="G91" s="33">
        <f>G92</f>
        <v>5000</v>
      </c>
    </row>
    <row r="92" spans="1:7" ht="25.5">
      <c r="A92" s="123" t="s">
        <v>604</v>
      </c>
      <c r="B92" s="148" t="s">
        <v>27</v>
      </c>
      <c r="C92" s="17" t="s">
        <v>218</v>
      </c>
      <c r="D92" s="17" t="s">
        <v>214</v>
      </c>
      <c r="E92" s="17" t="s">
        <v>254</v>
      </c>
      <c r="F92" s="17"/>
      <c r="G92" s="33">
        <f>G93</f>
        <v>5000</v>
      </c>
    </row>
    <row r="93" spans="1:7" ht="25.5">
      <c r="A93" s="123" t="s">
        <v>256</v>
      </c>
      <c r="B93" s="148" t="s">
        <v>27</v>
      </c>
      <c r="C93" s="17" t="s">
        <v>218</v>
      </c>
      <c r="D93" s="17" t="s">
        <v>214</v>
      </c>
      <c r="E93" s="17" t="s">
        <v>255</v>
      </c>
      <c r="F93" s="17"/>
      <c r="G93" s="33">
        <f>G94</f>
        <v>5000</v>
      </c>
    </row>
    <row r="94" spans="1:7" ht="25.5">
      <c r="A94" s="62" t="s">
        <v>193</v>
      </c>
      <c r="B94" s="148" t="s">
        <v>27</v>
      </c>
      <c r="C94" s="17" t="s">
        <v>218</v>
      </c>
      <c r="D94" s="17" t="s">
        <v>214</v>
      </c>
      <c r="E94" s="17" t="s">
        <v>253</v>
      </c>
      <c r="F94" s="17"/>
      <c r="G94" s="33">
        <f>G95</f>
        <v>5000</v>
      </c>
    </row>
    <row r="95" spans="1:7" ht="25.5">
      <c r="A95" s="139" t="s">
        <v>125</v>
      </c>
      <c r="B95" s="148" t="s">
        <v>27</v>
      </c>
      <c r="C95" s="21" t="s">
        <v>218</v>
      </c>
      <c r="D95" s="21" t="s">
        <v>214</v>
      </c>
      <c r="E95" s="21" t="s">
        <v>253</v>
      </c>
      <c r="F95" s="21" t="s">
        <v>115</v>
      </c>
      <c r="G95" s="34">
        <v>5000</v>
      </c>
    </row>
    <row r="96" spans="1:7" ht="13.5" customHeight="1">
      <c r="A96" s="62" t="s">
        <v>295</v>
      </c>
      <c r="B96" s="148" t="s">
        <v>27</v>
      </c>
      <c r="C96" s="130" t="s">
        <v>218</v>
      </c>
      <c r="D96" s="130" t="s">
        <v>222</v>
      </c>
      <c r="E96" s="17"/>
      <c r="F96" s="60"/>
      <c r="G96" s="33">
        <f>G104+G103</f>
        <v>179300</v>
      </c>
    </row>
    <row r="97" spans="1:7" ht="51" hidden="1">
      <c r="A97" s="66" t="s">
        <v>367</v>
      </c>
      <c r="B97" s="148" t="s">
        <v>27</v>
      </c>
      <c r="C97" s="131" t="s">
        <v>218</v>
      </c>
      <c r="D97" s="131" t="s">
        <v>222</v>
      </c>
      <c r="E97" s="124" t="s">
        <v>268</v>
      </c>
      <c r="F97" s="92"/>
      <c r="G97" s="91">
        <f>SUM(G98)</f>
        <v>0</v>
      </c>
    </row>
    <row r="98" spans="1:7" ht="25.5" hidden="1">
      <c r="A98" s="66" t="s">
        <v>368</v>
      </c>
      <c r="B98" s="148" t="s">
        <v>27</v>
      </c>
      <c r="C98" s="131" t="s">
        <v>218</v>
      </c>
      <c r="D98" s="131" t="s">
        <v>222</v>
      </c>
      <c r="E98" s="124" t="s">
        <v>269</v>
      </c>
      <c r="F98" s="92"/>
      <c r="G98" s="91">
        <f>SUM(G99)</f>
        <v>0</v>
      </c>
    </row>
    <row r="99" spans="1:7" ht="25.5" hidden="1">
      <c r="A99" s="66" t="s">
        <v>369</v>
      </c>
      <c r="B99" s="148" t="s">
        <v>27</v>
      </c>
      <c r="C99" s="131" t="s">
        <v>218</v>
      </c>
      <c r="D99" s="131" t="s">
        <v>222</v>
      </c>
      <c r="E99" s="124" t="s">
        <v>371</v>
      </c>
      <c r="F99" s="92"/>
      <c r="G99" s="91">
        <f>SUM(G100)</f>
        <v>0</v>
      </c>
    </row>
    <row r="100" spans="1:7" ht="25.5" hidden="1">
      <c r="A100" s="66" t="s">
        <v>370</v>
      </c>
      <c r="B100" s="148" t="s">
        <v>27</v>
      </c>
      <c r="C100" s="131" t="s">
        <v>218</v>
      </c>
      <c r="D100" s="131" t="s">
        <v>222</v>
      </c>
      <c r="E100" s="124" t="s">
        <v>372</v>
      </c>
      <c r="F100" s="92"/>
      <c r="G100" s="91">
        <f>SUM(G101)</f>
        <v>0</v>
      </c>
    </row>
    <row r="101" spans="1:7" ht="25.5" hidden="1">
      <c r="A101" s="94" t="s">
        <v>381</v>
      </c>
      <c r="B101" s="148" t="s">
        <v>27</v>
      </c>
      <c r="C101" s="132" t="s">
        <v>218</v>
      </c>
      <c r="D101" s="132" t="s">
        <v>222</v>
      </c>
      <c r="E101" s="125" t="s">
        <v>372</v>
      </c>
      <c r="F101" s="93" t="s">
        <v>405</v>
      </c>
      <c r="G101" s="126"/>
    </row>
    <row r="102" spans="1:7" ht="38.25">
      <c r="A102" s="62" t="s">
        <v>376</v>
      </c>
      <c r="B102" s="148" t="s">
        <v>27</v>
      </c>
      <c r="C102" s="130" t="s">
        <v>218</v>
      </c>
      <c r="D102" s="130" t="s">
        <v>222</v>
      </c>
      <c r="E102" s="17" t="s">
        <v>250</v>
      </c>
      <c r="F102" s="60"/>
      <c r="G102" s="33">
        <f>G103</f>
        <v>169300</v>
      </c>
    </row>
    <row r="103" spans="1:7" ht="38.25">
      <c r="A103" s="62" t="s">
        <v>379</v>
      </c>
      <c r="B103" s="148" t="s">
        <v>27</v>
      </c>
      <c r="C103" s="130" t="s">
        <v>218</v>
      </c>
      <c r="D103" s="130" t="s">
        <v>222</v>
      </c>
      <c r="E103" s="17" t="s">
        <v>249</v>
      </c>
      <c r="F103" s="60"/>
      <c r="G103" s="33">
        <f>G107</f>
        <v>169300</v>
      </c>
    </row>
    <row r="104" spans="1:7" ht="15.75">
      <c r="A104" s="138" t="s">
        <v>617</v>
      </c>
      <c r="B104" s="148" t="s">
        <v>27</v>
      </c>
      <c r="C104" s="130" t="s">
        <v>218</v>
      </c>
      <c r="D104" s="130" t="s">
        <v>222</v>
      </c>
      <c r="E104" s="17" t="s">
        <v>140</v>
      </c>
      <c r="F104" s="60"/>
      <c r="G104" s="33">
        <f>G105</f>
        <v>10000</v>
      </c>
    </row>
    <row r="105" spans="1:7" ht="15.75">
      <c r="A105" s="139" t="s">
        <v>138</v>
      </c>
      <c r="B105" s="148" t="s">
        <v>27</v>
      </c>
      <c r="C105" s="21" t="s">
        <v>218</v>
      </c>
      <c r="D105" s="21" t="s">
        <v>222</v>
      </c>
      <c r="E105" s="21" t="s">
        <v>139</v>
      </c>
      <c r="F105" s="60"/>
      <c r="G105" s="34">
        <f>G106</f>
        <v>10000</v>
      </c>
    </row>
    <row r="106" spans="1:7" ht="25.5">
      <c r="A106" s="139" t="s">
        <v>112</v>
      </c>
      <c r="B106" s="148" t="s">
        <v>27</v>
      </c>
      <c r="C106" s="21" t="s">
        <v>218</v>
      </c>
      <c r="D106" s="21" t="s">
        <v>222</v>
      </c>
      <c r="E106" s="21" t="s">
        <v>139</v>
      </c>
      <c r="F106" s="61" t="s">
        <v>115</v>
      </c>
      <c r="G106" s="34">
        <v>10000</v>
      </c>
    </row>
    <row r="107" spans="1:7" ht="25.5">
      <c r="A107" s="65" t="s">
        <v>469</v>
      </c>
      <c r="B107" s="148" t="s">
        <v>27</v>
      </c>
      <c r="C107" s="130" t="s">
        <v>218</v>
      </c>
      <c r="D107" s="130" t="s">
        <v>222</v>
      </c>
      <c r="E107" s="17" t="s">
        <v>470</v>
      </c>
      <c r="F107" s="60"/>
      <c r="G107" s="33">
        <f>G108+G109</f>
        <v>169300</v>
      </c>
    </row>
    <row r="108" spans="1:7" ht="25.5">
      <c r="A108" s="139" t="s">
        <v>125</v>
      </c>
      <c r="B108" s="148" t="s">
        <v>27</v>
      </c>
      <c r="C108" s="133" t="s">
        <v>218</v>
      </c>
      <c r="D108" s="133" t="s">
        <v>222</v>
      </c>
      <c r="E108" s="21" t="s">
        <v>470</v>
      </c>
      <c r="F108" s="61" t="s">
        <v>115</v>
      </c>
      <c r="G108" s="34">
        <v>159300</v>
      </c>
    </row>
    <row r="109" spans="1:7" ht="15.75">
      <c r="A109" s="63" t="s">
        <v>127</v>
      </c>
      <c r="B109" s="148" t="s">
        <v>27</v>
      </c>
      <c r="C109" s="133" t="s">
        <v>218</v>
      </c>
      <c r="D109" s="133" t="s">
        <v>222</v>
      </c>
      <c r="E109" s="21" t="s">
        <v>470</v>
      </c>
      <c r="F109" s="61" t="s">
        <v>119</v>
      </c>
      <c r="G109" s="34">
        <v>10000</v>
      </c>
    </row>
    <row r="110" spans="1:7" ht="16.5" thickBot="1">
      <c r="A110" s="62" t="s">
        <v>194</v>
      </c>
      <c r="B110" s="148" t="s">
        <v>27</v>
      </c>
      <c r="C110" s="29" t="s">
        <v>218</v>
      </c>
      <c r="D110" s="29" t="s">
        <v>409</v>
      </c>
      <c r="E110" s="29"/>
      <c r="F110" s="29"/>
      <c r="G110" s="33">
        <f>G114+G111+G118</f>
        <v>33000</v>
      </c>
    </row>
    <row r="111" spans="1:7" ht="26.25">
      <c r="A111" s="146" t="s">
        <v>605</v>
      </c>
      <c r="B111" s="148" t="s">
        <v>27</v>
      </c>
      <c r="C111" s="29" t="s">
        <v>218</v>
      </c>
      <c r="D111" s="29" t="s">
        <v>409</v>
      </c>
      <c r="E111" s="29" t="s">
        <v>477</v>
      </c>
      <c r="F111" s="29"/>
      <c r="G111" s="33">
        <f>G112</f>
        <v>3000</v>
      </c>
    </row>
    <row r="112" spans="1:7" ht="38.25">
      <c r="A112" s="147" t="s">
        <v>141</v>
      </c>
      <c r="B112" s="148" t="s">
        <v>27</v>
      </c>
      <c r="C112" s="23" t="s">
        <v>218</v>
      </c>
      <c r="D112" s="23" t="s">
        <v>409</v>
      </c>
      <c r="E112" s="23" t="s">
        <v>475</v>
      </c>
      <c r="F112" s="29"/>
      <c r="G112" s="34">
        <f>G113</f>
        <v>3000</v>
      </c>
    </row>
    <row r="113" spans="1:7" ht="25.5">
      <c r="A113" s="142" t="s">
        <v>186</v>
      </c>
      <c r="B113" s="148" t="s">
        <v>27</v>
      </c>
      <c r="C113" s="23" t="s">
        <v>218</v>
      </c>
      <c r="D113" s="23" t="s">
        <v>409</v>
      </c>
      <c r="E113" s="23" t="s">
        <v>476</v>
      </c>
      <c r="F113" s="23" t="s">
        <v>115</v>
      </c>
      <c r="G113" s="34">
        <v>3000</v>
      </c>
    </row>
    <row r="114" spans="1:7" ht="38.25">
      <c r="A114" s="123" t="s">
        <v>606</v>
      </c>
      <c r="B114" s="148" t="s">
        <v>27</v>
      </c>
      <c r="C114" s="29" t="s">
        <v>218</v>
      </c>
      <c r="D114" s="29" t="s">
        <v>409</v>
      </c>
      <c r="E114" s="29" t="s">
        <v>267</v>
      </c>
      <c r="F114" s="29"/>
      <c r="G114" s="33">
        <f>G115</f>
        <v>25000</v>
      </c>
    </row>
    <row r="115" spans="1:7" ht="25.5">
      <c r="A115" s="123" t="s">
        <v>266</v>
      </c>
      <c r="B115" s="148" t="s">
        <v>27</v>
      </c>
      <c r="C115" s="29" t="s">
        <v>264</v>
      </c>
      <c r="D115" s="29" t="s">
        <v>409</v>
      </c>
      <c r="E115" s="29" t="s">
        <v>265</v>
      </c>
      <c r="F115" s="29"/>
      <c r="G115" s="33">
        <f>G116</f>
        <v>25000</v>
      </c>
    </row>
    <row r="116" spans="1:7" ht="25.5">
      <c r="A116" s="62" t="s">
        <v>233</v>
      </c>
      <c r="B116" s="148" t="s">
        <v>27</v>
      </c>
      <c r="C116" s="29" t="s">
        <v>218</v>
      </c>
      <c r="D116" s="29" t="s">
        <v>409</v>
      </c>
      <c r="E116" s="29" t="s">
        <v>263</v>
      </c>
      <c r="F116" s="29"/>
      <c r="G116" s="33">
        <f>G117</f>
        <v>25000</v>
      </c>
    </row>
    <row r="117" spans="1:7" ht="25.5">
      <c r="A117" s="139" t="s">
        <v>125</v>
      </c>
      <c r="B117" s="148" t="s">
        <v>27</v>
      </c>
      <c r="C117" s="23" t="s">
        <v>218</v>
      </c>
      <c r="D117" s="23" t="s">
        <v>409</v>
      </c>
      <c r="E117" s="23" t="s">
        <v>263</v>
      </c>
      <c r="F117" s="23" t="s">
        <v>115</v>
      </c>
      <c r="G117" s="34">
        <v>25000</v>
      </c>
    </row>
    <row r="118" spans="1:7" ht="25.5">
      <c r="A118" s="62" t="s">
        <v>488</v>
      </c>
      <c r="B118" s="148" t="s">
        <v>27</v>
      </c>
      <c r="C118" s="29" t="s">
        <v>218</v>
      </c>
      <c r="D118" s="29" t="s">
        <v>409</v>
      </c>
      <c r="E118" s="29" t="s">
        <v>489</v>
      </c>
      <c r="F118" s="29"/>
      <c r="G118" s="33">
        <f>G119</f>
        <v>5000</v>
      </c>
    </row>
    <row r="119" spans="1:7" ht="15.75">
      <c r="A119" s="142" t="s">
        <v>194</v>
      </c>
      <c r="B119" s="148" t="s">
        <v>27</v>
      </c>
      <c r="C119" s="23" t="s">
        <v>218</v>
      </c>
      <c r="D119" s="23" t="s">
        <v>409</v>
      </c>
      <c r="E119" s="23" t="s">
        <v>489</v>
      </c>
      <c r="F119" s="23" t="s">
        <v>114</v>
      </c>
      <c r="G119" s="34">
        <f>G120</f>
        <v>5000</v>
      </c>
    </row>
    <row r="120" spans="1:7" ht="25.5">
      <c r="A120" s="142" t="s">
        <v>186</v>
      </c>
      <c r="B120" s="148" t="s">
        <v>27</v>
      </c>
      <c r="C120" s="23" t="s">
        <v>218</v>
      </c>
      <c r="D120" s="23" t="s">
        <v>409</v>
      </c>
      <c r="E120" s="23" t="s">
        <v>489</v>
      </c>
      <c r="F120" s="23" t="s">
        <v>115</v>
      </c>
      <c r="G120" s="34">
        <f>G121</f>
        <v>5000</v>
      </c>
    </row>
    <row r="121" spans="1:7" ht="25.5">
      <c r="A121" s="139" t="s">
        <v>381</v>
      </c>
      <c r="B121" s="148" t="s">
        <v>27</v>
      </c>
      <c r="C121" s="23" t="s">
        <v>218</v>
      </c>
      <c r="D121" s="23" t="s">
        <v>409</v>
      </c>
      <c r="E121" s="23" t="s">
        <v>489</v>
      </c>
      <c r="F121" s="23" t="s">
        <v>405</v>
      </c>
      <c r="G121" s="34">
        <v>5000</v>
      </c>
    </row>
    <row r="122" spans="1:7" ht="16.5">
      <c r="A122" s="69" t="s">
        <v>390</v>
      </c>
      <c r="B122" s="149" t="s">
        <v>27</v>
      </c>
      <c r="C122" s="98" t="s">
        <v>219</v>
      </c>
      <c r="D122" s="98"/>
      <c r="E122" s="98"/>
      <c r="F122" s="98"/>
      <c r="G122" s="70">
        <f>G127+G167+G204</f>
        <v>48605909</v>
      </c>
    </row>
    <row r="123" spans="1:7" ht="15.75" hidden="1">
      <c r="A123" s="62" t="s">
        <v>341</v>
      </c>
      <c r="B123" s="148" t="s">
        <v>27</v>
      </c>
      <c r="C123" s="29" t="s">
        <v>219</v>
      </c>
      <c r="D123" s="17" t="s">
        <v>214</v>
      </c>
      <c r="E123" s="17" t="s">
        <v>343</v>
      </c>
      <c r="F123" s="17"/>
      <c r="G123" s="56">
        <f>G124</f>
        <v>0</v>
      </c>
    </row>
    <row r="124" spans="1:7" ht="15.75" hidden="1">
      <c r="A124" s="62" t="s">
        <v>197</v>
      </c>
      <c r="B124" s="148" t="s">
        <v>27</v>
      </c>
      <c r="C124" s="29" t="s">
        <v>219</v>
      </c>
      <c r="D124" s="17" t="s">
        <v>214</v>
      </c>
      <c r="E124" s="17" t="s">
        <v>343</v>
      </c>
      <c r="F124" s="17"/>
      <c r="G124" s="56">
        <f>G125</f>
        <v>0</v>
      </c>
    </row>
    <row r="125" spans="1:7" ht="25.5" hidden="1">
      <c r="A125" s="123" t="s">
        <v>342</v>
      </c>
      <c r="B125" s="148" t="s">
        <v>27</v>
      </c>
      <c r="C125" s="29" t="s">
        <v>219</v>
      </c>
      <c r="D125" s="17" t="s">
        <v>214</v>
      </c>
      <c r="E125" s="17" t="s">
        <v>343</v>
      </c>
      <c r="F125" s="17"/>
      <c r="G125" s="56">
        <f>G126</f>
        <v>0</v>
      </c>
    </row>
    <row r="126" spans="1:7" ht="25.5" hidden="1">
      <c r="A126" s="63" t="s">
        <v>329</v>
      </c>
      <c r="B126" s="148" t="s">
        <v>27</v>
      </c>
      <c r="C126" s="23" t="s">
        <v>219</v>
      </c>
      <c r="D126" s="21" t="s">
        <v>214</v>
      </c>
      <c r="E126" s="21" t="s">
        <v>343</v>
      </c>
      <c r="F126" s="21" t="s">
        <v>325</v>
      </c>
      <c r="G126" s="57">
        <v>0</v>
      </c>
    </row>
    <row r="127" spans="1:7" ht="15.75">
      <c r="A127" s="62" t="s">
        <v>196</v>
      </c>
      <c r="B127" s="148" t="s">
        <v>27</v>
      </c>
      <c r="C127" s="17" t="s">
        <v>219</v>
      </c>
      <c r="D127" s="17" t="s">
        <v>214</v>
      </c>
      <c r="E127" s="17"/>
      <c r="F127" s="17"/>
      <c r="G127" s="33">
        <f>G152+G128+G147</f>
        <v>47696426.49</v>
      </c>
    </row>
    <row r="128" spans="1:7" ht="38.25">
      <c r="A128" s="123" t="s">
        <v>680</v>
      </c>
      <c r="B128" s="148" t="s">
        <v>27</v>
      </c>
      <c r="C128" s="17" t="s">
        <v>219</v>
      </c>
      <c r="D128" s="17" t="s">
        <v>214</v>
      </c>
      <c r="E128" s="17" t="s">
        <v>672</v>
      </c>
      <c r="F128" s="185"/>
      <c r="G128" s="33">
        <f>G129+G134+G144+G139</f>
        <v>36701920</v>
      </c>
    </row>
    <row r="129" spans="1:7" ht="25.5">
      <c r="A129" s="262" t="s">
        <v>749</v>
      </c>
      <c r="B129" s="148" t="s">
        <v>27</v>
      </c>
      <c r="C129" s="21" t="s">
        <v>219</v>
      </c>
      <c r="D129" s="21" t="s">
        <v>214</v>
      </c>
      <c r="E129" s="265" t="s">
        <v>748</v>
      </c>
      <c r="F129" s="185"/>
      <c r="G129" s="33">
        <f>G130+G132</f>
        <v>36266000</v>
      </c>
    </row>
    <row r="130" spans="1:7" ht="15.75">
      <c r="A130" s="262" t="s">
        <v>128</v>
      </c>
      <c r="B130" s="148" t="s">
        <v>27</v>
      </c>
      <c r="C130" s="21" t="s">
        <v>219</v>
      </c>
      <c r="D130" s="21" t="s">
        <v>214</v>
      </c>
      <c r="E130" s="265" t="s">
        <v>748</v>
      </c>
      <c r="F130" s="187" t="s">
        <v>650</v>
      </c>
      <c r="G130" s="33">
        <f>G131</f>
        <v>32286200</v>
      </c>
    </row>
    <row r="131" spans="1:7" ht="25.5">
      <c r="A131" s="262" t="s">
        <v>697</v>
      </c>
      <c r="B131" s="148" t="s">
        <v>27</v>
      </c>
      <c r="C131" s="21" t="s">
        <v>219</v>
      </c>
      <c r="D131" s="21" t="s">
        <v>214</v>
      </c>
      <c r="E131" s="265" t="s">
        <v>748</v>
      </c>
      <c r="F131" s="187" t="s">
        <v>121</v>
      </c>
      <c r="G131" s="34">
        <v>32286200</v>
      </c>
    </row>
    <row r="132" spans="1:7" ht="15.75">
      <c r="A132" s="63" t="s">
        <v>101</v>
      </c>
      <c r="B132" s="148" t="s">
        <v>27</v>
      </c>
      <c r="C132" s="21" t="s">
        <v>219</v>
      </c>
      <c r="D132" s="21" t="s">
        <v>214</v>
      </c>
      <c r="E132" s="265" t="s">
        <v>748</v>
      </c>
      <c r="F132" s="187" t="s">
        <v>102</v>
      </c>
      <c r="G132" s="34">
        <f>G133</f>
        <v>3979800</v>
      </c>
    </row>
    <row r="133" spans="1:7" ht="15.75">
      <c r="A133" s="139" t="s">
        <v>126</v>
      </c>
      <c r="B133" s="148" t="s">
        <v>27</v>
      </c>
      <c r="C133" s="21" t="s">
        <v>219</v>
      </c>
      <c r="D133" s="21" t="s">
        <v>214</v>
      </c>
      <c r="E133" s="265" t="s">
        <v>748</v>
      </c>
      <c r="F133" s="187" t="s">
        <v>120</v>
      </c>
      <c r="G133" s="34">
        <v>3979800</v>
      </c>
    </row>
    <row r="134" spans="1:7" ht="25.5">
      <c r="A134" s="262" t="s">
        <v>749</v>
      </c>
      <c r="B134" s="148" t="s">
        <v>27</v>
      </c>
      <c r="C134" s="21" t="s">
        <v>219</v>
      </c>
      <c r="D134" s="21" t="s">
        <v>214</v>
      </c>
      <c r="E134" s="265" t="s">
        <v>759</v>
      </c>
      <c r="F134" s="187"/>
      <c r="G134" s="34">
        <f>G135+G137</f>
        <v>178460</v>
      </c>
    </row>
    <row r="135" spans="1:7" ht="15.75">
      <c r="A135" s="262" t="s">
        <v>128</v>
      </c>
      <c r="B135" s="148" t="s">
        <v>27</v>
      </c>
      <c r="C135" s="21" t="s">
        <v>219</v>
      </c>
      <c r="D135" s="21" t="s">
        <v>214</v>
      </c>
      <c r="E135" s="265" t="s">
        <v>759</v>
      </c>
      <c r="F135" s="187" t="s">
        <v>650</v>
      </c>
      <c r="G135" s="34">
        <f>G136</f>
        <v>158360</v>
      </c>
    </row>
    <row r="136" spans="1:7" ht="25.5">
      <c r="A136" s="262" t="s">
        <v>697</v>
      </c>
      <c r="B136" s="148" t="s">
        <v>27</v>
      </c>
      <c r="C136" s="21" t="s">
        <v>219</v>
      </c>
      <c r="D136" s="21" t="s">
        <v>214</v>
      </c>
      <c r="E136" s="265" t="s">
        <v>759</v>
      </c>
      <c r="F136" s="187" t="s">
        <v>121</v>
      </c>
      <c r="G136" s="34">
        <v>158360</v>
      </c>
    </row>
    <row r="137" spans="1:7" ht="15.75">
      <c r="A137" s="63" t="s">
        <v>101</v>
      </c>
      <c r="B137" s="148" t="s">
        <v>27</v>
      </c>
      <c r="C137" s="21" t="s">
        <v>219</v>
      </c>
      <c r="D137" s="21" t="s">
        <v>214</v>
      </c>
      <c r="E137" s="265" t="s">
        <v>759</v>
      </c>
      <c r="F137" s="187" t="s">
        <v>102</v>
      </c>
      <c r="G137" s="34">
        <f>G138</f>
        <v>20100</v>
      </c>
    </row>
    <row r="138" spans="1:7" ht="15.75">
      <c r="A138" s="139" t="s">
        <v>126</v>
      </c>
      <c r="B138" s="148" t="s">
        <v>27</v>
      </c>
      <c r="C138" s="21" t="s">
        <v>219</v>
      </c>
      <c r="D138" s="21" t="s">
        <v>214</v>
      </c>
      <c r="E138" s="265" t="s">
        <v>759</v>
      </c>
      <c r="F138" s="187" t="s">
        <v>120</v>
      </c>
      <c r="G138" s="34">
        <v>20100</v>
      </c>
    </row>
    <row r="139" spans="1:7" ht="25.5">
      <c r="A139" s="262" t="s">
        <v>772</v>
      </c>
      <c r="B139" s="148" t="s">
        <v>27</v>
      </c>
      <c r="C139" s="21" t="s">
        <v>219</v>
      </c>
      <c r="D139" s="21" t="s">
        <v>214</v>
      </c>
      <c r="E139" s="265" t="s">
        <v>771</v>
      </c>
      <c r="F139" s="187"/>
      <c r="G139" s="34">
        <f>G140+G142</f>
        <v>178460</v>
      </c>
    </row>
    <row r="140" spans="1:7" ht="15.75">
      <c r="A140" s="262" t="s">
        <v>128</v>
      </c>
      <c r="B140" s="148" t="s">
        <v>27</v>
      </c>
      <c r="C140" s="21" t="s">
        <v>219</v>
      </c>
      <c r="D140" s="21" t="s">
        <v>214</v>
      </c>
      <c r="E140" s="265" t="s">
        <v>771</v>
      </c>
      <c r="F140" s="187" t="s">
        <v>650</v>
      </c>
      <c r="G140" s="34">
        <f>G141</f>
        <v>158360</v>
      </c>
    </row>
    <row r="141" spans="1:7" ht="25.5">
      <c r="A141" s="262" t="s">
        <v>697</v>
      </c>
      <c r="B141" s="148" t="s">
        <v>27</v>
      </c>
      <c r="C141" s="21" t="s">
        <v>219</v>
      </c>
      <c r="D141" s="21" t="s">
        <v>214</v>
      </c>
      <c r="E141" s="265" t="s">
        <v>771</v>
      </c>
      <c r="F141" s="187" t="s">
        <v>121</v>
      </c>
      <c r="G141" s="34">
        <v>158360</v>
      </c>
    </row>
    <row r="142" spans="1:7" ht="15.75">
      <c r="A142" s="63" t="s">
        <v>101</v>
      </c>
      <c r="B142" s="148" t="s">
        <v>27</v>
      </c>
      <c r="C142" s="21" t="s">
        <v>219</v>
      </c>
      <c r="D142" s="21" t="s">
        <v>214</v>
      </c>
      <c r="E142" s="265" t="s">
        <v>771</v>
      </c>
      <c r="F142" s="187" t="s">
        <v>102</v>
      </c>
      <c r="G142" s="34">
        <f>G143</f>
        <v>20100</v>
      </c>
    </row>
    <row r="143" spans="1:7" ht="15.75">
      <c r="A143" s="139" t="s">
        <v>126</v>
      </c>
      <c r="B143" s="148" t="s">
        <v>27</v>
      </c>
      <c r="C143" s="21" t="s">
        <v>219</v>
      </c>
      <c r="D143" s="21" t="s">
        <v>214</v>
      </c>
      <c r="E143" s="265" t="s">
        <v>771</v>
      </c>
      <c r="F143" s="187" t="s">
        <v>120</v>
      </c>
      <c r="G143" s="34">
        <v>20100</v>
      </c>
    </row>
    <row r="144" spans="1:7" ht="15.75">
      <c r="A144" s="139" t="s">
        <v>764</v>
      </c>
      <c r="B144" s="148" t="s">
        <v>27</v>
      </c>
      <c r="C144" s="21" t="s">
        <v>219</v>
      </c>
      <c r="D144" s="21" t="s">
        <v>214</v>
      </c>
      <c r="E144" s="265" t="s">
        <v>767</v>
      </c>
      <c r="F144" s="187" t="s">
        <v>763</v>
      </c>
      <c r="G144" s="34">
        <f>G145</f>
        <v>79000</v>
      </c>
    </row>
    <row r="145" spans="1:7" ht="19.5" customHeight="1">
      <c r="A145" s="139" t="s">
        <v>766</v>
      </c>
      <c r="B145" s="148" t="s">
        <v>27</v>
      </c>
      <c r="C145" s="21" t="s">
        <v>219</v>
      </c>
      <c r="D145" s="21" t="s">
        <v>214</v>
      </c>
      <c r="E145" s="265" t="s">
        <v>765</v>
      </c>
      <c r="F145" s="187" t="s">
        <v>763</v>
      </c>
      <c r="G145" s="34">
        <f>G146</f>
        <v>79000</v>
      </c>
    </row>
    <row r="146" spans="1:7" ht="25.5">
      <c r="A146" s="139" t="s">
        <v>125</v>
      </c>
      <c r="B146" s="148" t="s">
        <v>27</v>
      </c>
      <c r="C146" s="21" t="s">
        <v>219</v>
      </c>
      <c r="D146" s="21" t="s">
        <v>214</v>
      </c>
      <c r="E146" s="265" t="s">
        <v>765</v>
      </c>
      <c r="F146" s="187" t="s">
        <v>115</v>
      </c>
      <c r="G146" s="34">
        <v>79000</v>
      </c>
    </row>
    <row r="147" spans="1:7" ht="15.75">
      <c r="A147" s="123" t="s">
        <v>674</v>
      </c>
      <c r="B147" s="148" t="s">
        <v>27</v>
      </c>
      <c r="C147" s="17" t="s">
        <v>219</v>
      </c>
      <c r="D147" s="17" t="s">
        <v>214</v>
      </c>
      <c r="E147" s="17" t="s">
        <v>675</v>
      </c>
      <c r="F147" s="185"/>
      <c r="G147" s="33">
        <f>G148</f>
        <v>10621000</v>
      </c>
    </row>
    <row r="148" spans="1:7" ht="15.75">
      <c r="A148" s="262" t="s">
        <v>673</v>
      </c>
      <c r="B148" s="148" t="s">
        <v>27</v>
      </c>
      <c r="C148" s="17" t="s">
        <v>219</v>
      </c>
      <c r="D148" s="17" t="s">
        <v>214</v>
      </c>
      <c r="E148" s="265" t="s">
        <v>676</v>
      </c>
      <c r="F148" s="185"/>
      <c r="G148" s="33">
        <f>G150+G149</f>
        <v>10621000</v>
      </c>
    </row>
    <row r="149" spans="1:7" ht="25.5">
      <c r="A149" s="139" t="s">
        <v>125</v>
      </c>
      <c r="B149" s="148" t="s">
        <v>27</v>
      </c>
      <c r="C149" s="17" t="s">
        <v>219</v>
      </c>
      <c r="D149" s="17" t="s">
        <v>214</v>
      </c>
      <c r="E149" s="265" t="s">
        <v>717</v>
      </c>
      <c r="F149" s="187" t="s">
        <v>115</v>
      </c>
      <c r="G149" s="33">
        <v>150000</v>
      </c>
    </row>
    <row r="150" spans="1:7" ht="15.75">
      <c r="A150" s="262" t="s">
        <v>128</v>
      </c>
      <c r="B150" s="148" t="s">
        <v>27</v>
      </c>
      <c r="C150" s="17" t="s">
        <v>219</v>
      </c>
      <c r="D150" s="17" t="s">
        <v>214</v>
      </c>
      <c r="E150" s="265" t="s">
        <v>717</v>
      </c>
      <c r="F150" s="187" t="s">
        <v>650</v>
      </c>
      <c r="G150" s="33">
        <f>G151</f>
        <v>10471000</v>
      </c>
    </row>
    <row r="151" spans="1:7" ht="25.5">
      <c r="A151" s="262" t="s">
        <v>697</v>
      </c>
      <c r="B151" s="148" t="s">
        <v>27</v>
      </c>
      <c r="C151" s="17" t="s">
        <v>219</v>
      </c>
      <c r="D151" s="17" t="s">
        <v>214</v>
      </c>
      <c r="E151" s="265" t="s">
        <v>717</v>
      </c>
      <c r="F151" s="187" t="s">
        <v>121</v>
      </c>
      <c r="G151" s="34">
        <v>10471000</v>
      </c>
    </row>
    <row r="152" spans="1:7" ht="38.25">
      <c r="A152" s="62" t="s">
        <v>376</v>
      </c>
      <c r="B152" s="148" t="s">
        <v>27</v>
      </c>
      <c r="C152" s="17" t="s">
        <v>219</v>
      </c>
      <c r="D152" s="17" t="s">
        <v>214</v>
      </c>
      <c r="E152" s="17" t="s">
        <v>250</v>
      </c>
      <c r="F152" s="17"/>
      <c r="G152" s="33">
        <f>G153</f>
        <v>373506.49</v>
      </c>
    </row>
    <row r="153" spans="1:7" ht="15.75">
      <c r="A153" s="62" t="s">
        <v>197</v>
      </c>
      <c r="B153" s="148" t="s">
        <v>27</v>
      </c>
      <c r="C153" s="17" t="s">
        <v>219</v>
      </c>
      <c r="D153" s="17" t="s">
        <v>214</v>
      </c>
      <c r="E153" s="17" t="s">
        <v>275</v>
      </c>
      <c r="F153" s="17"/>
      <c r="G153" s="33">
        <f>G154+G162</f>
        <v>373506.49</v>
      </c>
    </row>
    <row r="154" spans="1:7" ht="15" customHeight="1">
      <c r="A154" s="62" t="s">
        <v>196</v>
      </c>
      <c r="B154" s="148" t="s">
        <v>27</v>
      </c>
      <c r="C154" s="17" t="s">
        <v>219</v>
      </c>
      <c r="D154" s="17" t="s">
        <v>214</v>
      </c>
      <c r="E154" s="17" t="s">
        <v>283</v>
      </c>
      <c r="F154" s="17"/>
      <c r="G154" s="33">
        <f>G155+G158</f>
        <v>373506.49</v>
      </c>
    </row>
    <row r="155" spans="1:7" ht="38.25" hidden="1">
      <c r="A155" s="62" t="s">
        <v>391</v>
      </c>
      <c r="B155" s="148" t="s">
        <v>27</v>
      </c>
      <c r="C155" s="17" t="s">
        <v>219</v>
      </c>
      <c r="D155" s="17" t="s">
        <v>214</v>
      </c>
      <c r="E155" s="17" t="s">
        <v>282</v>
      </c>
      <c r="F155" s="17"/>
      <c r="G155" s="33">
        <f>G157</f>
        <v>0</v>
      </c>
    </row>
    <row r="156" spans="1:7" ht="15.75" hidden="1">
      <c r="A156" s="63" t="s">
        <v>101</v>
      </c>
      <c r="B156" s="148" t="s">
        <v>27</v>
      </c>
      <c r="C156" s="21" t="s">
        <v>219</v>
      </c>
      <c r="D156" s="21" t="s">
        <v>214</v>
      </c>
      <c r="E156" s="21" t="s">
        <v>282</v>
      </c>
      <c r="F156" s="21" t="s">
        <v>102</v>
      </c>
      <c r="G156" s="34">
        <f>G157</f>
        <v>0</v>
      </c>
    </row>
    <row r="157" spans="1:7" ht="51" hidden="1">
      <c r="A157" s="99" t="s">
        <v>90</v>
      </c>
      <c r="B157" s="148" t="s">
        <v>27</v>
      </c>
      <c r="C157" s="21" t="s">
        <v>219</v>
      </c>
      <c r="D157" s="21" t="s">
        <v>214</v>
      </c>
      <c r="E157" s="21" t="s">
        <v>282</v>
      </c>
      <c r="F157" s="21" t="s">
        <v>91</v>
      </c>
      <c r="G157" s="34">
        <v>0</v>
      </c>
    </row>
    <row r="158" spans="1:7" ht="15.75">
      <c r="A158" s="62" t="s">
        <v>198</v>
      </c>
      <c r="B158" s="148" t="s">
        <v>27</v>
      </c>
      <c r="C158" s="17" t="s">
        <v>219</v>
      </c>
      <c r="D158" s="17" t="s">
        <v>214</v>
      </c>
      <c r="E158" s="17" t="s">
        <v>281</v>
      </c>
      <c r="F158" s="17"/>
      <c r="G158" s="33">
        <f>G159+G160</f>
        <v>373506.49</v>
      </c>
    </row>
    <row r="159" spans="1:7" ht="36.75" customHeight="1">
      <c r="A159" s="139" t="s">
        <v>125</v>
      </c>
      <c r="B159" s="148" t="s">
        <v>27</v>
      </c>
      <c r="C159" s="21" t="s">
        <v>219</v>
      </c>
      <c r="D159" s="21" t="s">
        <v>214</v>
      </c>
      <c r="E159" s="21" t="s">
        <v>281</v>
      </c>
      <c r="F159" s="21" t="s">
        <v>115</v>
      </c>
      <c r="G159" s="34">
        <v>346589.45</v>
      </c>
    </row>
    <row r="160" spans="1:7" ht="15" customHeight="1">
      <c r="A160" s="63" t="s">
        <v>101</v>
      </c>
      <c r="B160" s="148" t="s">
        <v>27</v>
      </c>
      <c r="C160" s="21" t="s">
        <v>219</v>
      </c>
      <c r="D160" s="21" t="s">
        <v>214</v>
      </c>
      <c r="E160" s="21" t="s">
        <v>281</v>
      </c>
      <c r="F160" s="21" t="s">
        <v>102</v>
      </c>
      <c r="G160" s="34">
        <f>G161</f>
        <v>26917.04</v>
      </c>
    </row>
    <row r="161" spans="1:7" ht="14.25" customHeight="1">
      <c r="A161" s="63" t="s">
        <v>127</v>
      </c>
      <c r="B161" s="148" t="s">
        <v>27</v>
      </c>
      <c r="C161" s="21" t="s">
        <v>219</v>
      </c>
      <c r="D161" s="21" t="s">
        <v>214</v>
      </c>
      <c r="E161" s="21" t="s">
        <v>281</v>
      </c>
      <c r="F161" s="21" t="s">
        <v>119</v>
      </c>
      <c r="G161" s="34">
        <v>26917.04</v>
      </c>
    </row>
    <row r="162" spans="1:7" ht="16.5" customHeight="1" hidden="1">
      <c r="A162" s="62" t="s">
        <v>197</v>
      </c>
      <c r="B162" s="148" t="s">
        <v>27</v>
      </c>
      <c r="C162" s="17" t="s">
        <v>219</v>
      </c>
      <c r="D162" s="17" t="s">
        <v>214</v>
      </c>
      <c r="E162" s="17" t="s">
        <v>327</v>
      </c>
      <c r="F162" s="17"/>
      <c r="G162" s="33">
        <f>G163+G165</f>
        <v>0</v>
      </c>
    </row>
    <row r="163" spans="1:7" ht="15.75" customHeight="1" hidden="1">
      <c r="A163" s="62" t="s">
        <v>320</v>
      </c>
      <c r="B163" s="148" t="s">
        <v>27</v>
      </c>
      <c r="C163" s="17" t="s">
        <v>219</v>
      </c>
      <c r="D163" s="17" t="s">
        <v>214</v>
      </c>
      <c r="E163" s="17" t="s">
        <v>326</v>
      </c>
      <c r="F163" s="17"/>
      <c r="G163" s="33">
        <f>G164</f>
        <v>0</v>
      </c>
    </row>
    <row r="164" spans="1:7" ht="13.5" customHeight="1" hidden="1">
      <c r="A164" s="63" t="s">
        <v>329</v>
      </c>
      <c r="B164" s="148" t="s">
        <v>27</v>
      </c>
      <c r="C164" s="21" t="s">
        <v>219</v>
      </c>
      <c r="D164" s="21" t="s">
        <v>214</v>
      </c>
      <c r="E164" s="21" t="s">
        <v>326</v>
      </c>
      <c r="F164" s="21" t="s">
        <v>325</v>
      </c>
      <c r="G164" s="34">
        <v>0</v>
      </c>
    </row>
    <row r="165" spans="1:7" ht="18.75" customHeight="1" hidden="1">
      <c r="A165" s="62" t="s">
        <v>321</v>
      </c>
      <c r="B165" s="148" t="s">
        <v>27</v>
      </c>
      <c r="C165" s="17" t="s">
        <v>219</v>
      </c>
      <c r="D165" s="17" t="s">
        <v>214</v>
      </c>
      <c r="E165" s="17" t="s">
        <v>328</v>
      </c>
      <c r="F165" s="17"/>
      <c r="G165" s="33">
        <f>G166</f>
        <v>0</v>
      </c>
    </row>
    <row r="166" spans="1:7" ht="19.5" customHeight="1" hidden="1">
      <c r="A166" s="63" t="s">
        <v>329</v>
      </c>
      <c r="B166" s="148" t="s">
        <v>27</v>
      </c>
      <c r="C166" s="21" t="s">
        <v>219</v>
      </c>
      <c r="D166" s="21" t="s">
        <v>214</v>
      </c>
      <c r="E166" s="21" t="s">
        <v>328</v>
      </c>
      <c r="F166" s="21" t="s">
        <v>325</v>
      </c>
      <c r="G166" s="34">
        <v>0</v>
      </c>
    </row>
    <row r="167" spans="1:7" ht="15.75">
      <c r="A167" s="62" t="s">
        <v>392</v>
      </c>
      <c r="B167" s="148" t="s">
        <v>27</v>
      </c>
      <c r="C167" s="17" t="s">
        <v>219</v>
      </c>
      <c r="D167" s="17" t="s">
        <v>216</v>
      </c>
      <c r="E167" s="17"/>
      <c r="F167" s="17"/>
      <c r="G167" s="33">
        <f>G168+G183</f>
        <v>35267</v>
      </c>
    </row>
    <row r="168" spans="1:7" ht="27" customHeight="1">
      <c r="A168" s="129" t="s">
        <v>621</v>
      </c>
      <c r="B168" s="148" t="s">
        <v>27</v>
      </c>
      <c r="C168" s="17" t="s">
        <v>219</v>
      </c>
      <c r="D168" s="17" t="s">
        <v>216</v>
      </c>
      <c r="E168" s="16" t="s">
        <v>483</v>
      </c>
      <c r="F168" s="17"/>
      <c r="G168" s="33">
        <f>G169+G173+G176+G179</f>
        <v>25267</v>
      </c>
    </row>
    <row r="169" spans="1:7" s="24" customFormat="1" ht="27" customHeight="1">
      <c r="A169" s="129" t="s">
        <v>622</v>
      </c>
      <c r="B169" s="235" t="s">
        <v>27</v>
      </c>
      <c r="C169" s="17" t="s">
        <v>219</v>
      </c>
      <c r="D169" s="17" t="s">
        <v>216</v>
      </c>
      <c r="E169" s="16" t="s">
        <v>537</v>
      </c>
      <c r="F169" s="17"/>
      <c r="G169" s="33">
        <f>G170+G171+G182</f>
        <v>25267</v>
      </c>
    </row>
    <row r="170" spans="1:7" ht="27" customHeight="1">
      <c r="A170" s="139" t="s">
        <v>125</v>
      </c>
      <c r="B170" s="148" t="s">
        <v>27</v>
      </c>
      <c r="C170" s="21" t="s">
        <v>219</v>
      </c>
      <c r="D170" s="21" t="s">
        <v>216</v>
      </c>
      <c r="E170" s="166" t="s">
        <v>537</v>
      </c>
      <c r="F170" s="21" t="s">
        <v>115</v>
      </c>
      <c r="G170" s="34">
        <v>25206.89</v>
      </c>
    </row>
    <row r="171" spans="1:7" ht="27" customHeight="1" hidden="1">
      <c r="A171" s="139" t="s">
        <v>101</v>
      </c>
      <c r="B171" s="148" t="s">
        <v>27</v>
      </c>
      <c r="C171" s="17" t="s">
        <v>219</v>
      </c>
      <c r="D171" s="17" t="s">
        <v>216</v>
      </c>
      <c r="E171" s="166" t="s">
        <v>537</v>
      </c>
      <c r="F171" s="17" t="s">
        <v>102</v>
      </c>
      <c r="G171" s="33">
        <f>G172</f>
        <v>0</v>
      </c>
    </row>
    <row r="172" spans="1:7" ht="53.25" customHeight="1" hidden="1">
      <c r="A172" s="139" t="s">
        <v>90</v>
      </c>
      <c r="B172" s="148" t="s">
        <v>27</v>
      </c>
      <c r="C172" s="21" t="s">
        <v>219</v>
      </c>
      <c r="D172" s="21" t="s">
        <v>216</v>
      </c>
      <c r="E172" s="166" t="s">
        <v>537</v>
      </c>
      <c r="F172" s="21" t="s">
        <v>91</v>
      </c>
      <c r="G172" s="34">
        <v>0</v>
      </c>
    </row>
    <row r="173" spans="1:7" s="24" customFormat="1" ht="27" customHeight="1" hidden="1">
      <c r="A173" s="129" t="s">
        <v>619</v>
      </c>
      <c r="B173" s="235" t="s">
        <v>27</v>
      </c>
      <c r="C173" s="17" t="s">
        <v>219</v>
      </c>
      <c r="D173" s="17" t="s">
        <v>216</v>
      </c>
      <c r="E173" s="16" t="s">
        <v>593</v>
      </c>
      <c r="F173" s="17"/>
      <c r="G173" s="33">
        <f>G174</f>
        <v>0</v>
      </c>
    </row>
    <row r="174" spans="1:7" ht="27" customHeight="1" hidden="1">
      <c r="A174" s="139" t="s">
        <v>651</v>
      </c>
      <c r="B174" s="148" t="s">
        <v>27</v>
      </c>
      <c r="C174" s="17" t="s">
        <v>219</v>
      </c>
      <c r="D174" s="21" t="s">
        <v>216</v>
      </c>
      <c r="E174" s="166" t="s">
        <v>593</v>
      </c>
      <c r="F174" s="21" t="s">
        <v>650</v>
      </c>
      <c r="G174" s="34">
        <f>G175</f>
        <v>0</v>
      </c>
    </row>
    <row r="175" spans="1:7" ht="20.25" customHeight="1" hidden="1">
      <c r="A175" s="139" t="s">
        <v>128</v>
      </c>
      <c r="B175" s="148" t="s">
        <v>27</v>
      </c>
      <c r="C175" s="17" t="s">
        <v>219</v>
      </c>
      <c r="D175" s="21" t="s">
        <v>216</v>
      </c>
      <c r="E175" s="166" t="s">
        <v>593</v>
      </c>
      <c r="F175" s="21" t="s">
        <v>121</v>
      </c>
      <c r="G175" s="34">
        <v>0</v>
      </c>
    </row>
    <row r="176" spans="1:7" s="24" customFormat="1" ht="15.75" hidden="1">
      <c r="A176" s="243" t="s">
        <v>591</v>
      </c>
      <c r="B176" s="235" t="s">
        <v>27</v>
      </c>
      <c r="C176" s="17" t="s">
        <v>219</v>
      </c>
      <c r="D176" s="17" t="s">
        <v>216</v>
      </c>
      <c r="E176" s="16" t="s">
        <v>590</v>
      </c>
      <c r="F176" s="17"/>
      <c r="G176" s="56">
        <f>G177</f>
        <v>0</v>
      </c>
    </row>
    <row r="177" spans="1:7" ht="27.75" customHeight="1" hidden="1">
      <c r="A177" s="139" t="s">
        <v>651</v>
      </c>
      <c r="B177" s="148" t="s">
        <v>27</v>
      </c>
      <c r="C177" s="21" t="s">
        <v>219</v>
      </c>
      <c r="D177" s="21" t="s">
        <v>216</v>
      </c>
      <c r="E177" s="166" t="s">
        <v>590</v>
      </c>
      <c r="F177" s="21" t="s">
        <v>650</v>
      </c>
      <c r="G177" s="57">
        <f>G178</f>
        <v>0</v>
      </c>
    </row>
    <row r="178" spans="1:7" ht="24.75" customHeight="1" hidden="1">
      <c r="A178" s="139" t="s">
        <v>128</v>
      </c>
      <c r="B178" s="148" t="s">
        <v>27</v>
      </c>
      <c r="C178" s="21" t="s">
        <v>219</v>
      </c>
      <c r="D178" s="21" t="s">
        <v>216</v>
      </c>
      <c r="E178" s="166" t="s">
        <v>590</v>
      </c>
      <c r="F178" s="21" t="s">
        <v>121</v>
      </c>
      <c r="G178" s="57">
        <v>0</v>
      </c>
    </row>
    <row r="179" spans="1:7" ht="24.75" customHeight="1" hidden="1">
      <c r="A179" s="62" t="s">
        <v>660</v>
      </c>
      <c r="B179" s="235" t="s">
        <v>27</v>
      </c>
      <c r="C179" s="17" t="s">
        <v>219</v>
      </c>
      <c r="D179" s="17" t="s">
        <v>216</v>
      </c>
      <c r="E179" s="185" t="s">
        <v>659</v>
      </c>
      <c r="F179" s="17"/>
      <c r="G179" s="56">
        <f>G180</f>
        <v>0</v>
      </c>
    </row>
    <row r="180" spans="1:7" ht="24.75" customHeight="1" hidden="1">
      <c r="A180" s="139" t="s">
        <v>111</v>
      </c>
      <c r="B180" s="148" t="s">
        <v>27</v>
      </c>
      <c r="C180" s="21" t="s">
        <v>219</v>
      </c>
      <c r="D180" s="21" t="s">
        <v>216</v>
      </c>
      <c r="E180" s="187" t="s">
        <v>659</v>
      </c>
      <c r="F180" s="21"/>
      <c r="G180" s="57">
        <f>G181</f>
        <v>0</v>
      </c>
    </row>
    <row r="181" spans="1:7" ht="24.75" customHeight="1" hidden="1">
      <c r="A181" s="139" t="s">
        <v>112</v>
      </c>
      <c r="B181" s="148" t="s">
        <v>27</v>
      </c>
      <c r="C181" s="21" t="s">
        <v>219</v>
      </c>
      <c r="D181" s="21" t="s">
        <v>216</v>
      </c>
      <c r="E181" s="187" t="s">
        <v>659</v>
      </c>
      <c r="F181" s="21"/>
      <c r="G181" s="34">
        <v>0</v>
      </c>
    </row>
    <row r="182" spans="1:7" ht="24.75" customHeight="1">
      <c r="A182" s="63" t="s">
        <v>127</v>
      </c>
      <c r="B182" s="148" t="s">
        <v>27</v>
      </c>
      <c r="C182" s="21" t="s">
        <v>219</v>
      </c>
      <c r="D182" s="21" t="s">
        <v>216</v>
      </c>
      <c r="E182" s="166" t="s">
        <v>537</v>
      </c>
      <c r="F182" s="21" t="s">
        <v>119</v>
      </c>
      <c r="G182" s="34">
        <v>60.11</v>
      </c>
    </row>
    <row r="183" spans="1:7" ht="38.25">
      <c r="A183" s="62" t="s">
        <v>376</v>
      </c>
      <c r="B183" s="148" t="s">
        <v>27</v>
      </c>
      <c r="C183" s="29" t="s">
        <v>219</v>
      </c>
      <c r="D183" s="29" t="s">
        <v>216</v>
      </c>
      <c r="E183" s="17" t="s">
        <v>250</v>
      </c>
      <c r="F183" s="105"/>
      <c r="G183" s="33">
        <f>G184</f>
        <v>10000</v>
      </c>
    </row>
    <row r="184" spans="1:7" ht="15.75">
      <c r="A184" s="62" t="s">
        <v>200</v>
      </c>
      <c r="B184" s="148" t="s">
        <v>27</v>
      </c>
      <c r="C184" s="29" t="s">
        <v>219</v>
      </c>
      <c r="D184" s="29" t="s">
        <v>216</v>
      </c>
      <c r="E184" s="17" t="s">
        <v>275</v>
      </c>
      <c r="F184" s="17"/>
      <c r="G184" s="33">
        <f>G187+G185+G201</f>
        <v>10000</v>
      </c>
    </row>
    <row r="185" spans="1:7" ht="38.25">
      <c r="A185" s="138" t="s">
        <v>388</v>
      </c>
      <c r="B185" s="148" t="s">
        <v>27</v>
      </c>
      <c r="C185" s="30" t="s">
        <v>219</v>
      </c>
      <c r="D185" s="30" t="s">
        <v>216</v>
      </c>
      <c r="E185" s="28" t="s">
        <v>113</v>
      </c>
      <c r="F185" s="17"/>
      <c r="G185" s="33">
        <f>G186</f>
        <v>10000</v>
      </c>
    </row>
    <row r="186" spans="1:7" ht="25.5">
      <c r="A186" s="139" t="s">
        <v>112</v>
      </c>
      <c r="B186" s="148" t="s">
        <v>27</v>
      </c>
      <c r="C186" s="32" t="s">
        <v>219</v>
      </c>
      <c r="D186" s="32" t="s">
        <v>216</v>
      </c>
      <c r="E186" s="31" t="s">
        <v>113</v>
      </c>
      <c r="F186" s="21" t="s">
        <v>115</v>
      </c>
      <c r="G186" s="34">
        <v>10000</v>
      </c>
    </row>
    <row r="187" spans="1:7" ht="15.75" hidden="1">
      <c r="A187" s="62" t="s">
        <v>392</v>
      </c>
      <c r="B187" s="148" t="s">
        <v>27</v>
      </c>
      <c r="C187" s="29" t="s">
        <v>219</v>
      </c>
      <c r="D187" s="29" t="s">
        <v>216</v>
      </c>
      <c r="E187" s="17" t="s">
        <v>274</v>
      </c>
      <c r="F187" s="17"/>
      <c r="G187" s="33">
        <f>G188+G191+G194</f>
        <v>0</v>
      </c>
    </row>
    <row r="188" spans="1:7" ht="38.25" hidden="1">
      <c r="A188" s="62" t="s">
        <v>393</v>
      </c>
      <c r="B188" s="148" t="s">
        <v>27</v>
      </c>
      <c r="C188" s="29" t="s">
        <v>219</v>
      </c>
      <c r="D188" s="29" t="s">
        <v>216</v>
      </c>
      <c r="E188" s="17" t="s">
        <v>273</v>
      </c>
      <c r="F188" s="17"/>
      <c r="G188" s="33">
        <f>G190</f>
        <v>0</v>
      </c>
    </row>
    <row r="189" spans="1:7" ht="15.75" hidden="1">
      <c r="A189" s="63" t="s">
        <v>101</v>
      </c>
      <c r="B189" s="148" t="s">
        <v>27</v>
      </c>
      <c r="C189" s="23" t="s">
        <v>219</v>
      </c>
      <c r="D189" s="23" t="s">
        <v>216</v>
      </c>
      <c r="E189" s="21" t="s">
        <v>273</v>
      </c>
      <c r="F189" s="21" t="s">
        <v>102</v>
      </c>
      <c r="G189" s="34">
        <f>G190</f>
        <v>0</v>
      </c>
    </row>
    <row r="190" spans="1:7" ht="51" hidden="1">
      <c r="A190" s="99" t="s">
        <v>90</v>
      </c>
      <c r="B190" s="148" t="s">
        <v>27</v>
      </c>
      <c r="C190" s="23" t="s">
        <v>219</v>
      </c>
      <c r="D190" s="23" t="s">
        <v>216</v>
      </c>
      <c r="E190" s="21" t="s">
        <v>273</v>
      </c>
      <c r="F190" s="21" t="s">
        <v>91</v>
      </c>
      <c r="G190" s="34">
        <v>0</v>
      </c>
    </row>
    <row r="191" spans="1:7" ht="38.25" hidden="1">
      <c r="A191" s="62" t="s">
        <v>394</v>
      </c>
      <c r="B191" s="148" t="s">
        <v>27</v>
      </c>
      <c r="C191" s="29" t="s">
        <v>219</v>
      </c>
      <c r="D191" s="17" t="s">
        <v>216</v>
      </c>
      <c r="E191" s="17" t="s">
        <v>285</v>
      </c>
      <c r="F191" s="17"/>
      <c r="G191" s="33">
        <f>G193</f>
        <v>0</v>
      </c>
    </row>
    <row r="192" spans="1:7" ht="15.75" hidden="1">
      <c r="A192" s="63" t="s">
        <v>101</v>
      </c>
      <c r="B192" s="148" t="s">
        <v>27</v>
      </c>
      <c r="C192" s="23" t="s">
        <v>219</v>
      </c>
      <c r="D192" s="21" t="s">
        <v>216</v>
      </c>
      <c r="E192" s="21" t="s">
        <v>285</v>
      </c>
      <c r="F192" s="21" t="s">
        <v>410</v>
      </c>
      <c r="G192" s="34">
        <f>G193</f>
        <v>0</v>
      </c>
    </row>
    <row r="193" spans="1:7" ht="48" customHeight="1" hidden="1">
      <c r="A193" s="99" t="s">
        <v>90</v>
      </c>
      <c r="B193" s="148" t="s">
        <v>27</v>
      </c>
      <c r="C193" s="23" t="s">
        <v>219</v>
      </c>
      <c r="D193" s="21" t="s">
        <v>216</v>
      </c>
      <c r="E193" s="21" t="s">
        <v>285</v>
      </c>
      <c r="F193" s="21" t="s">
        <v>91</v>
      </c>
      <c r="G193" s="34">
        <v>0</v>
      </c>
    </row>
    <row r="194" spans="1:7" ht="15.75" hidden="1">
      <c r="A194" s="62" t="s">
        <v>200</v>
      </c>
      <c r="B194" s="148" t="s">
        <v>27</v>
      </c>
      <c r="C194" s="17" t="s">
        <v>219</v>
      </c>
      <c r="D194" s="17" t="s">
        <v>216</v>
      </c>
      <c r="E194" s="29" t="s">
        <v>284</v>
      </c>
      <c r="F194" s="17"/>
      <c r="G194" s="33">
        <f>G199+G197+G196+G200</f>
        <v>0</v>
      </c>
    </row>
    <row r="195" spans="1:7" ht="25.5" hidden="1">
      <c r="A195" s="139" t="s">
        <v>125</v>
      </c>
      <c r="B195" s="148" t="s">
        <v>27</v>
      </c>
      <c r="C195" s="21" t="s">
        <v>219</v>
      </c>
      <c r="D195" s="21" t="s">
        <v>216</v>
      </c>
      <c r="E195" s="23" t="s">
        <v>284</v>
      </c>
      <c r="F195" s="21" t="s">
        <v>115</v>
      </c>
      <c r="G195" s="34">
        <f>G196+G197</f>
        <v>0</v>
      </c>
    </row>
    <row r="196" spans="1:7" ht="25.5" hidden="1">
      <c r="A196" s="63" t="s">
        <v>105</v>
      </c>
      <c r="B196" s="148" t="s">
        <v>27</v>
      </c>
      <c r="C196" s="21" t="s">
        <v>219</v>
      </c>
      <c r="D196" s="21" t="s">
        <v>216</v>
      </c>
      <c r="E196" s="23" t="s">
        <v>284</v>
      </c>
      <c r="F196" s="21" t="s">
        <v>104</v>
      </c>
      <c r="G196" s="34"/>
    </row>
    <row r="197" spans="1:7" ht="25.5" hidden="1">
      <c r="A197" s="63" t="s">
        <v>381</v>
      </c>
      <c r="B197" s="148" t="s">
        <v>27</v>
      </c>
      <c r="C197" s="21" t="s">
        <v>219</v>
      </c>
      <c r="D197" s="21" t="s">
        <v>216</v>
      </c>
      <c r="E197" s="23" t="s">
        <v>284</v>
      </c>
      <c r="F197" s="21" t="s">
        <v>405</v>
      </c>
      <c r="G197" s="34">
        <v>0</v>
      </c>
    </row>
    <row r="198" spans="1:7" ht="15.75" hidden="1">
      <c r="A198" s="63" t="s">
        <v>101</v>
      </c>
      <c r="B198" s="148" t="s">
        <v>27</v>
      </c>
      <c r="C198" s="21" t="s">
        <v>219</v>
      </c>
      <c r="D198" s="21" t="s">
        <v>216</v>
      </c>
      <c r="E198" s="23" t="s">
        <v>284</v>
      </c>
      <c r="F198" s="21" t="s">
        <v>102</v>
      </c>
      <c r="G198" s="34">
        <f>G199+G200</f>
        <v>0</v>
      </c>
    </row>
    <row r="199" spans="1:7" ht="39" hidden="1">
      <c r="A199" s="100" t="s">
        <v>93</v>
      </c>
      <c r="B199" s="148" t="s">
        <v>27</v>
      </c>
      <c r="C199" s="21" t="s">
        <v>219</v>
      </c>
      <c r="D199" s="21" t="s">
        <v>216</v>
      </c>
      <c r="E199" s="23" t="s">
        <v>284</v>
      </c>
      <c r="F199" s="21" t="s">
        <v>92</v>
      </c>
      <c r="G199" s="34">
        <v>0</v>
      </c>
    </row>
    <row r="200" spans="1:7" ht="25.5" hidden="1">
      <c r="A200" s="63" t="s">
        <v>466</v>
      </c>
      <c r="B200" s="148" t="s">
        <v>27</v>
      </c>
      <c r="C200" s="21" t="s">
        <v>219</v>
      </c>
      <c r="D200" s="21" t="s">
        <v>216</v>
      </c>
      <c r="E200" s="23" t="s">
        <v>284</v>
      </c>
      <c r="F200" s="21" t="s">
        <v>344</v>
      </c>
      <c r="G200" s="34">
        <v>0</v>
      </c>
    </row>
    <row r="201" spans="1:7" ht="25.5" hidden="1">
      <c r="A201" s="62" t="s">
        <v>297</v>
      </c>
      <c r="B201" s="148" t="s">
        <v>27</v>
      </c>
      <c r="C201" s="17" t="s">
        <v>219</v>
      </c>
      <c r="D201" s="17" t="s">
        <v>216</v>
      </c>
      <c r="E201" s="29" t="s">
        <v>296</v>
      </c>
      <c r="F201" s="17"/>
      <c r="G201" s="33">
        <f>SUM(G203)</f>
        <v>0</v>
      </c>
    </row>
    <row r="202" spans="1:7" ht="25.5" hidden="1">
      <c r="A202" s="139" t="s">
        <v>125</v>
      </c>
      <c r="B202" s="148" t="s">
        <v>27</v>
      </c>
      <c r="C202" s="21" t="s">
        <v>219</v>
      </c>
      <c r="D202" s="21" t="s">
        <v>216</v>
      </c>
      <c r="E202" s="23" t="s">
        <v>296</v>
      </c>
      <c r="F202" s="21" t="s">
        <v>115</v>
      </c>
      <c r="G202" s="34">
        <f>G203</f>
        <v>0</v>
      </c>
    </row>
    <row r="203" spans="1:7" ht="25.5" hidden="1">
      <c r="A203" s="63" t="s">
        <v>105</v>
      </c>
      <c r="B203" s="148" t="s">
        <v>27</v>
      </c>
      <c r="C203" s="21" t="s">
        <v>219</v>
      </c>
      <c r="D203" s="21" t="s">
        <v>216</v>
      </c>
      <c r="E203" s="23" t="s">
        <v>296</v>
      </c>
      <c r="F203" s="21" t="s">
        <v>104</v>
      </c>
      <c r="G203" s="34">
        <v>0</v>
      </c>
    </row>
    <row r="204" spans="1:7" ht="15.75">
      <c r="A204" s="62" t="s">
        <v>395</v>
      </c>
      <c r="B204" s="148" t="s">
        <v>27</v>
      </c>
      <c r="C204" s="17" t="s">
        <v>219</v>
      </c>
      <c r="D204" s="17" t="s">
        <v>217</v>
      </c>
      <c r="E204" s="17"/>
      <c r="F204" s="17"/>
      <c r="G204" s="33">
        <f>G205+G208+G212</f>
        <v>874215.51</v>
      </c>
    </row>
    <row r="205" spans="1:7" ht="38.25">
      <c r="A205" s="167" t="s">
        <v>602</v>
      </c>
      <c r="B205" s="148" t="s">
        <v>27</v>
      </c>
      <c r="C205" s="17" t="s">
        <v>219</v>
      </c>
      <c r="D205" s="17" t="s">
        <v>217</v>
      </c>
      <c r="E205" s="17" t="s">
        <v>260</v>
      </c>
      <c r="F205" s="17"/>
      <c r="G205" s="33">
        <f>G206</f>
        <v>5000</v>
      </c>
    </row>
    <row r="206" spans="1:7" ht="25.5">
      <c r="A206" s="62" t="s">
        <v>272</v>
      </c>
      <c r="B206" s="148" t="s">
        <v>27</v>
      </c>
      <c r="C206" s="17" t="s">
        <v>271</v>
      </c>
      <c r="D206" s="17" t="s">
        <v>217</v>
      </c>
      <c r="E206" s="17" t="s">
        <v>258</v>
      </c>
      <c r="F206" s="17"/>
      <c r="G206" s="33">
        <f>G207</f>
        <v>5000</v>
      </c>
    </row>
    <row r="207" spans="1:7" ht="25.5">
      <c r="A207" s="139" t="s">
        <v>125</v>
      </c>
      <c r="B207" s="148" t="s">
        <v>27</v>
      </c>
      <c r="C207" s="21" t="s">
        <v>219</v>
      </c>
      <c r="D207" s="21" t="s">
        <v>217</v>
      </c>
      <c r="E207" s="21" t="s">
        <v>257</v>
      </c>
      <c r="F207" s="21" t="s">
        <v>115</v>
      </c>
      <c r="G207" s="34">
        <v>5000</v>
      </c>
    </row>
    <row r="208" spans="1:7" ht="25.5">
      <c r="A208" s="123" t="s">
        <v>601</v>
      </c>
      <c r="B208" s="148" t="s">
        <v>27</v>
      </c>
      <c r="C208" s="17" t="s">
        <v>219</v>
      </c>
      <c r="D208" s="17" t="s">
        <v>217</v>
      </c>
      <c r="E208" s="17" t="s">
        <v>268</v>
      </c>
      <c r="F208" s="17"/>
      <c r="G208" s="33">
        <f>G209</f>
        <v>50000</v>
      </c>
    </row>
    <row r="209" spans="1:7" ht="15.75">
      <c r="A209" s="123" t="s">
        <v>270</v>
      </c>
      <c r="B209" s="148" t="s">
        <v>27</v>
      </c>
      <c r="C209" s="17" t="s">
        <v>219</v>
      </c>
      <c r="D209" s="17" t="s">
        <v>217</v>
      </c>
      <c r="E209" s="17" t="s">
        <v>269</v>
      </c>
      <c r="F209" s="17"/>
      <c r="G209" s="33">
        <f>G210</f>
        <v>50000</v>
      </c>
    </row>
    <row r="210" spans="1:7" ht="25.5">
      <c r="A210" s="62" t="s">
        <v>396</v>
      </c>
      <c r="B210" s="148" t="s">
        <v>27</v>
      </c>
      <c r="C210" s="17" t="s">
        <v>219</v>
      </c>
      <c r="D210" s="17" t="s">
        <v>217</v>
      </c>
      <c r="E210" s="17" t="s">
        <v>487</v>
      </c>
      <c r="F210" s="17"/>
      <c r="G210" s="33">
        <f>G211</f>
        <v>50000</v>
      </c>
    </row>
    <row r="211" spans="1:7" ht="25.5">
      <c r="A211" s="139" t="s">
        <v>125</v>
      </c>
      <c r="B211" s="148" t="s">
        <v>27</v>
      </c>
      <c r="C211" s="21" t="s">
        <v>219</v>
      </c>
      <c r="D211" s="21" t="s">
        <v>217</v>
      </c>
      <c r="E211" s="21" t="s">
        <v>487</v>
      </c>
      <c r="F211" s="21" t="s">
        <v>115</v>
      </c>
      <c r="G211" s="34">
        <v>50000</v>
      </c>
    </row>
    <row r="212" spans="1:7" ht="38.25">
      <c r="A212" s="62" t="s">
        <v>376</v>
      </c>
      <c r="B212" s="148" t="s">
        <v>27</v>
      </c>
      <c r="C212" s="17" t="s">
        <v>219</v>
      </c>
      <c r="D212" s="17" t="s">
        <v>217</v>
      </c>
      <c r="E212" s="17" t="s">
        <v>250</v>
      </c>
      <c r="F212" s="17"/>
      <c r="G212" s="33">
        <f>G213</f>
        <v>819215.51</v>
      </c>
    </row>
    <row r="213" spans="1:7" ht="15.75">
      <c r="A213" s="62" t="s">
        <v>200</v>
      </c>
      <c r="B213" s="148" t="s">
        <v>27</v>
      </c>
      <c r="C213" s="17" t="s">
        <v>219</v>
      </c>
      <c r="D213" s="17" t="s">
        <v>217</v>
      </c>
      <c r="E213" s="17" t="s">
        <v>275</v>
      </c>
      <c r="F213" s="17"/>
      <c r="G213" s="33">
        <f>G214</f>
        <v>819215.51</v>
      </c>
    </row>
    <row r="214" spans="1:7" ht="15.75">
      <c r="A214" s="62" t="s">
        <v>395</v>
      </c>
      <c r="B214" s="148" t="s">
        <v>27</v>
      </c>
      <c r="C214" s="17" t="s">
        <v>219</v>
      </c>
      <c r="D214" s="17" t="s">
        <v>217</v>
      </c>
      <c r="E214" s="17" t="s">
        <v>291</v>
      </c>
      <c r="F214" s="17"/>
      <c r="G214" s="33">
        <f>G215+G217+G219+G221+G223</f>
        <v>819215.51</v>
      </c>
    </row>
    <row r="215" spans="1:7" ht="15.75">
      <c r="A215" s="62" t="s">
        <v>397</v>
      </c>
      <c r="B215" s="148" t="s">
        <v>27</v>
      </c>
      <c r="C215" s="17" t="s">
        <v>219</v>
      </c>
      <c r="D215" s="17" t="s">
        <v>217</v>
      </c>
      <c r="E215" s="17" t="s">
        <v>289</v>
      </c>
      <c r="F215" s="17"/>
      <c r="G215" s="33">
        <f>G216</f>
        <v>94000</v>
      </c>
    </row>
    <row r="216" spans="1:7" ht="25.5">
      <c r="A216" s="139" t="s">
        <v>125</v>
      </c>
      <c r="B216" s="148" t="s">
        <v>27</v>
      </c>
      <c r="C216" s="51" t="s">
        <v>219</v>
      </c>
      <c r="D216" s="51" t="s">
        <v>217</v>
      </c>
      <c r="E216" s="51" t="s">
        <v>289</v>
      </c>
      <c r="F216" s="51" t="s">
        <v>115</v>
      </c>
      <c r="G216" s="34">
        <v>94000</v>
      </c>
    </row>
    <row r="217" spans="1:7" ht="38.25">
      <c r="A217" s="62" t="s">
        <v>398</v>
      </c>
      <c r="B217" s="148" t="s">
        <v>27</v>
      </c>
      <c r="C217" s="17" t="s">
        <v>219</v>
      </c>
      <c r="D217" s="17" t="s">
        <v>217</v>
      </c>
      <c r="E217" s="29" t="s">
        <v>290</v>
      </c>
      <c r="F217" s="17"/>
      <c r="G217" s="33">
        <f>G218</f>
        <v>7000</v>
      </c>
    </row>
    <row r="218" spans="1:7" ht="25.5">
      <c r="A218" s="139" t="s">
        <v>125</v>
      </c>
      <c r="B218" s="148" t="s">
        <v>27</v>
      </c>
      <c r="C218" s="21" t="s">
        <v>219</v>
      </c>
      <c r="D218" s="21" t="s">
        <v>217</v>
      </c>
      <c r="E218" s="23" t="s">
        <v>290</v>
      </c>
      <c r="F218" s="21" t="s">
        <v>115</v>
      </c>
      <c r="G218" s="34">
        <v>7000</v>
      </c>
    </row>
    <row r="219" spans="1:7" ht="15.75">
      <c r="A219" s="62" t="s">
        <v>202</v>
      </c>
      <c r="B219" s="148" t="s">
        <v>27</v>
      </c>
      <c r="C219" s="17" t="s">
        <v>219</v>
      </c>
      <c r="D219" s="17" t="s">
        <v>217</v>
      </c>
      <c r="E219" s="17" t="s">
        <v>288</v>
      </c>
      <c r="F219" s="17"/>
      <c r="G219" s="33">
        <f>G220</f>
        <v>20000</v>
      </c>
    </row>
    <row r="220" spans="1:7" ht="25.5">
      <c r="A220" s="139" t="s">
        <v>125</v>
      </c>
      <c r="B220" s="148" t="s">
        <v>27</v>
      </c>
      <c r="C220" s="21" t="s">
        <v>219</v>
      </c>
      <c r="D220" s="21" t="s">
        <v>217</v>
      </c>
      <c r="E220" s="21" t="s">
        <v>288</v>
      </c>
      <c r="F220" s="21" t="s">
        <v>115</v>
      </c>
      <c r="G220" s="34">
        <v>20000</v>
      </c>
    </row>
    <row r="221" spans="1:7" ht="15.75">
      <c r="A221" s="62" t="s">
        <v>203</v>
      </c>
      <c r="B221" s="148" t="s">
        <v>27</v>
      </c>
      <c r="C221" s="17" t="s">
        <v>219</v>
      </c>
      <c r="D221" s="17" t="s">
        <v>217</v>
      </c>
      <c r="E221" s="17" t="s">
        <v>287</v>
      </c>
      <c r="F221" s="17"/>
      <c r="G221" s="33">
        <f>G222</f>
        <v>25000</v>
      </c>
    </row>
    <row r="222" spans="1:7" ht="25.5">
      <c r="A222" s="139" t="s">
        <v>125</v>
      </c>
      <c r="B222" s="148" t="s">
        <v>27</v>
      </c>
      <c r="C222" s="21" t="s">
        <v>219</v>
      </c>
      <c r="D222" s="21" t="s">
        <v>217</v>
      </c>
      <c r="E222" s="21" t="s">
        <v>287</v>
      </c>
      <c r="F222" s="21" t="s">
        <v>115</v>
      </c>
      <c r="G222" s="34">
        <v>25000</v>
      </c>
    </row>
    <row r="223" spans="1:7" ht="25.5">
      <c r="A223" s="62" t="s">
        <v>204</v>
      </c>
      <c r="B223" s="148" t="s">
        <v>27</v>
      </c>
      <c r="C223" s="17" t="s">
        <v>219</v>
      </c>
      <c r="D223" s="17" t="s">
        <v>217</v>
      </c>
      <c r="E223" s="17" t="s">
        <v>286</v>
      </c>
      <c r="F223" s="17"/>
      <c r="G223" s="33">
        <f>G224+G225</f>
        <v>673215.51</v>
      </c>
    </row>
    <row r="224" spans="1:7" ht="25.5">
      <c r="A224" s="139" t="s">
        <v>125</v>
      </c>
      <c r="B224" s="148" t="s">
        <v>27</v>
      </c>
      <c r="C224" s="21" t="s">
        <v>219</v>
      </c>
      <c r="D224" s="21" t="s">
        <v>217</v>
      </c>
      <c r="E224" s="21" t="s">
        <v>286</v>
      </c>
      <c r="F224" s="21" t="s">
        <v>115</v>
      </c>
      <c r="G224" s="34">
        <v>643892.23</v>
      </c>
    </row>
    <row r="225" spans="1:7" ht="15.75">
      <c r="A225" s="63" t="s">
        <v>101</v>
      </c>
      <c r="B225" s="148" t="s">
        <v>27</v>
      </c>
      <c r="C225" s="21" t="s">
        <v>219</v>
      </c>
      <c r="D225" s="21" t="s">
        <v>217</v>
      </c>
      <c r="E225" s="21" t="s">
        <v>286</v>
      </c>
      <c r="F225" s="21" t="s">
        <v>102</v>
      </c>
      <c r="G225" s="34">
        <f>G226+G227</f>
        <v>29323.28</v>
      </c>
    </row>
    <row r="226" spans="1:7" ht="15.75">
      <c r="A226" s="63" t="s">
        <v>127</v>
      </c>
      <c r="B226" s="148" t="s">
        <v>27</v>
      </c>
      <c r="C226" s="21" t="s">
        <v>219</v>
      </c>
      <c r="D226" s="21" t="s">
        <v>217</v>
      </c>
      <c r="E226" s="21" t="s">
        <v>286</v>
      </c>
      <c r="F226" s="21" t="s">
        <v>119</v>
      </c>
      <c r="G226" s="34">
        <v>23323.28</v>
      </c>
    </row>
    <row r="227" spans="1:7" ht="15.75">
      <c r="A227" s="63" t="s">
        <v>126</v>
      </c>
      <c r="B227" s="148" t="s">
        <v>27</v>
      </c>
      <c r="C227" s="21" t="s">
        <v>219</v>
      </c>
      <c r="D227" s="21" t="s">
        <v>217</v>
      </c>
      <c r="E227" s="21" t="s">
        <v>286</v>
      </c>
      <c r="F227" s="21" t="s">
        <v>120</v>
      </c>
      <c r="G227" s="34">
        <v>6000</v>
      </c>
    </row>
    <row r="228" spans="1:7" ht="16.5">
      <c r="A228" s="69" t="s">
        <v>205</v>
      </c>
      <c r="B228" s="149" t="s">
        <v>27</v>
      </c>
      <c r="C228" s="68" t="s">
        <v>220</v>
      </c>
      <c r="D228" s="68"/>
      <c r="E228" s="68"/>
      <c r="F228" s="68"/>
      <c r="G228" s="70">
        <f>G229</f>
        <v>20000</v>
      </c>
    </row>
    <row r="229" spans="1:7" ht="15.75">
      <c r="A229" s="62" t="s">
        <v>206</v>
      </c>
      <c r="B229" s="148" t="s">
        <v>27</v>
      </c>
      <c r="C229" s="17" t="s">
        <v>220</v>
      </c>
      <c r="D229" s="17" t="s">
        <v>220</v>
      </c>
      <c r="E229" s="17"/>
      <c r="F229" s="17"/>
      <c r="G229" s="33">
        <f>G230+G234</f>
        <v>20000</v>
      </c>
    </row>
    <row r="230" spans="1:7" ht="25.5">
      <c r="A230" s="123" t="s">
        <v>618</v>
      </c>
      <c r="B230" s="148" t="s">
        <v>27</v>
      </c>
      <c r="C230" s="17" t="s">
        <v>220</v>
      </c>
      <c r="D230" s="17" t="s">
        <v>220</v>
      </c>
      <c r="E230" s="17" t="s">
        <v>254</v>
      </c>
      <c r="F230" s="17"/>
      <c r="G230" s="33">
        <f>G231</f>
        <v>15000</v>
      </c>
    </row>
    <row r="231" spans="1:7" ht="25.5">
      <c r="A231" s="123" t="s">
        <v>256</v>
      </c>
      <c r="B231" s="148" t="s">
        <v>27</v>
      </c>
      <c r="C231" s="17" t="s">
        <v>220</v>
      </c>
      <c r="D231" s="17" t="s">
        <v>220</v>
      </c>
      <c r="E231" s="17" t="s">
        <v>255</v>
      </c>
      <c r="F231" s="17"/>
      <c r="G231" s="33">
        <f>G232</f>
        <v>15000</v>
      </c>
    </row>
    <row r="232" spans="1:7" ht="25.5">
      <c r="A232" s="62" t="s">
        <v>193</v>
      </c>
      <c r="B232" s="148" t="s">
        <v>27</v>
      </c>
      <c r="C232" s="17" t="s">
        <v>220</v>
      </c>
      <c r="D232" s="17" t="s">
        <v>220</v>
      </c>
      <c r="E232" s="17" t="s">
        <v>253</v>
      </c>
      <c r="F232" s="17"/>
      <c r="G232" s="33">
        <f>G233</f>
        <v>15000</v>
      </c>
    </row>
    <row r="233" spans="1:7" ht="25.5">
      <c r="A233" s="139" t="s">
        <v>125</v>
      </c>
      <c r="B233" s="148" t="s">
        <v>27</v>
      </c>
      <c r="C233" s="21" t="s">
        <v>220</v>
      </c>
      <c r="D233" s="21" t="s">
        <v>220</v>
      </c>
      <c r="E233" s="21" t="s">
        <v>253</v>
      </c>
      <c r="F233" s="21" t="s">
        <v>115</v>
      </c>
      <c r="G233" s="34">
        <v>15000</v>
      </c>
    </row>
    <row r="234" spans="1:7" ht="38.25">
      <c r="A234" s="167" t="s">
        <v>614</v>
      </c>
      <c r="B234" s="148" t="s">
        <v>27</v>
      </c>
      <c r="C234" s="17" t="s">
        <v>220</v>
      </c>
      <c r="D234" s="17" t="s">
        <v>220</v>
      </c>
      <c r="E234" s="17" t="s">
        <v>260</v>
      </c>
      <c r="F234" s="17"/>
      <c r="G234" s="33">
        <f>G235</f>
        <v>5000</v>
      </c>
    </row>
    <row r="235" spans="1:7" ht="25.5">
      <c r="A235" s="62" t="s">
        <v>259</v>
      </c>
      <c r="B235" s="148" t="s">
        <v>27</v>
      </c>
      <c r="C235" s="17" t="s">
        <v>220</v>
      </c>
      <c r="D235" s="17" t="s">
        <v>220</v>
      </c>
      <c r="E235" s="17" t="s">
        <v>258</v>
      </c>
      <c r="F235" s="17"/>
      <c r="G235" s="33">
        <f>G236</f>
        <v>5000</v>
      </c>
    </row>
    <row r="236" spans="1:7" ht="25.5">
      <c r="A236" s="62" t="s">
        <v>383</v>
      </c>
      <c r="B236" s="148" t="s">
        <v>27</v>
      </c>
      <c r="C236" s="17" t="s">
        <v>220</v>
      </c>
      <c r="D236" s="17" t="s">
        <v>220</v>
      </c>
      <c r="E236" s="17" t="s">
        <v>257</v>
      </c>
      <c r="F236" s="17"/>
      <c r="G236" s="33">
        <f>G237</f>
        <v>5000</v>
      </c>
    </row>
    <row r="237" spans="1:7" ht="25.5">
      <c r="A237" s="139" t="s">
        <v>125</v>
      </c>
      <c r="B237" s="148" t="s">
        <v>27</v>
      </c>
      <c r="C237" s="21" t="s">
        <v>220</v>
      </c>
      <c r="D237" s="21" t="s">
        <v>220</v>
      </c>
      <c r="E237" s="21" t="s">
        <v>257</v>
      </c>
      <c r="F237" s="21" t="s">
        <v>115</v>
      </c>
      <c r="G237" s="34">
        <v>5000</v>
      </c>
    </row>
    <row r="238" spans="1:7" ht="16.5">
      <c r="A238" s="69" t="s">
        <v>207</v>
      </c>
      <c r="B238" s="149" t="s">
        <v>27</v>
      </c>
      <c r="C238" s="68" t="s">
        <v>221</v>
      </c>
      <c r="D238" s="68"/>
      <c r="E238" s="68"/>
      <c r="F238" s="68"/>
      <c r="G238" s="70">
        <f>G239+G249</f>
        <v>1842509.75</v>
      </c>
    </row>
    <row r="239" spans="1:7" ht="15.75">
      <c r="A239" s="62" t="s">
        <v>208</v>
      </c>
      <c r="B239" s="148" t="s">
        <v>27</v>
      </c>
      <c r="C239" s="17" t="s">
        <v>221</v>
      </c>
      <c r="D239" s="17" t="s">
        <v>214</v>
      </c>
      <c r="E239" s="17"/>
      <c r="F239" s="17"/>
      <c r="G239" s="33">
        <f>G240+G247</f>
        <v>403157</v>
      </c>
    </row>
    <row r="240" spans="1:7" ht="38.25">
      <c r="A240" s="62" t="s">
        <v>376</v>
      </c>
      <c r="B240" s="148" t="s">
        <v>27</v>
      </c>
      <c r="C240" s="17" t="s">
        <v>221</v>
      </c>
      <c r="D240" s="17" t="s">
        <v>214</v>
      </c>
      <c r="E240" s="17" t="s">
        <v>250</v>
      </c>
      <c r="F240" s="17"/>
      <c r="G240" s="33">
        <f>G241</f>
        <v>403157</v>
      </c>
    </row>
    <row r="241" spans="1:7" ht="38.25">
      <c r="A241" s="62" t="s">
        <v>379</v>
      </c>
      <c r="B241" s="148" t="s">
        <v>27</v>
      </c>
      <c r="C241" s="17" t="s">
        <v>221</v>
      </c>
      <c r="D241" s="17" t="s">
        <v>214</v>
      </c>
      <c r="E241" s="17" t="s">
        <v>249</v>
      </c>
      <c r="F241" s="17"/>
      <c r="G241" s="33">
        <f>G242</f>
        <v>403157</v>
      </c>
    </row>
    <row r="242" spans="1:7" ht="25.5">
      <c r="A242" s="62" t="s">
        <v>399</v>
      </c>
      <c r="B242" s="148" t="s">
        <v>27</v>
      </c>
      <c r="C242" s="17" t="s">
        <v>221</v>
      </c>
      <c r="D242" s="17" t="s">
        <v>214</v>
      </c>
      <c r="E242" s="17" t="s">
        <v>251</v>
      </c>
      <c r="F242" s="17"/>
      <c r="G242" s="33">
        <f>G243+G244+G245+G246</f>
        <v>403157</v>
      </c>
    </row>
    <row r="243" spans="1:7" ht="15.75">
      <c r="A243" s="63" t="s">
        <v>131</v>
      </c>
      <c r="B243" s="148" t="s">
        <v>27</v>
      </c>
      <c r="C243" s="21" t="s">
        <v>221</v>
      </c>
      <c r="D243" s="21" t="s">
        <v>214</v>
      </c>
      <c r="E243" s="21" t="s">
        <v>251</v>
      </c>
      <c r="F243" s="21" t="s">
        <v>124</v>
      </c>
      <c r="G243" s="34">
        <v>382157</v>
      </c>
    </row>
    <row r="244" spans="1:7" ht="25.5">
      <c r="A244" s="139" t="s">
        <v>125</v>
      </c>
      <c r="B244" s="148" t="s">
        <v>27</v>
      </c>
      <c r="C244" s="21" t="s">
        <v>221</v>
      </c>
      <c r="D244" s="21" t="s">
        <v>214</v>
      </c>
      <c r="E244" s="21" t="s">
        <v>251</v>
      </c>
      <c r="F244" s="21" t="s">
        <v>115</v>
      </c>
      <c r="G244" s="34">
        <v>10000</v>
      </c>
    </row>
    <row r="245" spans="1:7" ht="15.75">
      <c r="A245" s="63" t="s">
        <v>127</v>
      </c>
      <c r="B245" s="148" t="s">
        <v>27</v>
      </c>
      <c r="C245" s="21" t="s">
        <v>221</v>
      </c>
      <c r="D245" s="21" t="s">
        <v>214</v>
      </c>
      <c r="E245" s="21" t="s">
        <v>251</v>
      </c>
      <c r="F245" s="21" t="s">
        <v>119</v>
      </c>
      <c r="G245" s="34">
        <v>0</v>
      </c>
    </row>
    <row r="246" spans="1:7" ht="15.75">
      <c r="A246" s="63" t="s">
        <v>126</v>
      </c>
      <c r="B246" s="148" t="s">
        <v>27</v>
      </c>
      <c r="C246" s="21" t="s">
        <v>221</v>
      </c>
      <c r="D246" s="21" t="s">
        <v>214</v>
      </c>
      <c r="E246" s="21" t="s">
        <v>251</v>
      </c>
      <c r="F246" s="21" t="s">
        <v>120</v>
      </c>
      <c r="G246" s="34">
        <v>11000</v>
      </c>
    </row>
    <row r="247" spans="1:7" ht="38.25" hidden="1">
      <c r="A247" s="62" t="s">
        <v>716</v>
      </c>
      <c r="B247" s="148" t="s">
        <v>27</v>
      </c>
      <c r="C247" s="17" t="s">
        <v>221</v>
      </c>
      <c r="D247" s="17" t="s">
        <v>214</v>
      </c>
      <c r="E247" s="185" t="s">
        <v>715</v>
      </c>
      <c r="F247" s="185"/>
      <c r="G247" s="33">
        <f>G248</f>
        <v>0</v>
      </c>
    </row>
    <row r="248" spans="1:7" ht="25.5" hidden="1">
      <c r="A248" s="139" t="s">
        <v>125</v>
      </c>
      <c r="B248" s="148" t="s">
        <v>27</v>
      </c>
      <c r="C248" s="21" t="s">
        <v>221</v>
      </c>
      <c r="D248" s="21" t="s">
        <v>214</v>
      </c>
      <c r="E248" s="187" t="s">
        <v>715</v>
      </c>
      <c r="F248" s="187" t="s">
        <v>115</v>
      </c>
      <c r="G248" s="34"/>
    </row>
    <row r="249" spans="1:7" ht="15.75">
      <c r="A249" s="62" t="s">
        <v>209</v>
      </c>
      <c r="B249" s="148" t="s">
        <v>27</v>
      </c>
      <c r="C249" s="17" t="s">
        <v>221</v>
      </c>
      <c r="D249" s="17" t="s">
        <v>218</v>
      </c>
      <c r="E249" s="17"/>
      <c r="F249" s="17"/>
      <c r="G249" s="33">
        <f>G250</f>
        <v>1439352.75</v>
      </c>
    </row>
    <row r="250" spans="1:7" ht="38.25">
      <c r="A250" s="62" t="s">
        <v>376</v>
      </c>
      <c r="B250" s="148" t="s">
        <v>27</v>
      </c>
      <c r="C250" s="17" t="s">
        <v>221</v>
      </c>
      <c r="D250" s="17" t="s">
        <v>218</v>
      </c>
      <c r="E250" s="17" t="s">
        <v>250</v>
      </c>
      <c r="F250" s="17"/>
      <c r="G250" s="33">
        <f>G251</f>
        <v>1439352.75</v>
      </c>
    </row>
    <row r="251" spans="1:7" ht="38.25">
      <c r="A251" s="62" t="s">
        <v>379</v>
      </c>
      <c r="B251" s="148" t="s">
        <v>27</v>
      </c>
      <c r="C251" s="17" t="s">
        <v>221</v>
      </c>
      <c r="D251" s="17" t="s">
        <v>218</v>
      </c>
      <c r="E251" s="17" t="s">
        <v>249</v>
      </c>
      <c r="F251" s="17"/>
      <c r="G251" s="33">
        <f>G252+G260</f>
        <v>1439352.75</v>
      </c>
    </row>
    <row r="252" spans="1:7" ht="25.5" hidden="1">
      <c r="A252" s="62" t="s">
        <v>419</v>
      </c>
      <c r="B252" s="148" t="s">
        <v>27</v>
      </c>
      <c r="C252" s="17" t="s">
        <v>221</v>
      </c>
      <c r="D252" s="17" t="s">
        <v>218</v>
      </c>
      <c r="E252" s="17" t="s">
        <v>248</v>
      </c>
      <c r="F252" s="17"/>
      <c r="G252" s="33">
        <f>G254+G255+G259+G257</f>
        <v>0</v>
      </c>
    </row>
    <row r="253" spans="1:7" ht="15.75" hidden="1">
      <c r="A253" s="63" t="s">
        <v>131</v>
      </c>
      <c r="B253" s="148" t="s">
        <v>27</v>
      </c>
      <c r="C253" s="21" t="s">
        <v>221</v>
      </c>
      <c r="D253" s="21" t="s">
        <v>218</v>
      </c>
      <c r="E253" s="21" t="s">
        <v>248</v>
      </c>
      <c r="F253" s="21" t="s">
        <v>124</v>
      </c>
      <c r="G253" s="34">
        <f>G254+G255</f>
        <v>0</v>
      </c>
    </row>
    <row r="254" spans="1:7" ht="15.75" hidden="1">
      <c r="A254" s="22" t="s">
        <v>22</v>
      </c>
      <c r="B254" s="148" t="s">
        <v>27</v>
      </c>
      <c r="C254" s="21" t="s">
        <v>221</v>
      </c>
      <c r="D254" s="21" t="s">
        <v>218</v>
      </c>
      <c r="E254" s="21" t="s">
        <v>248</v>
      </c>
      <c r="F254" s="21" t="s">
        <v>411</v>
      </c>
      <c r="G254" s="34">
        <v>0</v>
      </c>
    </row>
    <row r="255" spans="1:7" ht="38.25" hidden="1">
      <c r="A255" s="63" t="s">
        <v>294</v>
      </c>
      <c r="B255" s="148" t="s">
        <v>27</v>
      </c>
      <c r="C255" s="21" t="s">
        <v>221</v>
      </c>
      <c r="D255" s="21" t="s">
        <v>218</v>
      </c>
      <c r="E255" s="21" t="s">
        <v>248</v>
      </c>
      <c r="F255" s="21" t="s">
        <v>322</v>
      </c>
      <c r="G255" s="34">
        <v>0</v>
      </c>
    </row>
    <row r="256" spans="1:7" ht="25.5" hidden="1">
      <c r="A256" s="139" t="s">
        <v>125</v>
      </c>
      <c r="B256" s="148" t="s">
        <v>27</v>
      </c>
      <c r="C256" s="21" t="s">
        <v>221</v>
      </c>
      <c r="D256" s="21" t="s">
        <v>218</v>
      </c>
      <c r="E256" s="21" t="s">
        <v>248</v>
      </c>
      <c r="F256" s="21" t="s">
        <v>115</v>
      </c>
      <c r="G256" s="34">
        <f>G257</f>
        <v>0</v>
      </c>
    </row>
    <row r="257" spans="1:7" ht="25.5" hidden="1">
      <c r="A257" s="63" t="s">
        <v>400</v>
      </c>
      <c r="B257" s="148" t="s">
        <v>27</v>
      </c>
      <c r="C257" s="21" t="s">
        <v>221</v>
      </c>
      <c r="D257" s="21" t="s">
        <v>218</v>
      </c>
      <c r="E257" s="21" t="s">
        <v>248</v>
      </c>
      <c r="F257" s="21" t="s">
        <v>405</v>
      </c>
      <c r="G257" s="34">
        <v>0</v>
      </c>
    </row>
    <row r="258" spans="1:7" ht="15.75" hidden="1">
      <c r="A258" s="63" t="s">
        <v>127</v>
      </c>
      <c r="B258" s="148" t="s">
        <v>27</v>
      </c>
      <c r="C258" s="21" t="s">
        <v>221</v>
      </c>
      <c r="D258" s="21" t="s">
        <v>218</v>
      </c>
      <c r="E258" s="21" t="s">
        <v>248</v>
      </c>
      <c r="F258" s="21" t="s">
        <v>119</v>
      </c>
      <c r="G258" s="34">
        <f>G259</f>
        <v>0</v>
      </c>
    </row>
    <row r="259" spans="1:7" ht="25.5" hidden="1">
      <c r="A259" s="63" t="s">
        <v>466</v>
      </c>
      <c r="B259" s="148" t="s">
        <v>27</v>
      </c>
      <c r="C259" s="21" t="s">
        <v>221</v>
      </c>
      <c r="D259" s="21" t="s">
        <v>218</v>
      </c>
      <c r="E259" s="21" t="s">
        <v>248</v>
      </c>
      <c r="F259" s="21" t="s">
        <v>344</v>
      </c>
      <c r="G259" s="34">
        <v>0</v>
      </c>
    </row>
    <row r="260" spans="1:7" ht="63.75">
      <c r="A260" s="62" t="s">
        <v>246</v>
      </c>
      <c r="B260" s="148" t="s">
        <v>27</v>
      </c>
      <c r="C260" s="17" t="s">
        <v>221</v>
      </c>
      <c r="D260" s="17" t="s">
        <v>218</v>
      </c>
      <c r="E260" s="17" t="s">
        <v>247</v>
      </c>
      <c r="F260" s="17"/>
      <c r="G260" s="33">
        <f>G261+G262+G263</f>
        <v>1439352.75</v>
      </c>
    </row>
    <row r="261" spans="1:7" ht="30" customHeight="1">
      <c r="A261" s="139" t="s">
        <v>122</v>
      </c>
      <c r="B261" s="148" t="s">
        <v>27</v>
      </c>
      <c r="C261" s="21" t="s">
        <v>221</v>
      </c>
      <c r="D261" s="21" t="s">
        <v>218</v>
      </c>
      <c r="E261" s="21" t="s">
        <v>247</v>
      </c>
      <c r="F261" s="21" t="s">
        <v>118</v>
      </c>
      <c r="G261" s="34">
        <v>1007130</v>
      </c>
    </row>
    <row r="262" spans="1:7" ht="25.5">
      <c r="A262" s="139" t="s">
        <v>125</v>
      </c>
      <c r="B262" s="148" t="s">
        <v>27</v>
      </c>
      <c r="C262" s="23" t="s">
        <v>221</v>
      </c>
      <c r="D262" s="23" t="s">
        <v>218</v>
      </c>
      <c r="E262" s="21" t="s">
        <v>247</v>
      </c>
      <c r="F262" s="21" t="s">
        <v>115</v>
      </c>
      <c r="G262" s="34">
        <v>257241.75</v>
      </c>
    </row>
    <row r="263" spans="1:7" ht="15.75">
      <c r="A263" s="139" t="s">
        <v>126</v>
      </c>
      <c r="B263" s="148" t="s">
        <v>27</v>
      </c>
      <c r="C263" s="23" t="s">
        <v>221</v>
      </c>
      <c r="D263" s="23" t="s">
        <v>218</v>
      </c>
      <c r="E263" s="21" t="s">
        <v>247</v>
      </c>
      <c r="F263" s="21" t="s">
        <v>120</v>
      </c>
      <c r="G263" s="34">
        <v>174981</v>
      </c>
    </row>
    <row r="264" spans="1:7" ht="16.5">
      <c r="A264" s="69" t="s">
        <v>401</v>
      </c>
      <c r="B264" s="149" t="s">
        <v>27</v>
      </c>
      <c r="C264" s="68">
        <v>10</v>
      </c>
      <c r="D264" s="68"/>
      <c r="E264" s="68"/>
      <c r="F264" s="68"/>
      <c r="G264" s="70">
        <f>G265+G271</f>
        <v>395352</v>
      </c>
    </row>
    <row r="265" spans="1:7" ht="15.75">
      <c r="A265" s="62" t="s">
        <v>210</v>
      </c>
      <c r="B265" s="148" t="s">
        <v>27</v>
      </c>
      <c r="C265" s="17">
        <v>10</v>
      </c>
      <c r="D265" s="17" t="s">
        <v>214</v>
      </c>
      <c r="E265" s="17"/>
      <c r="F265" s="17"/>
      <c r="G265" s="33">
        <f>G266</f>
        <v>372352</v>
      </c>
    </row>
    <row r="266" spans="1:7" ht="25.5">
      <c r="A266" s="123" t="s">
        <v>599</v>
      </c>
      <c r="B266" s="148" t="s">
        <v>27</v>
      </c>
      <c r="C266" s="17">
        <v>10</v>
      </c>
      <c r="D266" s="17" t="s">
        <v>214</v>
      </c>
      <c r="E266" s="17" t="s">
        <v>240</v>
      </c>
      <c r="F266" s="17"/>
      <c r="G266" s="33">
        <f>G267</f>
        <v>372352</v>
      </c>
    </row>
    <row r="267" spans="1:7" ht="25.5">
      <c r="A267" s="123" t="s">
        <v>245</v>
      </c>
      <c r="B267" s="148" t="s">
        <v>27</v>
      </c>
      <c r="C267" s="17" t="s">
        <v>408</v>
      </c>
      <c r="D267" s="17" t="s">
        <v>214</v>
      </c>
      <c r="E267" s="17" t="s">
        <v>244</v>
      </c>
      <c r="F267" s="17"/>
      <c r="G267" s="56">
        <f>G268</f>
        <v>372352</v>
      </c>
    </row>
    <row r="268" spans="1:7" ht="25.5">
      <c r="A268" s="62" t="s">
        <v>211</v>
      </c>
      <c r="B268" s="148" t="s">
        <v>27</v>
      </c>
      <c r="C268" s="17" t="s">
        <v>408</v>
      </c>
      <c r="D268" s="17" t="s">
        <v>214</v>
      </c>
      <c r="E268" s="17" t="s">
        <v>242</v>
      </c>
      <c r="F268" s="17"/>
      <c r="G268" s="33">
        <f>G269</f>
        <v>372352</v>
      </c>
    </row>
    <row r="269" spans="1:7" ht="25.5">
      <c r="A269" s="62" t="s">
        <v>234</v>
      </c>
      <c r="B269" s="148" t="s">
        <v>27</v>
      </c>
      <c r="C269" s="17">
        <v>10</v>
      </c>
      <c r="D269" s="17" t="s">
        <v>214</v>
      </c>
      <c r="E269" s="17" t="s">
        <v>243</v>
      </c>
      <c r="F269" s="17"/>
      <c r="G269" s="33">
        <f>G270</f>
        <v>372352</v>
      </c>
    </row>
    <row r="270" spans="1:7" ht="15.75">
      <c r="A270" s="63" t="s">
        <v>129</v>
      </c>
      <c r="B270" s="148" t="s">
        <v>27</v>
      </c>
      <c r="C270" s="21" t="s">
        <v>408</v>
      </c>
      <c r="D270" s="21" t="s">
        <v>214</v>
      </c>
      <c r="E270" s="21" t="s">
        <v>243</v>
      </c>
      <c r="F270" s="21" t="s">
        <v>123</v>
      </c>
      <c r="G270" s="34">
        <v>372352</v>
      </c>
    </row>
    <row r="271" spans="1:7" ht="15.75">
      <c r="A271" s="62" t="s">
        <v>420</v>
      </c>
      <c r="B271" s="148" t="s">
        <v>27</v>
      </c>
      <c r="C271" s="17">
        <v>10</v>
      </c>
      <c r="D271" s="17" t="s">
        <v>217</v>
      </c>
      <c r="E271" s="17"/>
      <c r="F271" s="17"/>
      <c r="G271" s="33">
        <f>G272+G278</f>
        <v>23000</v>
      </c>
    </row>
    <row r="272" spans="1:7" ht="38.25" hidden="1">
      <c r="A272" s="123" t="s">
        <v>144</v>
      </c>
      <c r="B272" s="148" t="s">
        <v>27</v>
      </c>
      <c r="C272" s="17">
        <v>10</v>
      </c>
      <c r="D272" s="17" t="s">
        <v>217</v>
      </c>
      <c r="E272" s="17" t="s">
        <v>240</v>
      </c>
      <c r="F272" s="17"/>
      <c r="G272" s="33">
        <f>G273</f>
        <v>20000</v>
      </c>
    </row>
    <row r="273" spans="1:7" ht="15" customHeight="1" hidden="1">
      <c r="A273" s="123" t="s">
        <v>245</v>
      </c>
      <c r="B273" s="148" t="s">
        <v>27</v>
      </c>
      <c r="C273" s="17" t="s">
        <v>408</v>
      </c>
      <c r="D273" s="17" t="s">
        <v>217</v>
      </c>
      <c r="E273" s="17" t="s">
        <v>244</v>
      </c>
      <c r="F273" s="17"/>
      <c r="G273" s="56">
        <f>G274</f>
        <v>20000</v>
      </c>
    </row>
    <row r="274" spans="1:7" ht="18" customHeight="1">
      <c r="A274" s="62" t="s">
        <v>211</v>
      </c>
      <c r="B274" s="148" t="s">
        <v>27</v>
      </c>
      <c r="C274" s="17" t="s">
        <v>408</v>
      </c>
      <c r="D274" s="17" t="s">
        <v>217</v>
      </c>
      <c r="E274" s="17" t="s">
        <v>242</v>
      </c>
      <c r="F274" s="17"/>
      <c r="G274" s="33">
        <f>G275</f>
        <v>20000</v>
      </c>
    </row>
    <row r="275" spans="1:7" ht="22.5" customHeight="1">
      <c r="A275" s="62" t="s">
        <v>402</v>
      </c>
      <c r="B275" s="148" t="s">
        <v>27</v>
      </c>
      <c r="C275" s="17">
        <v>10</v>
      </c>
      <c r="D275" s="17" t="s">
        <v>217</v>
      </c>
      <c r="E275" s="17" t="s">
        <v>241</v>
      </c>
      <c r="F275" s="17"/>
      <c r="G275" s="33">
        <f>G277</f>
        <v>20000</v>
      </c>
    </row>
    <row r="276" spans="1:7" ht="25.5" customHeight="1">
      <c r="A276" s="63" t="s">
        <v>129</v>
      </c>
      <c r="B276" s="148" t="s">
        <v>27</v>
      </c>
      <c r="C276" s="21" t="s">
        <v>408</v>
      </c>
      <c r="D276" s="21" t="s">
        <v>217</v>
      </c>
      <c r="E276" s="21" t="s">
        <v>241</v>
      </c>
      <c r="F276" s="21" t="s">
        <v>123</v>
      </c>
      <c r="G276" s="33">
        <f>G277</f>
        <v>20000</v>
      </c>
    </row>
    <row r="277" spans="1:7" ht="18" customHeight="1">
      <c r="A277" s="63" t="s">
        <v>403</v>
      </c>
      <c r="B277" s="148" t="s">
        <v>27</v>
      </c>
      <c r="C277" s="21" t="s">
        <v>408</v>
      </c>
      <c r="D277" s="21" t="s">
        <v>217</v>
      </c>
      <c r="E277" s="21" t="s">
        <v>241</v>
      </c>
      <c r="F277" s="21" t="s">
        <v>413</v>
      </c>
      <c r="G277" s="34">
        <v>20000</v>
      </c>
    </row>
    <row r="278" spans="1:7" ht="38.25">
      <c r="A278" s="138" t="s">
        <v>376</v>
      </c>
      <c r="B278" s="148" t="s">
        <v>27</v>
      </c>
      <c r="C278" s="17" t="s">
        <v>408</v>
      </c>
      <c r="D278" s="17" t="s">
        <v>217</v>
      </c>
      <c r="E278" s="17" t="s">
        <v>250</v>
      </c>
      <c r="F278" s="17"/>
      <c r="G278" s="33">
        <f>G279</f>
        <v>3000</v>
      </c>
    </row>
    <row r="279" spans="1:7" ht="38.25">
      <c r="A279" s="138" t="s">
        <v>379</v>
      </c>
      <c r="B279" s="148" t="s">
        <v>27</v>
      </c>
      <c r="C279" s="17" t="s">
        <v>408</v>
      </c>
      <c r="D279" s="17" t="s">
        <v>217</v>
      </c>
      <c r="E279" s="17" t="s">
        <v>249</v>
      </c>
      <c r="F279" s="17"/>
      <c r="G279" s="33">
        <f>G280</f>
        <v>3000</v>
      </c>
    </row>
    <row r="280" spans="1:7" ht="51">
      <c r="A280" s="140" t="s">
        <v>653</v>
      </c>
      <c r="B280" s="148" t="s">
        <v>27</v>
      </c>
      <c r="C280" s="17" t="s">
        <v>408</v>
      </c>
      <c r="D280" s="17" t="s">
        <v>217</v>
      </c>
      <c r="E280" s="17" t="s">
        <v>117</v>
      </c>
      <c r="F280" s="17"/>
      <c r="G280" s="33">
        <f>G282</f>
        <v>3000</v>
      </c>
    </row>
    <row r="281" spans="1:7" ht="15.75">
      <c r="A281" s="95" t="s">
        <v>130</v>
      </c>
      <c r="B281" s="148" t="s">
        <v>27</v>
      </c>
      <c r="C281" s="21" t="s">
        <v>408</v>
      </c>
      <c r="D281" s="21" t="s">
        <v>217</v>
      </c>
      <c r="E281" s="21" t="s">
        <v>117</v>
      </c>
      <c r="F281" s="21" t="s">
        <v>124</v>
      </c>
      <c r="G281" s="33">
        <f>G282</f>
        <v>3000</v>
      </c>
    </row>
    <row r="282" spans="1:7" ht="25.5">
      <c r="A282" s="139" t="s">
        <v>116</v>
      </c>
      <c r="B282" s="148" t="s">
        <v>27</v>
      </c>
      <c r="C282" s="21" t="s">
        <v>408</v>
      </c>
      <c r="D282" s="21" t="s">
        <v>217</v>
      </c>
      <c r="E282" s="21" t="s">
        <v>117</v>
      </c>
      <c r="F282" s="21" t="s">
        <v>412</v>
      </c>
      <c r="G282" s="34">
        <v>3000</v>
      </c>
    </row>
    <row r="283" spans="1:7" ht="16.5">
      <c r="A283" s="69" t="s">
        <v>224</v>
      </c>
      <c r="B283" s="149" t="s">
        <v>27</v>
      </c>
      <c r="C283" s="68">
        <v>11</v>
      </c>
      <c r="D283" s="68"/>
      <c r="E283" s="68"/>
      <c r="F283" s="68"/>
      <c r="G283" s="70">
        <f>G284</f>
        <v>30000</v>
      </c>
    </row>
    <row r="284" spans="1:7" ht="15.75">
      <c r="A284" s="62" t="s">
        <v>404</v>
      </c>
      <c r="B284" s="148" t="s">
        <v>27</v>
      </c>
      <c r="C284" s="17">
        <v>11</v>
      </c>
      <c r="D284" s="17" t="s">
        <v>214</v>
      </c>
      <c r="E284" s="17"/>
      <c r="F284" s="17"/>
      <c r="G284" s="33">
        <f>G285</f>
        <v>30000</v>
      </c>
    </row>
    <row r="285" spans="1:7" ht="25.5">
      <c r="A285" s="62" t="s">
        <v>145</v>
      </c>
      <c r="B285" s="148" t="s">
        <v>27</v>
      </c>
      <c r="C285" s="17">
        <v>11</v>
      </c>
      <c r="D285" s="17" t="s">
        <v>214</v>
      </c>
      <c r="E285" s="17" t="s">
        <v>237</v>
      </c>
      <c r="F285" s="17"/>
      <c r="G285" s="33">
        <f>G286</f>
        <v>30000</v>
      </c>
    </row>
    <row r="286" spans="1:7" ht="25.5">
      <c r="A286" s="62" t="s">
        <v>239</v>
      </c>
      <c r="B286" s="148" t="s">
        <v>27</v>
      </c>
      <c r="C286" s="17" t="s">
        <v>414</v>
      </c>
      <c r="D286" s="17" t="s">
        <v>214</v>
      </c>
      <c r="E286" s="17" t="s">
        <v>238</v>
      </c>
      <c r="F286" s="17"/>
      <c r="G286" s="56">
        <f>G287</f>
        <v>30000</v>
      </c>
    </row>
    <row r="287" spans="1:7" ht="15.75">
      <c r="A287" s="62" t="s">
        <v>225</v>
      </c>
      <c r="B287" s="148" t="s">
        <v>27</v>
      </c>
      <c r="C287" s="17">
        <v>11</v>
      </c>
      <c r="D287" s="17" t="s">
        <v>214</v>
      </c>
      <c r="E287" s="17" t="s">
        <v>236</v>
      </c>
      <c r="F287" s="17"/>
      <c r="G287" s="33">
        <f>G288</f>
        <v>30000</v>
      </c>
    </row>
    <row r="288" spans="1:7" ht="25.5">
      <c r="A288" s="139" t="s">
        <v>125</v>
      </c>
      <c r="B288" s="148" t="s">
        <v>27</v>
      </c>
      <c r="C288" s="21" t="s">
        <v>414</v>
      </c>
      <c r="D288" s="21" t="s">
        <v>214</v>
      </c>
      <c r="E288" s="21" t="s">
        <v>236</v>
      </c>
      <c r="F288" s="21" t="s">
        <v>115</v>
      </c>
      <c r="G288" s="34">
        <v>30000</v>
      </c>
    </row>
    <row r="289" spans="1:8" ht="15.75">
      <c r="A289" s="66" t="s">
        <v>421</v>
      </c>
      <c r="B289" s="150"/>
      <c r="C289" s="52"/>
      <c r="D289" s="52"/>
      <c r="E289" s="52"/>
      <c r="F289" s="52"/>
      <c r="G289" s="53">
        <f>G8+G56+G63+G90+G122+G228+G238+G264+G283</f>
        <v>58217766</v>
      </c>
      <c r="H289" t="s">
        <v>734</v>
      </c>
    </row>
  </sheetData>
  <sheetProtection/>
  <mergeCells count="4">
    <mergeCell ref="A4:G4"/>
    <mergeCell ref="A1:G1"/>
    <mergeCell ref="A6:A7"/>
    <mergeCell ref="A3:G3"/>
  </mergeCells>
  <printOptions/>
  <pageMargins left="0.38" right="0.36" top="0.36" bottom="0.37" header="0.36" footer="0.3"/>
  <pageSetup fitToHeight="0" fitToWidth="1"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60"/>
  <sheetViews>
    <sheetView view="pageBreakPreview" zoomScaleSheetLayoutView="100" workbookViewId="0" topLeftCell="A1">
      <selection activeCell="A2" sqref="A2"/>
    </sheetView>
  </sheetViews>
  <sheetFormatPr defaultColWidth="9.140625" defaultRowHeight="15"/>
  <cols>
    <col min="1" max="1" width="55.28125" style="127" customWidth="1"/>
    <col min="2" max="2" width="8.7109375" style="18" customWidth="1"/>
    <col min="3" max="3" width="5.8515625" style="18" customWidth="1"/>
    <col min="4" max="4" width="5.57421875" style="18" customWidth="1"/>
    <col min="5" max="5" width="16.7109375" style="18" customWidth="1"/>
    <col min="6" max="6" width="8.421875" style="18" customWidth="1"/>
    <col min="7" max="7" width="16.28125" style="18" customWidth="1"/>
    <col min="8" max="8" width="16.57421875" style="20" customWidth="1"/>
    <col min="9" max="9" width="3.8515625" style="0" customWidth="1"/>
  </cols>
  <sheetData>
    <row r="1" spans="1:8" ht="78" customHeight="1">
      <c r="A1" s="318" t="s">
        <v>774</v>
      </c>
      <c r="B1" s="318"/>
      <c r="C1" s="318"/>
      <c r="D1" s="318"/>
      <c r="E1" s="318"/>
      <c r="F1" s="318"/>
      <c r="G1" s="318"/>
      <c r="H1" s="318"/>
    </row>
    <row r="2" spans="1:8" ht="12.75" customHeight="1">
      <c r="A2" s="270"/>
      <c r="B2" s="270"/>
      <c r="C2" s="270"/>
      <c r="D2" s="270"/>
      <c r="E2" s="270"/>
      <c r="F2" s="270"/>
      <c r="G2" s="270"/>
      <c r="H2" s="270"/>
    </row>
    <row r="3" spans="1:8" ht="87.75" customHeight="1">
      <c r="A3" s="318" t="s">
        <v>752</v>
      </c>
      <c r="B3" s="318"/>
      <c r="C3" s="318"/>
      <c r="D3" s="318"/>
      <c r="E3" s="318"/>
      <c r="F3" s="318"/>
      <c r="G3" s="318"/>
      <c r="H3" s="318"/>
    </row>
    <row r="4" spans="1:8" ht="50.25" customHeight="1">
      <c r="A4" s="319" t="s">
        <v>702</v>
      </c>
      <c r="B4" s="323"/>
      <c r="C4" s="323"/>
      <c r="D4" s="323"/>
      <c r="E4" s="323"/>
      <c r="F4" s="323"/>
      <c r="G4" s="323"/>
      <c r="H4" s="323"/>
    </row>
    <row r="5" spans="1:9" ht="26.25" customHeight="1">
      <c r="A5" s="321" t="s">
        <v>226</v>
      </c>
      <c r="B5" s="218" t="s">
        <v>227</v>
      </c>
      <c r="C5" s="218"/>
      <c r="D5" s="218"/>
      <c r="E5" s="218"/>
      <c r="F5" s="218"/>
      <c r="G5" s="230" t="s">
        <v>183</v>
      </c>
      <c r="H5" s="230" t="s">
        <v>183</v>
      </c>
      <c r="I5" s="11"/>
    </row>
    <row r="6" spans="1:9" ht="34.5" customHeight="1">
      <c r="A6" s="322"/>
      <c r="B6" s="218" t="s">
        <v>228</v>
      </c>
      <c r="C6" s="218" t="s">
        <v>229</v>
      </c>
      <c r="D6" s="218" t="s">
        <v>230</v>
      </c>
      <c r="E6" s="218" t="s">
        <v>231</v>
      </c>
      <c r="F6" s="218" t="s">
        <v>181</v>
      </c>
      <c r="G6" s="230" t="s">
        <v>627</v>
      </c>
      <c r="H6" s="230" t="s">
        <v>701</v>
      </c>
      <c r="I6" s="11"/>
    </row>
    <row r="7" spans="1:9" ht="23.25" customHeight="1">
      <c r="A7" s="69" t="s">
        <v>374</v>
      </c>
      <c r="B7" s="58" t="s">
        <v>27</v>
      </c>
      <c r="C7" s="68" t="s">
        <v>214</v>
      </c>
      <c r="D7" s="68"/>
      <c r="E7" s="68"/>
      <c r="F7" s="68"/>
      <c r="G7" s="70">
        <f>G8+G13+G21+G29+G34</f>
        <v>4082358.2</v>
      </c>
      <c r="H7" s="70">
        <f>H8+H13+H21+H29+H34</f>
        <v>4943067</v>
      </c>
      <c r="I7" s="11"/>
    </row>
    <row r="8" spans="1:9" ht="37.5" customHeight="1">
      <c r="A8" s="62" t="s">
        <v>375</v>
      </c>
      <c r="B8" s="148" t="s">
        <v>27</v>
      </c>
      <c r="C8" s="17" t="s">
        <v>214</v>
      </c>
      <c r="D8" s="17" t="s">
        <v>216</v>
      </c>
      <c r="E8" s="17"/>
      <c r="F8" s="17"/>
      <c r="G8" s="33">
        <f aca="true" t="shared" si="0" ref="G8:H10">G9</f>
        <v>463200</v>
      </c>
      <c r="H8" s="33">
        <f t="shared" si="0"/>
        <v>463200</v>
      </c>
      <c r="I8" s="11"/>
    </row>
    <row r="9" spans="1:8" ht="38.25">
      <c r="A9" s="62" t="s">
        <v>376</v>
      </c>
      <c r="B9" s="148" t="s">
        <v>27</v>
      </c>
      <c r="C9" s="17" t="s">
        <v>214</v>
      </c>
      <c r="D9" s="17" t="s">
        <v>216</v>
      </c>
      <c r="E9" s="17" t="s">
        <v>250</v>
      </c>
      <c r="F9" s="17"/>
      <c r="G9" s="33">
        <f t="shared" si="0"/>
        <v>463200</v>
      </c>
      <c r="H9" s="33">
        <f t="shared" si="0"/>
        <v>463200</v>
      </c>
    </row>
    <row r="10" spans="1:8" ht="38.25">
      <c r="A10" s="62" t="s">
        <v>95</v>
      </c>
      <c r="B10" s="148" t="s">
        <v>27</v>
      </c>
      <c r="C10" s="17" t="s">
        <v>214</v>
      </c>
      <c r="D10" s="17" t="s">
        <v>216</v>
      </c>
      <c r="E10" s="17" t="s">
        <v>249</v>
      </c>
      <c r="F10" s="17"/>
      <c r="G10" s="33">
        <f t="shared" si="0"/>
        <v>463200</v>
      </c>
      <c r="H10" s="33">
        <f t="shared" si="0"/>
        <v>463200</v>
      </c>
    </row>
    <row r="11" spans="1:8" ht="15.75">
      <c r="A11" s="62" t="s">
        <v>377</v>
      </c>
      <c r="B11" s="148" t="s">
        <v>27</v>
      </c>
      <c r="C11" s="17" t="s">
        <v>214</v>
      </c>
      <c r="D11" s="17" t="s">
        <v>216</v>
      </c>
      <c r="E11" s="29" t="s">
        <v>276</v>
      </c>
      <c r="F11" s="17"/>
      <c r="G11" s="33">
        <f>G12</f>
        <v>463200</v>
      </c>
      <c r="H11" s="33">
        <f>H12</f>
        <v>463200</v>
      </c>
    </row>
    <row r="12" spans="1:8" ht="25.5">
      <c r="A12" s="139" t="s">
        <v>122</v>
      </c>
      <c r="B12" s="148" t="s">
        <v>27</v>
      </c>
      <c r="C12" s="21" t="s">
        <v>214</v>
      </c>
      <c r="D12" s="21" t="s">
        <v>216</v>
      </c>
      <c r="E12" s="23" t="s">
        <v>276</v>
      </c>
      <c r="F12" s="21" t="s">
        <v>118</v>
      </c>
      <c r="G12" s="34">
        <v>463200</v>
      </c>
      <c r="H12" s="34">
        <v>463200</v>
      </c>
    </row>
    <row r="13" spans="1:8" ht="38.25">
      <c r="A13" s="62" t="s">
        <v>378</v>
      </c>
      <c r="B13" s="148" t="s">
        <v>27</v>
      </c>
      <c r="C13" s="17" t="s">
        <v>214</v>
      </c>
      <c r="D13" s="17" t="s">
        <v>218</v>
      </c>
      <c r="E13" s="17"/>
      <c r="F13" s="17"/>
      <c r="G13" s="33">
        <f aca="true" t="shared" si="1" ref="G13:H15">G14</f>
        <v>893590.2</v>
      </c>
      <c r="H13" s="33">
        <f t="shared" si="1"/>
        <v>895900</v>
      </c>
    </row>
    <row r="14" spans="1:8" ht="38.25">
      <c r="A14" s="62" t="s">
        <v>376</v>
      </c>
      <c r="B14" s="148" t="s">
        <v>27</v>
      </c>
      <c r="C14" s="17" t="s">
        <v>214</v>
      </c>
      <c r="D14" s="17" t="s">
        <v>218</v>
      </c>
      <c r="E14" s="17" t="s">
        <v>250</v>
      </c>
      <c r="F14" s="17"/>
      <c r="G14" s="33">
        <f t="shared" si="1"/>
        <v>893590.2</v>
      </c>
      <c r="H14" s="33">
        <f t="shared" si="1"/>
        <v>895900</v>
      </c>
    </row>
    <row r="15" spans="1:8" ht="38.25">
      <c r="A15" s="62" t="s">
        <v>379</v>
      </c>
      <c r="B15" s="148" t="s">
        <v>27</v>
      </c>
      <c r="C15" s="17" t="s">
        <v>214</v>
      </c>
      <c r="D15" s="17" t="s">
        <v>218</v>
      </c>
      <c r="E15" s="17" t="s">
        <v>249</v>
      </c>
      <c r="F15" s="17"/>
      <c r="G15" s="33">
        <f t="shared" si="1"/>
        <v>893590.2</v>
      </c>
      <c r="H15" s="33">
        <f t="shared" si="1"/>
        <v>895900</v>
      </c>
    </row>
    <row r="16" spans="1:8" ht="15.75">
      <c r="A16" s="62" t="s">
        <v>380</v>
      </c>
      <c r="B16" s="148" t="s">
        <v>27</v>
      </c>
      <c r="C16" s="17" t="s">
        <v>214</v>
      </c>
      <c r="D16" s="17" t="s">
        <v>218</v>
      </c>
      <c r="E16" s="17" t="s">
        <v>277</v>
      </c>
      <c r="F16" s="17"/>
      <c r="G16" s="33">
        <f>G17+G18+G19+G20+G27</f>
        <v>893590.2</v>
      </c>
      <c r="H16" s="33">
        <f>H17+H18+H19+H20+H27</f>
        <v>895900</v>
      </c>
    </row>
    <row r="17" spans="1:8" ht="25.5">
      <c r="A17" s="139" t="s">
        <v>122</v>
      </c>
      <c r="B17" s="148" t="s">
        <v>27</v>
      </c>
      <c r="C17" s="21" t="s">
        <v>214</v>
      </c>
      <c r="D17" s="21" t="s">
        <v>218</v>
      </c>
      <c r="E17" s="21" t="s">
        <v>277</v>
      </c>
      <c r="F17" s="21" t="s">
        <v>118</v>
      </c>
      <c r="G17" s="34">
        <v>293900</v>
      </c>
      <c r="H17" s="34">
        <v>440900</v>
      </c>
    </row>
    <row r="18" spans="1:8" ht="25.5">
      <c r="A18" s="139" t="s">
        <v>125</v>
      </c>
      <c r="B18" s="148" t="s">
        <v>27</v>
      </c>
      <c r="C18" s="21" t="s">
        <v>214</v>
      </c>
      <c r="D18" s="21" t="s">
        <v>218</v>
      </c>
      <c r="E18" s="21" t="s">
        <v>277</v>
      </c>
      <c r="F18" s="21" t="s">
        <v>115</v>
      </c>
      <c r="G18" s="34">
        <v>597690.2</v>
      </c>
      <c r="H18" s="34">
        <v>453000</v>
      </c>
    </row>
    <row r="19" spans="1:8" ht="15.75">
      <c r="A19" s="63" t="s">
        <v>146</v>
      </c>
      <c r="B19" s="148" t="s">
        <v>27</v>
      </c>
      <c r="C19" s="21" t="s">
        <v>214</v>
      </c>
      <c r="D19" s="21" t="s">
        <v>218</v>
      </c>
      <c r="E19" s="21" t="s">
        <v>277</v>
      </c>
      <c r="F19" s="21" t="s">
        <v>119</v>
      </c>
      <c r="G19" s="34">
        <v>0</v>
      </c>
      <c r="H19" s="34">
        <v>0</v>
      </c>
    </row>
    <row r="20" spans="1:8" ht="15.75">
      <c r="A20" s="63" t="s">
        <v>126</v>
      </c>
      <c r="B20" s="148" t="s">
        <v>27</v>
      </c>
      <c r="C20" s="21" t="s">
        <v>214</v>
      </c>
      <c r="D20" s="21" t="s">
        <v>218</v>
      </c>
      <c r="E20" s="21" t="s">
        <v>277</v>
      </c>
      <c r="F20" s="21" t="s">
        <v>120</v>
      </c>
      <c r="G20" s="34">
        <v>1000</v>
      </c>
      <c r="H20" s="34">
        <v>1000</v>
      </c>
    </row>
    <row r="21" spans="1:8" ht="15.75" hidden="1">
      <c r="A21" s="62" t="s">
        <v>315</v>
      </c>
      <c r="B21" s="148" t="s">
        <v>27</v>
      </c>
      <c r="C21" s="17" t="s">
        <v>214</v>
      </c>
      <c r="D21" s="17" t="s">
        <v>220</v>
      </c>
      <c r="E21" s="17"/>
      <c r="F21" s="17"/>
      <c r="G21" s="33">
        <f>SUM(G22)</f>
        <v>0</v>
      </c>
      <c r="H21" s="33">
        <f>SUM(H22)</f>
        <v>0</v>
      </c>
    </row>
    <row r="22" spans="1:8" ht="38.25" hidden="1">
      <c r="A22" s="62" t="s">
        <v>376</v>
      </c>
      <c r="B22" s="148" t="s">
        <v>27</v>
      </c>
      <c r="C22" s="17" t="s">
        <v>214</v>
      </c>
      <c r="D22" s="17" t="s">
        <v>220</v>
      </c>
      <c r="E22" s="17" t="s">
        <v>250</v>
      </c>
      <c r="F22" s="17"/>
      <c r="G22" s="33">
        <f>SUM(G23)</f>
        <v>0</v>
      </c>
      <c r="H22" s="33">
        <f>SUM(H23)</f>
        <v>0</v>
      </c>
    </row>
    <row r="23" spans="1:8" ht="38.25" hidden="1">
      <c r="A23" s="62" t="s">
        <v>379</v>
      </c>
      <c r="B23" s="148" t="s">
        <v>27</v>
      </c>
      <c r="C23" s="17" t="s">
        <v>214</v>
      </c>
      <c r="D23" s="17" t="s">
        <v>220</v>
      </c>
      <c r="E23" s="17" t="s">
        <v>249</v>
      </c>
      <c r="F23" s="17"/>
      <c r="G23" s="33">
        <f>SUM(G25+G26)</f>
        <v>0</v>
      </c>
      <c r="H23" s="33">
        <f>SUM(H25+H26)</f>
        <v>0</v>
      </c>
    </row>
    <row r="24" spans="1:8" ht="25.5" hidden="1">
      <c r="A24" s="139" t="s">
        <v>125</v>
      </c>
      <c r="B24" s="148" t="s">
        <v>27</v>
      </c>
      <c r="C24" s="21" t="s">
        <v>214</v>
      </c>
      <c r="D24" s="21" t="s">
        <v>220</v>
      </c>
      <c r="E24" s="21" t="s">
        <v>316</v>
      </c>
      <c r="F24" s="21" t="s">
        <v>115</v>
      </c>
      <c r="G24" s="33">
        <f>G25+G26</f>
        <v>0</v>
      </c>
      <c r="H24" s="33">
        <f>H25+H26</f>
        <v>0</v>
      </c>
    </row>
    <row r="25" spans="1:8" ht="24.75" customHeight="1" hidden="1">
      <c r="A25" s="63" t="s">
        <v>381</v>
      </c>
      <c r="B25" s="148" t="s">
        <v>27</v>
      </c>
      <c r="C25" s="21" t="s">
        <v>214</v>
      </c>
      <c r="D25" s="21" t="s">
        <v>220</v>
      </c>
      <c r="E25" s="21" t="s">
        <v>106</v>
      </c>
      <c r="F25" s="21" t="s">
        <v>405</v>
      </c>
      <c r="G25" s="34">
        <v>0</v>
      </c>
      <c r="H25" s="34">
        <v>0</v>
      </c>
    </row>
    <row r="26" spans="1:8" ht="0.75" customHeight="1">
      <c r="A26" s="63" t="s">
        <v>381</v>
      </c>
      <c r="B26" s="148" t="s">
        <v>27</v>
      </c>
      <c r="C26" s="21" t="s">
        <v>214</v>
      </c>
      <c r="D26" s="21" t="s">
        <v>220</v>
      </c>
      <c r="E26" s="21" t="s">
        <v>316</v>
      </c>
      <c r="F26" s="21" t="s">
        <v>405</v>
      </c>
      <c r="G26" s="34">
        <v>0</v>
      </c>
      <c r="H26" s="34">
        <v>0</v>
      </c>
    </row>
    <row r="27" spans="1:8" ht="51">
      <c r="A27" s="62" t="s">
        <v>558</v>
      </c>
      <c r="B27" s="235" t="s">
        <v>27</v>
      </c>
      <c r="C27" s="17" t="s">
        <v>214</v>
      </c>
      <c r="D27" s="17" t="s">
        <v>218</v>
      </c>
      <c r="E27" s="17" t="s">
        <v>555</v>
      </c>
      <c r="F27" s="17"/>
      <c r="G27" s="33">
        <f>G28</f>
        <v>1000</v>
      </c>
      <c r="H27" s="33">
        <f>H28</f>
        <v>1000</v>
      </c>
    </row>
    <row r="28" spans="1:8" ht="29.25" customHeight="1">
      <c r="A28" s="139" t="s">
        <v>125</v>
      </c>
      <c r="B28" s="148" t="s">
        <v>27</v>
      </c>
      <c r="C28" s="21" t="s">
        <v>214</v>
      </c>
      <c r="D28" s="21" t="s">
        <v>218</v>
      </c>
      <c r="E28" s="21" t="s">
        <v>561</v>
      </c>
      <c r="F28" s="21" t="s">
        <v>115</v>
      </c>
      <c r="G28" s="34">
        <v>1000</v>
      </c>
      <c r="H28" s="34">
        <v>1000</v>
      </c>
    </row>
    <row r="29" spans="1:8" ht="21.75" customHeight="1">
      <c r="A29" s="102" t="s">
        <v>96</v>
      </c>
      <c r="B29" s="148" t="s">
        <v>27</v>
      </c>
      <c r="C29" s="103" t="s">
        <v>214</v>
      </c>
      <c r="D29" s="103" t="s">
        <v>414</v>
      </c>
      <c r="E29" s="104"/>
      <c r="F29" s="104"/>
      <c r="G29" s="33">
        <f aca="true" t="shared" si="2" ref="G29:H32">G30</f>
        <v>50000</v>
      </c>
      <c r="H29" s="33">
        <f t="shared" si="2"/>
        <v>50000</v>
      </c>
    </row>
    <row r="30" spans="1:8" ht="38.25">
      <c r="A30" s="141" t="s">
        <v>97</v>
      </c>
      <c r="B30" s="148" t="s">
        <v>27</v>
      </c>
      <c r="C30" s="184" t="s">
        <v>214</v>
      </c>
      <c r="D30" s="184" t="s">
        <v>414</v>
      </c>
      <c r="E30" s="184" t="s">
        <v>250</v>
      </c>
      <c r="F30" s="184"/>
      <c r="G30" s="33">
        <f t="shared" si="2"/>
        <v>50000</v>
      </c>
      <c r="H30" s="33">
        <f t="shared" si="2"/>
        <v>50000</v>
      </c>
    </row>
    <row r="31" spans="1:8" ht="38.25">
      <c r="A31" s="141" t="s">
        <v>98</v>
      </c>
      <c r="B31" s="148" t="s">
        <v>27</v>
      </c>
      <c r="C31" s="184" t="s">
        <v>214</v>
      </c>
      <c r="D31" s="184" t="s">
        <v>414</v>
      </c>
      <c r="E31" s="184" t="s">
        <v>249</v>
      </c>
      <c r="F31" s="184"/>
      <c r="G31" s="33">
        <f t="shared" si="2"/>
        <v>50000</v>
      </c>
      <c r="H31" s="33">
        <f t="shared" si="2"/>
        <v>50000</v>
      </c>
    </row>
    <row r="32" spans="1:8" ht="15.75">
      <c r="A32" s="141" t="s">
        <v>99</v>
      </c>
      <c r="B32" s="148" t="s">
        <v>27</v>
      </c>
      <c r="C32" s="184" t="s">
        <v>214</v>
      </c>
      <c r="D32" s="184" t="s">
        <v>414</v>
      </c>
      <c r="E32" s="184" t="s">
        <v>100</v>
      </c>
      <c r="F32" s="184"/>
      <c r="G32" s="33">
        <f t="shared" si="2"/>
        <v>50000</v>
      </c>
      <c r="H32" s="33">
        <f t="shared" si="2"/>
        <v>50000</v>
      </c>
    </row>
    <row r="33" spans="1:8" ht="15.75">
      <c r="A33" s="141" t="s">
        <v>101</v>
      </c>
      <c r="B33" s="148" t="s">
        <v>27</v>
      </c>
      <c r="C33" s="184" t="s">
        <v>214</v>
      </c>
      <c r="D33" s="184" t="s">
        <v>414</v>
      </c>
      <c r="E33" s="184" t="s">
        <v>100</v>
      </c>
      <c r="F33" s="184" t="s">
        <v>102</v>
      </c>
      <c r="G33" s="34">
        <v>50000</v>
      </c>
      <c r="H33" s="34">
        <v>50000</v>
      </c>
    </row>
    <row r="34" spans="1:8" ht="15.75">
      <c r="A34" s="64" t="s">
        <v>187</v>
      </c>
      <c r="B34" s="148" t="s">
        <v>27</v>
      </c>
      <c r="C34" s="54" t="s">
        <v>214</v>
      </c>
      <c r="D34" s="54">
        <v>13</v>
      </c>
      <c r="E34" s="55"/>
      <c r="F34" s="55"/>
      <c r="G34" s="56">
        <f>G35+G48+G39+G42+G45</f>
        <v>2675568</v>
      </c>
      <c r="H34" s="56">
        <f>H35+H48+H39+H42+H45</f>
        <v>3533967</v>
      </c>
    </row>
    <row r="35" spans="1:8" ht="51">
      <c r="A35" s="167" t="s">
        <v>142</v>
      </c>
      <c r="B35" s="148" t="s">
        <v>27</v>
      </c>
      <c r="C35" s="17" t="s">
        <v>214</v>
      </c>
      <c r="D35" s="17">
        <v>13</v>
      </c>
      <c r="E35" s="17" t="s">
        <v>260</v>
      </c>
      <c r="F35" s="17"/>
      <c r="G35" s="33">
        <f aca="true" t="shared" si="3" ref="G35:H37">G36</f>
        <v>5000</v>
      </c>
      <c r="H35" s="33">
        <f t="shared" si="3"/>
        <v>0</v>
      </c>
    </row>
    <row r="36" spans="1:8" ht="25.5">
      <c r="A36" s="62" t="s">
        <v>259</v>
      </c>
      <c r="B36" s="148" t="s">
        <v>27</v>
      </c>
      <c r="C36" s="17" t="s">
        <v>214</v>
      </c>
      <c r="D36" s="17" t="s">
        <v>280</v>
      </c>
      <c r="E36" s="17" t="s">
        <v>258</v>
      </c>
      <c r="F36" s="17"/>
      <c r="G36" s="33">
        <f t="shared" si="3"/>
        <v>5000</v>
      </c>
      <c r="H36" s="33">
        <f t="shared" si="3"/>
        <v>0</v>
      </c>
    </row>
    <row r="37" spans="1:8" ht="25.5">
      <c r="A37" s="62" t="s">
        <v>383</v>
      </c>
      <c r="B37" s="148" t="s">
        <v>27</v>
      </c>
      <c r="C37" s="17" t="s">
        <v>214</v>
      </c>
      <c r="D37" s="17">
        <v>13</v>
      </c>
      <c r="E37" s="17" t="s">
        <v>257</v>
      </c>
      <c r="F37" s="17"/>
      <c r="G37" s="33">
        <f t="shared" si="3"/>
        <v>5000</v>
      </c>
      <c r="H37" s="33">
        <f t="shared" si="3"/>
        <v>0</v>
      </c>
    </row>
    <row r="38" spans="1:8" ht="25.5">
      <c r="A38" s="139" t="s">
        <v>125</v>
      </c>
      <c r="B38" s="148" t="s">
        <v>27</v>
      </c>
      <c r="C38" s="21" t="s">
        <v>214</v>
      </c>
      <c r="D38" s="21" t="s">
        <v>407</v>
      </c>
      <c r="E38" s="21" t="s">
        <v>257</v>
      </c>
      <c r="F38" s="21" t="s">
        <v>115</v>
      </c>
      <c r="G38" s="34">
        <v>5000</v>
      </c>
      <c r="H38" s="34">
        <v>0</v>
      </c>
    </row>
    <row r="39" spans="1:8" ht="38.25">
      <c r="A39" s="174" t="s">
        <v>479</v>
      </c>
      <c r="B39" s="148" t="s">
        <v>27</v>
      </c>
      <c r="C39" s="17" t="s">
        <v>214</v>
      </c>
      <c r="D39" s="17" t="s">
        <v>407</v>
      </c>
      <c r="E39" s="185" t="s">
        <v>480</v>
      </c>
      <c r="F39" s="21"/>
      <c r="G39" s="33">
        <f>G40</f>
        <v>10000</v>
      </c>
      <c r="H39" s="33">
        <f>H40</f>
        <v>0</v>
      </c>
    </row>
    <row r="40" spans="1:8" ht="25.5">
      <c r="A40" s="158" t="s">
        <v>485</v>
      </c>
      <c r="B40" s="148" t="s">
        <v>27</v>
      </c>
      <c r="C40" s="21" t="s">
        <v>214</v>
      </c>
      <c r="D40" s="21" t="s">
        <v>407</v>
      </c>
      <c r="E40" s="204" t="s">
        <v>481</v>
      </c>
      <c r="F40" s="21"/>
      <c r="G40" s="34">
        <f>G41</f>
        <v>10000</v>
      </c>
      <c r="H40" s="34">
        <f>H41</f>
        <v>0</v>
      </c>
    </row>
    <row r="41" spans="1:8" ht="25.5">
      <c r="A41" s="139" t="s">
        <v>125</v>
      </c>
      <c r="B41" s="148" t="s">
        <v>27</v>
      </c>
      <c r="C41" s="21" t="s">
        <v>214</v>
      </c>
      <c r="D41" s="21" t="s">
        <v>407</v>
      </c>
      <c r="E41" s="204" t="s">
        <v>482</v>
      </c>
      <c r="F41" s="21" t="s">
        <v>115</v>
      </c>
      <c r="G41" s="34">
        <v>10000</v>
      </c>
      <c r="H41" s="34">
        <v>0</v>
      </c>
    </row>
    <row r="42" spans="1:8" ht="25.5">
      <c r="A42" s="138" t="s">
        <v>636</v>
      </c>
      <c r="B42" s="235" t="s">
        <v>27</v>
      </c>
      <c r="C42" s="17" t="s">
        <v>214</v>
      </c>
      <c r="D42" s="17" t="s">
        <v>407</v>
      </c>
      <c r="E42" s="153" t="s">
        <v>638</v>
      </c>
      <c r="F42" s="17"/>
      <c r="G42" s="33">
        <f>G43</f>
        <v>327000</v>
      </c>
      <c r="H42" s="33">
        <f>H43</f>
        <v>327000</v>
      </c>
    </row>
    <row r="43" spans="1:8" ht="25.5">
      <c r="A43" s="139" t="s">
        <v>637</v>
      </c>
      <c r="B43" s="148" t="s">
        <v>27</v>
      </c>
      <c r="C43" s="21" t="s">
        <v>214</v>
      </c>
      <c r="D43" s="21" t="s">
        <v>407</v>
      </c>
      <c r="E43" s="204" t="s">
        <v>640</v>
      </c>
      <c r="F43" s="21"/>
      <c r="G43" s="34">
        <f>G44</f>
        <v>327000</v>
      </c>
      <c r="H43" s="34">
        <f>H44</f>
        <v>327000</v>
      </c>
    </row>
    <row r="44" spans="1:8" ht="25.5">
      <c r="A44" s="139" t="s">
        <v>125</v>
      </c>
      <c r="B44" s="148" t="s">
        <v>27</v>
      </c>
      <c r="C44" s="21" t="s">
        <v>214</v>
      </c>
      <c r="D44" s="21" t="s">
        <v>407</v>
      </c>
      <c r="E44" s="204" t="s">
        <v>639</v>
      </c>
      <c r="F44" s="21" t="s">
        <v>115</v>
      </c>
      <c r="G44" s="34">
        <v>327000</v>
      </c>
      <c r="H44" s="34">
        <v>327000</v>
      </c>
    </row>
    <row r="45" spans="1:8" ht="25.5">
      <c r="A45" s="62" t="s">
        <v>696</v>
      </c>
      <c r="B45" s="148" t="s">
        <v>27</v>
      </c>
      <c r="C45" s="21" t="s">
        <v>214</v>
      </c>
      <c r="D45" s="21" t="s">
        <v>407</v>
      </c>
      <c r="E45" s="185" t="s">
        <v>685</v>
      </c>
      <c r="F45" s="185"/>
      <c r="G45" s="33">
        <f>G46</f>
        <v>0</v>
      </c>
      <c r="H45" s="33">
        <f>H46</f>
        <v>0</v>
      </c>
    </row>
    <row r="46" spans="1:8" ht="25.5">
      <c r="A46" s="141" t="s">
        <v>688</v>
      </c>
      <c r="B46" s="148" t="s">
        <v>27</v>
      </c>
      <c r="C46" s="21" t="s">
        <v>214</v>
      </c>
      <c r="D46" s="21" t="s">
        <v>407</v>
      </c>
      <c r="E46" s="187" t="s">
        <v>687</v>
      </c>
      <c r="F46" s="185"/>
      <c r="G46" s="34">
        <f>G47</f>
        <v>0</v>
      </c>
      <c r="H46" s="34">
        <f>H47</f>
        <v>0</v>
      </c>
    </row>
    <row r="47" spans="1:8" ht="25.5">
      <c r="A47" s="139" t="s">
        <v>125</v>
      </c>
      <c r="B47" s="148" t="s">
        <v>27</v>
      </c>
      <c r="C47" s="21" t="s">
        <v>214</v>
      </c>
      <c r="D47" s="21" t="s">
        <v>407</v>
      </c>
      <c r="E47" s="187" t="s">
        <v>687</v>
      </c>
      <c r="F47" s="187" t="s">
        <v>115</v>
      </c>
      <c r="G47" s="34">
        <v>0</v>
      </c>
      <c r="H47" s="34">
        <v>0</v>
      </c>
    </row>
    <row r="48" spans="1:8" ht="38.25">
      <c r="A48" s="62" t="s">
        <v>376</v>
      </c>
      <c r="B48" s="148" t="s">
        <v>27</v>
      </c>
      <c r="C48" s="17" t="s">
        <v>214</v>
      </c>
      <c r="D48" s="17">
        <v>13</v>
      </c>
      <c r="E48" s="17" t="s">
        <v>250</v>
      </c>
      <c r="F48" s="17"/>
      <c r="G48" s="33">
        <f>G49</f>
        <v>2333568</v>
      </c>
      <c r="H48" s="33">
        <f>H49</f>
        <v>3206967</v>
      </c>
    </row>
    <row r="49" spans="1:8" ht="38.25">
      <c r="A49" s="62" t="s">
        <v>379</v>
      </c>
      <c r="B49" s="148" t="s">
        <v>27</v>
      </c>
      <c r="C49" s="17" t="s">
        <v>214</v>
      </c>
      <c r="D49" s="17">
        <v>13</v>
      </c>
      <c r="E49" s="17" t="s">
        <v>249</v>
      </c>
      <c r="F49" s="17"/>
      <c r="G49" s="33">
        <f>G54+G50</f>
        <v>2333568</v>
      </c>
      <c r="H49" s="33">
        <f>H54+H50</f>
        <v>3206967</v>
      </c>
    </row>
    <row r="50" spans="1:8" ht="25.5">
      <c r="A50" s="62" t="s">
        <v>419</v>
      </c>
      <c r="B50" s="148" t="s">
        <v>27</v>
      </c>
      <c r="C50" s="17" t="s">
        <v>214</v>
      </c>
      <c r="D50" s="17">
        <v>13</v>
      </c>
      <c r="E50" s="17" t="s">
        <v>279</v>
      </c>
      <c r="F50" s="17"/>
      <c r="G50" s="33">
        <f>G51+G52+G53</f>
        <v>2317568</v>
      </c>
      <c r="H50" s="33">
        <f>H51+H52+H53</f>
        <v>3190967</v>
      </c>
    </row>
    <row r="51" spans="1:8" ht="25.5">
      <c r="A51" s="139" t="s">
        <v>122</v>
      </c>
      <c r="B51" s="148" t="s">
        <v>27</v>
      </c>
      <c r="C51" s="21" t="s">
        <v>215</v>
      </c>
      <c r="D51" s="21">
        <v>12</v>
      </c>
      <c r="E51" s="21" t="s">
        <v>279</v>
      </c>
      <c r="F51" s="21" t="s">
        <v>118</v>
      </c>
      <c r="G51" s="34">
        <v>2057400</v>
      </c>
      <c r="H51" s="34">
        <v>2847500</v>
      </c>
    </row>
    <row r="52" spans="1:8" ht="25.5">
      <c r="A52" s="139" t="s">
        <v>125</v>
      </c>
      <c r="B52" s="148" t="s">
        <v>27</v>
      </c>
      <c r="C52" s="21" t="s">
        <v>214</v>
      </c>
      <c r="D52" s="21" t="s">
        <v>407</v>
      </c>
      <c r="E52" s="21" t="s">
        <v>279</v>
      </c>
      <c r="F52" s="21" t="s">
        <v>115</v>
      </c>
      <c r="G52" s="34">
        <v>244168</v>
      </c>
      <c r="H52" s="34">
        <v>343467</v>
      </c>
    </row>
    <row r="53" spans="1:8" ht="15.75">
      <c r="A53" s="63" t="s">
        <v>126</v>
      </c>
      <c r="B53" s="148" t="s">
        <v>27</v>
      </c>
      <c r="C53" s="21" t="s">
        <v>214</v>
      </c>
      <c r="D53" s="21" t="s">
        <v>407</v>
      </c>
      <c r="E53" s="21" t="s">
        <v>279</v>
      </c>
      <c r="F53" s="21" t="s">
        <v>120</v>
      </c>
      <c r="G53" s="34">
        <v>16000</v>
      </c>
      <c r="H53" s="34">
        <v>0</v>
      </c>
    </row>
    <row r="54" spans="1:8" ht="25.5">
      <c r="A54" s="62" t="s">
        <v>232</v>
      </c>
      <c r="B54" s="148" t="s">
        <v>27</v>
      </c>
      <c r="C54" s="17" t="s">
        <v>214</v>
      </c>
      <c r="D54" s="17">
        <v>13</v>
      </c>
      <c r="E54" s="17" t="s">
        <v>278</v>
      </c>
      <c r="F54" s="17"/>
      <c r="G54" s="33">
        <f>G55+G56</f>
        <v>16000</v>
      </c>
      <c r="H54" s="33">
        <f>H55+H56</f>
        <v>16000</v>
      </c>
    </row>
    <row r="55" spans="1:8" ht="25.5">
      <c r="A55" s="139" t="s">
        <v>125</v>
      </c>
      <c r="B55" s="148" t="s">
        <v>27</v>
      </c>
      <c r="C55" s="21" t="s">
        <v>214</v>
      </c>
      <c r="D55" s="21" t="s">
        <v>407</v>
      </c>
      <c r="E55" s="21" t="s">
        <v>278</v>
      </c>
      <c r="F55" s="21" t="s">
        <v>115</v>
      </c>
      <c r="G55" s="34">
        <v>15000</v>
      </c>
      <c r="H55" s="34">
        <v>15000</v>
      </c>
    </row>
    <row r="56" spans="1:8" ht="15.75">
      <c r="A56" s="63" t="s">
        <v>126</v>
      </c>
      <c r="B56" s="148" t="s">
        <v>27</v>
      </c>
      <c r="C56" s="21" t="s">
        <v>214</v>
      </c>
      <c r="D56" s="21" t="s">
        <v>407</v>
      </c>
      <c r="E56" s="21" t="s">
        <v>278</v>
      </c>
      <c r="F56" s="21" t="s">
        <v>120</v>
      </c>
      <c r="G56" s="34">
        <v>1000</v>
      </c>
      <c r="H56" s="34">
        <v>1000</v>
      </c>
    </row>
    <row r="57" spans="1:8" ht="16.5">
      <c r="A57" s="69" t="s">
        <v>188</v>
      </c>
      <c r="B57" s="149" t="s">
        <v>27</v>
      </c>
      <c r="C57" s="68" t="s">
        <v>216</v>
      </c>
      <c r="D57" s="68"/>
      <c r="E57" s="68"/>
      <c r="F57" s="68"/>
      <c r="G57" s="70">
        <f aca="true" t="shared" si="4" ref="G57:H60">G58</f>
        <v>145500</v>
      </c>
      <c r="H57" s="70">
        <f t="shared" si="4"/>
        <v>148900</v>
      </c>
    </row>
    <row r="58" spans="1:8" ht="15.75">
      <c r="A58" s="62" t="s">
        <v>384</v>
      </c>
      <c r="B58" s="148" t="s">
        <v>27</v>
      </c>
      <c r="C58" s="17" t="s">
        <v>216</v>
      </c>
      <c r="D58" s="17" t="s">
        <v>217</v>
      </c>
      <c r="E58" s="17"/>
      <c r="F58" s="17"/>
      <c r="G58" s="33">
        <f t="shared" si="4"/>
        <v>145500</v>
      </c>
      <c r="H58" s="33">
        <f t="shared" si="4"/>
        <v>148900</v>
      </c>
    </row>
    <row r="59" spans="1:8" ht="38.25">
      <c r="A59" s="62" t="s">
        <v>376</v>
      </c>
      <c r="B59" s="148" t="s">
        <v>27</v>
      </c>
      <c r="C59" s="17" t="s">
        <v>216</v>
      </c>
      <c r="D59" s="17" t="s">
        <v>217</v>
      </c>
      <c r="E59" s="17" t="s">
        <v>250</v>
      </c>
      <c r="F59" s="17"/>
      <c r="G59" s="33">
        <f t="shared" si="4"/>
        <v>145500</v>
      </c>
      <c r="H59" s="33">
        <f t="shared" si="4"/>
        <v>148900</v>
      </c>
    </row>
    <row r="60" spans="1:8" ht="38.25">
      <c r="A60" s="62" t="s">
        <v>379</v>
      </c>
      <c r="B60" s="148" t="s">
        <v>27</v>
      </c>
      <c r="C60" s="17" t="s">
        <v>216</v>
      </c>
      <c r="D60" s="17" t="s">
        <v>217</v>
      </c>
      <c r="E60" s="17" t="s">
        <v>249</v>
      </c>
      <c r="F60" s="17"/>
      <c r="G60" s="33">
        <f t="shared" si="4"/>
        <v>145500</v>
      </c>
      <c r="H60" s="33">
        <f t="shared" si="4"/>
        <v>148900</v>
      </c>
    </row>
    <row r="61" spans="1:8" ht="25.5">
      <c r="A61" s="62" t="s">
        <v>385</v>
      </c>
      <c r="B61" s="148" t="s">
        <v>27</v>
      </c>
      <c r="C61" s="17" t="s">
        <v>216</v>
      </c>
      <c r="D61" s="17" t="s">
        <v>217</v>
      </c>
      <c r="E61" s="17" t="s">
        <v>252</v>
      </c>
      <c r="F61" s="17"/>
      <c r="G61" s="33">
        <f>G62+G63</f>
        <v>145500</v>
      </c>
      <c r="H61" s="33">
        <f>H62+H63</f>
        <v>148900</v>
      </c>
    </row>
    <row r="62" spans="1:8" ht="25.5">
      <c r="A62" s="139" t="s">
        <v>122</v>
      </c>
      <c r="B62" s="148" t="s">
        <v>27</v>
      </c>
      <c r="C62" s="21" t="s">
        <v>216</v>
      </c>
      <c r="D62" s="21" t="s">
        <v>217</v>
      </c>
      <c r="E62" s="21" t="s">
        <v>252</v>
      </c>
      <c r="F62" s="21" t="s">
        <v>118</v>
      </c>
      <c r="G62" s="34">
        <v>143200</v>
      </c>
      <c r="H62" s="34">
        <v>147100</v>
      </c>
    </row>
    <row r="63" spans="1:8" ht="25.5">
      <c r="A63" s="139" t="s">
        <v>125</v>
      </c>
      <c r="B63" s="148" t="s">
        <v>27</v>
      </c>
      <c r="C63" s="21" t="s">
        <v>216</v>
      </c>
      <c r="D63" s="21" t="s">
        <v>217</v>
      </c>
      <c r="E63" s="21" t="s">
        <v>252</v>
      </c>
      <c r="F63" s="21" t="s">
        <v>115</v>
      </c>
      <c r="G63" s="34">
        <v>2300</v>
      </c>
      <c r="H63" s="34">
        <v>1800</v>
      </c>
    </row>
    <row r="64" spans="1:8" ht="33">
      <c r="A64" s="69" t="s">
        <v>386</v>
      </c>
      <c r="B64" s="149" t="s">
        <v>27</v>
      </c>
      <c r="C64" s="68" t="s">
        <v>217</v>
      </c>
      <c r="D64" s="68"/>
      <c r="E64" s="68"/>
      <c r="F64" s="68"/>
      <c r="G64" s="70">
        <f>G65+G70+G85</f>
        <v>99233</v>
      </c>
      <c r="H64" s="70">
        <f>H65+H70+H85</f>
        <v>83233</v>
      </c>
    </row>
    <row r="65" spans="1:8" ht="25.5" hidden="1">
      <c r="A65" s="62" t="s">
        <v>387</v>
      </c>
      <c r="B65" s="148" t="s">
        <v>27</v>
      </c>
      <c r="C65" s="17" t="s">
        <v>217</v>
      </c>
      <c r="D65" s="17" t="s">
        <v>222</v>
      </c>
      <c r="E65" s="17"/>
      <c r="F65" s="17"/>
      <c r="G65" s="33">
        <f aca="true" t="shared" si="5" ref="G65:H67">G66</f>
        <v>0</v>
      </c>
      <c r="H65" s="33">
        <f t="shared" si="5"/>
        <v>0</v>
      </c>
    </row>
    <row r="66" spans="1:8" ht="38.25" hidden="1">
      <c r="A66" s="62" t="s">
        <v>376</v>
      </c>
      <c r="B66" s="148" t="s">
        <v>27</v>
      </c>
      <c r="C66" s="17" t="s">
        <v>217</v>
      </c>
      <c r="D66" s="17" t="s">
        <v>222</v>
      </c>
      <c r="E66" s="17" t="s">
        <v>250</v>
      </c>
      <c r="F66" s="17"/>
      <c r="G66" s="33">
        <f t="shared" si="5"/>
        <v>0</v>
      </c>
      <c r="H66" s="33">
        <f t="shared" si="5"/>
        <v>0</v>
      </c>
    </row>
    <row r="67" spans="1:8" ht="38.25" hidden="1">
      <c r="A67" s="62" t="s">
        <v>379</v>
      </c>
      <c r="B67" s="148" t="s">
        <v>27</v>
      </c>
      <c r="C67" s="17" t="s">
        <v>217</v>
      </c>
      <c r="D67" s="17" t="s">
        <v>222</v>
      </c>
      <c r="E67" s="17" t="s">
        <v>249</v>
      </c>
      <c r="F67" s="17"/>
      <c r="G67" s="33">
        <f t="shared" si="5"/>
        <v>0</v>
      </c>
      <c r="H67" s="33">
        <f t="shared" si="5"/>
        <v>0</v>
      </c>
    </row>
    <row r="68" spans="1:8" ht="38.25" hidden="1">
      <c r="A68" s="62" t="s">
        <v>388</v>
      </c>
      <c r="B68" s="148" t="s">
        <v>27</v>
      </c>
      <c r="C68" s="17" t="s">
        <v>217</v>
      </c>
      <c r="D68" s="17" t="s">
        <v>222</v>
      </c>
      <c r="E68" s="17" t="s">
        <v>261</v>
      </c>
      <c r="F68" s="17"/>
      <c r="G68" s="33">
        <f>G69</f>
        <v>0</v>
      </c>
      <c r="H68" s="33">
        <f>H69</f>
        <v>0</v>
      </c>
    </row>
    <row r="69" spans="1:8" ht="25.5" hidden="1">
      <c r="A69" s="139" t="s">
        <v>125</v>
      </c>
      <c r="B69" s="148" t="s">
        <v>27</v>
      </c>
      <c r="C69" s="21" t="s">
        <v>217</v>
      </c>
      <c r="D69" s="21" t="s">
        <v>222</v>
      </c>
      <c r="E69" s="21" t="s">
        <v>261</v>
      </c>
      <c r="F69" s="21" t="s">
        <v>115</v>
      </c>
      <c r="G69" s="33">
        <v>0</v>
      </c>
      <c r="H69" s="33">
        <v>0</v>
      </c>
    </row>
    <row r="70" spans="1:8" ht="15.75">
      <c r="A70" s="62" t="s">
        <v>190</v>
      </c>
      <c r="B70" s="148" t="s">
        <v>27</v>
      </c>
      <c r="C70" s="17" t="s">
        <v>217</v>
      </c>
      <c r="D70" s="17">
        <v>10</v>
      </c>
      <c r="E70" s="17"/>
      <c r="F70" s="17"/>
      <c r="G70" s="33">
        <f>G74+G71+G86</f>
        <v>84233</v>
      </c>
      <c r="H70" s="33">
        <f>H74+H71+H86</f>
        <v>83233</v>
      </c>
    </row>
    <row r="71" spans="1:8" ht="51.75">
      <c r="A71" s="143" t="s">
        <v>132</v>
      </c>
      <c r="B71" s="148" t="s">
        <v>27</v>
      </c>
      <c r="C71" s="17" t="s">
        <v>217</v>
      </c>
      <c r="D71" s="17" t="s">
        <v>408</v>
      </c>
      <c r="E71" s="145" t="s">
        <v>136</v>
      </c>
      <c r="F71" s="17"/>
      <c r="G71" s="33">
        <f>G72</f>
        <v>1000</v>
      </c>
      <c r="H71" s="33">
        <f>H72</f>
        <v>0</v>
      </c>
    </row>
    <row r="72" spans="1:8" ht="38.25">
      <c r="A72" s="267" t="s">
        <v>133</v>
      </c>
      <c r="B72" s="235" t="s">
        <v>27</v>
      </c>
      <c r="C72" s="17" t="s">
        <v>217</v>
      </c>
      <c r="D72" s="17" t="s">
        <v>408</v>
      </c>
      <c r="E72" s="145" t="s">
        <v>134</v>
      </c>
      <c r="F72" s="17"/>
      <c r="G72" s="33">
        <f>G73</f>
        <v>1000</v>
      </c>
      <c r="H72" s="33">
        <f>H73</f>
        <v>0</v>
      </c>
    </row>
    <row r="73" spans="1:8" ht="25.5">
      <c r="A73" s="142" t="s">
        <v>186</v>
      </c>
      <c r="B73" s="148" t="s">
        <v>27</v>
      </c>
      <c r="C73" s="21" t="s">
        <v>217</v>
      </c>
      <c r="D73" s="21" t="s">
        <v>408</v>
      </c>
      <c r="E73" s="206" t="s">
        <v>135</v>
      </c>
      <c r="F73" s="21" t="s">
        <v>115</v>
      </c>
      <c r="G73" s="34">
        <v>1000</v>
      </c>
      <c r="H73" s="34">
        <v>0</v>
      </c>
    </row>
    <row r="74" spans="1:8" ht="38.25">
      <c r="A74" s="62" t="s">
        <v>376</v>
      </c>
      <c r="B74" s="148" t="s">
        <v>27</v>
      </c>
      <c r="C74" s="17" t="s">
        <v>217</v>
      </c>
      <c r="D74" s="17" t="s">
        <v>408</v>
      </c>
      <c r="E74" s="17" t="s">
        <v>250</v>
      </c>
      <c r="F74" s="17"/>
      <c r="G74" s="33">
        <f>G75</f>
        <v>60000</v>
      </c>
      <c r="H74" s="33">
        <f>H75</f>
        <v>60000</v>
      </c>
    </row>
    <row r="75" spans="1:8" ht="38.25">
      <c r="A75" s="62" t="s">
        <v>379</v>
      </c>
      <c r="B75" s="148" t="s">
        <v>27</v>
      </c>
      <c r="C75" s="17" t="s">
        <v>217</v>
      </c>
      <c r="D75" s="17" t="s">
        <v>408</v>
      </c>
      <c r="E75" s="17" t="s">
        <v>249</v>
      </c>
      <c r="F75" s="17"/>
      <c r="G75" s="33">
        <f>G76+G78</f>
        <v>60000</v>
      </c>
      <c r="H75" s="33">
        <f>H76+H78</f>
        <v>60000</v>
      </c>
    </row>
    <row r="76" spans="1:8" ht="37.5" customHeight="1">
      <c r="A76" s="62" t="s">
        <v>388</v>
      </c>
      <c r="B76" s="148" t="s">
        <v>27</v>
      </c>
      <c r="C76" s="17" t="s">
        <v>217</v>
      </c>
      <c r="D76" s="17" t="s">
        <v>408</v>
      </c>
      <c r="E76" s="17" t="s">
        <v>261</v>
      </c>
      <c r="F76" s="17"/>
      <c r="G76" s="33">
        <f>G77</f>
        <v>50000</v>
      </c>
      <c r="H76" s="33">
        <f>H77</f>
        <v>50000</v>
      </c>
    </row>
    <row r="77" spans="1:8" ht="37.5" customHeight="1">
      <c r="A77" s="139" t="s">
        <v>125</v>
      </c>
      <c r="B77" s="148" t="s">
        <v>27</v>
      </c>
      <c r="C77" s="21" t="s">
        <v>217</v>
      </c>
      <c r="D77" s="21" t="s">
        <v>408</v>
      </c>
      <c r="E77" s="21" t="s">
        <v>261</v>
      </c>
      <c r="F77" s="21" t="s">
        <v>115</v>
      </c>
      <c r="G77" s="34">
        <v>50000</v>
      </c>
      <c r="H77" s="34">
        <v>50000</v>
      </c>
    </row>
    <row r="78" spans="1:8" ht="38.25">
      <c r="A78" s="62" t="s">
        <v>389</v>
      </c>
      <c r="B78" s="148" t="s">
        <v>27</v>
      </c>
      <c r="C78" s="17" t="s">
        <v>217</v>
      </c>
      <c r="D78" s="17">
        <v>10</v>
      </c>
      <c r="E78" s="17" t="s">
        <v>262</v>
      </c>
      <c r="F78" s="17"/>
      <c r="G78" s="33">
        <f>G79</f>
        <v>10000</v>
      </c>
      <c r="H78" s="33">
        <f>H79</f>
        <v>10000</v>
      </c>
    </row>
    <row r="79" spans="1:8" ht="27.75" customHeight="1">
      <c r="A79" s="139" t="s">
        <v>125</v>
      </c>
      <c r="B79" s="148" t="s">
        <v>27</v>
      </c>
      <c r="C79" s="21" t="s">
        <v>217</v>
      </c>
      <c r="D79" s="21" t="s">
        <v>408</v>
      </c>
      <c r="E79" s="21" t="s">
        <v>262</v>
      </c>
      <c r="F79" s="21" t="s">
        <v>115</v>
      </c>
      <c r="G79" s="34">
        <v>10000</v>
      </c>
      <c r="H79" s="34">
        <v>10000</v>
      </c>
    </row>
    <row r="80" spans="1:8" ht="0.75" customHeight="1" hidden="1">
      <c r="A80" s="63" t="s">
        <v>128</v>
      </c>
      <c r="B80" s="148" t="s">
        <v>27</v>
      </c>
      <c r="C80" s="21" t="s">
        <v>217</v>
      </c>
      <c r="D80" s="21" t="s">
        <v>408</v>
      </c>
      <c r="E80" s="21" t="s">
        <v>262</v>
      </c>
      <c r="F80" s="21" t="s">
        <v>121</v>
      </c>
      <c r="G80" s="34">
        <v>0</v>
      </c>
      <c r="H80" s="34">
        <f>H81</f>
        <v>0</v>
      </c>
    </row>
    <row r="81" spans="1:8" ht="25.5" hidden="1">
      <c r="A81" s="63" t="s">
        <v>329</v>
      </c>
      <c r="B81" s="148" t="s">
        <v>27</v>
      </c>
      <c r="C81" s="21" t="s">
        <v>217</v>
      </c>
      <c r="D81" s="21" t="s">
        <v>408</v>
      </c>
      <c r="E81" s="21" t="s">
        <v>262</v>
      </c>
      <c r="F81" s="21" t="s">
        <v>325</v>
      </c>
      <c r="G81" s="34">
        <v>-1</v>
      </c>
      <c r="H81" s="34">
        <v>0</v>
      </c>
    </row>
    <row r="82" spans="1:8" ht="15.75" hidden="1">
      <c r="A82" s="62" t="s">
        <v>108</v>
      </c>
      <c r="B82" s="148" t="s">
        <v>27</v>
      </c>
      <c r="C82" s="17" t="s">
        <v>217</v>
      </c>
      <c r="D82" s="17" t="s">
        <v>408</v>
      </c>
      <c r="E82" s="17" t="s">
        <v>107</v>
      </c>
      <c r="F82" s="17"/>
      <c r="G82" s="33">
        <f>SUM(G84)</f>
        <v>-1</v>
      </c>
      <c r="H82" s="33">
        <f>SUM(H84)</f>
        <v>0</v>
      </c>
    </row>
    <row r="83" spans="1:8" ht="25.5" hidden="1">
      <c r="A83" s="139" t="s">
        <v>125</v>
      </c>
      <c r="B83" s="148" t="s">
        <v>27</v>
      </c>
      <c r="C83" s="21" t="s">
        <v>217</v>
      </c>
      <c r="D83" s="21" t="s">
        <v>408</v>
      </c>
      <c r="E83" s="21" t="s">
        <v>107</v>
      </c>
      <c r="F83" s="21" t="s">
        <v>115</v>
      </c>
      <c r="G83" s="33">
        <f>G84</f>
        <v>-1</v>
      </c>
      <c r="H83" s="33">
        <f>H84</f>
        <v>0</v>
      </c>
    </row>
    <row r="84" spans="1:8" ht="25.5" hidden="1">
      <c r="A84" s="63" t="s">
        <v>381</v>
      </c>
      <c r="B84" s="148" t="s">
        <v>27</v>
      </c>
      <c r="C84" s="21" t="s">
        <v>217</v>
      </c>
      <c r="D84" s="21" t="s">
        <v>408</v>
      </c>
      <c r="E84" s="21" t="s">
        <v>107</v>
      </c>
      <c r="F84" s="21" t="s">
        <v>405</v>
      </c>
      <c r="G84" s="34">
        <v>-1</v>
      </c>
      <c r="H84" s="34">
        <v>0</v>
      </c>
    </row>
    <row r="85" spans="1:8" ht="0.75" customHeight="1">
      <c r="A85" s="15" t="s">
        <v>94</v>
      </c>
      <c r="B85" s="148" t="s">
        <v>27</v>
      </c>
      <c r="C85" s="17" t="s">
        <v>217</v>
      </c>
      <c r="D85" s="17" t="s">
        <v>89</v>
      </c>
      <c r="E85" s="17"/>
      <c r="F85" s="17"/>
      <c r="G85" s="33">
        <f>G88</f>
        <v>15000</v>
      </c>
      <c r="H85" s="33">
        <f>H88</f>
        <v>0</v>
      </c>
    </row>
    <row r="86" spans="1:8" ht="25.5">
      <c r="A86" s="138" t="s">
        <v>630</v>
      </c>
      <c r="B86" s="235" t="s">
        <v>27</v>
      </c>
      <c r="C86" s="60" t="s">
        <v>217</v>
      </c>
      <c r="D86" s="60" t="s">
        <v>408</v>
      </c>
      <c r="E86" s="60" t="s">
        <v>592</v>
      </c>
      <c r="F86" s="60"/>
      <c r="G86" s="242">
        <f>G87</f>
        <v>23233</v>
      </c>
      <c r="H86" s="242">
        <f>H87</f>
        <v>23233</v>
      </c>
    </row>
    <row r="87" spans="1:8" ht="25.5">
      <c r="A87" s="139" t="s">
        <v>125</v>
      </c>
      <c r="B87" s="148" t="s">
        <v>27</v>
      </c>
      <c r="C87" s="21" t="s">
        <v>217</v>
      </c>
      <c r="D87" s="21" t="s">
        <v>408</v>
      </c>
      <c r="E87" s="21" t="s">
        <v>718</v>
      </c>
      <c r="F87" s="21" t="s">
        <v>115</v>
      </c>
      <c r="G87" s="34">
        <v>23233</v>
      </c>
      <c r="H87" s="34">
        <v>23233</v>
      </c>
    </row>
    <row r="88" spans="1:8" ht="38.25">
      <c r="A88" s="167" t="s">
        <v>614</v>
      </c>
      <c r="B88" s="148" t="s">
        <v>27</v>
      </c>
      <c r="C88" s="17" t="s">
        <v>217</v>
      </c>
      <c r="D88" s="17" t="s">
        <v>89</v>
      </c>
      <c r="E88" s="17" t="s">
        <v>260</v>
      </c>
      <c r="F88" s="17"/>
      <c r="G88" s="33">
        <f aca="true" t="shared" si="6" ref="G88:H90">G89</f>
        <v>15000</v>
      </c>
      <c r="H88" s="33">
        <f t="shared" si="6"/>
        <v>0</v>
      </c>
    </row>
    <row r="89" spans="1:8" ht="25.5">
      <c r="A89" s="62" t="s">
        <v>259</v>
      </c>
      <c r="B89" s="148" t="s">
        <v>27</v>
      </c>
      <c r="C89" s="17" t="s">
        <v>217</v>
      </c>
      <c r="D89" s="17" t="s">
        <v>89</v>
      </c>
      <c r="E89" s="17" t="s">
        <v>258</v>
      </c>
      <c r="F89" s="17"/>
      <c r="G89" s="33">
        <f t="shared" si="6"/>
        <v>15000</v>
      </c>
      <c r="H89" s="33">
        <f t="shared" si="6"/>
        <v>0</v>
      </c>
    </row>
    <row r="90" spans="1:8" ht="25.5">
      <c r="A90" s="62" t="s">
        <v>383</v>
      </c>
      <c r="B90" s="148" t="s">
        <v>27</v>
      </c>
      <c r="C90" s="17" t="s">
        <v>217</v>
      </c>
      <c r="D90" s="17" t="s">
        <v>89</v>
      </c>
      <c r="E90" s="17" t="s">
        <v>257</v>
      </c>
      <c r="F90" s="17"/>
      <c r="G90" s="33">
        <f t="shared" si="6"/>
        <v>15000</v>
      </c>
      <c r="H90" s="33">
        <f t="shared" si="6"/>
        <v>0</v>
      </c>
    </row>
    <row r="91" spans="1:8" ht="25.5">
      <c r="A91" s="139" t="s">
        <v>125</v>
      </c>
      <c r="B91" s="148" t="s">
        <v>27</v>
      </c>
      <c r="C91" s="21" t="s">
        <v>217</v>
      </c>
      <c r="D91" s="21" t="s">
        <v>89</v>
      </c>
      <c r="E91" s="21" t="s">
        <v>257</v>
      </c>
      <c r="F91" s="21" t="s">
        <v>115</v>
      </c>
      <c r="G91" s="34">
        <v>15000</v>
      </c>
      <c r="H91" s="34">
        <v>0</v>
      </c>
    </row>
    <row r="92" spans="1:8" ht="16.5">
      <c r="A92" s="69" t="s">
        <v>191</v>
      </c>
      <c r="B92" s="149" t="s">
        <v>27</v>
      </c>
      <c r="C92" s="68" t="s">
        <v>218</v>
      </c>
      <c r="D92" s="68"/>
      <c r="E92" s="68"/>
      <c r="F92" s="68"/>
      <c r="G92" s="70">
        <f>G93+G112+G98</f>
        <v>714000</v>
      </c>
      <c r="H92" s="70">
        <f>H93+H112+H98</f>
        <v>689100</v>
      </c>
    </row>
    <row r="93" spans="1:8" ht="15.75">
      <c r="A93" s="62" t="s">
        <v>192</v>
      </c>
      <c r="B93" s="148" t="s">
        <v>27</v>
      </c>
      <c r="C93" s="17" t="s">
        <v>218</v>
      </c>
      <c r="D93" s="17" t="s">
        <v>214</v>
      </c>
      <c r="E93" s="17"/>
      <c r="F93" s="17"/>
      <c r="G93" s="33">
        <f aca="true" t="shared" si="7" ref="G93:H95">G94</f>
        <v>5000</v>
      </c>
      <c r="H93" s="33">
        <f t="shared" si="7"/>
        <v>0</v>
      </c>
    </row>
    <row r="94" spans="1:8" ht="25.5">
      <c r="A94" s="123" t="s">
        <v>604</v>
      </c>
      <c r="B94" s="148" t="s">
        <v>27</v>
      </c>
      <c r="C94" s="17" t="s">
        <v>218</v>
      </c>
      <c r="D94" s="17" t="s">
        <v>214</v>
      </c>
      <c r="E94" s="17" t="s">
        <v>254</v>
      </c>
      <c r="F94" s="17"/>
      <c r="G94" s="33">
        <f t="shared" si="7"/>
        <v>5000</v>
      </c>
      <c r="H94" s="33">
        <f t="shared" si="7"/>
        <v>0</v>
      </c>
    </row>
    <row r="95" spans="1:8" ht="25.5">
      <c r="A95" s="123" t="s">
        <v>256</v>
      </c>
      <c r="B95" s="148" t="s">
        <v>27</v>
      </c>
      <c r="C95" s="17" t="s">
        <v>218</v>
      </c>
      <c r="D95" s="17" t="s">
        <v>214</v>
      </c>
      <c r="E95" s="17" t="s">
        <v>255</v>
      </c>
      <c r="F95" s="17"/>
      <c r="G95" s="33">
        <f t="shared" si="7"/>
        <v>5000</v>
      </c>
      <c r="H95" s="33">
        <f t="shared" si="7"/>
        <v>0</v>
      </c>
    </row>
    <row r="96" spans="1:8" ht="25.5">
      <c r="A96" s="62" t="s">
        <v>193</v>
      </c>
      <c r="B96" s="148" t="s">
        <v>27</v>
      </c>
      <c r="C96" s="17" t="s">
        <v>218</v>
      </c>
      <c r="D96" s="17" t="s">
        <v>214</v>
      </c>
      <c r="E96" s="17" t="s">
        <v>253</v>
      </c>
      <c r="F96" s="17"/>
      <c r="G96" s="33">
        <f>G97</f>
        <v>5000</v>
      </c>
      <c r="H96" s="33">
        <f>H97</f>
        <v>0</v>
      </c>
    </row>
    <row r="97" spans="1:8" ht="25.5">
      <c r="A97" s="139" t="s">
        <v>125</v>
      </c>
      <c r="B97" s="148" t="s">
        <v>27</v>
      </c>
      <c r="C97" s="21" t="s">
        <v>218</v>
      </c>
      <c r="D97" s="21" t="s">
        <v>214</v>
      </c>
      <c r="E97" s="21" t="s">
        <v>253</v>
      </c>
      <c r="F97" s="21" t="s">
        <v>115</v>
      </c>
      <c r="G97" s="34">
        <v>5000</v>
      </c>
      <c r="H97" s="34">
        <v>0</v>
      </c>
    </row>
    <row r="98" spans="1:8" ht="15" customHeight="1">
      <c r="A98" s="62" t="s">
        <v>295</v>
      </c>
      <c r="B98" s="148" t="s">
        <v>27</v>
      </c>
      <c r="C98" s="130" t="s">
        <v>218</v>
      </c>
      <c r="D98" s="130" t="s">
        <v>222</v>
      </c>
      <c r="E98" s="17"/>
      <c r="F98" s="60"/>
      <c r="G98" s="33">
        <f>G106+G109</f>
        <v>681000</v>
      </c>
      <c r="H98" s="33">
        <f>H106+H109</f>
        <v>689100</v>
      </c>
    </row>
    <row r="99" spans="1:8" ht="13.5" customHeight="1" hidden="1">
      <c r="A99" s="66" t="s">
        <v>367</v>
      </c>
      <c r="B99" s="148" t="s">
        <v>27</v>
      </c>
      <c r="C99" s="131" t="s">
        <v>218</v>
      </c>
      <c r="D99" s="131" t="s">
        <v>222</v>
      </c>
      <c r="E99" s="124" t="s">
        <v>268</v>
      </c>
      <c r="F99" s="92"/>
      <c r="G99" s="91">
        <f aca="true" t="shared" si="8" ref="G99:H102">SUM(G100)</f>
        <v>0</v>
      </c>
      <c r="H99" s="91">
        <f t="shared" si="8"/>
        <v>0</v>
      </c>
    </row>
    <row r="100" spans="1:8" ht="25.5" hidden="1">
      <c r="A100" s="66" t="s">
        <v>368</v>
      </c>
      <c r="B100" s="148" t="s">
        <v>27</v>
      </c>
      <c r="C100" s="131" t="s">
        <v>218</v>
      </c>
      <c r="D100" s="131" t="s">
        <v>222</v>
      </c>
      <c r="E100" s="124" t="s">
        <v>269</v>
      </c>
      <c r="F100" s="92"/>
      <c r="G100" s="91">
        <f t="shared" si="8"/>
        <v>0</v>
      </c>
      <c r="H100" s="91">
        <f t="shared" si="8"/>
        <v>0</v>
      </c>
    </row>
    <row r="101" spans="1:8" ht="25.5" hidden="1">
      <c r="A101" s="66" t="s">
        <v>369</v>
      </c>
      <c r="B101" s="148" t="s">
        <v>27</v>
      </c>
      <c r="C101" s="131" t="s">
        <v>218</v>
      </c>
      <c r="D101" s="131" t="s">
        <v>222</v>
      </c>
      <c r="E101" s="124" t="s">
        <v>371</v>
      </c>
      <c r="F101" s="92"/>
      <c r="G101" s="91">
        <f t="shared" si="8"/>
        <v>0</v>
      </c>
      <c r="H101" s="91">
        <f t="shared" si="8"/>
        <v>0</v>
      </c>
    </row>
    <row r="102" spans="1:8" ht="25.5" hidden="1">
      <c r="A102" s="66" t="s">
        <v>370</v>
      </c>
      <c r="B102" s="148" t="s">
        <v>27</v>
      </c>
      <c r="C102" s="131" t="s">
        <v>218</v>
      </c>
      <c r="D102" s="131" t="s">
        <v>222</v>
      </c>
      <c r="E102" s="124" t="s">
        <v>372</v>
      </c>
      <c r="F102" s="92"/>
      <c r="G102" s="91">
        <f t="shared" si="8"/>
        <v>0</v>
      </c>
      <c r="H102" s="91">
        <f t="shared" si="8"/>
        <v>0</v>
      </c>
    </row>
    <row r="103" spans="1:8" ht="25.5" hidden="1">
      <c r="A103" s="94" t="s">
        <v>381</v>
      </c>
      <c r="B103" s="148" t="s">
        <v>27</v>
      </c>
      <c r="C103" s="132" t="s">
        <v>218</v>
      </c>
      <c r="D103" s="132" t="s">
        <v>222</v>
      </c>
      <c r="E103" s="125" t="s">
        <v>372</v>
      </c>
      <c r="F103" s="93" t="s">
        <v>405</v>
      </c>
      <c r="G103" s="126"/>
      <c r="H103" s="126"/>
    </row>
    <row r="104" spans="1:8" ht="28.5" customHeight="1" hidden="1">
      <c r="A104" s="62" t="s">
        <v>376</v>
      </c>
      <c r="B104" s="148" t="s">
        <v>27</v>
      </c>
      <c r="C104" s="130" t="s">
        <v>218</v>
      </c>
      <c r="D104" s="130" t="s">
        <v>222</v>
      </c>
      <c r="E104" s="17" t="s">
        <v>250</v>
      </c>
      <c r="F104" s="60"/>
      <c r="G104" s="33"/>
      <c r="H104" s="33">
        <f>H105</f>
        <v>0</v>
      </c>
    </row>
    <row r="105" spans="1:8" ht="38.25" hidden="1">
      <c r="A105" s="62" t="s">
        <v>379</v>
      </c>
      <c r="B105" s="148" t="s">
        <v>27</v>
      </c>
      <c r="C105" s="130" t="s">
        <v>218</v>
      </c>
      <c r="D105" s="130" t="s">
        <v>222</v>
      </c>
      <c r="E105" s="17" t="s">
        <v>249</v>
      </c>
      <c r="F105" s="60"/>
      <c r="G105" s="33">
        <v>0</v>
      </c>
      <c r="H105" s="33">
        <v>0</v>
      </c>
    </row>
    <row r="106" spans="1:8" ht="25.5">
      <c r="A106" s="138" t="s">
        <v>137</v>
      </c>
      <c r="B106" s="148" t="s">
        <v>27</v>
      </c>
      <c r="C106" s="130" t="s">
        <v>218</v>
      </c>
      <c r="D106" s="130" t="s">
        <v>222</v>
      </c>
      <c r="E106" s="17" t="s">
        <v>140</v>
      </c>
      <c r="F106" s="60"/>
      <c r="G106" s="33">
        <f>G107</f>
        <v>500000</v>
      </c>
      <c r="H106" s="33">
        <f>H107</f>
        <v>500000</v>
      </c>
    </row>
    <row r="107" spans="1:8" ht="15.75">
      <c r="A107" s="139" t="s">
        <v>138</v>
      </c>
      <c r="B107" s="148" t="s">
        <v>27</v>
      </c>
      <c r="C107" s="21" t="s">
        <v>218</v>
      </c>
      <c r="D107" s="21" t="s">
        <v>222</v>
      </c>
      <c r="E107" s="21" t="s">
        <v>139</v>
      </c>
      <c r="F107" s="60"/>
      <c r="G107" s="34">
        <f>G108</f>
        <v>500000</v>
      </c>
      <c r="H107" s="34">
        <f>H108</f>
        <v>500000</v>
      </c>
    </row>
    <row r="108" spans="1:8" ht="25.5">
      <c r="A108" s="139" t="s">
        <v>112</v>
      </c>
      <c r="B108" s="148" t="s">
        <v>27</v>
      </c>
      <c r="C108" s="21" t="s">
        <v>218</v>
      </c>
      <c r="D108" s="21" t="s">
        <v>222</v>
      </c>
      <c r="E108" s="21" t="s">
        <v>139</v>
      </c>
      <c r="F108" s="61" t="s">
        <v>115</v>
      </c>
      <c r="G108" s="34">
        <v>500000</v>
      </c>
      <c r="H108" s="34">
        <v>500000</v>
      </c>
    </row>
    <row r="109" spans="1:8" ht="25.5">
      <c r="A109" s="65" t="s">
        <v>469</v>
      </c>
      <c r="B109" s="148" t="s">
        <v>27</v>
      </c>
      <c r="C109" s="130" t="s">
        <v>218</v>
      </c>
      <c r="D109" s="130" t="s">
        <v>222</v>
      </c>
      <c r="E109" s="17" t="s">
        <v>470</v>
      </c>
      <c r="F109" s="60"/>
      <c r="G109" s="33">
        <f>G110</f>
        <v>181000</v>
      </c>
      <c r="H109" s="33">
        <f>H110</f>
        <v>189100</v>
      </c>
    </row>
    <row r="110" spans="1:8" ht="25.5">
      <c r="A110" s="139" t="s">
        <v>125</v>
      </c>
      <c r="B110" s="148" t="s">
        <v>27</v>
      </c>
      <c r="C110" s="133" t="s">
        <v>218</v>
      </c>
      <c r="D110" s="133" t="s">
        <v>222</v>
      </c>
      <c r="E110" s="21" t="s">
        <v>470</v>
      </c>
      <c r="F110" s="61" t="s">
        <v>115</v>
      </c>
      <c r="G110" s="34">
        <v>181000</v>
      </c>
      <c r="H110" s="34">
        <v>189100</v>
      </c>
    </row>
    <row r="111" spans="1:8" ht="15.75">
      <c r="A111" s="63" t="s">
        <v>556</v>
      </c>
      <c r="B111" s="148" t="s">
        <v>27</v>
      </c>
      <c r="C111" s="133" t="s">
        <v>218</v>
      </c>
      <c r="D111" s="133" t="s">
        <v>222</v>
      </c>
      <c r="E111" s="21" t="s">
        <v>470</v>
      </c>
      <c r="F111" s="61" t="s">
        <v>119</v>
      </c>
      <c r="G111" s="34">
        <v>10000</v>
      </c>
      <c r="H111" s="34">
        <v>10000</v>
      </c>
    </row>
    <row r="112" spans="1:8" ht="16.5" thickBot="1">
      <c r="A112" s="62" t="s">
        <v>194</v>
      </c>
      <c r="B112" s="148" t="s">
        <v>27</v>
      </c>
      <c r="C112" s="29" t="s">
        <v>218</v>
      </c>
      <c r="D112" s="29" t="s">
        <v>409</v>
      </c>
      <c r="E112" s="29"/>
      <c r="F112" s="29"/>
      <c r="G112" s="33">
        <f>G116+G113</f>
        <v>28000</v>
      </c>
      <c r="H112" s="33">
        <f>H116+H113</f>
        <v>0</v>
      </c>
    </row>
    <row r="113" spans="1:8" ht="26.25">
      <c r="A113" s="146" t="s">
        <v>629</v>
      </c>
      <c r="B113" s="148" t="s">
        <v>27</v>
      </c>
      <c r="C113" s="29" t="s">
        <v>218</v>
      </c>
      <c r="D113" s="29" t="s">
        <v>409</v>
      </c>
      <c r="E113" s="29" t="s">
        <v>477</v>
      </c>
      <c r="F113" s="29"/>
      <c r="G113" s="33">
        <f>G114</f>
        <v>3000</v>
      </c>
      <c r="H113" s="33">
        <f>H114</f>
        <v>0</v>
      </c>
    </row>
    <row r="114" spans="1:8" ht="38.25">
      <c r="A114" s="147" t="s">
        <v>141</v>
      </c>
      <c r="B114" s="148" t="s">
        <v>27</v>
      </c>
      <c r="C114" s="23" t="s">
        <v>218</v>
      </c>
      <c r="D114" s="23" t="s">
        <v>409</v>
      </c>
      <c r="E114" s="23" t="s">
        <v>475</v>
      </c>
      <c r="F114" s="29"/>
      <c r="G114" s="34">
        <f>G115</f>
        <v>3000</v>
      </c>
      <c r="H114" s="34">
        <f>H115</f>
        <v>0</v>
      </c>
    </row>
    <row r="115" spans="1:8" ht="25.5">
      <c r="A115" s="142" t="s">
        <v>186</v>
      </c>
      <c r="B115" s="148" t="s">
        <v>27</v>
      </c>
      <c r="C115" s="23" t="s">
        <v>218</v>
      </c>
      <c r="D115" s="23" t="s">
        <v>409</v>
      </c>
      <c r="E115" s="23" t="s">
        <v>476</v>
      </c>
      <c r="F115" s="23" t="s">
        <v>115</v>
      </c>
      <c r="G115" s="34">
        <v>3000</v>
      </c>
      <c r="H115" s="34">
        <v>0</v>
      </c>
    </row>
    <row r="116" spans="1:8" ht="38.25">
      <c r="A116" s="123" t="s">
        <v>628</v>
      </c>
      <c r="B116" s="148" t="s">
        <v>27</v>
      </c>
      <c r="C116" s="29" t="s">
        <v>218</v>
      </c>
      <c r="D116" s="29" t="s">
        <v>409</v>
      </c>
      <c r="E116" s="29" t="s">
        <v>267</v>
      </c>
      <c r="F116" s="29"/>
      <c r="G116" s="33">
        <f aca="true" t="shared" si="9" ref="G116:H118">G117</f>
        <v>25000</v>
      </c>
      <c r="H116" s="33">
        <f t="shared" si="9"/>
        <v>0</v>
      </c>
    </row>
    <row r="117" spans="1:8" ht="25.5">
      <c r="A117" s="123" t="s">
        <v>266</v>
      </c>
      <c r="B117" s="148" t="s">
        <v>27</v>
      </c>
      <c r="C117" s="29" t="s">
        <v>264</v>
      </c>
      <c r="D117" s="29" t="s">
        <v>409</v>
      </c>
      <c r="E117" s="29" t="s">
        <v>265</v>
      </c>
      <c r="F117" s="29"/>
      <c r="G117" s="33">
        <f t="shared" si="9"/>
        <v>25000</v>
      </c>
      <c r="H117" s="33">
        <f t="shared" si="9"/>
        <v>0</v>
      </c>
    </row>
    <row r="118" spans="1:8" ht="25.5">
      <c r="A118" s="62" t="s">
        <v>233</v>
      </c>
      <c r="B118" s="148" t="s">
        <v>27</v>
      </c>
      <c r="C118" s="29" t="s">
        <v>218</v>
      </c>
      <c r="D118" s="29" t="s">
        <v>409</v>
      </c>
      <c r="E118" s="29" t="s">
        <v>263</v>
      </c>
      <c r="F118" s="29"/>
      <c r="G118" s="33">
        <f t="shared" si="9"/>
        <v>25000</v>
      </c>
      <c r="H118" s="33">
        <f t="shared" si="9"/>
        <v>0</v>
      </c>
    </row>
    <row r="119" spans="1:8" ht="25.5">
      <c r="A119" s="139" t="s">
        <v>125</v>
      </c>
      <c r="B119" s="148" t="s">
        <v>27</v>
      </c>
      <c r="C119" s="23" t="s">
        <v>218</v>
      </c>
      <c r="D119" s="23" t="s">
        <v>409</v>
      </c>
      <c r="E119" s="23" t="s">
        <v>263</v>
      </c>
      <c r="F119" s="23" t="s">
        <v>115</v>
      </c>
      <c r="G119" s="34">
        <v>25000</v>
      </c>
      <c r="H119" s="34">
        <v>0</v>
      </c>
    </row>
    <row r="120" spans="1:8" ht="15.75" customHeight="1">
      <c r="A120" s="69" t="s">
        <v>390</v>
      </c>
      <c r="B120" s="149" t="s">
        <v>27</v>
      </c>
      <c r="C120" s="98" t="s">
        <v>219</v>
      </c>
      <c r="D120" s="98"/>
      <c r="E120" s="98"/>
      <c r="F120" s="98"/>
      <c r="G120" s="70">
        <f>G140+G153+G180+G183+G187+G126+G136</f>
        <v>36736574.59</v>
      </c>
      <c r="H120" s="70">
        <f>H140+H153+H180+H183+H187+H126+H136</f>
        <v>318900</v>
      </c>
    </row>
    <row r="121" spans="1:8" ht="15.75" hidden="1">
      <c r="A121" s="62" t="s">
        <v>341</v>
      </c>
      <c r="B121" s="148" t="s">
        <v>27</v>
      </c>
      <c r="C121" s="29" t="s">
        <v>219</v>
      </c>
      <c r="D121" s="17" t="s">
        <v>214</v>
      </c>
      <c r="E121" s="17" t="s">
        <v>343</v>
      </c>
      <c r="F121" s="17"/>
      <c r="G121" s="56">
        <v>0</v>
      </c>
      <c r="H121" s="56">
        <f aca="true" t="shared" si="10" ref="G121:H123">H122</f>
        <v>0</v>
      </c>
    </row>
    <row r="122" spans="1:8" ht="15.75" hidden="1">
      <c r="A122" s="62" t="s">
        <v>197</v>
      </c>
      <c r="B122" s="148" t="s">
        <v>27</v>
      </c>
      <c r="C122" s="29" t="s">
        <v>219</v>
      </c>
      <c r="D122" s="17" t="s">
        <v>214</v>
      </c>
      <c r="E122" s="17" t="s">
        <v>343</v>
      </c>
      <c r="F122" s="17"/>
      <c r="G122" s="56">
        <f t="shared" si="10"/>
        <v>-1</v>
      </c>
      <c r="H122" s="56">
        <f t="shared" si="10"/>
        <v>0</v>
      </c>
    </row>
    <row r="123" spans="1:8" ht="25.5" hidden="1">
      <c r="A123" s="123" t="s">
        <v>342</v>
      </c>
      <c r="B123" s="148" t="s">
        <v>27</v>
      </c>
      <c r="C123" s="29" t="s">
        <v>219</v>
      </c>
      <c r="D123" s="17" t="s">
        <v>214</v>
      </c>
      <c r="E123" s="17" t="s">
        <v>343</v>
      </c>
      <c r="F123" s="17"/>
      <c r="G123" s="56">
        <f t="shared" si="10"/>
        <v>-1</v>
      </c>
      <c r="H123" s="56">
        <f t="shared" si="10"/>
        <v>0</v>
      </c>
    </row>
    <row r="124" spans="1:8" ht="25.5" hidden="1">
      <c r="A124" s="63" t="s">
        <v>329</v>
      </c>
      <c r="B124" s="148" t="s">
        <v>27</v>
      </c>
      <c r="C124" s="23" t="s">
        <v>219</v>
      </c>
      <c r="D124" s="21" t="s">
        <v>214</v>
      </c>
      <c r="E124" s="21" t="s">
        <v>343</v>
      </c>
      <c r="F124" s="21" t="s">
        <v>325</v>
      </c>
      <c r="G124" s="57">
        <v>-1</v>
      </c>
      <c r="H124" s="57">
        <v>0</v>
      </c>
    </row>
    <row r="125" spans="1:8" ht="15" customHeight="1">
      <c r="A125" s="62" t="s">
        <v>196</v>
      </c>
      <c r="B125" s="148" t="s">
        <v>27</v>
      </c>
      <c r="C125" s="17" t="s">
        <v>219</v>
      </c>
      <c r="D125" s="17" t="s">
        <v>214</v>
      </c>
      <c r="E125" s="17"/>
      <c r="F125" s="17"/>
      <c r="G125" s="33">
        <f>G140+G126+G136</f>
        <v>36458574.59</v>
      </c>
      <c r="H125" s="33">
        <f>H140+H126+H136</f>
        <v>80900</v>
      </c>
    </row>
    <row r="126" spans="1:8" ht="15" customHeight="1">
      <c r="A126" s="123" t="s">
        <v>680</v>
      </c>
      <c r="B126" s="148" t="s">
        <v>27</v>
      </c>
      <c r="C126" s="17" t="s">
        <v>219</v>
      </c>
      <c r="D126" s="17" t="s">
        <v>214</v>
      </c>
      <c r="E126" s="17" t="s">
        <v>672</v>
      </c>
      <c r="F126" s="185"/>
      <c r="G126" s="33">
        <f>G127+G130+G133</f>
        <v>31358069.59</v>
      </c>
      <c r="H126" s="33">
        <f aca="true" t="shared" si="11" ref="G126:H128">H127</f>
        <v>0</v>
      </c>
    </row>
    <row r="127" spans="1:8" ht="31.5" customHeight="1">
      <c r="A127" s="262" t="s">
        <v>749</v>
      </c>
      <c r="B127" s="148" t="s">
        <v>27</v>
      </c>
      <c r="C127" s="17" t="s">
        <v>219</v>
      </c>
      <c r="D127" s="17" t="s">
        <v>214</v>
      </c>
      <c r="E127" s="265" t="s">
        <v>748</v>
      </c>
      <c r="F127" s="185"/>
      <c r="G127" s="33">
        <f t="shared" si="11"/>
        <v>31068646.79</v>
      </c>
      <c r="H127" s="33">
        <f t="shared" si="11"/>
        <v>0</v>
      </c>
    </row>
    <row r="128" spans="1:8" ht="15" customHeight="1">
      <c r="A128" s="262" t="s">
        <v>128</v>
      </c>
      <c r="B128" s="148" t="s">
        <v>27</v>
      </c>
      <c r="C128" s="17" t="s">
        <v>219</v>
      </c>
      <c r="D128" s="17" t="s">
        <v>214</v>
      </c>
      <c r="E128" s="265" t="s">
        <v>748</v>
      </c>
      <c r="F128" s="187" t="s">
        <v>650</v>
      </c>
      <c r="G128" s="33">
        <f t="shared" si="11"/>
        <v>31068646.79</v>
      </c>
      <c r="H128" s="33">
        <f t="shared" si="11"/>
        <v>0</v>
      </c>
    </row>
    <row r="129" spans="1:8" ht="15" customHeight="1">
      <c r="A129" s="262" t="s">
        <v>697</v>
      </c>
      <c r="B129" s="148" t="s">
        <v>27</v>
      </c>
      <c r="C129" s="17" t="s">
        <v>219</v>
      </c>
      <c r="D129" s="17" t="s">
        <v>214</v>
      </c>
      <c r="E129" s="265" t="s">
        <v>748</v>
      </c>
      <c r="F129" s="187" t="s">
        <v>121</v>
      </c>
      <c r="G129" s="34">
        <f>'№10 расход,23-24'!F129</f>
        <v>31068646.79</v>
      </c>
      <c r="H129" s="34">
        <v>0</v>
      </c>
    </row>
    <row r="130" spans="1:8" ht="15" customHeight="1">
      <c r="A130" s="262" t="s">
        <v>749</v>
      </c>
      <c r="B130" s="148" t="s">
        <v>27</v>
      </c>
      <c r="C130" s="17" t="s">
        <v>219</v>
      </c>
      <c r="D130" s="17" t="s">
        <v>214</v>
      </c>
      <c r="E130" s="265" t="s">
        <v>759</v>
      </c>
      <c r="F130" s="187"/>
      <c r="G130" s="34">
        <f>G132</f>
        <v>155000</v>
      </c>
      <c r="H130" s="34">
        <v>0</v>
      </c>
    </row>
    <row r="131" spans="1:8" ht="15" customHeight="1">
      <c r="A131" s="262" t="s">
        <v>128</v>
      </c>
      <c r="B131" s="148" t="s">
        <v>27</v>
      </c>
      <c r="C131" s="17" t="s">
        <v>219</v>
      </c>
      <c r="D131" s="17" t="s">
        <v>214</v>
      </c>
      <c r="E131" s="265" t="s">
        <v>759</v>
      </c>
      <c r="F131" s="187" t="s">
        <v>650</v>
      </c>
      <c r="G131" s="34">
        <f>'№10 расход,23-24'!F130</f>
        <v>155000</v>
      </c>
      <c r="H131" s="34">
        <v>0</v>
      </c>
    </row>
    <row r="132" spans="1:8" ht="15" customHeight="1">
      <c r="A132" s="262" t="s">
        <v>697</v>
      </c>
      <c r="B132" s="148" t="s">
        <v>27</v>
      </c>
      <c r="C132" s="17" t="s">
        <v>219</v>
      </c>
      <c r="D132" s="17" t="s">
        <v>214</v>
      </c>
      <c r="E132" s="265" t="s">
        <v>759</v>
      </c>
      <c r="F132" s="187" t="s">
        <v>121</v>
      </c>
      <c r="G132" s="34">
        <f>'№10 расход,23-24'!F132</f>
        <v>155000</v>
      </c>
      <c r="H132" s="34">
        <v>0</v>
      </c>
    </row>
    <row r="133" spans="1:8" ht="31.5" customHeight="1">
      <c r="A133" s="262" t="s">
        <v>772</v>
      </c>
      <c r="B133" s="148" t="s">
        <v>27</v>
      </c>
      <c r="C133" s="21" t="s">
        <v>219</v>
      </c>
      <c r="D133" s="21" t="s">
        <v>214</v>
      </c>
      <c r="E133" s="265" t="s">
        <v>771</v>
      </c>
      <c r="F133" s="187"/>
      <c r="G133" s="34">
        <f>G135</f>
        <v>134422.8</v>
      </c>
      <c r="H133" s="34">
        <v>0</v>
      </c>
    </row>
    <row r="134" spans="1:8" ht="15" customHeight="1">
      <c r="A134" s="262" t="s">
        <v>128</v>
      </c>
      <c r="B134" s="148" t="s">
        <v>27</v>
      </c>
      <c r="C134" s="21" t="s">
        <v>219</v>
      </c>
      <c r="D134" s="21" t="s">
        <v>214</v>
      </c>
      <c r="E134" s="265" t="s">
        <v>771</v>
      </c>
      <c r="F134" s="187" t="s">
        <v>650</v>
      </c>
      <c r="G134" s="34">
        <f>'№10 расход,23-24'!F135</f>
        <v>134422.8</v>
      </c>
      <c r="H134" s="34">
        <v>0</v>
      </c>
    </row>
    <row r="135" spans="1:8" ht="27" customHeight="1">
      <c r="A135" s="262" t="s">
        <v>697</v>
      </c>
      <c r="B135" s="148" t="s">
        <v>27</v>
      </c>
      <c r="C135" s="21" t="s">
        <v>219</v>
      </c>
      <c r="D135" s="21" t="s">
        <v>214</v>
      </c>
      <c r="E135" s="265" t="s">
        <v>771</v>
      </c>
      <c r="F135" s="187" t="s">
        <v>121</v>
      </c>
      <c r="G135" s="34">
        <v>134422.8</v>
      </c>
      <c r="H135" s="34">
        <v>0</v>
      </c>
    </row>
    <row r="136" spans="1:8" ht="15" customHeight="1">
      <c r="A136" s="123" t="s">
        <v>674</v>
      </c>
      <c r="B136" s="148" t="s">
        <v>27</v>
      </c>
      <c r="C136" s="17" t="s">
        <v>219</v>
      </c>
      <c r="D136" s="17" t="s">
        <v>214</v>
      </c>
      <c r="E136" s="17" t="s">
        <v>675</v>
      </c>
      <c r="F136" s="185"/>
      <c r="G136" s="33">
        <f aca="true" t="shared" si="12" ref="G136:H138">G137</f>
        <v>5050506</v>
      </c>
      <c r="H136" s="33">
        <f t="shared" si="12"/>
        <v>0</v>
      </c>
    </row>
    <row r="137" spans="1:8" ht="15" customHeight="1">
      <c r="A137" s="262" t="s">
        <v>673</v>
      </c>
      <c r="B137" s="148" t="s">
        <v>27</v>
      </c>
      <c r="C137" s="17" t="s">
        <v>219</v>
      </c>
      <c r="D137" s="17" t="s">
        <v>214</v>
      </c>
      <c r="E137" s="265" t="s">
        <v>676</v>
      </c>
      <c r="F137" s="185"/>
      <c r="G137" s="33">
        <f t="shared" si="12"/>
        <v>5050506</v>
      </c>
      <c r="H137" s="33">
        <f t="shared" si="12"/>
        <v>0</v>
      </c>
    </row>
    <row r="138" spans="1:8" ht="15" customHeight="1">
      <c r="A138" s="262" t="s">
        <v>128</v>
      </c>
      <c r="B138" s="148" t="s">
        <v>27</v>
      </c>
      <c r="C138" s="17" t="s">
        <v>219</v>
      </c>
      <c r="D138" s="17" t="s">
        <v>214</v>
      </c>
      <c r="E138" s="265" t="s">
        <v>717</v>
      </c>
      <c r="F138" s="187" t="s">
        <v>650</v>
      </c>
      <c r="G138" s="33">
        <f t="shared" si="12"/>
        <v>5050506</v>
      </c>
      <c r="H138" s="33">
        <f t="shared" si="12"/>
        <v>0</v>
      </c>
    </row>
    <row r="139" spans="1:8" ht="15" customHeight="1">
      <c r="A139" s="262" t="s">
        <v>697</v>
      </c>
      <c r="B139" s="148" t="s">
        <v>27</v>
      </c>
      <c r="C139" s="17" t="s">
        <v>219</v>
      </c>
      <c r="D139" s="17" t="s">
        <v>214</v>
      </c>
      <c r="E139" s="265" t="s">
        <v>717</v>
      </c>
      <c r="F139" s="187" t="s">
        <v>121</v>
      </c>
      <c r="G139" s="34">
        <v>5050506</v>
      </c>
      <c r="H139" s="34">
        <v>0</v>
      </c>
    </row>
    <row r="140" spans="1:8" ht="38.25">
      <c r="A140" s="62" t="s">
        <v>376</v>
      </c>
      <c r="B140" s="148" t="s">
        <v>27</v>
      </c>
      <c r="C140" s="17" t="s">
        <v>219</v>
      </c>
      <c r="D140" s="17" t="s">
        <v>214</v>
      </c>
      <c r="E140" s="17" t="s">
        <v>250</v>
      </c>
      <c r="F140" s="17"/>
      <c r="G140" s="33">
        <f>G141</f>
        <v>49999</v>
      </c>
      <c r="H140" s="33">
        <f>H141</f>
        <v>80900</v>
      </c>
    </row>
    <row r="141" spans="1:8" ht="15.75">
      <c r="A141" s="62" t="s">
        <v>197</v>
      </c>
      <c r="B141" s="148" t="s">
        <v>27</v>
      </c>
      <c r="C141" s="17" t="s">
        <v>219</v>
      </c>
      <c r="D141" s="17" t="s">
        <v>214</v>
      </c>
      <c r="E141" s="17" t="s">
        <v>275</v>
      </c>
      <c r="F141" s="17"/>
      <c r="G141" s="33">
        <f>G142</f>
        <v>49999</v>
      </c>
      <c r="H141" s="33">
        <f>H142+H148</f>
        <v>80900</v>
      </c>
    </row>
    <row r="142" spans="1:8" ht="15.75">
      <c r="A142" s="62" t="s">
        <v>196</v>
      </c>
      <c r="B142" s="148" t="s">
        <v>27</v>
      </c>
      <c r="C142" s="17" t="s">
        <v>219</v>
      </c>
      <c r="D142" s="17" t="s">
        <v>214</v>
      </c>
      <c r="E142" s="17" t="s">
        <v>283</v>
      </c>
      <c r="F142" s="17"/>
      <c r="G142" s="33">
        <f>G143+G145</f>
        <v>49999</v>
      </c>
      <c r="H142" s="33">
        <f>H143+H145</f>
        <v>80900</v>
      </c>
    </row>
    <row r="143" spans="1:8" ht="38.25">
      <c r="A143" s="62" t="s">
        <v>391</v>
      </c>
      <c r="B143" s="148" t="s">
        <v>27</v>
      </c>
      <c r="C143" s="17" t="s">
        <v>219</v>
      </c>
      <c r="D143" s="17" t="s">
        <v>214</v>
      </c>
      <c r="E143" s="17" t="s">
        <v>282</v>
      </c>
      <c r="F143" s="17"/>
      <c r="G143" s="33">
        <f>G144</f>
        <v>0</v>
      </c>
      <c r="H143" s="33">
        <f>H144</f>
        <v>0</v>
      </c>
    </row>
    <row r="144" spans="1:8" ht="15.75">
      <c r="A144" s="63" t="s">
        <v>101</v>
      </c>
      <c r="B144" s="148" t="s">
        <v>27</v>
      </c>
      <c r="C144" s="21" t="s">
        <v>219</v>
      </c>
      <c r="D144" s="21" t="s">
        <v>214</v>
      </c>
      <c r="E144" s="21" t="s">
        <v>282</v>
      </c>
      <c r="F144" s="21" t="s">
        <v>102</v>
      </c>
      <c r="G144" s="34">
        <v>0</v>
      </c>
      <c r="H144" s="34">
        <v>0</v>
      </c>
    </row>
    <row r="145" spans="1:8" ht="15.75">
      <c r="A145" s="62" t="s">
        <v>198</v>
      </c>
      <c r="B145" s="148" t="s">
        <v>27</v>
      </c>
      <c r="C145" s="17" t="s">
        <v>219</v>
      </c>
      <c r="D145" s="17" t="s">
        <v>214</v>
      </c>
      <c r="E145" s="17" t="s">
        <v>281</v>
      </c>
      <c r="F145" s="17"/>
      <c r="G145" s="33">
        <f>G146+G147</f>
        <v>49999</v>
      </c>
      <c r="H145" s="33">
        <f>H146+H147</f>
        <v>80900</v>
      </c>
    </row>
    <row r="146" spans="1:8" ht="25.5">
      <c r="A146" s="139" t="s">
        <v>125</v>
      </c>
      <c r="B146" s="148" t="s">
        <v>27</v>
      </c>
      <c r="C146" s="21" t="s">
        <v>219</v>
      </c>
      <c r="D146" s="21" t="s">
        <v>214</v>
      </c>
      <c r="E146" s="21" t="s">
        <v>281</v>
      </c>
      <c r="F146" s="21" t="s">
        <v>115</v>
      </c>
      <c r="G146" s="34">
        <v>49999</v>
      </c>
      <c r="H146" s="34">
        <v>80900</v>
      </c>
    </row>
    <row r="147" spans="1:8" ht="26.25" customHeight="1" hidden="1">
      <c r="A147" s="63" t="s">
        <v>101</v>
      </c>
      <c r="B147" s="148" t="s">
        <v>27</v>
      </c>
      <c r="C147" s="21" t="s">
        <v>219</v>
      </c>
      <c r="D147" s="21" t="s">
        <v>214</v>
      </c>
      <c r="E147" s="21" t="s">
        <v>281</v>
      </c>
      <c r="F147" s="21" t="s">
        <v>102</v>
      </c>
      <c r="G147" s="34">
        <v>0</v>
      </c>
      <c r="H147" s="34">
        <v>0</v>
      </c>
    </row>
    <row r="148" spans="1:8" ht="37.5" customHeight="1" hidden="1">
      <c r="A148" s="62" t="s">
        <v>197</v>
      </c>
      <c r="B148" s="148" t="s">
        <v>27</v>
      </c>
      <c r="C148" s="17" t="s">
        <v>219</v>
      </c>
      <c r="D148" s="17" t="s">
        <v>214</v>
      </c>
      <c r="E148" s="17" t="s">
        <v>327</v>
      </c>
      <c r="F148" s="17"/>
      <c r="G148" s="33">
        <v>0</v>
      </c>
      <c r="H148" s="33">
        <f>H149+H151</f>
        <v>0</v>
      </c>
    </row>
    <row r="149" spans="1:8" ht="51" hidden="1">
      <c r="A149" s="62" t="s">
        <v>320</v>
      </c>
      <c r="B149" s="148" t="s">
        <v>27</v>
      </c>
      <c r="C149" s="17" t="s">
        <v>219</v>
      </c>
      <c r="D149" s="17" t="s">
        <v>214</v>
      </c>
      <c r="E149" s="17" t="s">
        <v>326</v>
      </c>
      <c r="F149" s="17"/>
      <c r="G149" s="33">
        <f>G150</f>
        <v>-1</v>
      </c>
      <c r="H149" s="33">
        <f>H150</f>
        <v>0</v>
      </c>
    </row>
    <row r="150" spans="1:8" ht="25.5" hidden="1">
      <c r="A150" s="63" t="s">
        <v>329</v>
      </c>
      <c r="B150" s="148" t="s">
        <v>27</v>
      </c>
      <c r="C150" s="21" t="s">
        <v>219</v>
      </c>
      <c r="D150" s="21" t="s">
        <v>214</v>
      </c>
      <c r="E150" s="21" t="s">
        <v>326</v>
      </c>
      <c r="F150" s="21" t="s">
        <v>325</v>
      </c>
      <c r="G150" s="34">
        <v>-1</v>
      </c>
      <c r="H150" s="34">
        <v>0</v>
      </c>
    </row>
    <row r="151" spans="1:8" ht="27.75" customHeight="1" hidden="1">
      <c r="A151" s="62" t="s">
        <v>667</v>
      </c>
      <c r="B151" s="148" t="s">
        <v>27</v>
      </c>
      <c r="C151" s="17" t="s">
        <v>219</v>
      </c>
      <c r="D151" s="17" t="s">
        <v>214</v>
      </c>
      <c r="E151" s="17" t="s">
        <v>328</v>
      </c>
      <c r="F151" s="17"/>
      <c r="G151" s="33">
        <f>G152</f>
        <v>0</v>
      </c>
      <c r="H151" s="33">
        <f>H152</f>
        <v>0</v>
      </c>
    </row>
    <row r="152" spans="1:8" ht="27" customHeight="1" hidden="1">
      <c r="A152" s="63" t="s">
        <v>329</v>
      </c>
      <c r="B152" s="148" t="s">
        <v>27</v>
      </c>
      <c r="C152" s="21" t="s">
        <v>219</v>
      </c>
      <c r="D152" s="21" t="s">
        <v>214</v>
      </c>
      <c r="E152" s="21" t="s">
        <v>666</v>
      </c>
      <c r="F152" s="21" t="s">
        <v>325</v>
      </c>
      <c r="G152" s="34">
        <v>0</v>
      </c>
      <c r="H152" s="34">
        <v>0</v>
      </c>
    </row>
    <row r="153" spans="1:8" ht="23.25" customHeight="1" hidden="1">
      <c r="A153" s="62" t="s">
        <v>392</v>
      </c>
      <c r="B153" s="148" t="s">
        <v>27</v>
      </c>
      <c r="C153" s="17" t="s">
        <v>219</v>
      </c>
      <c r="D153" s="17" t="s">
        <v>216</v>
      </c>
      <c r="E153" s="17"/>
      <c r="F153" s="17"/>
      <c r="G153" s="33">
        <f>G154+G160</f>
        <v>15000</v>
      </c>
      <c r="H153" s="33">
        <f>H154+H160</f>
        <v>15000</v>
      </c>
    </row>
    <row r="154" spans="1:8" ht="25.5" hidden="1">
      <c r="A154" s="129" t="s">
        <v>143</v>
      </c>
      <c r="B154" s="148" t="s">
        <v>27</v>
      </c>
      <c r="C154" s="17" t="s">
        <v>219</v>
      </c>
      <c r="D154" s="17" t="s">
        <v>216</v>
      </c>
      <c r="E154" s="16" t="s">
        <v>483</v>
      </c>
      <c r="F154" s="17"/>
      <c r="G154" s="33">
        <f>G155+G156+G158</f>
        <v>5000</v>
      </c>
      <c r="H154" s="33">
        <f>H155+H156+H158</f>
        <v>5000</v>
      </c>
    </row>
    <row r="155" spans="1:8" ht="25.5" hidden="1">
      <c r="A155" s="139" t="s">
        <v>125</v>
      </c>
      <c r="B155" s="235" t="s">
        <v>27</v>
      </c>
      <c r="C155" s="17" t="s">
        <v>219</v>
      </c>
      <c r="D155" s="17" t="s">
        <v>216</v>
      </c>
      <c r="E155" s="16" t="s">
        <v>635</v>
      </c>
      <c r="F155" s="17" t="s">
        <v>115</v>
      </c>
      <c r="G155" s="33">
        <v>5000</v>
      </c>
      <c r="H155" s="33">
        <v>5000</v>
      </c>
    </row>
    <row r="156" spans="1:8" ht="27" customHeight="1" hidden="1">
      <c r="A156" s="129" t="s">
        <v>619</v>
      </c>
      <c r="B156" s="235" t="s">
        <v>27</v>
      </c>
      <c r="C156" s="17" t="s">
        <v>219</v>
      </c>
      <c r="D156" s="17" t="s">
        <v>216</v>
      </c>
      <c r="E156" s="16" t="s">
        <v>589</v>
      </c>
      <c r="F156" s="17"/>
      <c r="G156" s="56">
        <f>G157</f>
        <v>0</v>
      </c>
      <c r="H156" s="56">
        <f>H157</f>
        <v>0</v>
      </c>
    </row>
    <row r="157" spans="1:8" ht="15.75" hidden="1">
      <c r="A157" s="139" t="s">
        <v>658</v>
      </c>
      <c r="B157" s="148" t="s">
        <v>27</v>
      </c>
      <c r="C157" s="21" t="s">
        <v>219</v>
      </c>
      <c r="D157" s="21" t="s">
        <v>216</v>
      </c>
      <c r="E157" s="166" t="s">
        <v>589</v>
      </c>
      <c r="F157" s="21" t="s">
        <v>121</v>
      </c>
      <c r="G157" s="57">
        <v>0</v>
      </c>
      <c r="H157" s="57">
        <v>0</v>
      </c>
    </row>
    <row r="158" spans="1:8" s="24" customFormat="1" ht="25.5" hidden="1">
      <c r="A158" s="62" t="s">
        <v>664</v>
      </c>
      <c r="B158" s="235" t="s">
        <v>27</v>
      </c>
      <c r="C158" s="17" t="s">
        <v>219</v>
      </c>
      <c r="D158" s="17" t="s">
        <v>216</v>
      </c>
      <c r="E158" s="16" t="s">
        <v>663</v>
      </c>
      <c r="F158" s="17"/>
      <c r="G158" s="56">
        <f>G159</f>
        <v>0</v>
      </c>
      <c r="H158" s="56">
        <f>H159</f>
        <v>0</v>
      </c>
    </row>
    <row r="159" spans="1:8" ht="27" customHeight="1" hidden="1">
      <c r="A159" s="139" t="s">
        <v>112</v>
      </c>
      <c r="B159" s="148" t="s">
        <v>27</v>
      </c>
      <c r="C159" s="21" t="s">
        <v>219</v>
      </c>
      <c r="D159" s="21" t="s">
        <v>216</v>
      </c>
      <c r="E159" s="166" t="s">
        <v>663</v>
      </c>
      <c r="F159" s="21" t="s">
        <v>115</v>
      </c>
      <c r="G159" s="57">
        <v>0</v>
      </c>
      <c r="H159" s="57">
        <v>0</v>
      </c>
    </row>
    <row r="160" spans="1:8" ht="38.25">
      <c r="A160" s="62" t="s">
        <v>376</v>
      </c>
      <c r="B160" s="148" t="s">
        <v>27</v>
      </c>
      <c r="C160" s="29" t="s">
        <v>219</v>
      </c>
      <c r="D160" s="29" t="s">
        <v>216</v>
      </c>
      <c r="E160" s="17" t="s">
        <v>250</v>
      </c>
      <c r="F160" s="105"/>
      <c r="G160" s="33">
        <f aca="true" t="shared" si="13" ref="G160:H162">G161</f>
        <v>10000</v>
      </c>
      <c r="H160" s="33">
        <f t="shared" si="13"/>
        <v>10000</v>
      </c>
    </row>
    <row r="161" spans="1:8" ht="15.75">
      <c r="A161" s="62" t="s">
        <v>200</v>
      </c>
      <c r="B161" s="148" t="s">
        <v>27</v>
      </c>
      <c r="C161" s="29" t="s">
        <v>219</v>
      </c>
      <c r="D161" s="29" t="s">
        <v>216</v>
      </c>
      <c r="E161" s="17" t="s">
        <v>275</v>
      </c>
      <c r="F161" s="17"/>
      <c r="G161" s="33">
        <f t="shared" si="13"/>
        <v>10000</v>
      </c>
      <c r="H161" s="33">
        <f t="shared" si="13"/>
        <v>10000</v>
      </c>
    </row>
    <row r="162" spans="1:8" ht="38.25">
      <c r="A162" s="138" t="s">
        <v>388</v>
      </c>
      <c r="B162" s="148" t="s">
        <v>27</v>
      </c>
      <c r="C162" s="30" t="s">
        <v>219</v>
      </c>
      <c r="D162" s="30" t="s">
        <v>216</v>
      </c>
      <c r="E162" s="28" t="s">
        <v>113</v>
      </c>
      <c r="F162" s="17"/>
      <c r="G162" s="33">
        <f t="shared" si="13"/>
        <v>10000</v>
      </c>
      <c r="H162" s="33">
        <f t="shared" si="13"/>
        <v>10000</v>
      </c>
    </row>
    <row r="163" spans="1:8" ht="25.5">
      <c r="A163" s="139" t="s">
        <v>112</v>
      </c>
      <c r="B163" s="148" t="s">
        <v>27</v>
      </c>
      <c r="C163" s="32" t="s">
        <v>219</v>
      </c>
      <c r="D163" s="32" t="s">
        <v>216</v>
      </c>
      <c r="E163" s="31" t="s">
        <v>113</v>
      </c>
      <c r="F163" s="21" t="s">
        <v>115</v>
      </c>
      <c r="G163" s="34">
        <v>10000</v>
      </c>
      <c r="H163" s="34">
        <v>10000</v>
      </c>
    </row>
    <row r="164" spans="1:8" ht="15.75" hidden="1">
      <c r="A164" s="62" t="s">
        <v>392</v>
      </c>
      <c r="B164" s="148" t="s">
        <v>27</v>
      </c>
      <c r="C164" s="29" t="s">
        <v>219</v>
      </c>
      <c r="D164" s="29" t="s">
        <v>216</v>
      </c>
      <c r="E164" s="17" t="s">
        <v>274</v>
      </c>
      <c r="F164" s="17"/>
      <c r="G164" s="33">
        <f>G165+G167</f>
        <v>0</v>
      </c>
      <c r="H164" s="33">
        <f>H165+H167+H169</f>
        <v>0</v>
      </c>
    </row>
    <row r="165" spans="1:8" ht="38.25" hidden="1">
      <c r="A165" s="62" t="s">
        <v>393</v>
      </c>
      <c r="B165" s="148" t="s">
        <v>27</v>
      </c>
      <c r="C165" s="29" t="s">
        <v>219</v>
      </c>
      <c r="D165" s="29" t="s">
        <v>216</v>
      </c>
      <c r="E165" s="17" t="s">
        <v>273</v>
      </c>
      <c r="F165" s="17"/>
      <c r="G165" s="33">
        <f>G166</f>
        <v>0</v>
      </c>
      <c r="H165" s="33">
        <f>H166</f>
        <v>0</v>
      </c>
    </row>
    <row r="166" spans="1:8" ht="15.75" hidden="1">
      <c r="A166" s="63" t="s">
        <v>101</v>
      </c>
      <c r="B166" s="148" t="s">
        <v>27</v>
      </c>
      <c r="C166" s="23" t="s">
        <v>219</v>
      </c>
      <c r="D166" s="23" t="s">
        <v>216</v>
      </c>
      <c r="E166" s="21" t="s">
        <v>273</v>
      </c>
      <c r="F166" s="21" t="s">
        <v>102</v>
      </c>
      <c r="G166" s="34">
        <v>0</v>
      </c>
      <c r="H166" s="34">
        <v>0</v>
      </c>
    </row>
    <row r="167" spans="1:8" ht="38.25" hidden="1">
      <c r="A167" s="62" t="s">
        <v>394</v>
      </c>
      <c r="B167" s="148" t="s">
        <v>27</v>
      </c>
      <c r="C167" s="29" t="s">
        <v>219</v>
      </c>
      <c r="D167" s="17" t="s">
        <v>216</v>
      </c>
      <c r="E167" s="17" t="s">
        <v>285</v>
      </c>
      <c r="F167" s="17"/>
      <c r="G167" s="33">
        <f>G168</f>
        <v>0</v>
      </c>
      <c r="H167" s="33">
        <f>H168</f>
        <v>0</v>
      </c>
    </row>
    <row r="168" spans="1:8" ht="15.75" hidden="1">
      <c r="A168" s="63" t="s">
        <v>101</v>
      </c>
      <c r="B168" s="148" t="s">
        <v>27</v>
      </c>
      <c r="C168" s="23" t="s">
        <v>219</v>
      </c>
      <c r="D168" s="21" t="s">
        <v>216</v>
      </c>
      <c r="E168" s="21" t="s">
        <v>285</v>
      </c>
      <c r="F168" s="21" t="s">
        <v>410</v>
      </c>
      <c r="G168" s="34">
        <v>0</v>
      </c>
      <c r="H168" s="34">
        <v>0</v>
      </c>
    </row>
    <row r="169" spans="1:8" ht="48" customHeight="1" hidden="1">
      <c r="A169" s="62" t="s">
        <v>200</v>
      </c>
      <c r="B169" s="148" t="s">
        <v>27</v>
      </c>
      <c r="C169" s="17" t="s">
        <v>219</v>
      </c>
      <c r="D169" s="17" t="s">
        <v>216</v>
      </c>
      <c r="E169" s="29" t="s">
        <v>284</v>
      </c>
      <c r="F169" s="17"/>
      <c r="G169" s="33">
        <v>0</v>
      </c>
      <c r="H169" s="33">
        <f>H174+H172+H171+H175</f>
        <v>0</v>
      </c>
    </row>
    <row r="170" spans="1:8" ht="25.5" hidden="1">
      <c r="A170" s="139" t="s">
        <v>125</v>
      </c>
      <c r="B170" s="148" t="s">
        <v>27</v>
      </c>
      <c r="C170" s="21" t="s">
        <v>219</v>
      </c>
      <c r="D170" s="21" t="s">
        <v>216</v>
      </c>
      <c r="E170" s="23" t="s">
        <v>284</v>
      </c>
      <c r="F170" s="21" t="s">
        <v>115</v>
      </c>
      <c r="G170" s="34">
        <f>G171+G172</f>
        <v>-1</v>
      </c>
      <c r="H170" s="34">
        <f>H171+H172</f>
        <v>0</v>
      </c>
    </row>
    <row r="171" spans="1:8" ht="25.5" hidden="1">
      <c r="A171" s="63" t="s">
        <v>105</v>
      </c>
      <c r="B171" s="148" t="s">
        <v>27</v>
      </c>
      <c r="C171" s="21" t="s">
        <v>219</v>
      </c>
      <c r="D171" s="21" t="s">
        <v>216</v>
      </c>
      <c r="E171" s="23" t="s">
        <v>284</v>
      </c>
      <c r="F171" s="21" t="s">
        <v>104</v>
      </c>
      <c r="G171" s="34"/>
      <c r="H171" s="34"/>
    </row>
    <row r="172" spans="1:8" ht="25.5" hidden="1">
      <c r="A172" s="63" t="s">
        <v>381</v>
      </c>
      <c r="B172" s="148" t="s">
        <v>27</v>
      </c>
      <c r="C172" s="21" t="s">
        <v>219</v>
      </c>
      <c r="D172" s="21" t="s">
        <v>216</v>
      </c>
      <c r="E172" s="23" t="s">
        <v>284</v>
      </c>
      <c r="F172" s="21" t="s">
        <v>405</v>
      </c>
      <c r="G172" s="34">
        <v>-1</v>
      </c>
      <c r="H172" s="34">
        <v>0</v>
      </c>
    </row>
    <row r="173" spans="1:8" ht="15.75" hidden="1">
      <c r="A173" s="63" t="s">
        <v>101</v>
      </c>
      <c r="B173" s="148" t="s">
        <v>27</v>
      </c>
      <c r="C173" s="21" t="s">
        <v>219</v>
      </c>
      <c r="D173" s="21" t="s">
        <v>216</v>
      </c>
      <c r="E173" s="23" t="s">
        <v>284</v>
      </c>
      <c r="F173" s="21" t="s">
        <v>102</v>
      </c>
      <c r="G173" s="34">
        <f>G174+G175</f>
        <v>0</v>
      </c>
      <c r="H173" s="34">
        <f>H174+H175</f>
        <v>0</v>
      </c>
    </row>
    <row r="174" spans="1:8" ht="39" hidden="1">
      <c r="A174" s="100" t="s">
        <v>93</v>
      </c>
      <c r="B174" s="148" t="s">
        <v>27</v>
      </c>
      <c r="C174" s="21" t="s">
        <v>219</v>
      </c>
      <c r="D174" s="21" t="s">
        <v>216</v>
      </c>
      <c r="E174" s="23" t="s">
        <v>284</v>
      </c>
      <c r="F174" s="21" t="s">
        <v>92</v>
      </c>
      <c r="G174" s="34">
        <v>0</v>
      </c>
      <c r="H174" s="34">
        <v>0</v>
      </c>
    </row>
    <row r="175" spans="1:8" ht="25.5" hidden="1">
      <c r="A175" s="63" t="s">
        <v>466</v>
      </c>
      <c r="B175" s="148" t="s">
        <v>27</v>
      </c>
      <c r="C175" s="21" t="s">
        <v>219</v>
      </c>
      <c r="D175" s="21" t="s">
        <v>216</v>
      </c>
      <c r="E175" s="23" t="s">
        <v>284</v>
      </c>
      <c r="F175" s="21" t="s">
        <v>344</v>
      </c>
      <c r="G175" s="34">
        <v>0</v>
      </c>
      <c r="H175" s="34">
        <v>0</v>
      </c>
    </row>
    <row r="176" spans="1:8" ht="25.5" hidden="1">
      <c r="A176" s="62" t="s">
        <v>297</v>
      </c>
      <c r="B176" s="148" t="s">
        <v>27</v>
      </c>
      <c r="C176" s="17" t="s">
        <v>219</v>
      </c>
      <c r="D176" s="17" t="s">
        <v>216</v>
      </c>
      <c r="E176" s="29" t="s">
        <v>296</v>
      </c>
      <c r="F176" s="17"/>
      <c r="G176" s="33">
        <f>SUM(G178)</f>
        <v>-1</v>
      </c>
      <c r="H176" s="33">
        <f>SUM(H178)</f>
        <v>0</v>
      </c>
    </row>
    <row r="177" spans="1:8" ht="25.5" hidden="1">
      <c r="A177" s="139" t="s">
        <v>125</v>
      </c>
      <c r="B177" s="148" t="s">
        <v>27</v>
      </c>
      <c r="C177" s="21" t="s">
        <v>219</v>
      </c>
      <c r="D177" s="21" t="s">
        <v>216</v>
      </c>
      <c r="E177" s="23" t="s">
        <v>296</v>
      </c>
      <c r="F177" s="21" t="s">
        <v>115</v>
      </c>
      <c r="G177" s="34">
        <f>G178</f>
        <v>-1</v>
      </c>
      <c r="H177" s="34">
        <f>H178</f>
        <v>0</v>
      </c>
    </row>
    <row r="178" spans="1:8" ht="25.5" hidden="1">
      <c r="A178" s="63" t="s">
        <v>105</v>
      </c>
      <c r="B178" s="148" t="s">
        <v>27</v>
      </c>
      <c r="C178" s="21" t="s">
        <v>219</v>
      </c>
      <c r="D178" s="21" t="s">
        <v>216</v>
      </c>
      <c r="E178" s="23" t="s">
        <v>296</v>
      </c>
      <c r="F178" s="21" t="s">
        <v>104</v>
      </c>
      <c r="G178" s="34">
        <v>-1</v>
      </c>
      <c r="H178" s="34">
        <v>0</v>
      </c>
    </row>
    <row r="179" spans="1:8" ht="15.75" hidden="1">
      <c r="A179" s="62" t="s">
        <v>395</v>
      </c>
      <c r="B179" s="148" t="s">
        <v>27</v>
      </c>
      <c r="C179" s="17" t="s">
        <v>219</v>
      </c>
      <c r="D179" s="17" t="s">
        <v>217</v>
      </c>
      <c r="E179" s="17"/>
      <c r="F179" s="17"/>
      <c r="G179" s="33">
        <f>G180+G183+G187</f>
        <v>263000</v>
      </c>
      <c r="H179" s="33">
        <f>H180+H183+H187</f>
        <v>223000</v>
      </c>
    </row>
    <row r="180" spans="1:8" ht="38.25">
      <c r="A180" s="167" t="s">
        <v>614</v>
      </c>
      <c r="B180" s="148" t="s">
        <v>27</v>
      </c>
      <c r="C180" s="17" t="s">
        <v>219</v>
      </c>
      <c r="D180" s="17" t="s">
        <v>217</v>
      </c>
      <c r="E180" s="17" t="s">
        <v>260</v>
      </c>
      <c r="F180" s="17"/>
      <c r="G180" s="33">
        <f>G181</f>
        <v>5000</v>
      </c>
      <c r="H180" s="33">
        <f>H181</f>
        <v>0</v>
      </c>
    </row>
    <row r="181" spans="1:8" ht="25.5">
      <c r="A181" s="62" t="s">
        <v>272</v>
      </c>
      <c r="B181" s="148" t="s">
        <v>27</v>
      </c>
      <c r="C181" s="17" t="s">
        <v>271</v>
      </c>
      <c r="D181" s="17" t="s">
        <v>217</v>
      </c>
      <c r="E181" s="17" t="s">
        <v>258</v>
      </c>
      <c r="F181" s="17"/>
      <c r="G181" s="33">
        <f>G182</f>
        <v>5000</v>
      </c>
      <c r="H181" s="33">
        <f>H182</f>
        <v>0</v>
      </c>
    </row>
    <row r="182" spans="1:8" ht="25.5">
      <c r="A182" s="139" t="s">
        <v>125</v>
      </c>
      <c r="B182" s="148" t="s">
        <v>27</v>
      </c>
      <c r="C182" s="21" t="s">
        <v>219</v>
      </c>
      <c r="D182" s="21" t="s">
        <v>217</v>
      </c>
      <c r="E182" s="21" t="s">
        <v>257</v>
      </c>
      <c r="F182" s="21" t="s">
        <v>115</v>
      </c>
      <c r="G182" s="34">
        <v>5000</v>
      </c>
      <c r="H182" s="34">
        <v>0</v>
      </c>
    </row>
    <row r="183" spans="1:8" ht="25.5">
      <c r="A183" s="123" t="s">
        <v>601</v>
      </c>
      <c r="B183" s="148" t="s">
        <v>27</v>
      </c>
      <c r="C183" s="17" t="s">
        <v>219</v>
      </c>
      <c r="D183" s="17" t="s">
        <v>217</v>
      </c>
      <c r="E183" s="17" t="s">
        <v>268</v>
      </c>
      <c r="F183" s="17"/>
      <c r="G183" s="33">
        <f aca="true" t="shared" si="14" ref="G183:H185">G184</f>
        <v>50000</v>
      </c>
      <c r="H183" s="33">
        <f t="shared" si="14"/>
        <v>0</v>
      </c>
    </row>
    <row r="184" spans="1:8" ht="15.75">
      <c r="A184" s="123" t="s">
        <v>270</v>
      </c>
      <c r="B184" s="148" t="s">
        <v>27</v>
      </c>
      <c r="C184" s="17" t="s">
        <v>219</v>
      </c>
      <c r="D184" s="17" t="s">
        <v>217</v>
      </c>
      <c r="E184" s="17" t="s">
        <v>269</v>
      </c>
      <c r="F184" s="17"/>
      <c r="G184" s="33">
        <f t="shared" si="14"/>
        <v>50000</v>
      </c>
      <c r="H184" s="33">
        <f t="shared" si="14"/>
        <v>0</v>
      </c>
    </row>
    <row r="185" spans="1:8" ht="25.5">
      <c r="A185" s="62" t="s">
        <v>396</v>
      </c>
      <c r="B185" s="148" t="s">
        <v>27</v>
      </c>
      <c r="C185" s="17" t="s">
        <v>219</v>
      </c>
      <c r="D185" s="17" t="s">
        <v>217</v>
      </c>
      <c r="E185" s="17" t="s">
        <v>487</v>
      </c>
      <c r="F185" s="17"/>
      <c r="G185" s="33">
        <f t="shared" si="14"/>
        <v>50000</v>
      </c>
      <c r="H185" s="33">
        <f t="shared" si="14"/>
        <v>0</v>
      </c>
    </row>
    <row r="186" spans="1:8" ht="25.5">
      <c r="A186" s="139" t="s">
        <v>125</v>
      </c>
      <c r="B186" s="148" t="s">
        <v>27</v>
      </c>
      <c r="C186" s="21" t="s">
        <v>219</v>
      </c>
      <c r="D186" s="21" t="s">
        <v>217</v>
      </c>
      <c r="E186" s="21" t="s">
        <v>487</v>
      </c>
      <c r="F186" s="21" t="s">
        <v>115</v>
      </c>
      <c r="G186" s="34">
        <v>50000</v>
      </c>
      <c r="H186" s="34">
        <v>0</v>
      </c>
    </row>
    <row r="187" spans="1:8" ht="38.25">
      <c r="A187" s="62" t="s">
        <v>376</v>
      </c>
      <c r="B187" s="148" t="s">
        <v>27</v>
      </c>
      <c r="C187" s="17" t="s">
        <v>219</v>
      </c>
      <c r="D187" s="17" t="s">
        <v>217</v>
      </c>
      <c r="E187" s="17" t="s">
        <v>250</v>
      </c>
      <c r="F187" s="17"/>
      <c r="G187" s="33">
        <f>G188</f>
        <v>208000</v>
      </c>
      <c r="H187" s="33">
        <f>H188</f>
        <v>223000</v>
      </c>
    </row>
    <row r="188" spans="1:8" ht="15.75">
      <c r="A188" s="62" t="s">
        <v>200</v>
      </c>
      <c r="B188" s="148" t="s">
        <v>27</v>
      </c>
      <c r="C188" s="17" t="s">
        <v>219</v>
      </c>
      <c r="D188" s="17" t="s">
        <v>217</v>
      </c>
      <c r="E188" s="17" t="s">
        <v>275</v>
      </c>
      <c r="F188" s="17"/>
      <c r="G188" s="33">
        <f>G189</f>
        <v>208000</v>
      </c>
      <c r="H188" s="33">
        <f>H189</f>
        <v>223000</v>
      </c>
    </row>
    <row r="189" spans="1:8" ht="15.75">
      <c r="A189" s="62" t="s">
        <v>395</v>
      </c>
      <c r="B189" s="148" t="s">
        <v>27</v>
      </c>
      <c r="C189" s="17" t="s">
        <v>219</v>
      </c>
      <c r="D189" s="17" t="s">
        <v>217</v>
      </c>
      <c r="E189" s="17" t="s">
        <v>291</v>
      </c>
      <c r="F189" s="17"/>
      <c r="G189" s="33">
        <f>G190+G192+G194+G196+G198</f>
        <v>208000</v>
      </c>
      <c r="H189" s="33">
        <f>H190+H192+H194+H196+H198</f>
        <v>223000</v>
      </c>
    </row>
    <row r="190" spans="1:8" ht="15.75">
      <c r="A190" s="62" t="s">
        <v>397</v>
      </c>
      <c r="B190" s="148" t="s">
        <v>27</v>
      </c>
      <c r="C190" s="17" t="s">
        <v>219</v>
      </c>
      <c r="D190" s="17" t="s">
        <v>217</v>
      </c>
      <c r="E190" s="17" t="s">
        <v>289</v>
      </c>
      <c r="F190" s="17"/>
      <c r="G190" s="33">
        <f>G191</f>
        <v>41000</v>
      </c>
      <c r="H190" s="33">
        <f>H191</f>
        <v>41000</v>
      </c>
    </row>
    <row r="191" spans="1:8" ht="25.5">
      <c r="A191" s="139" t="s">
        <v>125</v>
      </c>
      <c r="B191" s="148" t="s">
        <v>27</v>
      </c>
      <c r="C191" s="51" t="s">
        <v>219</v>
      </c>
      <c r="D191" s="51" t="s">
        <v>217</v>
      </c>
      <c r="E191" s="51" t="s">
        <v>289</v>
      </c>
      <c r="F191" s="51" t="s">
        <v>115</v>
      </c>
      <c r="G191" s="34">
        <v>41000</v>
      </c>
      <c r="H191" s="34">
        <v>41000</v>
      </c>
    </row>
    <row r="192" spans="1:8" ht="38.25">
      <c r="A192" s="62" t="s">
        <v>398</v>
      </c>
      <c r="B192" s="148" t="s">
        <v>27</v>
      </c>
      <c r="C192" s="17" t="s">
        <v>219</v>
      </c>
      <c r="D192" s="17" t="s">
        <v>217</v>
      </c>
      <c r="E192" s="29" t="s">
        <v>290</v>
      </c>
      <c r="F192" s="17"/>
      <c r="G192" s="33">
        <f>G193</f>
        <v>10000</v>
      </c>
      <c r="H192" s="33">
        <f>H193</f>
        <v>10000</v>
      </c>
    </row>
    <row r="193" spans="1:8" ht="25.5">
      <c r="A193" s="139" t="s">
        <v>125</v>
      </c>
      <c r="B193" s="148" t="s">
        <v>27</v>
      </c>
      <c r="C193" s="21" t="s">
        <v>219</v>
      </c>
      <c r="D193" s="21" t="s">
        <v>217</v>
      </c>
      <c r="E193" s="23" t="s">
        <v>290</v>
      </c>
      <c r="F193" s="21" t="s">
        <v>115</v>
      </c>
      <c r="G193" s="34">
        <v>10000</v>
      </c>
      <c r="H193" s="34">
        <v>10000</v>
      </c>
    </row>
    <row r="194" spans="1:8" ht="15.75">
      <c r="A194" s="62" t="s">
        <v>202</v>
      </c>
      <c r="B194" s="148" t="s">
        <v>27</v>
      </c>
      <c r="C194" s="17" t="s">
        <v>219</v>
      </c>
      <c r="D194" s="17" t="s">
        <v>217</v>
      </c>
      <c r="E194" s="17" t="s">
        <v>288</v>
      </c>
      <c r="F194" s="17"/>
      <c r="G194" s="33">
        <f>G195</f>
        <v>1000</v>
      </c>
      <c r="H194" s="33">
        <f>H195</f>
        <v>1000</v>
      </c>
    </row>
    <row r="195" spans="1:8" ht="25.5">
      <c r="A195" s="139" t="s">
        <v>125</v>
      </c>
      <c r="B195" s="148" t="s">
        <v>27</v>
      </c>
      <c r="C195" s="21" t="s">
        <v>219</v>
      </c>
      <c r="D195" s="21" t="s">
        <v>217</v>
      </c>
      <c r="E195" s="21" t="s">
        <v>288</v>
      </c>
      <c r="F195" s="21" t="s">
        <v>115</v>
      </c>
      <c r="G195" s="34">
        <v>1000</v>
      </c>
      <c r="H195" s="34">
        <v>1000</v>
      </c>
    </row>
    <row r="196" spans="1:8" ht="15.75">
      <c r="A196" s="62" t="s">
        <v>203</v>
      </c>
      <c r="B196" s="148" t="s">
        <v>27</v>
      </c>
      <c r="C196" s="17" t="s">
        <v>219</v>
      </c>
      <c r="D196" s="17" t="s">
        <v>217</v>
      </c>
      <c r="E196" s="17" t="s">
        <v>287</v>
      </c>
      <c r="F196" s="17"/>
      <c r="G196" s="33">
        <f>G197</f>
        <v>10000</v>
      </c>
      <c r="H196" s="33">
        <f>H197</f>
        <v>25000</v>
      </c>
    </row>
    <row r="197" spans="1:8" ht="25.5">
      <c r="A197" s="139" t="s">
        <v>125</v>
      </c>
      <c r="B197" s="148" t="s">
        <v>27</v>
      </c>
      <c r="C197" s="21" t="s">
        <v>219</v>
      </c>
      <c r="D197" s="21" t="s">
        <v>217</v>
      </c>
      <c r="E197" s="21" t="s">
        <v>287</v>
      </c>
      <c r="F197" s="21" t="s">
        <v>115</v>
      </c>
      <c r="G197" s="34">
        <v>10000</v>
      </c>
      <c r="H197" s="34">
        <v>25000</v>
      </c>
    </row>
    <row r="198" spans="1:8" ht="25.5">
      <c r="A198" s="62" t="s">
        <v>204</v>
      </c>
      <c r="B198" s="148" t="s">
        <v>27</v>
      </c>
      <c r="C198" s="17" t="s">
        <v>219</v>
      </c>
      <c r="D198" s="17" t="s">
        <v>217</v>
      </c>
      <c r="E198" s="17" t="s">
        <v>286</v>
      </c>
      <c r="F198" s="17"/>
      <c r="G198" s="33">
        <f>G199+G200</f>
        <v>146000</v>
      </c>
      <c r="H198" s="33">
        <f>H199+H200</f>
        <v>146000</v>
      </c>
    </row>
    <row r="199" spans="1:8" ht="25.5">
      <c r="A199" s="139" t="s">
        <v>125</v>
      </c>
      <c r="B199" s="148" t="s">
        <v>27</v>
      </c>
      <c r="C199" s="21" t="s">
        <v>219</v>
      </c>
      <c r="D199" s="21" t="s">
        <v>217</v>
      </c>
      <c r="E199" s="21" t="s">
        <v>286</v>
      </c>
      <c r="F199" s="21" t="s">
        <v>115</v>
      </c>
      <c r="G199" s="34">
        <v>130000</v>
      </c>
      <c r="H199" s="34">
        <v>130000</v>
      </c>
    </row>
    <row r="200" spans="1:8" ht="15.75">
      <c r="A200" s="63" t="s">
        <v>127</v>
      </c>
      <c r="B200" s="148" t="s">
        <v>27</v>
      </c>
      <c r="C200" s="21" t="s">
        <v>219</v>
      </c>
      <c r="D200" s="21" t="s">
        <v>217</v>
      </c>
      <c r="E200" s="21" t="s">
        <v>286</v>
      </c>
      <c r="F200" s="21" t="s">
        <v>119</v>
      </c>
      <c r="G200" s="34">
        <v>16000</v>
      </c>
      <c r="H200" s="34">
        <v>16000</v>
      </c>
    </row>
    <row r="201" spans="1:8" ht="16.5">
      <c r="A201" s="69" t="s">
        <v>205</v>
      </c>
      <c r="B201" s="149" t="s">
        <v>27</v>
      </c>
      <c r="C201" s="68" t="s">
        <v>220</v>
      </c>
      <c r="D201" s="68"/>
      <c r="E201" s="68"/>
      <c r="F201" s="68"/>
      <c r="G201" s="70">
        <f>G202</f>
        <v>20000</v>
      </c>
      <c r="H201" s="70">
        <f>H202</f>
        <v>0</v>
      </c>
    </row>
    <row r="202" spans="1:8" ht="15.75">
      <c r="A202" s="62" t="s">
        <v>206</v>
      </c>
      <c r="B202" s="148" t="s">
        <v>27</v>
      </c>
      <c r="C202" s="17" t="s">
        <v>220</v>
      </c>
      <c r="D202" s="17" t="s">
        <v>220</v>
      </c>
      <c r="E202" s="17"/>
      <c r="F202" s="17"/>
      <c r="G202" s="33">
        <f>G203+G207</f>
        <v>20000</v>
      </c>
      <c r="H202" s="33">
        <f>H203+H207</f>
        <v>0</v>
      </c>
    </row>
    <row r="203" spans="1:8" ht="25.5">
      <c r="A203" s="123" t="s">
        <v>604</v>
      </c>
      <c r="B203" s="148" t="s">
        <v>27</v>
      </c>
      <c r="C203" s="17" t="s">
        <v>220</v>
      </c>
      <c r="D203" s="17" t="s">
        <v>220</v>
      </c>
      <c r="E203" s="17" t="s">
        <v>254</v>
      </c>
      <c r="F203" s="17"/>
      <c r="G203" s="33">
        <f aca="true" t="shared" si="15" ref="G203:H205">G204</f>
        <v>15000</v>
      </c>
      <c r="H203" s="33">
        <f t="shared" si="15"/>
        <v>0</v>
      </c>
    </row>
    <row r="204" spans="1:8" ht="25.5">
      <c r="A204" s="123" t="s">
        <v>256</v>
      </c>
      <c r="B204" s="148" t="s">
        <v>27</v>
      </c>
      <c r="C204" s="17" t="s">
        <v>220</v>
      </c>
      <c r="D204" s="17" t="s">
        <v>220</v>
      </c>
      <c r="E204" s="17" t="s">
        <v>255</v>
      </c>
      <c r="F204" s="17"/>
      <c r="G204" s="33">
        <f t="shared" si="15"/>
        <v>15000</v>
      </c>
      <c r="H204" s="33">
        <f t="shared" si="15"/>
        <v>0</v>
      </c>
    </row>
    <row r="205" spans="1:8" ht="25.5">
      <c r="A205" s="62" t="s">
        <v>193</v>
      </c>
      <c r="B205" s="148" t="s">
        <v>27</v>
      </c>
      <c r="C205" s="17" t="s">
        <v>220</v>
      </c>
      <c r="D205" s="17" t="s">
        <v>220</v>
      </c>
      <c r="E205" s="17" t="s">
        <v>253</v>
      </c>
      <c r="F205" s="17"/>
      <c r="G205" s="33">
        <f t="shared" si="15"/>
        <v>15000</v>
      </c>
      <c r="H205" s="33">
        <f t="shared" si="15"/>
        <v>0</v>
      </c>
    </row>
    <row r="206" spans="1:8" ht="25.5">
      <c r="A206" s="139" t="s">
        <v>125</v>
      </c>
      <c r="B206" s="148" t="s">
        <v>27</v>
      </c>
      <c r="C206" s="21" t="s">
        <v>220</v>
      </c>
      <c r="D206" s="21" t="s">
        <v>220</v>
      </c>
      <c r="E206" s="21" t="s">
        <v>253</v>
      </c>
      <c r="F206" s="21" t="s">
        <v>115</v>
      </c>
      <c r="G206" s="34">
        <v>15000</v>
      </c>
      <c r="H206" s="34">
        <v>0</v>
      </c>
    </row>
    <row r="207" spans="1:8" ht="38.25">
      <c r="A207" s="167" t="s">
        <v>614</v>
      </c>
      <c r="B207" s="148" t="s">
        <v>27</v>
      </c>
      <c r="C207" s="17" t="s">
        <v>220</v>
      </c>
      <c r="D207" s="17" t="s">
        <v>220</v>
      </c>
      <c r="E207" s="17" t="s">
        <v>260</v>
      </c>
      <c r="F207" s="17"/>
      <c r="G207" s="33">
        <f aca="true" t="shared" si="16" ref="G207:H209">G208</f>
        <v>5000</v>
      </c>
      <c r="H207" s="33">
        <f t="shared" si="16"/>
        <v>0</v>
      </c>
    </row>
    <row r="208" spans="1:8" ht="25.5">
      <c r="A208" s="62" t="s">
        <v>259</v>
      </c>
      <c r="B208" s="148" t="s">
        <v>27</v>
      </c>
      <c r="C208" s="17" t="s">
        <v>220</v>
      </c>
      <c r="D208" s="17" t="s">
        <v>220</v>
      </c>
      <c r="E208" s="17" t="s">
        <v>258</v>
      </c>
      <c r="F208" s="17"/>
      <c r="G208" s="33">
        <f t="shared" si="16"/>
        <v>5000</v>
      </c>
      <c r="H208" s="33">
        <f t="shared" si="16"/>
        <v>0</v>
      </c>
    </row>
    <row r="209" spans="1:8" ht="25.5">
      <c r="A209" s="62" t="s">
        <v>383</v>
      </c>
      <c r="B209" s="148" t="s">
        <v>27</v>
      </c>
      <c r="C209" s="17" t="s">
        <v>220</v>
      </c>
      <c r="D209" s="17" t="s">
        <v>220</v>
      </c>
      <c r="E209" s="17" t="s">
        <v>257</v>
      </c>
      <c r="F209" s="17"/>
      <c r="G209" s="33">
        <f t="shared" si="16"/>
        <v>5000</v>
      </c>
      <c r="H209" s="33">
        <f t="shared" si="16"/>
        <v>0</v>
      </c>
    </row>
    <row r="210" spans="1:8" ht="25.5">
      <c r="A210" s="139" t="s">
        <v>125</v>
      </c>
      <c r="B210" s="148" t="s">
        <v>27</v>
      </c>
      <c r="C210" s="21" t="s">
        <v>220</v>
      </c>
      <c r="D210" s="21" t="s">
        <v>220</v>
      </c>
      <c r="E210" s="21" t="s">
        <v>257</v>
      </c>
      <c r="F210" s="21" t="s">
        <v>115</v>
      </c>
      <c r="G210" s="34">
        <v>5000</v>
      </c>
      <c r="H210" s="34">
        <v>0</v>
      </c>
    </row>
    <row r="211" spans="1:8" ht="16.5">
      <c r="A211" s="69" t="s">
        <v>207</v>
      </c>
      <c r="B211" s="149" t="s">
        <v>27</v>
      </c>
      <c r="C211" s="68" t="s">
        <v>221</v>
      </c>
      <c r="D211" s="68"/>
      <c r="E211" s="68"/>
      <c r="F211" s="68"/>
      <c r="G211" s="70">
        <f>G212+G220</f>
        <v>1519829</v>
      </c>
      <c r="H211" s="70">
        <f>H212+H220</f>
        <v>1525800</v>
      </c>
    </row>
    <row r="212" spans="1:8" ht="15.75">
      <c r="A212" s="62" t="s">
        <v>208</v>
      </c>
      <c r="B212" s="148" t="s">
        <v>27</v>
      </c>
      <c r="C212" s="17" t="s">
        <v>221</v>
      </c>
      <c r="D212" s="17" t="s">
        <v>214</v>
      </c>
      <c r="E212" s="17"/>
      <c r="F212" s="17"/>
      <c r="G212" s="33">
        <f aca="true" t="shared" si="17" ref="G212:H214">G213</f>
        <v>586100</v>
      </c>
      <c r="H212" s="33">
        <f t="shared" si="17"/>
        <v>583100</v>
      </c>
    </row>
    <row r="213" spans="1:8" ht="38.25">
      <c r="A213" s="62" t="s">
        <v>376</v>
      </c>
      <c r="B213" s="148" t="s">
        <v>27</v>
      </c>
      <c r="C213" s="17" t="s">
        <v>221</v>
      </c>
      <c r="D213" s="17" t="s">
        <v>214</v>
      </c>
      <c r="E213" s="17" t="s">
        <v>250</v>
      </c>
      <c r="F213" s="17"/>
      <c r="G213" s="33">
        <f t="shared" si="17"/>
        <v>586100</v>
      </c>
      <c r="H213" s="33">
        <f t="shared" si="17"/>
        <v>583100</v>
      </c>
    </row>
    <row r="214" spans="1:8" ht="38.25">
      <c r="A214" s="62" t="s">
        <v>379</v>
      </c>
      <c r="B214" s="148" t="s">
        <v>27</v>
      </c>
      <c r="C214" s="17" t="s">
        <v>221</v>
      </c>
      <c r="D214" s="17" t="s">
        <v>214</v>
      </c>
      <c r="E214" s="17" t="s">
        <v>249</v>
      </c>
      <c r="F214" s="17"/>
      <c r="G214" s="33">
        <f t="shared" si="17"/>
        <v>586100</v>
      </c>
      <c r="H214" s="33">
        <f t="shared" si="17"/>
        <v>583100</v>
      </c>
    </row>
    <row r="215" spans="1:8" ht="25.5">
      <c r="A215" s="62" t="s">
        <v>399</v>
      </c>
      <c r="B215" s="148" t="s">
        <v>27</v>
      </c>
      <c r="C215" s="17" t="s">
        <v>221</v>
      </c>
      <c r="D215" s="17" t="s">
        <v>214</v>
      </c>
      <c r="E215" s="17" t="s">
        <v>251</v>
      </c>
      <c r="F215" s="17"/>
      <c r="G215" s="33">
        <f>G216+G217+G218+G219</f>
        <v>586100</v>
      </c>
      <c r="H215" s="33">
        <f>H216+H217+H218+H219</f>
        <v>583100</v>
      </c>
    </row>
    <row r="216" spans="1:8" ht="15.75">
      <c r="A216" s="63" t="s">
        <v>131</v>
      </c>
      <c r="B216" s="148" t="s">
        <v>27</v>
      </c>
      <c r="C216" s="21" t="s">
        <v>221</v>
      </c>
      <c r="D216" s="21" t="s">
        <v>214</v>
      </c>
      <c r="E216" s="21" t="s">
        <v>251</v>
      </c>
      <c r="F216" s="21" t="s">
        <v>124</v>
      </c>
      <c r="G216" s="34">
        <v>453800</v>
      </c>
      <c r="H216" s="34">
        <v>453800</v>
      </c>
    </row>
    <row r="217" spans="1:8" ht="25.5">
      <c r="A217" s="139" t="s">
        <v>125</v>
      </c>
      <c r="B217" s="148" t="s">
        <v>27</v>
      </c>
      <c r="C217" s="21" t="s">
        <v>221</v>
      </c>
      <c r="D217" s="21" t="s">
        <v>214</v>
      </c>
      <c r="E217" s="21" t="s">
        <v>251</v>
      </c>
      <c r="F217" s="21" t="s">
        <v>115</v>
      </c>
      <c r="G217" s="34">
        <v>127300</v>
      </c>
      <c r="H217" s="34">
        <v>124300</v>
      </c>
    </row>
    <row r="218" spans="1:8" ht="15.75">
      <c r="A218" s="63" t="s">
        <v>127</v>
      </c>
      <c r="B218" s="148" t="s">
        <v>27</v>
      </c>
      <c r="C218" s="21" t="s">
        <v>221</v>
      </c>
      <c r="D218" s="21" t="s">
        <v>214</v>
      </c>
      <c r="E218" s="21" t="s">
        <v>251</v>
      </c>
      <c r="F218" s="21" t="s">
        <v>119</v>
      </c>
      <c r="G218" s="34">
        <v>0</v>
      </c>
      <c r="H218" s="34">
        <v>0</v>
      </c>
    </row>
    <row r="219" spans="1:8" ht="15.75">
      <c r="A219" s="63" t="s">
        <v>126</v>
      </c>
      <c r="B219" s="148" t="s">
        <v>27</v>
      </c>
      <c r="C219" s="21" t="s">
        <v>221</v>
      </c>
      <c r="D219" s="21" t="s">
        <v>214</v>
      </c>
      <c r="E219" s="21" t="s">
        <v>251</v>
      </c>
      <c r="F219" s="21" t="s">
        <v>120</v>
      </c>
      <c r="G219" s="34">
        <v>5000</v>
      </c>
      <c r="H219" s="34">
        <v>5000</v>
      </c>
    </row>
    <row r="220" spans="1:8" ht="15.75">
      <c r="A220" s="62" t="s">
        <v>209</v>
      </c>
      <c r="B220" s="148" t="s">
        <v>27</v>
      </c>
      <c r="C220" s="17" t="s">
        <v>221</v>
      </c>
      <c r="D220" s="17" t="s">
        <v>218</v>
      </c>
      <c r="E220" s="17"/>
      <c r="F220" s="17"/>
      <c r="G220" s="33">
        <f>G221</f>
        <v>933729</v>
      </c>
      <c r="H220" s="33">
        <f>H221</f>
        <v>942700</v>
      </c>
    </row>
    <row r="221" spans="1:8" ht="38.25">
      <c r="A221" s="62" t="s">
        <v>376</v>
      </c>
      <c r="B221" s="148" t="s">
        <v>27</v>
      </c>
      <c r="C221" s="17" t="s">
        <v>221</v>
      </c>
      <c r="D221" s="17" t="s">
        <v>218</v>
      </c>
      <c r="E221" s="17" t="s">
        <v>250</v>
      </c>
      <c r="F221" s="17"/>
      <c r="G221" s="33">
        <f>G222</f>
        <v>933729</v>
      </c>
      <c r="H221" s="33">
        <f>H222</f>
        <v>942700</v>
      </c>
    </row>
    <row r="222" spans="1:8" ht="38.25">
      <c r="A222" s="62" t="s">
        <v>379</v>
      </c>
      <c r="B222" s="148" t="s">
        <v>27</v>
      </c>
      <c r="C222" s="17" t="s">
        <v>221</v>
      </c>
      <c r="D222" s="17" t="s">
        <v>218</v>
      </c>
      <c r="E222" s="17" t="s">
        <v>249</v>
      </c>
      <c r="F222" s="17"/>
      <c r="G222" s="33">
        <f>G232+G233+G234</f>
        <v>933729</v>
      </c>
      <c r="H222" s="33">
        <f>H232+H233+H234</f>
        <v>942700</v>
      </c>
    </row>
    <row r="223" spans="1:8" ht="25.5" hidden="1">
      <c r="A223" s="62" t="s">
        <v>419</v>
      </c>
      <c r="B223" s="148" t="s">
        <v>27</v>
      </c>
      <c r="C223" s="17" t="s">
        <v>221</v>
      </c>
      <c r="D223" s="17" t="s">
        <v>218</v>
      </c>
      <c r="E223" s="17" t="s">
        <v>248</v>
      </c>
      <c r="F223" s="17"/>
      <c r="G223" s="33"/>
      <c r="H223" s="33">
        <f>H225+H226+H230+H228</f>
        <v>0</v>
      </c>
    </row>
    <row r="224" spans="1:8" ht="15.75" hidden="1">
      <c r="A224" s="63" t="s">
        <v>131</v>
      </c>
      <c r="B224" s="148" t="s">
        <v>27</v>
      </c>
      <c r="C224" s="21" t="s">
        <v>221</v>
      </c>
      <c r="D224" s="21" t="s">
        <v>218</v>
      </c>
      <c r="E224" s="21" t="s">
        <v>248</v>
      </c>
      <c r="F224" s="21" t="s">
        <v>124</v>
      </c>
      <c r="G224" s="34">
        <f>G225+G226</f>
        <v>0</v>
      </c>
      <c r="H224" s="34">
        <f>H225+H226</f>
        <v>0</v>
      </c>
    </row>
    <row r="225" spans="1:8" ht="15.75" hidden="1">
      <c r="A225" s="22" t="s">
        <v>22</v>
      </c>
      <c r="B225" s="148" t="s">
        <v>27</v>
      </c>
      <c r="C225" s="21" t="s">
        <v>221</v>
      </c>
      <c r="D225" s="21" t="s">
        <v>218</v>
      </c>
      <c r="E225" s="21" t="s">
        <v>248</v>
      </c>
      <c r="F225" s="21" t="s">
        <v>411</v>
      </c>
      <c r="G225" s="34">
        <v>0</v>
      </c>
      <c r="H225" s="34">
        <v>0</v>
      </c>
    </row>
    <row r="226" spans="1:8" ht="38.25" hidden="1">
      <c r="A226" s="63" t="s">
        <v>294</v>
      </c>
      <c r="B226" s="148" t="s">
        <v>27</v>
      </c>
      <c r="C226" s="21" t="s">
        <v>221</v>
      </c>
      <c r="D226" s="21" t="s">
        <v>218</v>
      </c>
      <c r="E226" s="21" t="s">
        <v>248</v>
      </c>
      <c r="F226" s="21" t="s">
        <v>322</v>
      </c>
      <c r="G226" s="34">
        <v>0</v>
      </c>
      <c r="H226" s="34">
        <v>0</v>
      </c>
    </row>
    <row r="227" spans="1:8" ht="25.5" hidden="1">
      <c r="A227" s="139" t="s">
        <v>125</v>
      </c>
      <c r="B227" s="148" t="s">
        <v>27</v>
      </c>
      <c r="C227" s="21" t="s">
        <v>221</v>
      </c>
      <c r="D227" s="21" t="s">
        <v>218</v>
      </c>
      <c r="E227" s="21" t="s">
        <v>248</v>
      </c>
      <c r="F227" s="21" t="s">
        <v>115</v>
      </c>
      <c r="G227" s="34">
        <f>G228</f>
        <v>-1</v>
      </c>
      <c r="H227" s="34">
        <f>H228</f>
        <v>0</v>
      </c>
    </row>
    <row r="228" spans="1:8" ht="25.5" hidden="1">
      <c r="A228" s="63" t="s">
        <v>400</v>
      </c>
      <c r="B228" s="148" t="s">
        <v>27</v>
      </c>
      <c r="C228" s="21" t="s">
        <v>221</v>
      </c>
      <c r="D228" s="21" t="s">
        <v>218</v>
      </c>
      <c r="E228" s="21" t="s">
        <v>248</v>
      </c>
      <c r="F228" s="21" t="s">
        <v>405</v>
      </c>
      <c r="G228" s="34">
        <v>-1</v>
      </c>
      <c r="H228" s="34">
        <v>0</v>
      </c>
    </row>
    <row r="229" spans="1:8" ht="15.75" hidden="1">
      <c r="A229" s="63" t="s">
        <v>127</v>
      </c>
      <c r="B229" s="148" t="s">
        <v>27</v>
      </c>
      <c r="C229" s="21" t="s">
        <v>221</v>
      </c>
      <c r="D229" s="21" t="s">
        <v>218</v>
      </c>
      <c r="E229" s="21" t="s">
        <v>248</v>
      </c>
      <c r="F229" s="21" t="s">
        <v>119</v>
      </c>
      <c r="G229" s="34">
        <f>G230</f>
        <v>-1</v>
      </c>
      <c r="H229" s="34">
        <f>H230</f>
        <v>0</v>
      </c>
    </row>
    <row r="230" spans="1:8" ht="25.5" hidden="1">
      <c r="A230" s="63" t="s">
        <v>466</v>
      </c>
      <c r="B230" s="148" t="s">
        <v>27</v>
      </c>
      <c r="C230" s="21" t="s">
        <v>221</v>
      </c>
      <c r="D230" s="21" t="s">
        <v>218</v>
      </c>
      <c r="E230" s="21" t="s">
        <v>248</v>
      </c>
      <c r="F230" s="21" t="s">
        <v>344</v>
      </c>
      <c r="G230" s="34">
        <v>-1</v>
      </c>
      <c r="H230" s="34">
        <v>0</v>
      </c>
    </row>
    <row r="231" spans="1:8" ht="63.75" hidden="1">
      <c r="A231" s="62" t="s">
        <v>246</v>
      </c>
      <c r="B231" s="148" t="s">
        <v>27</v>
      </c>
      <c r="C231" s="17" t="s">
        <v>221</v>
      </c>
      <c r="D231" s="17" t="s">
        <v>218</v>
      </c>
      <c r="E231" s="17" t="s">
        <v>247</v>
      </c>
      <c r="F231" s="17"/>
      <c r="G231" s="33" t="e">
        <f>#REF!+#REF!+#REF!+#REF!+#REF!</f>
        <v>#REF!</v>
      </c>
      <c r="H231" s="33" t="e">
        <f>#REF!+#REF!+#REF!+#REF!+#REF!</f>
        <v>#REF!</v>
      </c>
    </row>
    <row r="232" spans="1:8" ht="25.5">
      <c r="A232" s="139" t="s">
        <v>122</v>
      </c>
      <c r="B232" s="148" t="s">
        <v>27</v>
      </c>
      <c r="C232" s="21" t="s">
        <v>221</v>
      </c>
      <c r="D232" s="21" t="s">
        <v>218</v>
      </c>
      <c r="E232" s="21" t="s">
        <v>247</v>
      </c>
      <c r="F232" s="21" t="s">
        <v>118</v>
      </c>
      <c r="G232" s="34">
        <v>718700</v>
      </c>
      <c r="H232" s="34">
        <v>718700</v>
      </c>
    </row>
    <row r="233" spans="1:8" ht="25.5">
      <c r="A233" s="139" t="s">
        <v>125</v>
      </c>
      <c r="B233" s="148" t="s">
        <v>27</v>
      </c>
      <c r="C233" s="23" t="s">
        <v>221</v>
      </c>
      <c r="D233" s="23" t="s">
        <v>218</v>
      </c>
      <c r="E233" s="21" t="s">
        <v>247</v>
      </c>
      <c r="F233" s="21" t="s">
        <v>115</v>
      </c>
      <c r="G233" s="34">
        <v>209000</v>
      </c>
      <c r="H233" s="34">
        <v>218000</v>
      </c>
    </row>
    <row r="234" spans="1:8" ht="15.75">
      <c r="A234" s="63" t="s">
        <v>126</v>
      </c>
      <c r="B234" s="148" t="s">
        <v>27</v>
      </c>
      <c r="C234" s="21" t="s">
        <v>221</v>
      </c>
      <c r="D234" s="21" t="s">
        <v>214</v>
      </c>
      <c r="E234" s="21" t="s">
        <v>247</v>
      </c>
      <c r="F234" s="21" t="s">
        <v>120</v>
      </c>
      <c r="G234" s="34">
        <v>6029</v>
      </c>
      <c r="H234" s="34">
        <v>6000</v>
      </c>
    </row>
    <row r="235" spans="1:8" ht="16.5">
      <c r="A235" s="69" t="s">
        <v>401</v>
      </c>
      <c r="B235" s="149" t="s">
        <v>27</v>
      </c>
      <c r="C235" s="68">
        <v>10</v>
      </c>
      <c r="D235" s="68"/>
      <c r="E235" s="68"/>
      <c r="F235" s="68"/>
      <c r="G235" s="70">
        <f>G236+G242</f>
        <v>395352</v>
      </c>
      <c r="H235" s="70">
        <f>H236+H242</f>
        <v>3000</v>
      </c>
    </row>
    <row r="236" spans="1:8" ht="15.75">
      <c r="A236" s="62" t="s">
        <v>210</v>
      </c>
      <c r="B236" s="148" t="s">
        <v>27</v>
      </c>
      <c r="C236" s="17">
        <v>10</v>
      </c>
      <c r="D236" s="17" t="s">
        <v>214</v>
      </c>
      <c r="E236" s="17"/>
      <c r="F236" s="17"/>
      <c r="G236" s="33">
        <f aca="true" t="shared" si="18" ref="G236:H240">G237</f>
        <v>372352</v>
      </c>
      <c r="H236" s="33">
        <f t="shared" si="18"/>
        <v>0</v>
      </c>
    </row>
    <row r="237" spans="1:8" ht="38.25">
      <c r="A237" s="123" t="s">
        <v>144</v>
      </c>
      <c r="B237" s="148" t="s">
        <v>27</v>
      </c>
      <c r="C237" s="17">
        <v>10</v>
      </c>
      <c r="D237" s="17" t="s">
        <v>214</v>
      </c>
      <c r="E237" s="17" t="s">
        <v>240</v>
      </c>
      <c r="F237" s="17"/>
      <c r="G237" s="33">
        <f t="shared" si="18"/>
        <v>372352</v>
      </c>
      <c r="H237" s="33">
        <f t="shared" si="18"/>
        <v>0</v>
      </c>
    </row>
    <row r="238" spans="1:8" ht="25.5">
      <c r="A238" s="123" t="s">
        <v>245</v>
      </c>
      <c r="B238" s="148" t="s">
        <v>27</v>
      </c>
      <c r="C238" s="17" t="s">
        <v>408</v>
      </c>
      <c r="D238" s="17" t="s">
        <v>214</v>
      </c>
      <c r="E238" s="17" t="s">
        <v>244</v>
      </c>
      <c r="F238" s="17"/>
      <c r="G238" s="56">
        <f t="shared" si="18"/>
        <v>372352</v>
      </c>
      <c r="H238" s="56">
        <f t="shared" si="18"/>
        <v>0</v>
      </c>
    </row>
    <row r="239" spans="1:8" ht="25.5">
      <c r="A239" s="62" t="s">
        <v>211</v>
      </c>
      <c r="B239" s="148" t="s">
        <v>27</v>
      </c>
      <c r="C239" s="17" t="s">
        <v>408</v>
      </c>
      <c r="D239" s="17" t="s">
        <v>214</v>
      </c>
      <c r="E239" s="17" t="s">
        <v>242</v>
      </c>
      <c r="F239" s="17"/>
      <c r="G239" s="33">
        <f t="shared" si="18"/>
        <v>372352</v>
      </c>
      <c r="H239" s="33">
        <f t="shared" si="18"/>
        <v>0</v>
      </c>
    </row>
    <row r="240" spans="1:8" ht="25.5">
      <c r="A240" s="62" t="s">
        <v>234</v>
      </c>
      <c r="B240" s="148" t="s">
        <v>27</v>
      </c>
      <c r="C240" s="17">
        <v>10</v>
      </c>
      <c r="D240" s="17" t="s">
        <v>214</v>
      </c>
      <c r="E240" s="17" t="s">
        <v>243</v>
      </c>
      <c r="F240" s="17"/>
      <c r="G240" s="33">
        <f t="shared" si="18"/>
        <v>372352</v>
      </c>
      <c r="H240" s="33">
        <f t="shared" si="18"/>
        <v>0</v>
      </c>
    </row>
    <row r="241" spans="1:8" ht="19.5" customHeight="1">
      <c r="A241" s="63" t="s">
        <v>129</v>
      </c>
      <c r="B241" s="148" t="s">
        <v>27</v>
      </c>
      <c r="C241" s="21" t="s">
        <v>408</v>
      </c>
      <c r="D241" s="21" t="s">
        <v>214</v>
      </c>
      <c r="E241" s="21" t="s">
        <v>243</v>
      </c>
      <c r="F241" s="21" t="s">
        <v>123</v>
      </c>
      <c r="G241" s="33">
        <v>372352</v>
      </c>
      <c r="H241" s="33">
        <v>0</v>
      </c>
    </row>
    <row r="242" spans="1:8" ht="15.75">
      <c r="A242" s="62" t="s">
        <v>420</v>
      </c>
      <c r="B242" s="148" t="s">
        <v>27</v>
      </c>
      <c r="C242" s="17">
        <v>10</v>
      </c>
      <c r="D242" s="17" t="s">
        <v>217</v>
      </c>
      <c r="E242" s="17"/>
      <c r="F242" s="17"/>
      <c r="G242" s="33">
        <f>G243+G249</f>
        <v>23000</v>
      </c>
      <c r="H242" s="33">
        <f>H243+H249</f>
        <v>3000</v>
      </c>
    </row>
    <row r="243" spans="1:8" ht="38.25">
      <c r="A243" s="123" t="s">
        <v>144</v>
      </c>
      <c r="B243" s="148" t="s">
        <v>27</v>
      </c>
      <c r="C243" s="17">
        <v>10</v>
      </c>
      <c r="D243" s="17" t="s">
        <v>217</v>
      </c>
      <c r="E243" s="17" t="s">
        <v>240</v>
      </c>
      <c r="F243" s="17"/>
      <c r="G243" s="33">
        <f aca="true" t="shared" si="19" ref="G243:H245">G244</f>
        <v>20000</v>
      </c>
      <c r="H243" s="33">
        <f t="shared" si="19"/>
        <v>0</v>
      </c>
    </row>
    <row r="244" spans="1:8" ht="25.5">
      <c r="A244" s="123" t="s">
        <v>245</v>
      </c>
      <c r="B244" s="148" t="s">
        <v>27</v>
      </c>
      <c r="C244" s="17" t="s">
        <v>408</v>
      </c>
      <c r="D244" s="17" t="s">
        <v>217</v>
      </c>
      <c r="E244" s="17" t="s">
        <v>244</v>
      </c>
      <c r="F244" s="17"/>
      <c r="G244" s="56">
        <f t="shared" si="19"/>
        <v>20000</v>
      </c>
      <c r="H244" s="56">
        <f t="shared" si="19"/>
        <v>0</v>
      </c>
    </row>
    <row r="245" spans="1:8" ht="15" customHeight="1">
      <c r="A245" s="62" t="s">
        <v>211</v>
      </c>
      <c r="B245" s="148" t="s">
        <v>27</v>
      </c>
      <c r="C245" s="17" t="s">
        <v>408</v>
      </c>
      <c r="D245" s="17" t="s">
        <v>217</v>
      </c>
      <c r="E245" s="17" t="s">
        <v>242</v>
      </c>
      <c r="F245" s="17"/>
      <c r="G245" s="33">
        <f t="shared" si="19"/>
        <v>20000</v>
      </c>
      <c r="H245" s="33">
        <f t="shared" si="19"/>
        <v>0</v>
      </c>
    </row>
    <row r="246" spans="1:8" ht="25.5">
      <c r="A246" s="62" t="s">
        <v>402</v>
      </c>
      <c r="B246" s="148" t="s">
        <v>27</v>
      </c>
      <c r="C246" s="17">
        <v>10</v>
      </c>
      <c r="D246" s="17" t="s">
        <v>217</v>
      </c>
      <c r="E246" s="17" t="s">
        <v>241</v>
      </c>
      <c r="F246" s="17"/>
      <c r="G246" s="33">
        <f>G248</f>
        <v>20000</v>
      </c>
      <c r="H246" s="33">
        <f>H248</f>
        <v>0</v>
      </c>
    </row>
    <row r="247" spans="1:8" ht="15.75">
      <c r="A247" s="63" t="s">
        <v>129</v>
      </c>
      <c r="B247" s="148" t="s">
        <v>27</v>
      </c>
      <c r="C247" s="21" t="s">
        <v>408</v>
      </c>
      <c r="D247" s="21" t="s">
        <v>217</v>
      </c>
      <c r="E247" s="21" t="s">
        <v>241</v>
      </c>
      <c r="F247" s="21" t="s">
        <v>123</v>
      </c>
      <c r="G247" s="33">
        <f>G248</f>
        <v>20000</v>
      </c>
      <c r="H247" s="33">
        <f>H248</f>
        <v>0</v>
      </c>
    </row>
    <row r="248" spans="1:8" ht="25.5">
      <c r="A248" s="63" t="s">
        <v>403</v>
      </c>
      <c r="B248" s="148" t="s">
        <v>27</v>
      </c>
      <c r="C248" s="21" t="s">
        <v>408</v>
      </c>
      <c r="D248" s="21" t="s">
        <v>217</v>
      </c>
      <c r="E248" s="21" t="s">
        <v>241</v>
      </c>
      <c r="F248" s="21" t="s">
        <v>413</v>
      </c>
      <c r="G248" s="34">
        <v>20000</v>
      </c>
      <c r="H248" s="34">
        <v>0</v>
      </c>
    </row>
    <row r="249" spans="1:8" ht="38.25">
      <c r="A249" s="138" t="s">
        <v>376</v>
      </c>
      <c r="B249" s="148" t="s">
        <v>27</v>
      </c>
      <c r="C249" s="17" t="s">
        <v>408</v>
      </c>
      <c r="D249" s="17" t="s">
        <v>217</v>
      </c>
      <c r="E249" s="17" t="s">
        <v>250</v>
      </c>
      <c r="F249" s="17"/>
      <c r="G249" s="33">
        <f>G250</f>
        <v>3000</v>
      </c>
      <c r="H249" s="33">
        <f>H250</f>
        <v>3000</v>
      </c>
    </row>
    <row r="250" spans="1:8" ht="38.25">
      <c r="A250" s="138" t="s">
        <v>379</v>
      </c>
      <c r="B250" s="148" t="s">
        <v>27</v>
      </c>
      <c r="C250" s="17" t="s">
        <v>408</v>
      </c>
      <c r="D250" s="17" t="s">
        <v>217</v>
      </c>
      <c r="E250" s="17" t="s">
        <v>249</v>
      </c>
      <c r="F250" s="17"/>
      <c r="G250" s="33">
        <f>G251</f>
        <v>3000</v>
      </c>
      <c r="H250" s="33">
        <f>H251</f>
        <v>3000</v>
      </c>
    </row>
    <row r="251" spans="1:8" ht="51">
      <c r="A251" s="140" t="s">
        <v>653</v>
      </c>
      <c r="B251" s="148" t="s">
        <v>27</v>
      </c>
      <c r="C251" s="17" t="s">
        <v>408</v>
      </c>
      <c r="D251" s="17" t="s">
        <v>217</v>
      </c>
      <c r="E251" s="17" t="s">
        <v>117</v>
      </c>
      <c r="F251" s="17"/>
      <c r="G251" s="33">
        <f>G253</f>
        <v>3000</v>
      </c>
      <c r="H251" s="33">
        <f>H253</f>
        <v>3000</v>
      </c>
    </row>
    <row r="252" spans="1:8" ht="15.75">
      <c r="A252" s="95" t="s">
        <v>130</v>
      </c>
      <c r="B252" s="148" t="s">
        <v>27</v>
      </c>
      <c r="C252" s="21" t="s">
        <v>408</v>
      </c>
      <c r="D252" s="21" t="s">
        <v>217</v>
      </c>
      <c r="E252" s="21" t="s">
        <v>117</v>
      </c>
      <c r="F252" s="21" t="s">
        <v>124</v>
      </c>
      <c r="G252" s="33">
        <f>G253</f>
        <v>3000</v>
      </c>
      <c r="H252" s="33">
        <f>H253</f>
        <v>3000</v>
      </c>
    </row>
    <row r="253" spans="1:8" ht="25.5">
      <c r="A253" s="139" t="s">
        <v>116</v>
      </c>
      <c r="B253" s="148" t="s">
        <v>27</v>
      </c>
      <c r="C253" s="21" t="s">
        <v>408</v>
      </c>
      <c r="D253" s="21" t="s">
        <v>217</v>
      </c>
      <c r="E253" s="21" t="s">
        <v>117</v>
      </c>
      <c r="F253" s="21" t="s">
        <v>412</v>
      </c>
      <c r="G253" s="34">
        <v>3000</v>
      </c>
      <c r="H253" s="34">
        <v>3000</v>
      </c>
    </row>
    <row r="254" spans="1:8" ht="17.25" customHeight="1">
      <c r="A254" s="69" t="s">
        <v>224</v>
      </c>
      <c r="B254" s="149" t="s">
        <v>27</v>
      </c>
      <c r="C254" s="68">
        <v>11</v>
      </c>
      <c r="D254" s="68"/>
      <c r="E254" s="68"/>
      <c r="F254" s="68"/>
      <c r="G254" s="70">
        <f aca="true" t="shared" si="20" ref="G254:H257">G255</f>
        <v>30000</v>
      </c>
      <c r="H254" s="70">
        <f t="shared" si="20"/>
        <v>0</v>
      </c>
    </row>
    <row r="255" spans="1:8" ht="15.75">
      <c r="A255" s="62" t="s">
        <v>404</v>
      </c>
      <c r="B255" s="148" t="s">
        <v>27</v>
      </c>
      <c r="C255" s="17">
        <v>11</v>
      </c>
      <c r="D255" s="17" t="s">
        <v>214</v>
      </c>
      <c r="E255" s="17"/>
      <c r="F255" s="17"/>
      <c r="G255" s="33">
        <f t="shared" si="20"/>
        <v>30000</v>
      </c>
      <c r="H255" s="33">
        <f t="shared" si="20"/>
        <v>0</v>
      </c>
    </row>
    <row r="256" spans="1:8" ht="25.5">
      <c r="A256" s="62" t="s">
        <v>145</v>
      </c>
      <c r="B256" s="148" t="s">
        <v>27</v>
      </c>
      <c r="C256" s="17">
        <v>11</v>
      </c>
      <c r="D256" s="17" t="s">
        <v>214</v>
      </c>
      <c r="E256" s="17" t="s">
        <v>237</v>
      </c>
      <c r="F256" s="17"/>
      <c r="G256" s="33">
        <f t="shared" si="20"/>
        <v>30000</v>
      </c>
      <c r="H256" s="33">
        <f t="shared" si="20"/>
        <v>0</v>
      </c>
    </row>
    <row r="257" spans="1:8" ht="25.5">
      <c r="A257" s="62" t="s">
        <v>239</v>
      </c>
      <c r="B257" s="148" t="s">
        <v>27</v>
      </c>
      <c r="C257" s="17" t="s">
        <v>414</v>
      </c>
      <c r="D257" s="17" t="s">
        <v>214</v>
      </c>
      <c r="E257" s="17" t="s">
        <v>238</v>
      </c>
      <c r="F257" s="17"/>
      <c r="G257" s="56">
        <f t="shared" si="20"/>
        <v>30000</v>
      </c>
      <c r="H257" s="56">
        <f t="shared" si="20"/>
        <v>0</v>
      </c>
    </row>
    <row r="258" spans="1:8" ht="15.75">
      <c r="A258" s="62" t="s">
        <v>225</v>
      </c>
      <c r="B258" s="148" t="s">
        <v>27</v>
      </c>
      <c r="C258" s="17">
        <v>11</v>
      </c>
      <c r="D258" s="17" t="s">
        <v>214</v>
      </c>
      <c r="E258" s="17" t="s">
        <v>236</v>
      </c>
      <c r="F258" s="17"/>
      <c r="G258" s="33">
        <f>G259</f>
        <v>30000</v>
      </c>
      <c r="H258" s="33">
        <f>H259</f>
        <v>0</v>
      </c>
    </row>
    <row r="259" spans="1:8" ht="25.5">
      <c r="A259" s="139" t="s">
        <v>125</v>
      </c>
      <c r="B259" s="148" t="s">
        <v>27</v>
      </c>
      <c r="C259" s="21" t="s">
        <v>414</v>
      </c>
      <c r="D259" s="21" t="s">
        <v>214</v>
      </c>
      <c r="E259" s="21" t="s">
        <v>236</v>
      </c>
      <c r="F259" s="21" t="s">
        <v>115</v>
      </c>
      <c r="G259" s="33">
        <v>30000</v>
      </c>
      <c r="H259" s="33">
        <v>0</v>
      </c>
    </row>
    <row r="260" spans="1:9" ht="15.75">
      <c r="A260" s="66" t="s">
        <v>421</v>
      </c>
      <c r="B260" s="150"/>
      <c r="C260" s="52"/>
      <c r="D260" s="52"/>
      <c r="E260" s="52"/>
      <c r="F260" s="52"/>
      <c r="G260" s="53">
        <f>G7+G57+G64+G92+G120+G201+G211+G235+G254</f>
        <v>43742846.79000001</v>
      </c>
      <c r="H260" s="53">
        <f>H7+H57+H64+H92+H120+H201+H211+H235+H254</f>
        <v>7712000</v>
      </c>
      <c r="I260" t="s">
        <v>734</v>
      </c>
    </row>
  </sheetData>
  <sheetProtection/>
  <mergeCells count="4">
    <mergeCell ref="A1:H1"/>
    <mergeCell ref="A4:H4"/>
    <mergeCell ref="A5:A6"/>
    <mergeCell ref="A3:H3"/>
  </mergeCells>
  <printOptions/>
  <pageMargins left="0.3937007874015748" right="0.35433070866141736" top="0.35433070866141736" bottom="0.35433070866141736" header="0.35433070866141736" footer="0.31496062992125984"/>
  <pageSetup fitToHeight="0" fitToWidth="1"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75"/>
  <sheetViews>
    <sheetView view="pageBreakPreview" zoomScaleSheetLayoutView="100" zoomScalePageLayoutView="0" workbookViewId="0" topLeftCell="A1">
      <selection activeCell="E183" sqref="E183"/>
    </sheetView>
  </sheetViews>
  <sheetFormatPr defaultColWidth="9.140625" defaultRowHeight="15"/>
  <cols>
    <col min="1" max="1" width="65.421875" style="14" customWidth="1"/>
    <col min="2" max="2" width="15.00390625" style="39" customWidth="1"/>
    <col min="3" max="3" width="7.00390625" style="40" customWidth="1"/>
    <col min="4" max="4" width="6.140625" style="40" customWidth="1"/>
    <col min="5" max="5" width="7.28125" style="40" customWidth="1"/>
    <col min="6" max="6" width="5.57421875" style="40" customWidth="1"/>
    <col min="7" max="7" width="15.28125" style="38" customWidth="1"/>
    <col min="8" max="8" width="3.7109375" style="0" customWidth="1"/>
  </cols>
  <sheetData>
    <row r="1" spans="1:7" ht="78" customHeight="1">
      <c r="A1" s="318" t="s">
        <v>780</v>
      </c>
      <c r="B1" s="318"/>
      <c r="C1" s="318"/>
      <c r="D1" s="318"/>
      <c r="E1" s="318"/>
      <c r="F1" s="318"/>
      <c r="G1" s="318"/>
    </row>
    <row r="2" spans="1:7" ht="15.75" customHeight="1">
      <c r="A2" s="270"/>
      <c r="B2" s="270"/>
      <c r="C2" s="270"/>
      <c r="D2" s="270"/>
      <c r="E2" s="270"/>
      <c r="F2" s="270"/>
      <c r="G2" s="270"/>
    </row>
    <row r="3" spans="1:7" ht="91.5" customHeight="1">
      <c r="A3" s="318" t="s">
        <v>753</v>
      </c>
      <c r="B3" s="318"/>
      <c r="C3" s="318"/>
      <c r="D3" s="318"/>
      <c r="E3" s="318"/>
      <c r="F3" s="318"/>
      <c r="G3" s="318"/>
    </row>
    <row r="4" spans="1:7" ht="49.5" customHeight="1">
      <c r="A4" s="324" t="s">
        <v>689</v>
      </c>
      <c r="B4" s="325"/>
      <c r="C4" s="325"/>
      <c r="D4" s="325"/>
      <c r="E4" s="325"/>
      <c r="F4" s="325"/>
      <c r="G4" s="325"/>
    </row>
    <row r="5" ht="15.75" thickBot="1">
      <c r="G5" s="41" t="s">
        <v>293</v>
      </c>
    </row>
    <row r="6" spans="1:7" ht="15">
      <c r="A6" s="326" t="s">
        <v>346</v>
      </c>
      <c r="B6" s="328" t="s">
        <v>231</v>
      </c>
      <c r="C6" s="330" t="s">
        <v>347</v>
      </c>
      <c r="D6" s="330" t="s">
        <v>230</v>
      </c>
      <c r="E6" s="330" t="s">
        <v>181</v>
      </c>
      <c r="F6" s="330" t="s">
        <v>348</v>
      </c>
      <c r="G6" s="231" t="s">
        <v>183</v>
      </c>
    </row>
    <row r="7" spans="1:7" ht="49.5" customHeight="1">
      <c r="A7" s="327"/>
      <c r="B7" s="329"/>
      <c r="C7" s="331"/>
      <c r="D7" s="331"/>
      <c r="E7" s="331"/>
      <c r="F7" s="331"/>
      <c r="G7" s="232" t="s">
        <v>634</v>
      </c>
    </row>
    <row r="8" spans="1:7" ht="15.75">
      <c r="A8" s="162" t="s">
        <v>598</v>
      </c>
      <c r="B8" s="152" t="s">
        <v>237</v>
      </c>
      <c r="C8" s="157"/>
      <c r="D8" s="157"/>
      <c r="E8" s="157"/>
      <c r="F8" s="157"/>
      <c r="G8" s="178">
        <f>G9</f>
        <v>30000</v>
      </c>
    </row>
    <row r="9" spans="1:7" ht="15.75">
      <c r="A9" s="158" t="s">
        <v>225</v>
      </c>
      <c r="B9" s="160" t="s">
        <v>238</v>
      </c>
      <c r="C9" s="159"/>
      <c r="D9" s="159"/>
      <c r="E9" s="159"/>
      <c r="F9" s="159"/>
      <c r="G9" s="181">
        <f>G10</f>
        <v>30000</v>
      </c>
    </row>
    <row r="10" spans="1:7" ht="15.75">
      <c r="A10" s="158" t="s">
        <v>224</v>
      </c>
      <c r="B10" s="160" t="s">
        <v>236</v>
      </c>
      <c r="C10" s="159">
        <v>11</v>
      </c>
      <c r="D10" s="159"/>
      <c r="E10" s="159"/>
      <c r="F10" s="159"/>
      <c r="G10" s="181">
        <f>G11</f>
        <v>30000</v>
      </c>
    </row>
    <row r="11" spans="1:7" ht="15.75">
      <c r="A11" s="158" t="s">
        <v>490</v>
      </c>
      <c r="B11" s="160" t="s">
        <v>236</v>
      </c>
      <c r="C11" s="159">
        <v>11</v>
      </c>
      <c r="D11" s="159" t="s">
        <v>214</v>
      </c>
      <c r="E11" s="159"/>
      <c r="F11" s="159"/>
      <c r="G11" s="181">
        <f>G12</f>
        <v>30000</v>
      </c>
    </row>
    <row r="12" spans="1:7" ht="25.5">
      <c r="A12" s="139" t="s">
        <v>125</v>
      </c>
      <c r="B12" s="160" t="s">
        <v>236</v>
      </c>
      <c r="C12" s="159" t="s">
        <v>414</v>
      </c>
      <c r="D12" s="159" t="s">
        <v>214</v>
      </c>
      <c r="E12" s="159" t="s">
        <v>115</v>
      </c>
      <c r="F12" s="159"/>
      <c r="G12" s="181">
        <f>G13</f>
        <v>30000</v>
      </c>
    </row>
    <row r="13" spans="1:7" ht="25.5">
      <c r="A13" s="158" t="s">
        <v>349</v>
      </c>
      <c r="B13" s="160" t="s">
        <v>236</v>
      </c>
      <c r="C13" s="159">
        <v>11</v>
      </c>
      <c r="D13" s="159" t="s">
        <v>214</v>
      </c>
      <c r="E13" s="159" t="s">
        <v>115</v>
      </c>
      <c r="F13" s="159" t="s">
        <v>27</v>
      </c>
      <c r="G13" s="171">
        <v>30000</v>
      </c>
    </row>
    <row r="14" spans="1:7" ht="29.25">
      <c r="A14" s="154" t="s">
        <v>631</v>
      </c>
      <c r="B14" s="152" t="s">
        <v>240</v>
      </c>
      <c r="C14" s="157"/>
      <c r="D14" s="157"/>
      <c r="E14" s="157"/>
      <c r="F14" s="157"/>
      <c r="G14" s="178">
        <f>G15</f>
        <v>392352</v>
      </c>
    </row>
    <row r="15" spans="1:7" ht="15.75">
      <c r="A15" s="158" t="s">
        <v>211</v>
      </c>
      <c r="B15" s="160" t="s">
        <v>244</v>
      </c>
      <c r="C15" s="159"/>
      <c r="D15" s="159"/>
      <c r="E15" s="159"/>
      <c r="F15" s="159"/>
      <c r="G15" s="181">
        <f>G16+G21</f>
        <v>392352</v>
      </c>
    </row>
    <row r="16" spans="1:7" ht="15.75">
      <c r="A16" s="163" t="s">
        <v>350</v>
      </c>
      <c r="B16" s="160" t="s">
        <v>242</v>
      </c>
      <c r="C16" s="159">
        <v>10</v>
      </c>
      <c r="D16" s="159"/>
      <c r="E16" s="159"/>
      <c r="F16" s="159"/>
      <c r="G16" s="181">
        <f>G17</f>
        <v>372352</v>
      </c>
    </row>
    <row r="17" spans="1:7" ht="15.75">
      <c r="A17" s="163" t="s">
        <v>210</v>
      </c>
      <c r="B17" s="160" t="s">
        <v>243</v>
      </c>
      <c r="C17" s="159">
        <v>10</v>
      </c>
      <c r="D17" s="159" t="s">
        <v>214</v>
      </c>
      <c r="E17" s="159"/>
      <c r="F17" s="159"/>
      <c r="G17" s="181">
        <f>G18</f>
        <v>372352</v>
      </c>
    </row>
    <row r="18" spans="1:7" ht="25.5">
      <c r="A18" s="163" t="s">
        <v>212</v>
      </c>
      <c r="B18" s="160" t="s">
        <v>243</v>
      </c>
      <c r="C18" s="159">
        <v>10</v>
      </c>
      <c r="D18" s="159" t="s">
        <v>214</v>
      </c>
      <c r="E18" s="159"/>
      <c r="F18" s="159"/>
      <c r="G18" s="181">
        <f>G19</f>
        <v>372352</v>
      </c>
    </row>
    <row r="19" spans="1:7" ht="15.75">
      <c r="A19" s="163" t="s">
        <v>213</v>
      </c>
      <c r="B19" s="160" t="s">
        <v>243</v>
      </c>
      <c r="C19" s="159" t="s">
        <v>408</v>
      </c>
      <c r="D19" s="159" t="s">
        <v>214</v>
      </c>
      <c r="E19" s="159" t="s">
        <v>123</v>
      </c>
      <c r="F19" s="161"/>
      <c r="G19" s="181">
        <f>G20</f>
        <v>372352</v>
      </c>
    </row>
    <row r="20" spans="1:7" ht="24.75" customHeight="1">
      <c r="A20" s="158" t="s">
        <v>351</v>
      </c>
      <c r="B20" s="160" t="s">
        <v>243</v>
      </c>
      <c r="C20" s="159">
        <v>10</v>
      </c>
      <c r="D20" s="159" t="s">
        <v>214</v>
      </c>
      <c r="E20" s="159" t="s">
        <v>123</v>
      </c>
      <c r="F20" s="159" t="s">
        <v>27</v>
      </c>
      <c r="G20" s="171">
        <v>372352</v>
      </c>
    </row>
    <row r="21" spans="1:7" ht="16.5" customHeight="1">
      <c r="A21" s="158" t="s">
        <v>223</v>
      </c>
      <c r="B21" s="160" t="s">
        <v>241</v>
      </c>
      <c r="C21" s="159"/>
      <c r="D21" s="159"/>
      <c r="E21" s="159"/>
      <c r="F21" s="159"/>
      <c r="G21" s="181">
        <f>G22</f>
        <v>20000</v>
      </c>
    </row>
    <row r="22" spans="1:7" ht="18.75" customHeight="1">
      <c r="A22" s="158" t="s">
        <v>352</v>
      </c>
      <c r="B22" s="160" t="s">
        <v>241</v>
      </c>
      <c r="C22" s="159">
        <v>10</v>
      </c>
      <c r="D22" s="159" t="s">
        <v>217</v>
      </c>
      <c r="E22" s="159"/>
      <c r="F22" s="159"/>
      <c r="G22" s="181">
        <f>G23</f>
        <v>20000</v>
      </c>
    </row>
    <row r="23" spans="1:7" ht="17.25" customHeight="1">
      <c r="A23" s="163" t="s">
        <v>213</v>
      </c>
      <c r="B23" s="160" t="s">
        <v>241</v>
      </c>
      <c r="C23" s="159" t="s">
        <v>408</v>
      </c>
      <c r="D23" s="159" t="s">
        <v>217</v>
      </c>
      <c r="E23" s="159" t="s">
        <v>123</v>
      </c>
      <c r="F23" s="161"/>
      <c r="G23" s="181">
        <f>G24</f>
        <v>20000</v>
      </c>
    </row>
    <row r="24" spans="1:7" ht="21.75" customHeight="1">
      <c r="A24" s="158" t="s">
        <v>351</v>
      </c>
      <c r="B24" s="160" t="s">
        <v>241</v>
      </c>
      <c r="C24" s="159">
        <v>10</v>
      </c>
      <c r="D24" s="159" t="s">
        <v>217</v>
      </c>
      <c r="E24" s="159" t="s">
        <v>123</v>
      </c>
      <c r="F24" s="159" t="s">
        <v>27</v>
      </c>
      <c r="G24" s="171">
        <v>20000</v>
      </c>
    </row>
    <row r="25" spans="1:7" ht="29.25">
      <c r="A25" s="154" t="s">
        <v>604</v>
      </c>
      <c r="B25" s="152" t="s">
        <v>254</v>
      </c>
      <c r="C25" s="157"/>
      <c r="D25" s="157"/>
      <c r="E25" s="157"/>
      <c r="F25" s="157"/>
      <c r="G25" s="178">
        <f>G26</f>
        <v>20000</v>
      </c>
    </row>
    <row r="26" spans="1:7" ht="25.5">
      <c r="A26" s="158" t="s">
        <v>193</v>
      </c>
      <c r="B26" s="160" t="s">
        <v>255</v>
      </c>
      <c r="C26" s="161"/>
      <c r="D26" s="161"/>
      <c r="E26" s="161"/>
      <c r="F26" s="161"/>
      <c r="G26" s="181">
        <f>G27+G31</f>
        <v>20000</v>
      </c>
    </row>
    <row r="27" spans="1:7" ht="15.75">
      <c r="A27" s="158" t="s">
        <v>191</v>
      </c>
      <c r="B27" s="160" t="s">
        <v>253</v>
      </c>
      <c r="C27" s="159" t="s">
        <v>218</v>
      </c>
      <c r="D27" s="159"/>
      <c r="E27" s="159"/>
      <c r="F27" s="159"/>
      <c r="G27" s="181">
        <f>G28</f>
        <v>5000</v>
      </c>
    </row>
    <row r="28" spans="1:7" ht="15.75">
      <c r="A28" s="158" t="s">
        <v>192</v>
      </c>
      <c r="B28" s="160" t="s">
        <v>253</v>
      </c>
      <c r="C28" s="159" t="s">
        <v>218</v>
      </c>
      <c r="D28" s="159" t="s">
        <v>214</v>
      </c>
      <c r="E28" s="159"/>
      <c r="F28" s="159"/>
      <c r="G28" s="181">
        <f>G29</f>
        <v>5000</v>
      </c>
    </row>
    <row r="29" spans="1:7" ht="25.5">
      <c r="A29" s="158" t="s">
        <v>186</v>
      </c>
      <c r="B29" s="160" t="s">
        <v>253</v>
      </c>
      <c r="C29" s="159" t="s">
        <v>218</v>
      </c>
      <c r="D29" s="159" t="s">
        <v>214</v>
      </c>
      <c r="E29" s="159" t="s">
        <v>115</v>
      </c>
      <c r="F29" s="159"/>
      <c r="G29" s="181">
        <f>G30</f>
        <v>5000</v>
      </c>
    </row>
    <row r="30" spans="1:7" ht="25.5">
      <c r="A30" s="158" t="s">
        <v>351</v>
      </c>
      <c r="B30" s="160" t="s">
        <v>253</v>
      </c>
      <c r="C30" s="159" t="s">
        <v>218</v>
      </c>
      <c r="D30" s="159" t="s">
        <v>214</v>
      </c>
      <c r="E30" s="159" t="s">
        <v>115</v>
      </c>
      <c r="F30" s="159" t="s">
        <v>27</v>
      </c>
      <c r="G30" s="171">
        <v>5000</v>
      </c>
    </row>
    <row r="31" spans="1:7" ht="15.75">
      <c r="A31" s="158" t="s">
        <v>353</v>
      </c>
      <c r="B31" s="160" t="s">
        <v>253</v>
      </c>
      <c r="C31" s="159" t="s">
        <v>220</v>
      </c>
      <c r="D31" s="159"/>
      <c r="E31" s="159"/>
      <c r="F31" s="159"/>
      <c r="G31" s="181">
        <f>G32</f>
        <v>15000</v>
      </c>
    </row>
    <row r="32" spans="1:7" ht="15.75">
      <c r="A32" s="158" t="s">
        <v>206</v>
      </c>
      <c r="B32" s="160" t="s">
        <v>253</v>
      </c>
      <c r="C32" s="159" t="s">
        <v>220</v>
      </c>
      <c r="D32" s="159" t="s">
        <v>220</v>
      </c>
      <c r="E32" s="159"/>
      <c r="F32" s="159"/>
      <c r="G32" s="181">
        <f>G33</f>
        <v>15000</v>
      </c>
    </row>
    <row r="33" spans="1:7" ht="25.5">
      <c r="A33" s="158" t="s">
        <v>186</v>
      </c>
      <c r="B33" s="160" t="s">
        <v>253</v>
      </c>
      <c r="C33" s="159" t="s">
        <v>220</v>
      </c>
      <c r="D33" s="159" t="s">
        <v>220</v>
      </c>
      <c r="E33" s="159" t="s">
        <v>115</v>
      </c>
      <c r="F33" s="159"/>
      <c r="G33" s="181">
        <f>G34</f>
        <v>15000</v>
      </c>
    </row>
    <row r="34" spans="1:7" ht="25.5">
      <c r="A34" s="158" t="s">
        <v>351</v>
      </c>
      <c r="B34" s="160" t="s">
        <v>253</v>
      </c>
      <c r="C34" s="159" t="s">
        <v>220</v>
      </c>
      <c r="D34" s="159" t="s">
        <v>220</v>
      </c>
      <c r="E34" s="159" t="s">
        <v>115</v>
      </c>
      <c r="F34" s="159" t="s">
        <v>27</v>
      </c>
      <c r="G34" s="171">
        <v>15000</v>
      </c>
    </row>
    <row r="35" spans="1:7" ht="57">
      <c r="A35" s="170" t="s">
        <v>614</v>
      </c>
      <c r="B35" s="152" t="s">
        <v>260</v>
      </c>
      <c r="C35" s="155"/>
      <c r="D35" s="155"/>
      <c r="E35" s="155"/>
      <c r="F35" s="155"/>
      <c r="G35" s="178">
        <f>G36</f>
        <v>30000</v>
      </c>
    </row>
    <row r="36" spans="1:7" ht="25.5">
      <c r="A36" s="158" t="s">
        <v>354</v>
      </c>
      <c r="B36" s="160" t="s">
        <v>258</v>
      </c>
      <c r="C36" s="159"/>
      <c r="D36" s="159"/>
      <c r="E36" s="159"/>
      <c r="F36" s="159"/>
      <c r="G36" s="181">
        <f>G37+G41+G45+G49</f>
        <v>30000</v>
      </c>
    </row>
    <row r="37" spans="1:7" ht="15.75">
      <c r="A37" s="158" t="s">
        <v>185</v>
      </c>
      <c r="B37" s="160" t="s">
        <v>257</v>
      </c>
      <c r="C37" s="159" t="s">
        <v>214</v>
      </c>
      <c r="D37" s="159"/>
      <c r="E37" s="159"/>
      <c r="F37" s="159"/>
      <c r="G37" s="181">
        <f>G38</f>
        <v>5000</v>
      </c>
    </row>
    <row r="38" spans="1:7" ht="15.75">
      <c r="A38" s="158" t="s">
        <v>187</v>
      </c>
      <c r="B38" s="160" t="s">
        <v>257</v>
      </c>
      <c r="C38" s="159" t="s">
        <v>214</v>
      </c>
      <c r="D38" s="159">
        <v>13</v>
      </c>
      <c r="E38" s="159"/>
      <c r="F38" s="159"/>
      <c r="G38" s="181">
        <f>G39</f>
        <v>5000</v>
      </c>
    </row>
    <row r="39" spans="1:7" ht="25.5">
      <c r="A39" s="158" t="s">
        <v>186</v>
      </c>
      <c r="B39" s="160" t="s">
        <v>257</v>
      </c>
      <c r="C39" s="159" t="s">
        <v>215</v>
      </c>
      <c r="D39" s="159" t="s">
        <v>407</v>
      </c>
      <c r="E39" s="159" t="s">
        <v>115</v>
      </c>
      <c r="F39" s="159"/>
      <c r="G39" s="181">
        <f>G40</f>
        <v>5000</v>
      </c>
    </row>
    <row r="40" spans="1:7" ht="25.5">
      <c r="A40" s="158" t="s">
        <v>351</v>
      </c>
      <c r="B40" s="160" t="s">
        <v>257</v>
      </c>
      <c r="C40" s="159" t="s">
        <v>214</v>
      </c>
      <c r="D40" s="159">
        <v>13</v>
      </c>
      <c r="E40" s="159" t="s">
        <v>115</v>
      </c>
      <c r="F40" s="275" t="s">
        <v>27</v>
      </c>
      <c r="G40" s="171">
        <v>5000</v>
      </c>
    </row>
    <row r="41" spans="1:7" ht="15.75">
      <c r="A41" s="158" t="s">
        <v>355</v>
      </c>
      <c r="B41" s="160" t="s">
        <v>257</v>
      </c>
      <c r="C41" s="159" t="s">
        <v>217</v>
      </c>
      <c r="D41" s="159"/>
      <c r="E41" s="159"/>
      <c r="F41" s="159"/>
      <c r="G41" s="181">
        <f>G42</f>
        <v>15000</v>
      </c>
    </row>
    <row r="42" spans="1:7" ht="15.75">
      <c r="A42" s="158" t="s">
        <v>189</v>
      </c>
      <c r="B42" s="160" t="s">
        <v>257</v>
      </c>
      <c r="C42" s="159" t="s">
        <v>217</v>
      </c>
      <c r="D42" s="159" t="s">
        <v>89</v>
      </c>
      <c r="E42" s="159"/>
      <c r="F42" s="159"/>
      <c r="G42" s="181">
        <f>G43</f>
        <v>15000</v>
      </c>
    </row>
    <row r="43" spans="1:7" ht="25.5">
      <c r="A43" s="158" t="s">
        <v>186</v>
      </c>
      <c r="B43" s="160" t="s">
        <v>257</v>
      </c>
      <c r="C43" s="159" t="s">
        <v>217</v>
      </c>
      <c r="D43" s="159" t="s">
        <v>89</v>
      </c>
      <c r="E43" s="159" t="s">
        <v>115</v>
      </c>
      <c r="F43" s="159"/>
      <c r="G43" s="181">
        <f>G44</f>
        <v>15000</v>
      </c>
    </row>
    <row r="44" spans="1:7" ht="25.5">
      <c r="A44" s="158" t="s">
        <v>351</v>
      </c>
      <c r="B44" s="160" t="s">
        <v>257</v>
      </c>
      <c r="C44" s="159" t="s">
        <v>217</v>
      </c>
      <c r="D44" s="159" t="s">
        <v>89</v>
      </c>
      <c r="E44" s="159" t="s">
        <v>115</v>
      </c>
      <c r="F44" s="159" t="s">
        <v>27</v>
      </c>
      <c r="G44" s="171">
        <v>15000</v>
      </c>
    </row>
    <row r="45" spans="1:7" ht="15.75">
      <c r="A45" s="158" t="s">
        <v>356</v>
      </c>
      <c r="B45" s="160" t="s">
        <v>257</v>
      </c>
      <c r="C45" s="159" t="s">
        <v>219</v>
      </c>
      <c r="D45" s="159" t="s">
        <v>217</v>
      </c>
      <c r="E45" s="159"/>
      <c r="F45" s="159"/>
      <c r="G45" s="181">
        <f>G46</f>
        <v>5000</v>
      </c>
    </row>
    <row r="46" spans="1:7" ht="15.75">
      <c r="A46" s="158" t="s">
        <v>201</v>
      </c>
      <c r="B46" s="160" t="s">
        <v>257</v>
      </c>
      <c r="C46" s="159" t="s">
        <v>219</v>
      </c>
      <c r="D46" s="159" t="s">
        <v>217</v>
      </c>
      <c r="E46" s="159"/>
      <c r="F46" s="159"/>
      <c r="G46" s="181">
        <f>G47</f>
        <v>5000</v>
      </c>
    </row>
    <row r="47" spans="1:7" ht="25.5">
      <c r="A47" s="158" t="s">
        <v>186</v>
      </c>
      <c r="B47" s="160" t="s">
        <v>257</v>
      </c>
      <c r="C47" s="159" t="s">
        <v>219</v>
      </c>
      <c r="D47" s="159" t="s">
        <v>217</v>
      </c>
      <c r="E47" s="159" t="s">
        <v>115</v>
      </c>
      <c r="F47" s="159"/>
      <c r="G47" s="181">
        <f>G48</f>
        <v>5000</v>
      </c>
    </row>
    <row r="48" spans="1:7" ht="25.5">
      <c r="A48" s="158" t="s">
        <v>351</v>
      </c>
      <c r="B48" s="160" t="s">
        <v>257</v>
      </c>
      <c r="C48" s="159" t="s">
        <v>219</v>
      </c>
      <c r="D48" s="159" t="s">
        <v>217</v>
      </c>
      <c r="E48" s="159" t="s">
        <v>115</v>
      </c>
      <c r="F48" s="159" t="s">
        <v>27</v>
      </c>
      <c r="G48" s="171">
        <v>5000</v>
      </c>
    </row>
    <row r="49" spans="1:7" ht="15.75">
      <c r="A49" s="158" t="s">
        <v>353</v>
      </c>
      <c r="B49" s="160" t="s">
        <v>257</v>
      </c>
      <c r="C49" s="159" t="s">
        <v>220</v>
      </c>
      <c r="D49" s="159"/>
      <c r="E49" s="159"/>
      <c r="F49" s="159"/>
      <c r="G49" s="181">
        <f>G50</f>
        <v>5000</v>
      </c>
    </row>
    <row r="50" spans="1:7" ht="15.75">
      <c r="A50" s="158" t="s">
        <v>206</v>
      </c>
      <c r="B50" s="160" t="s">
        <v>257</v>
      </c>
      <c r="C50" s="159" t="s">
        <v>220</v>
      </c>
      <c r="D50" s="159" t="s">
        <v>220</v>
      </c>
      <c r="E50" s="159"/>
      <c r="F50" s="159"/>
      <c r="G50" s="181">
        <f>G51</f>
        <v>5000</v>
      </c>
    </row>
    <row r="51" spans="1:7" ht="25.5">
      <c r="A51" s="158" t="s">
        <v>186</v>
      </c>
      <c r="B51" s="160" t="s">
        <v>257</v>
      </c>
      <c r="C51" s="159" t="s">
        <v>220</v>
      </c>
      <c r="D51" s="159" t="s">
        <v>220</v>
      </c>
      <c r="E51" s="159" t="s">
        <v>115</v>
      </c>
      <c r="F51" s="159"/>
      <c r="G51" s="181">
        <f>G52</f>
        <v>5000</v>
      </c>
    </row>
    <row r="52" spans="1:7" ht="25.5">
      <c r="A52" s="158" t="s">
        <v>351</v>
      </c>
      <c r="B52" s="160" t="s">
        <v>257</v>
      </c>
      <c r="C52" s="159" t="s">
        <v>220</v>
      </c>
      <c r="D52" s="159" t="s">
        <v>220</v>
      </c>
      <c r="E52" s="159" t="s">
        <v>115</v>
      </c>
      <c r="F52" s="159" t="s">
        <v>27</v>
      </c>
      <c r="G52" s="171">
        <v>5000</v>
      </c>
    </row>
    <row r="53" spans="1:7" ht="43.5">
      <c r="A53" s="154" t="s">
        <v>606</v>
      </c>
      <c r="B53" s="152" t="s">
        <v>267</v>
      </c>
      <c r="C53" s="155"/>
      <c r="D53" s="155"/>
      <c r="E53" s="155"/>
      <c r="F53" s="155"/>
      <c r="G53" s="178">
        <f>G54</f>
        <v>25000</v>
      </c>
    </row>
    <row r="54" spans="1:7" ht="25.5">
      <c r="A54" s="163" t="s">
        <v>233</v>
      </c>
      <c r="B54" s="160" t="s">
        <v>265</v>
      </c>
      <c r="C54" s="159"/>
      <c r="D54" s="159"/>
      <c r="E54" s="159"/>
      <c r="F54" s="159"/>
      <c r="G54" s="181">
        <f>G55+G59</f>
        <v>25000</v>
      </c>
    </row>
    <row r="55" spans="1:7" ht="15.75">
      <c r="A55" s="163" t="s">
        <v>191</v>
      </c>
      <c r="B55" s="160" t="s">
        <v>263</v>
      </c>
      <c r="C55" s="159" t="s">
        <v>218</v>
      </c>
      <c r="D55" s="159"/>
      <c r="E55" s="159"/>
      <c r="F55" s="159"/>
      <c r="G55" s="181">
        <f>G56</f>
        <v>25000</v>
      </c>
    </row>
    <row r="56" spans="1:7" ht="15.75">
      <c r="A56" s="163" t="s">
        <v>194</v>
      </c>
      <c r="B56" s="160" t="s">
        <v>263</v>
      </c>
      <c r="C56" s="159" t="s">
        <v>218</v>
      </c>
      <c r="D56" s="159">
        <v>12</v>
      </c>
      <c r="E56" s="159"/>
      <c r="F56" s="159"/>
      <c r="G56" s="181">
        <f>G57</f>
        <v>25000</v>
      </c>
    </row>
    <row r="57" spans="1:7" ht="25.5">
      <c r="A57" s="158" t="s">
        <v>186</v>
      </c>
      <c r="B57" s="160" t="s">
        <v>263</v>
      </c>
      <c r="C57" s="159" t="s">
        <v>218</v>
      </c>
      <c r="D57" s="159">
        <v>11</v>
      </c>
      <c r="E57" s="159" t="s">
        <v>115</v>
      </c>
      <c r="F57" s="159"/>
      <c r="G57" s="181">
        <f>G58</f>
        <v>25000</v>
      </c>
    </row>
    <row r="58" spans="1:7" ht="25.5">
      <c r="A58" s="158" t="s">
        <v>351</v>
      </c>
      <c r="B58" s="160" t="s">
        <v>263</v>
      </c>
      <c r="C58" s="159" t="s">
        <v>218</v>
      </c>
      <c r="D58" s="159">
        <v>12</v>
      </c>
      <c r="E58" s="159" t="s">
        <v>115</v>
      </c>
      <c r="F58" s="159" t="s">
        <v>27</v>
      </c>
      <c r="G58" s="171">
        <v>25000</v>
      </c>
    </row>
    <row r="59" spans="1:7" ht="15.75" hidden="1">
      <c r="A59" s="163" t="s">
        <v>356</v>
      </c>
      <c r="B59" s="160" t="s">
        <v>263</v>
      </c>
      <c r="C59" s="159" t="s">
        <v>219</v>
      </c>
      <c r="D59" s="159"/>
      <c r="E59" s="159"/>
      <c r="F59" s="159"/>
      <c r="G59" s="181">
        <f>G60</f>
        <v>0</v>
      </c>
    </row>
    <row r="60" spans="1:7" ht="15.75" hidden="1">
      <c r="A60" s="163" t="s">
        <v>199</v>
      </c>
      <c r="B60" s="160" t="s">
        <v>263</v>
      </c>
      <c r="C60" s="159" t="s">
        <v>219</v>
      </c>
      <c r="D60" s="159" t="s">
        <v>216</v>
      </c>
      <c r="E60" s="159"/>
      <c r="F60" s="159"/>
      <c r="G60" s="181">
        <f>G62</f>
        <v>0</v>
      </c>
    </row>
    <row r="61" spans="1:7" ht="25.5" hidden="1">
      <c r="A61" s="158" t="s">
        <v>186</v>
      </c>
      <c r="B61" s="160" t="s">
        <v>263</v>
      </c>
      <c r="C61" s="159" t="s">
        <v>219</v>
      </c>
      <c r="D61" s="159" t="s">
        <v>216</v>
      </c>
      <c r="E61" s="159" t="s">
        <v>115</v>
      </c>
      <c r="F61" s="159"/>
      <c r="G61" s="181">
        <f>G62</f>
        <v>0</v>
      </c>
    </row>
    <row r="62" spans="1:7" ht="25.5" hidden="1">
      <c r="A62" s="156" t="s">
        <v>105</v>
      </c>
      <c r="B62" s="160" t="s">
        <v>263</v>
      </c>
      <c r="C62" s="159" t="s">
        <v>219</v>
      </c>
      <c r="D62" s="159" t="s">
        <v>216</v>
      </c>
      <c r="E62" s="159" t="s">
        <v>115</v>
      </c>
      <c r="F62" s="159" t="s">
        <v>27</v>
      </c>
      <c r="G62" s="171">
        <v>0</v>
      </c>
    </row>
    <row r="63" spans="1:7" ht="29.25">
      <c r="A63" s="154" t="s">
        <v>632</v>
      </c>
      <c r="B63" s="152" t="s">
        <v>268</v>
      </c>
      <c r="C63" s="155"/>
      <c r="D63" s="155"/>
      <c r="E63" s="155"/>
      <c r="F63" s="155"/>
      <c r="G63" s="178">
        <f>G64</f>
        <v>50000</v>
      </c>
    </row>
    <row r="64" spans="1:7" ht="25.5">
      <c r="A64" s="158" t="s">
        <v>357</v>
      </c>
      <c r="B64" s="160" t="s">
        <v>269</v>
      </c>
      <c r="C64" s="159"/>
      <c r="D64" s="159"/>
      <c r="E64" s="159"/>
      <c r="F64" s="159"/>
      <c r="G64" s="181">
        <f>G65</f>
        <v>50000</v>
      </c>
    </row>
    <row r="65" spans="1:7" ht="15.75">
      <c r="A65" s="158" t="s">
        <v>356</v>
      </c>
      <c r="B65" s="160" t="s">
        <v>487</v>
      </c>
      <c r="C65" s="159" t="s">
        <v>219</v>
      </c>
      <c r="D65" s="159"/>
      <c r="E65" s="159"/>
      <c r="F65" s="159"/>
      <c r="G65" s="181">
        <f>G66</f>
        <v>50000</v>
      </c>
    </row>
    <row r="66" spans="1:7" ht="15.75">
      <c r="A66" s="158" t="s">
        <v>201</v>
      </c>
      <c r="B66" s="160" t="s">
        <v>487</v>
      </c>
      <c r="C66" s="159" t="s">
        <v>219</v>
      </c>
      <c r="D66" s="159" t="s">
        <v>217</v>
      </c>
      <c r="E66" s="159"/>
      <c r="F66" s="159"/>
      <c r="G66" s="181">
        <f>G67</f>
        <v>50000</v>
      </c>
    </row>
    <row r="67" spans="1:7" ht="25.5">
      <c r="A67" s="158" t="s">
        <v>186</v>
      </c>
      <c r="B67" s="160" t="s">
        <v>487</v>
      </c>
      <c r="C67" s="159" t="s">
        <v>219</v>
      </c>
      <c r="D67" s="159" t="s">
        <v>217</v>
      </c>
      <c r="E67" s="159" t="s">
        <v>115</v>
      </c>
      <c r="F67" s="159"/>
      <c r="G67" s="181">
        <f>G68</f>
        <v>50000</v>
      </c>
    </row>
    <row r="68" spans="1:7" ht="25.5">
      <c r="A68" s="158" t="s">
        <v>351</v>
      </c>
      <c r="B68" s="160" t="s">
        <v>487</v>
      </c>
      <c r="C68" s="159" t="s">
        <v>219</v>
      </c>
      <c r="D68" s="159" t="s">
        <v>217</v>
      </c>
      <c r="E68" s="159" t="s">
        <v>115</v>
      </c>
      <c r="F68" s="159" t="s">
        <v>27</v>
      </c>
      <c r="G68" s="171">
        <v>50000</v>
      </c>
    </row>
    <row r="69" spans="1:7" ht="42.75">
      <c r="A69" s="271" t="s">
        <v>605</v>
      </c>
      <c r="B69" s="157" t="s">
        <v>477</v>
      </c>
      <c r="C69" s="157"/>
      <c r="D69" s="155"/>
      <c r="E69" s="155"/>
      <c r="F69" s="155"/>
      <c r="G69" s="178">
        <f>G70</f>
        <v>3000</v>
      </c>
    </row>
    <row r="70" spans="1:7" ht="38.25">
      <c r="A70" s="158" t="s">
        <v>141</v>
      </c>
      <c r="B70" s="159" t="s">
        <v>475</v>
      </c>
      <c r="C70" s="159"/>
      <c r="D70" s="159"/>
      <c r="E70" s="159"/>
      <c r="F70" s="159"/>
      <c r="G70" s="181">
        <f>G71</f>
        <v>3000</v>
      </c>
    </row>
    <row r="71" spans="1:7" ht="15.75">
      <c r="A71" s="163" t="s">
        <v>191</v>
      </c>
      <c r="B71" s="159" t="s">
        <v>476</v>
      </c>
      <c r="C71" s="159" t="s">
        <v>218</v>
      </c>
      <c r="D71" s="159"/>
      <c r="E71" s="159"/>
      <c r="F71" s="159"/>
      <c r="G71" s="181">
        <f>G72</f>
        <v>3000</v>
      </c>
    </row>
    <row r="72" spans="1:7" ht="15.75">
      <c r="A72" s="163" t="s">
        <v>194</v>
      </c>
      <c r="B72" s="159" t="s">
        <v>476</v>
      </c>
      <c r="C72" s="159" t="s">
        <v>218</v>
      </c>
      <c r="D72" s="159" t="s">
        <v>409</v>
      </c>
      <c r="E72" s="159"/>
      <c r="F72" s="159"/>
      <c r="G72" s="181">
        <f>G73</f>
        <v>3000</v>
      </c>
    </row>
    <row r="73" spans="1:7" ht="25.5">
      <c r="A73" s="158" t="s">
        <v>186</v>
      </c>
      <c r="B73" s="159" t="s">
        <v>476</v>
      </c>
      <c r="C73" s="159" t="s">
        <v>218</v>
      </c>
      <c r="D73" s="159" t="s">
        <v>409</v>
      </c>
      <c r="E73" s="159" t="s">
        <v>115</v>
      </c>
      <c r="F73" s="159"/>
      <c r="G73" s="181">
        <f>G74</f>
        <v>3000</v>
      </c>
    </row>
    <row r="74" spans="1:7" ht="25.5">
      <c r="A74" s="158" t="s">
        <v>351</v>
      </c>
      <c r="B74" s="159" t="s">
        <v>476</v>
      </c>
      <c r="C74" s="159" t="s">
        <v>218</v>
      </c>
      <c r="D74" s="159" t="s">
        <v>409</v>
      </c>
      <c r="E74" s="159" t="s">
        <v>115</v>
      </c>
      <c r="F74" s="159" t="s">
        <v>27</v>
      </c>
      <c r="G74" s="171">
        <v>3000</v>
      </c>
    </row>
    <row r="75" spans="1:7" ht="36.75" customHeight="1">
      <c r="A75" s="179" t="s">
        <v>683</v>
      </c>
      <c r="B75" s="176" t="s">
        <v>483</v>
      </c>
      <c r="C75" s="176"/>
      <c r="D75" s="176"/>
      <c r="E75" s="176"/>
      <c r="F75" s="176"/>
      <c r="G75" s="177">
        <f>G76</f>
        <v>25267</v>
      </c>
    </row>
    <row r="76" spans="1:7" ht="25.5">
      <c r="A76" s="182" t="s">
        <v>233</v>
      </c>
      <c r="B76" s="159" t="s">
        <v>484</v>
      </c>
      <c r="C76" s="159"/>
      <c r="D76" s="159"/>
      <c r="E76" s="159"/>
      <c r="F76" s="159"/>
      <c r="G76" s="181">
        <f>G77+G84+G88+G92</f>
        <v>25267</v>
      </c>
    </row>
    <row r="77" spans="1:7" ht="15.75">
      <c r="A77" s="163" t="s">
        <v>356</v>
      </c>
      <c r="B77" s="180" t="s">
        <v>537</v>
      </c>
      <c r="C77" s="159" t="s">
        <v>219</v>
      </c>
      <c r="D77" s="159"/>
      <c r="E77" s="159"/>
      <c r="F77" s="159"/>
      <c r="G77" s="181">
        <f>G78</f>
        <v>25267</v>
      </c>
    </row>
    <row r="78" spans="1:7" ht="15.75">
      <c r="A78" s="163" t="s">
        <v>199</v>
      </c>
      <c r="B78" s="180" t="s">
        <v>537</v>
      </c>
      <c r="C78" s="159" t="s">
        <v>219</v>
      </c>
      <c r="D78" s="159" t="s">
        <v>216</v>
      </c>
      <c r="E78" s="159"/>
      <c r="F78" s="159"/>
      <c r="G78" s="181">
        <f>G79+G81+G95</f>
        <v>25267</v>
      </c>
    </row>
    <row r="79" spans="1:7" ht="25.5">
      <c r="A79" s="158" t="s">
        <v>186</v>
      </c>
      <c r="B79" s="180" t="s">
        <v>537</v>
      </c>
      <c r="C79" s="159" t="s">
        <v>219</v>
      </c>
      <c r="D79" s="159" t="s">
        <v>216</v>
      </c>
      <c r="E79" s="159" t="s">
        <v>115</v>
      </c>
      <c r="F79" s="159"/>
      <c r="G79" s="181">
        <f>G80</f>
        <v>25206.89</v>
      </c>
    </row>
    <row r="80" spans="1:7" ht="25.5">
      <c r="A80" s="158" t="s">
        <v>351</v>
      </c>
      <c r="B80" s="180" t="s">
        <v>537</v>
      </c>
      <c r="C80" s="159" t="s">
        <v>219</v>
      </c>
      <c r="D80" s="159" t="s">
        <v>216</v>
      </c>
      <c r="E80" s="159" t="s">
        <v>115</v>
      </c>
      <c r="F80" s="159" t="s">
        <v>27</v>
      </c>
      <c r="G80" s="171">
        <v>25206.89</v>
      </c>
    </row>
    <row r="81" spans="1:7" ht="15.75" hidden="1">
      <c r="A81" s="158" t="s">
        <v>101</v>
      </c>
      <c r="B81" s="180" t="s">
        <v>537</v>
      </c>
      <c r="C81" s="159" t="s">
        <v>219</v>
      </c>
      <c r="D81" s="159" t="s">
        <v>216</v>
      </c>
      <c r="E81" s="159" t="s">
        <v>102</v>
      </c>
      <c r="F81" s="159"/>
      <c r="G81" s="181">
        <f>G82</f>
        <v>0</v>
      </c>
    </row>
    <row r="82" spans="1:7" ht="38.25" hidden="1">
      <c r="A82" s="158" t="s">
        <v>90</v>
      </c>
      <c r="B82" s="180" t="s">
        <v>537</v>
      </c>
      <c r="C82" s="159" t="s">
        <v>219</v>
      </c>
      <c r="D82" s="159" t="s">
        <v>216</v>
      </c>
      <c r="E82" s="159" t="s">
        <v>91</v>
      </c>
      <c r="F82" s="159"/>
      <c r="G82" s="181">
        <f>G83</f>
        <v>0</v>
      </c>
    </row>
    <row r="83" spans="1:7" ht="25.5" hidden="1">
      <c r="A83" s="158" t="s">
        <v>351</v>
      </c>
      <c r="B83" s="180" t="s">
        <v>537</v>
      </c>
      <c r="C83" s="159" t="s">
        <v>219</v>
      </c>
      <c r="D83" s="159" t="s">
        <v>216</v>
      </c>
      <c r="E83" s="159" t="s">
        <v>91</v>
      </c>
      <c r="F83" s="159" t="s">
        <v>27</v>
      </c>
      <c r="G83" s="171">
        <v>0</v>
      </c>
    </row>
    <row r="84" spans="1:7" ht="15.75" hidden="1">
      <c r="A84" s="260" t="s">
        <v>619</v>
      </c>
      <c r="B84" s="180" t="s">
        <v>589</v>
      </c>
      <c r="C84" s="159" t="s">
        <v>219</v>
      </c>
      <c r="D84" s="159" t="s">
        <v>216</v>
      </c>
      <c r="E84" s="159"/>
      <c r="F84" s="159"/>
      <c r="G84" s="181">
        <f>G85</f>
        <v>0</v>
      </c>
    </row>
    <row r="85" spans="1:7" ht="25.5" hidden="1">
      <c r="A85" s="158" t="s">
        <v>655</v>
      </c>
      <c r="B85" s="180" t="s">
        <v>589</v>
      </c>
      <c r="C85" s="159" t="s">
        <v>219</v>
      </c>
      <c r="D85" s="159" t="s">
        <v>216</v>
      </c>
      <c r="E85" s="159" t="s">
        <v>650</v>
      </c>
      <c r="F85" s="159"/>
      <c r="G85" s="181">
        <f>G86</f>
        <v>0</v>
      </c>
    </row>
    <row r="86" spans="1:7" ht="15.75" hidden="1">
      <c r="A86" s="158" t="s">
        <v>128</v>
      </c>
      <c r="B86" s="180" t="s">
        <v>589</v>
      </c>
      <c r="C86" s="159" t="s">
        <v>219</v>
      </c>
      <c r="D86" s="159" t="s">
        <v>216</v>
      </c>
      <c r="E86" s="159" t="s">
        <v>121</v>
      </c>
      <c r="F86" s="159"/>
      <c r="G86" s="181">
        <f>G87</f>
        <v>0</v>
      </c>
    </row>
    <row r="87" spans="1:7" ht="25.5" hidden="1">
      <c r="A87" s="158" t="s">
        <v>351</v>
      </c>
      <c r="B87" s="180" t="s">
        <v>589</v>
      </c>
      <c r="C87" s="159" t="s">
        <v>219</v>
      </c>
      <c r="D87" s="159" t="s">
        <v>216</v>
      </c>
      <c r="E87" s="159" t="s">
        <v>121</v>
      </c>
      <c r="F87" s="159" t="s">
        <v>27</v>
      </c>
      <c r="G87" s="171">
        <v>0</v>
      </c>
    </row>
    <row r="88" spans="1:7" ht="15.75" hidden="1">
      <c r="A88" s="128" t="s">
        <v>591</v>
      </c>
      <c r="B88" s="180" t="s">
        <v>590</v>
      </c>
      <c r="C88" s="159" t="s">
        <v>219</v>
      </c>
      <c r="D88" s="159" t="s">
        <v>216</v>
      </c>
      <c r="E88" s="159"/>
      <c r="F88" s="159"/>
      <c r="G88" s="181">
        <f>G89</f>
        <v>0</v>
      </c>
    </row>
    <row r="89" spans="1:7" ht="25.5" hidden="1">
      <c r="A89" s="158" t="s">
        <v>655</v>
      </c>
      <c r="B89" s="180" t="s">
        <v>590</v>
      </c>
      <c r="C89" s="159" t="s">
        <v>219</v>
      </c>
      <c r="D89" s="159" t="s">
        <v>216</v>
      </c>
      <c r="E89" s="159" t="s">
        <v>650</v>
      </c>
      <c r="F89" s="159"/>
      <c r="G89" s="181">
        <f>G90</f>
        <v>0</v>
      </c>
    </row>
    <row r="90" spans="1:7" ht="15.75" hidden="1">
      <c r="A90" s="158" t="s">
        <v>128</v>
      </c>
      <c r="B90" s="180" t="s">
        <v>590</v>
      </c>
      <c r="C90" s="159" t="s">
        <v>219</v>
      </c>
      <c r="D90" s="159" t="s">
        <v>216</v>
      </c>
      <c r="E90" s="159" t="s">
        <v>121</v>
      </c>
      <c r="F90" s="159"/>
      <c r="G90" s="181">
        <f>G91</f>
        <v>0</v>
      </c>
    </row>
    <row r="91" spans="1:7" ht="25.5" hidden="1">
      <c r="A91" s="158" t="s">
        <v>351</v>
      </c>
      <c r="B91" s="180" t="s">
        <v>590</v>
      </c>
      <c r="C91" s="159" t="s">
        <v>219</v>
      </c>
      <c r="D91" s="159" t="s">
        <v>216</v>
      </c>
      <c r="E91" s="159" t="s">
        <v>121</v>
      </c>
      <c r="F91" s="159" t="s">
        <v>27</v>
      </c>
      <c r="G91" s="171">
        <v>0</v>
      </c>
    </row>
    <row r="92" spans="1:7" ht="25.5" hidden="1">
      <c r="A92" s="158" t="s">
        <v>662</v>
      </c>
      <c r="B92" s="180" t="s">
        <v>659</v>
      </c>
      <c r="C92" s="159" t="s">
        <v>219</v>
      </c>
      <c r="D92" s="159" t="s">
        <v>216</v>
      </c>
      <c r="E92" s="159"/>
      <c r="F92" s="159"/>
      <c r="G92" s="181">
        <f>G93</f>
        <v>0</v>
      </c>
    </row>
    <row r="93" spans="1:7" ht="25.5" hidden="1">
      <c r="A93" s="158" t="s">
        <v>186</v>
      </c>
      <c r="B93" s="180" t="s">
        <v>659</v>
      </c>
      <c r="C93" s="159" t="s">
        <v>219</v>
      </c>
      <c r="D93" s="159" t="s">
        <v>216</v>
      </c>
      <c r="E93" s="159" t="s">
        <v>115</v>
      </c>
      <c r="F93" s="159"/>
      <c r="G93" s="181">
        <f>G94</f>
        <v>0</v>
      </c>
    </row>
    <row r="94" spans="1:7" ht="25.5" hidden="1">
      <c r="A94" s="158" t="s">
        <v>351</v>
      </c>
      <c r="B94" s="180" t="s">
        <v>659</v>
      </c>
      <c r="C94" s="159" t="s">
        <v>219</v>
      </c>
      <c r="D94" s="159" t="s">
        <v>216</v>
      </c>
      <c r="E94" s="159" t="s">
        <v>115</v>
      </c>
      <c r="F94" s="159" t="s">
        <v>27</v>
      </c>
      <c r="G94" s="171">
        <v>0</v>
      </c>
    </row>
    <row r="95" spans="1:7" ht="15.75">
      <c r="A95" s="63" t="s">
        <v>127</v>
      </c>
      <c r="B95" s="180" t="s">
        <v>537</v>
      </c>
      <c r="C95" s="159" t="s">
        <v>219</v>
      </c>
      <c r="D95" s="159" t="s">
        <v>216</v>
      </c>
      <c r="E95" s="159" t="s">
        <v>119</v>
      </c>
      <c r="F95" s="159"/>
      <c r="G95" s="181">
        <v>60.11</v>
      </c>
    </row>
    <row r="96" spans="1:7" ht="25.5">
      <c r="A96" s="158" t="s">
        <v>351</v>
      </c>
      <c r="B96" s="180" t="s">
        <v>537</v>
      </c>
      <c r="C96" s="159" t="s">
        <v>219</v>
      </c>
      <c r="D96" s="159" t="s">
        <v>216</v>
      </c>
      <c r="E96" s="159" t="s">
        <v>119</v>
      </c>
      <c r="F96" s="159" t="s">
        <v>27</v>
      </c>
      <c r="G96" s="279">
        <v>60.11</v>
      </c>
    </row>
    <row r="97" spans="1:7" ht="43.5">
      <c r="A97" s="154" t="s">
        <v>603</v>
      </c>
      <c r="B97" s="152" t="s">
        <v>136</v>
      </c>
      <c r="C97" s="157"/>
      <c r="D97" s="157"/>
      <c r="E97" s="157"/>
      <c r="F97" s="157"/>
      <c r="G97" s="178">
        <f>G98</f>
        <v>1000</v>
      </c>
    </row>
    <row r="98" spans="1:7" ht="38.25">
      <c r="A98" s="163" t="s">
        <v>133</v>
      </c>
      <c r="B98" s="160" t="s">
        <v>134</v>
      </c>
      <c r="C98" s="159"/>
      <c r="D98" s="159"/>
      <c r="E98" s="159"/>
      <c r="F98" s="159"/>
      <c r="G98" s="181">
        <f>G99</f>
        <v>1000</v>
      </c>
    </row>
    <row r="99" spans="1:7" ht="15.75">
      <c r="A99" s="163" t="s">
        <v>355</v>
      </c>
      <c r="B99" s="160" t="s">
        <v>135</v>
      </c>
      <c r="C99" s="159" t="s">
        <v>217</v>
      </c>
      <c r="D99" s="159"/>
      <c r="E99" s="159"/>
      <c r="F99" s="159"/>
      <c r="G99" s="181">
        <f>G100</f>
        <v>1000</v>
      </c>
    </row>
    <row r="100" spans="1:7" ht="15.75">
      <c r="A100" s="163" t="s">
        <v>190</v>
      </c>
      <c r="B100" s="160" t="s">
        <v>135</v>
      </c>
      <c r="C100" s="159" t="s">
        <v>217</v>
      </c>
      <c r="D100" s="159" t="s">
        <v>408</v>
      </c>
      <c r="E100" s="159"/>
      <c r="F100" s="159"/>
      <c r="G100" s="181">
        <f>G101</f>
        <v>1000</v>
      </c>
    </row>
    <row r="101" spans="1:7" ht="25.5">
      <c r="A101" s="158" t="s">
        <v>186</v>
      </c>
      <c r="B101" s="160" t="s">
        <v>135</v>
      </c>
      <c r="C101" s="159" t="s">
        <v>217</v>
      </c>
      <c r="D101" s="159" t="s">
        <v>408</v>
      </c>
      <c r="E101" s="159" t="s">
        <v>115</v>
      </c>
      <c r="F101" s="159"/>
      <c r="G101" s="181">
        <f>G102</f>
        <v>1000</v>
      </c>
    </row>
    <row r="102" spans="1:7" ht="25.5">
      <c r="A102" s="158" t="s">
        <v>351</v>
      </c>
      <c r="B102" s="160" t="s">
        <v>135</v>
      </c>
      <c r="C102" s="159" t="s">
        <v>217</v>
      </c>
      <c r="D102" s="159" t="s">
        <v>408</v>
      </c>
      <c r="E102" s="159" t="s">
        <v>115</v>
      </c>
      <c r="F102" s="159" t="s">
        <v>27</v>
      </c>
      <c r="G102" s="171">
        <v>1000</v>
      </c>
    </row>
    <row r="103" spans="1:7" ht="39" customHeight="1">
      <c r="A103" s="173" t="s">
        <v>682</v>
      </c>
      <c r="B103" s="157" t="s">
        <v>478</v>
      </c>
      <c r="C103" s="176" t="s">
        <v>218</v>
      </c>
      <c r="D103" s="176" t="s">
        <v>222</v>
      </c>
      <c r="E103" s="155"/>
      <c r="F103" s="155"/>
      <c r="G103" s="178">
        <f>G104</f>
        <v>10000</v>
      </c>
    </row>
    <row r="104" spans="1:7" ht="15.75">
      <c r="A104" s="156" t="s">
        <v>368</v>
      </c>
      <c r="B104" s="159" t="s">
        <v>140</v>
      </c>
      <c r="C104" s="159" t="s">
        <v>218</v>
      </c>
      <c r="D104" s="159" t="s">
        <v>222</v>
      </c>
      <c r="E104" s="159"/>
      <c r="F104" s="159"/>
      <c r="G104" s="181">
        <f>G105</f>
        <v>10000</v>
      </c>
    </row>
    <row r="105" spans="1:7" ht="25.5">
      <c r="A105" s="156" t="s">
        <v>369</v>
      </c>
      <c r="B105" s="159" t="s">
        <v>139</v>
      </c>
      <c r="C105" s="159" t="s">
        <v>218</v>
      </c>
      <c r="D105" s="159" t="s">
        <v>222</v>
      </c>
      <c r="E105" s="159"/>
      <c r="F105" s="159"/>
      <c r="G105" s="181">
        <f>G106</f>
        <v>10000</v>
      </c>
    </row>
    <row r="106" spans="1:7" ht="25.5">
      <c r="A106" s="156" t="s">
        <v>370</v>
      </c>
      <c r="B106" s="159" t="s">
        <v>139</v>
      </c>
      <c r="C106" s="159" t="s">
        <v>218</v>
      </c>
      <c r="D106" s="159" t="s">
        <v>222</v>
      </c>
      <c r="E106" s="159"/>
      <c r="F106" s="159"/>
      <c r="G106" s="181">
        <f>G107</f>
        <v>10000</v>
      </c>
    </row>
    <row r="107" spans="1:7" ht="25.5">
      <c r="A107" s="158" t="s">
        <v>186</v>
      </c>
      <c r="B107" s="159" t="s">
        <v>139</v>
      </c>
      <c r="C107" s="159" t="s">
        <v>218</v>
      </c>
      <c r="D107" s="159" t="s">
        <v>222</v>
      </c>
      <c r="E107" s="159" t="s">
        <v>115</v>
      </c>
      <c r="F107" s="159"/>
      <c r="G107" s="181">
        <f>G108</f>
        <v>10000</v>
      </c>
    </row>
    <row r="108" spans="1:7" ht="25.5">
      <c r="A108" s="158" t="s">
        <v>351</v>
      </c>
      <c r="B108" s="159" t="s">
        <v>139</v>
      </c>
      <c r="C108" s="159" t="s">
        <v>218</v>
      </c>
      <c r="D108" s="159" t="s">
        <v>222</v>
      </c>
      <c r="E108" s="159" t="s">
        <v>115</v>
      </c>
      <c r="F108" s="159" t="s">
        <v>27</v>
      </c>
      <c r="G108" s="171">
        <v>10000</v>
      </c>
    </row>
    <row r="109" spans="1:7" ht="28.5" customHeight="1">
      <c r="A109" s="172" t="s">
        <v>690</v>
      </c>
      <c r="B109" s="175" t="s">
        <v>638</v>
      </c>
      <c r="C109" s="176"/>
      <c r="D109" s="176"/>
      <c r="E109" s="176"/>
      <c r="F109" s="176"/>
      <c r="G109" s="177">
        <f>G110</f>
        <v>735319.4299999999</v>
      </c>
    </row>
    <row r="110" spans="1:7" ht="25.5">
      <c r="A110" s="262" t="s">
        <v>691</v>
      </c>
      <c r="B110" s="160" t="s">
        <v>640</v>
      </c>
      <c r="C110" s="159"/>
      <c r="D110" s="159"/>
      <c r="E110" s="159"/>
      <c r="F110" s="159"/>
      <c r="G110" s="254">
        <f>G111+G119</f>
        <v>735319.4299999999</v>
      </c>
    </row>
    <row r="111" spans="1:7" ht="15">
      <c r="A111" s="158" t="s">
        <v>185</v>
      </c>
      <c r="B111" s="160" t="s">
        <v>639</v>
      </c>
      <c r="C111" s="159" t="s">
        <v>214</v>
      </c>
      <c r="D111" s="159"/>
      <c r="E111" s="159"/>
      <c r="F111" s="159"/>
      <c r="G111" s="254">
        <f>G112</f>
        <v>327000</v>
      </c>
    </row>
    <row r="112" spans="1:7" ht="15">
      <c r="A112" s="262" t="s">
        <v>111</v>
      </c>
      <c r="B112" s="160" t="s">
        <v>639</v>
      </c>
      <c r="C112" s="159" t="s">
        <v>214</v>
      </c>
      <c r="D112" s="159" t="s">
        <v>407</v>
      </c>
      <c r="E112" s="159" t="s">
        <v>114</v>
      </c>
      <c r="F112" s="159"/>
      <c r="G112" s="254">
        <f>G113</f>
        <v>327000</v>
      </c>
    </row>
    <row r="113" spans="1:7" ht="25.5">
      <c r="A113" s="263" t="s">
        <v>186</v>
      </c>
      <c r="B113" s="160" t="s">
        <v>639</v>
      </c>
      <c r="C113" s="159" t="s">
        <v>214</v>
      </c>
      <c r="D113" s="159" t="s">
        <v>407</v>
      </c>
      <c r="E113" s="159" t="s">
        <v>115</v>
      </c>
      <c r="F113" s="159"/>
      <c r="G113" s="254">
        <f>G114</f>
        <v>327000</v>
      </c>
    </row>
    <row r="114" spans="1:7" ht="25.5">
      <c r="A114" s="158" t="s">
        <v>351</v>
      </c>
      <c r="B114" s="160" t="s">
        <v>639</v>
      </c>
      <c r="C114" s="159" t="s">
        <v>214</v>
      </c>
      <c r="D114" s="159" t="s">
        <v>407</v>
      </c>
      <c r="E114" s="159" t="s">
        <v>115</v>
      </c>
      <c r="F114" s="159" t="s">
        <v>27</v>
      </c>
      <c r="G114" s="264">
        <v>327000</v>
      </c>
    </row>
    <row r="115" spans="1:7" ht="15">
      <c r="A115" s="158" t="s">
        <v>185</v>
      </c>
      <c r="B115" s="160" t="s">
        <v>639</v>
      </c>
      <c r="C115" s="159" t="s">
        <v>214</v>
      </c>
      <c r="D115" s="159"/>
      <c r="E115" s="159"/>
      <c r="F115" s="159"/>
      <c r="G115" s="254">
        <f>G116</f>
        <v>408319.43</v>
      </c>
    </row>
    <row r="116" spans="1:7" ht="15">
      <c r="A116" s="158" t="s">
        <v>187</v>
      </c>
      <c r="B116" s="160" t="s">
        <v>639</v>
      </c>
      <c r="C116" s="159" t="s">
        <v>214</v>
      </c>
      <c r="D116" s="159" t="s">
        <v>407</v>
      </c>
      <c r="E116" s="159"/>
      <c r="F116" s="159"/>
      <c r="G116" s="254">
        <f>G117</f>
        <v>408319.43</v>
      </c>
    </row>
    <row r="117" spans="1:7" ht="15">
      <c r="A117" s="63" t="s">
        <v>101</v>
      </c>
      <c r="B117" s="160" t="s">
        <v>639</v>
      </c>
      <c r="C117" s="159" t="s">
        <v>214</v>
      </c>
      <c r="D117" s="159" t="s">
        <v>407</v>
      </c>
      <c r="E117" s="159" t="s">
        <v>102</v>
      </c>
      <c r="F117" s="159"/>
      <c r="G117" s="254">
        <f>G118</f>
        <v>408319.43</v>
      </c>
    </row>
    <row r="118" spans="1:7" ht="15">
      <c r="A118" s="139" t="s">
        <v>126</v>
      </c>
      <c r="B118" s="160" t="s">
        <v>639</v>
      </c>
      <c r="C118" s="159" t="s">
        <v>214</v>
      </c>
      <c r="D118" s="159" t="s">
        <v>407</v>
      </c>
      <c r="E118" s="159" t="s">
        <v>120</v>
      </c>
      <c r="F118" s="159"/>
      <c r="G118" s="254">
        <f>G119</f>
        <v>408319.43</v>
      </c>
    </row>
    <row r="119" spans="1:7" ht="25.5">
      <c r="A119" s="158" t="s">
        <v>351</v>
      </c>
      <c r="B119" s="160" t="s">
        <v>639</v>
      </c>
      <c r="C119" s="159" t="s">
        <v>214</v>
      </c>
      <c r="D119" s="159" t="s">
        <v>407</v>
      </c>
      <c r="E119" s="159" t="s">
        <v>120</v>
      </c>
      <c r="F119" s="159" t="s">
        <v>27</v>
      </c>
      <c r="G119" s="264">
        <v>408319.43</v>
      </c>
    </row>
    <row r="120" spans="1:7" ht="28.5">
      <c r="A120" s="172" t="s">
        <v>633</v>
      </c>
      <c r="B120" s="175" t="s">
        <v>480</v>
      </c>
      <c r="C120" s="176"/>
      <c r="D120" s="176"/>
      <c r="E120" s="176"/>
      <c r="F120" s="176"/>
      <c r="G120" s="177">
        <f>G121</f>
        <v>10000</v>
      </c>
    </row>
    <row r="121" spans="1:7" ht="25.5">
      <c r="A121" s="158" t="s">
        <v>485</v>
      </c>
      <c r="B121" s="160" t="s">
        <v>481</v>
      </c>
      <c r="C121" s="159"/>
      <c r="D121" s="159"/>
      <c r="E121" s="159"/>
      <c r="F121" s="159"/>
      <c r="G121" s="181">
        <f>G123</f>
        <v>10000</v>
      </c>
    </row>
    <row r="122" spans="1:7" ht="15.75">
      <c r="A122" s="158" t="s">
        <v>185</v>
      </c>
      <c r="B122" s="160" t="s">
        <v>482</v>
      </c>
      <c r="C122" s="159" t="s">
        <v>214</v>
      </c>
      <c r="D122" s="159"/>
      <c r="E122" s="159"/>
      <c r="F122" s="159"/>
      <c r="G122" s="181">
        <f>G123</f>
        <v>10000</v>
      </c>
    </row>
    <row r="123" spans="1:7" ht="15.75">
      <c r="A123" s="158" t="s">
        <v>187</v>
      </c>
      <c r="B123" s="160" t="s">
        <v>482</v>
      </c>
      <c r="C123" s="159" t="s">
        <v>214</v>
      </c>
      <c r="D123" s="159" t="s">
        <v>407</v>
      </c>
      <c r="E123" s="159"/>
      <c r="F123" s="159"/>
      <c r="G123" s="181">
        <f>G124</f>
        <v>10000</v>
      </c>
    </row>
    <row r="124" spans="1:7" ht="25.5">
      <c r="A124" s="158" t="s">
        <v>186</v>
      </c>
      <c r="B124" s="160" t="s">
        <v>482</v>
      </c>
      <c r="C124" s="159" t="s">
        <v>214</v>
      </c>
      <c r="D124" s="159" t="s">
        <v>407</v>
      </c>
      <c r="E124" s="159" t="s">
        <v>115</v>
      </c>
      <c r="F124" s="159"/>
      <c r="G124" s="181">
        <f>G125</f>
        <v>10000</v>
      </c>
    </row>
    <row r="125" spans="1:7" ht="25.5">
      <c r="A125" s="158" t="s">
        <v>351</v>
      </c>
      <c r="B125" s="160" t="s">
        <v>482</v>
      </c>
      <c r="C125" s="159" t="s">
        <v>214</v>
      </c>
      <c r="D125" s="159" t="s">
        <v>407</v>
      </c>
      <c r="E125" s="159" t="s">
        <v>115</v>
      </c>
      <c r="F125" s="275" t="s">
        <v>27</v>
      </c>
      <c r="G125" s="171">
        <v>10000</v>
      </c>
    </row>
    <row r="126" spans="1:7" s="259" customFormat="1" ht="45" customHeight="1">
      <c r="A126" s="272" t="s">
        <v>680</v>
      </c>
      <c r="B126" s="256" t="s">
        <v>672</v>
      </c>
      <c r="C126" s="257"/>
      <c r="D126" s="257"/>
      <c r="E126" s="257"/>
      <c r="F126" s="257"/>
      <c r="G126" s="258">
        <f>G127+G137+G160+G147</f>
        <v>36701920</v>
      </c>
    </row>
    <row r="127" spans="1:7" ht="25.5">
      <c r="A127" s="262" t="s">
        <v>749</v>
      </c>
      <c r="B127" s="274" t="s">
        <v>748</v>
      </c>
      <c r="C127" s="159"/>
      <c r="D127" s="159"/>
      <c r="E127" s="159"/>
      <c r="F127" s="159"/>
      <c r="G127" s="181">
        <f>G128+G132</f>
        <v>36266000</v>
      </c>
    </row>
    <row r="128" spans="1:7" ht="15.75">
      <c r="A128" s="158" t="s">
        <v>356</v>
      </c>
      <c r="B128" s="274" t="s">
        <v>748</v>
      </c>
      <c r="C128" s="159" t="s">
        <v>219</v>
      </c>
      <c r="D128" s="159"/>
      <c r="E128" s="159"/>
      <c r="F128" s="159"/>
      <c r="G128" s="181">
        <f>G129</f>
        <v>32286200</v>
      </c>
    </row>
    <row r="129" spans="1:7" ht="15.75">
      <c r="A129" s="139" t="s">
        <v>196</v>
      </c>
      <c r="B129" s="274" t="s">
        <v>748</v>
      </c>
      <c r="C129" s="159" t="s">
        <v>219</v>
      </c>
      <c r="D129" s="159" t="s">
        <v>214</v>
      </c>
      <c r="E129" s="159"/>
      <c r="F129" s="159"/>
      <c r="G129" s="181">
        <f>G130</f>
        <v>32286200</v>
      </c>
    </row>
    <row r="130" spans="1:7" ht="25.5">
      <c r="A130" s="158" t="s">
        <v>655</v>
      </c>
      <c r="B130" s="274" t="s">
        <v>748</v>
      </c>
      <c r="C130" s="159" t="s">
        <v>219</v>
      </c>
      <c r="D130" s="159" t="s">
        <v>214</v>
      </c>
      <c r="E130" s="159" t="s">
        <v>650</v>
      </c>
      <c r="F130" s="159"/>
      <c r="G130" s="181">
        <f>G131</f>
        <v>32286200</v>
      </c>
    </row>
    <row r="131" spans="1:7" ht="25.5">
      <c r="A131" s="158" t="s">
        <v>351</v>
      </c>
      <c r="B131" s="274" t="s">
        <v>748</v>
      </c>
      <c r="C131" s="159" t="s">
        <v>219</v>
      </c>
      <c r="D131" s="159" t="s">
        <v>214</v>
      </c>
      <c r="E131" s="159" t="s">
        <v>650</v>
      </c>
      <c r="F131" s="159" t="s">
        <v>27</v>
      </c>
      <c r="G131" s="171">
        <v>32286200</v>
      </c>
    </row>
    <row r="132" spans="1:7" ht="15.75">
      <c r="A132" s="158" t="s">
        <v>356</v>
      </c>
      <c r="B132" s="274" t="s">
        <v>748</v>
      </c>
      <c r="C132" s="159" t="s">
        <v>219</v>
      </c>
      <c r="D132" s="159"/>
      <c r="E132" s="159"/>
      <c r="F132" s="159"/>
      <c r="G132" s="181">
        <f>G133</f>
        <v>3979800</v>
      </c>
    </row>
    <row r="133" spans="1:7" ht="15.75">
      <c r="A133" s="139" t="s">
        <v>196</v>
      </c>
      <c r="B133" s="274" t="s">
        <v>748</v>
      </c>
      <c r="C133" s="159" t="s">
        <v>219</v>
      </c>
      <c r="D133" s="159" t="s">
        <v>214</v>
      </c>
      <c r="E133" s="159"/>
      <c r="F133" s="159"/>
      <c r="G133" s="181">
        <f>G134</f>
        <v>3979800</v>
      </c>
    </row>
    <row r="134" spans="1:7" ht="15.75">
      <c r="A134" s="63" t="s">
        <v>101</v>
      </c>
      <c r="B134" s="274" t="s">
        <v>748</v>
      </c>
      <c r="C134" s="159" t="s">
        <v>219</v>
      </c>
      <c r="D134" s="159" t="s">
        <v>214</v>
      </c>
      <c r="E134" s="159" t="s">
        <v>102</v>
      </c>
      <c r="F134" s="159"/>
      <c r="G134" s="181">
        <f>G135</f>
        <v>3979800</v>
      </c>
    </row>
    <row r="135" spans="1:7" ht="15.75">
      <c r="A135" s="139" t="s">
        <v>126</v>
      </c>
      <c r="B135" s="274" t="s">
        <v>748</v>
      </c>
      <c r="C135" s="159" t="s">
        <v>219</v>
      </c>
      <c r="D135" s="159" t="s">
        <v>214</v>
      </c>
      <c r="E135" s="159" t="s">
        <v>120</v>
      </c>
      <c r="F135" s="159"/>
      <c r="G135" s="181">
        <f>G136</f>
        <v>3979800</v>
      </c>
    </row>
    <row r="136" spans="1:7" ht="25.5">
      <c r="A136" s="158" t="s">
        <v>351</v>
      </c>
      <c r="B136" s="274" t="s">
        <v>748</v>
      </c>
      <c r="C136" s="159" t="s">
        <v>219</v>
      </c>
      <c r="D136" s="159" t="s">
        <v>214</v>
      </c>
      <c r="E136" s="159" t="s">
        <v>120</v>
      </c>
      <c r="F136" s="159" t="s">
        <v>27</v>
      </c>
      <c r="G136" s="171">
        <f>'№11 Вед.стр.22г'!G133</f>
        <v>3979800</v>
      </c>
    </row>
    <row r="137" spans="1:7" ht="25.5">
      <c r="A137" s="262" t="s">
        <v>749</v>
      </c>
      <c r="B137" s="274" t="s">
        <v>759</v>
      </c>
      <c r="C137" s="159"/>
      <c r="D137" s="159"/>
      <c r="E137" s="159"/>
      <c r="F137" s="159"/>
      <c r="G137" s="181">
        <f>G138+G142</f>
        <v>178460</v>
      </c>
    </row>
    <row r="138" spans="1:7" ht="15.75">
      <c r="A138" s="158" t="s">
        <v>356</v>
      </c>
      <c r="B138" s="274" t="s">
        <v>759</v>
      </c>
      <c r="C138" s="159" t="s">
        <v>219</v>
      </c>
      <c r="D138" s="159"/>
      <c r="E138" s="159"/>
      <c r="F138" s="159"/>
      <c r="G138" s="181">
        <f>G139</f>
        <v>158360</v>
      </c>
    </row>
    <row r="139" spans="1:7" ht="15.75">
      <c r="A139" s="139" t="s">
        <v>196</v>
      </c>
      <c r="B139" s="274" t="s">
        <v>759</v>
      </c>
      <c r="C139" s="159" t="s">
        <v>219</v>
      </c>
      <c r="D139" s="159" t="s">
        <v>214</v>
      </c>
      <c r="E139" s="159"/>
      <c r="F139" s="159"/>
      <c r="G139" s="181">
        <f>G140</f>
        <v>158360</v>
      </c>
    </row>
    <row r="140" spans="1:7" ht="25.5">
      <c r="A140" s="158" t="s">
        <v>655</v>
      </c>
      <c r="B140" s="274" t="s">
        <v>759</v>
      </c>
      <c r="C140" s="159" t="s">
        <v>219</v>
      </c>
      <c r="D140" s="159" t="s">
        <v>214</v>
      </c>
      <c r="E140" s="159" t="s">
        <v>650</v>
      </c>
      <c r="F140" s="159"/>
      <c r="G140" s="181">
        <f>G141</f>
        <v>158360</v>
      </c>
    </row>
    <row r="141" spans="1:7" ht="25.5">
      <c r="A141" s="158" t="s">
        <v>351</v>
      </c>
      <c r="B141" s="274" t="s">
        <v>759</v>
      </c>
      <c r="C141" s="159" t="s">
        <v>219</v>
      </c>
      <c r="D141" s="159" t="s">
        <v>214</v>
      </c>
      <c r="E141" s="159" t="s">
        <v>650</v>
      </c>
      <c r="F141" s="159" t="s">
        <v>27</v>
      </c>
      <c r="G141" s="171">
        <v>158360</v>
      </c>
    </row>
    <row r="142" spans="1:7" ht="15.75">
      <c r="A142" s="158" t="s">
        <v>356</v>
      </c>
      <c r="B142" s="274" t="s">
        <v>759</v>
      </c>
      <c r="C142" s="159" t="s">
        <v>219</v>
      </c>
      <c r="D142" s="159"/>
      <c r="E142" s="159"/>
      <c r="F142" s="159"/>
      <c r="G142" s="181">
        <f>G143</f>
        <v>20100</v>
      </c>
    </row>
    <row r="143" spans="1:7" ht="15.75">
      <c r="A143" s="139" t="s">
        <v>196</v>
      </c>
      <c r="B143" s="274" t="s">
        <v>759</v>
      </c>
      <c r="C143" s="159" t="s">
        <v>219</v>
      </c>
      <c r="D143" s="159" t="s">
        <v>214</v>
      </c>
      <c r="E143" s="159"/>
      <c r="F143" s="159"/>
      <c r="G143" s="181">
        <f>G144</f>
        <v>20100</v>
      </c>
    </row>
    <row r="144" spans="1:7" ht="15.75">
      <c r="A144" s="63" t="s">
        <v>101</v>
      </c>
      <c r="B144" s="274" t="s">
        <v>759</v>
      </c>
      <c r="C144" s="159" t="s">
        <v>219</v>
      </c>
      <c r="D144" s="159" t="s">
        <v>214</v>
      </c>
      <c r="E144" s="159" t="s">
        <v>102</v>
      </c>
      <c r="F144" s="159"/>
      <c r="G144" s="181">
        <f>G145</f>
        <v>20100</v>
      </c>
    </row>
    <row r="145" spans="1:7" ht="15.75">
      <c r="A145" s="139" t="s">
        <v>126</v>
      </c>
      <c r="B145" s="274" t="s">
        <v>759</v>
      </c>
      <c r="C145" s="159" t="s">
        <v>219</v>
      </c>
      <c r="D145" s="159" t="s">
        <v>214</v>
      </c>
      <c r="E145" s="159" t="s">
        <v>120</v>
      </c>
      <c r="F145" s="159"/>
      <c r="G145" s="181">
        <f>G146</f>
        <v>20100</v>
      </c>
    </row>
    <row r="146" spans="1:7" ht="25.5">
      <c r="A146" s="158" t="s">
        <v>351</v>
      </c>
      <c r="B146" s="274" t="s">
        <v>759</v>
      </c>
      <c r="C146" s="159" t="s">
        <v>219</v>
      </c>
      <c r="D146" s="159" t="s">
        <v>214</v>
      </c>
      <c r="E146" s="159" t="s">
        <v>120</v>
      </c>
      <c r="F146" s="159" t="s">
        <v>27</v>
      </c>
      <c r="G146" s="277">
        <v>20100</v>
      </c>
    </row>
    <row r="147" spans="1:7" ht="25.5">
      <c r="A147" s="262" t="s">
        <v>772</v>
      </c>
      <c r="B147" s="265" t="s">
        <v>771</v>
      </c>
      <c r="C147" s="159"/>
      <c r="D147" s="159"/>
      <c r="E147" s="159"/>
      <c r="F147" s="159"/>
      <c r="G147" s="181">
        <f>G148+G154</f>
        <v>178460</v>
      </c>
    </row>
    <row r="148" spans="1:7" ht="15.75">
      <c r="A148" s="158" t="s">
        <v>356</v>
      </c>
      <c r="B148" s="265" t="s">
        <v>771</v>
      </c>
      <c r="C148" s="159" t="s">
        <v>219</v>
      </c>
      <c r="D148" s="159"/>
      <c r="E148" s="159"/>
      <c r="F148" s="159"/>
      <c r="G148" s="181">
        <f>G149</f>
        <v>158360</v>
      </c>
    </row>
    <row r="149" spans="1:7" ht="15.75">
      <c r="A149" s="139" t="s">
        <v>196</v>
      </c>
      <c r="B149" s="265" t="s">
        <v>771</v>
      </c>
      <c r="C149" s="159" t="s">
        <v>219</v>
      </c>
      <c r="D149" s="159" t="s">
        <v>214</v>
      </c>
      <c r="E149" s="159"/>
      <c r="F149" s="159"/>
      <c r="G149" s="181">
        <f>G150</f>
        <v>158360</v>
      </c>
    </row>
    <row r="150" spans="1:7" ht="25.5">
      <c r="A150" s="158" t="s">
        <v>655</v>
      </c>
      <c r="B150" s="265" t="s">
        <v>771</v>
      </c>
      <c r="C150" s="159" t="s">
        <v>219</v>
      </c>
      <c r="D150" s="159" t="s">
        <v>214</v>
      </c>
      <c r="E150" s="159" t="s">
        <v>650</v>
      </c>
      <c r="F150" s="159"/>
      <c r="G150" s="181">
        <f>G151</f>
        <v>158360</v>
      </c>
    </row>
    <row r="151" spans="1:7" ht="25.5">
      <c r="A151" s="158" t="s">
        <v>351</v>
      </c>
      <c r="B151" s="265" t="s">
        <v>771</v>
      </c>
      <c r="C151" s="159" t="s">
        <v>219</v>
      </c>
      <c r="D151" s="159" t="s">
        <v>214</v>
      </c>
      <c r="E151" s="159" t="s">
        <v>650</v>
      </c>
      <c r="F151" s="159" t="s">
        <v>27</v>
      </c>
      <c r="G151" s="277">
        <v>158360</v>
      </c>
    </row>
    <row r="152" spans="1:7" ht="15.75">
      <c r="A152" s="63" t="s">
        <v>101</v>
      </c>
      <c r="B152" s="265" t="s">
        <v>771</v>
      </c>
      <c r="C152" s="159" t="s">
        <v>219</v>
      </c>
      <c r="D152" s="159" t="s">
        <v>214</v>
      </c>
      <c r="E152" s="159" t="s">
        <v>102</v>
      </c>
      <c r="F152" s="159"/>
      <c r="G152" s="181">
        <f>G153</f>
        <v>20100</v>
      </c>
    </row>
    <row r="153" spans="1:7" ht="15.75">
      <c r="A153" s="139" t="s">
        <v>126</v>
      </c>
      <c r="B153" s="265" t="s">
        <v>771</v>
      </c>
      <c r="C153" s="159" t="s">
        <v>219</v>
      </c>
      <c r="D153" s="159" t="s">
        <v>214</v>
      </c>
      <c r="E153" s="159" t="s">
        <v>120</v>
      </c>
      <c r="F153" s="159"/>
      <c r="G153" s="181">
        <f>G154</f>
        <v>20100</v>
      </c>
    </row>
    <row r="154" spans="1:7" ht="25.5">
      <c r="A154" s="158" t="s">
        <v>351</v>
      </c>
      <c r="B154" s="265" t="s">
        <v>771</v>
      </c>
      <c r="C154" s="159" t="s">
        <v>219</v>
      </c>
      <c r="D154" s="159" t="s">
        <v>214</v>
      </c>
      <c r="E154" s="159" t="s">
        <v>120</v>
      </c>
      <c r="F154" s="159" t="s">
        <v>27</v>
      </c>
      <c r="G154" s="277">
        <v>20100</v>
      </c>
    </row>
    <row r="155" spans="1:7" ht="15.75">
      <c r="A155" s="139" t="s">
        <v>764</v>
      </c>
      <c r="B155" s="274" t="s">
        <v>767</v>
      </c>
      <c r="C155" s="159"/>
      <c r="D155" s="159"/>
      <c r="E155" s="159"/>
      <c r="F155" s="159"/>
      <c r="G155" s="181">
        <f>G156</f>
        <v>79000</v>
      </c>
    </row>
    <row r="156" spans="1:7" ht="15.75">
      <c r="A156" s="139" t="s">
        <v>766</v>
      </c>
      <c r="B156" s="274" t="s">
        <v>765</v>
      </c>
      <c r="C156" s="159"/>
      <c r="D156" s="159"/>
      <c r="E156" s="159"/>
      <c r="F156" s="159"/>
      <c r="G156" s="181">
        <f>G157</f>
        <v>79000</v>
      </c>
    </row>
    <row r="157" spans="1:7" ht="15.75">
      <c r="A157" s="158" t="s">
        <v>356</v>
      </c>
      <c r="B157" s="274" t="s">
        <v>765</v>
      </c>
      <c r="C157" s="159" t="s">
        <v>219</v>
      </c>
      <c r="D157" s="159"/>
      <c r="E157" s="159"/>
      <c r="F157" s="159"/>
      <c r="G157" s="181">
        <f>G158</f>
        <v>79000</v>
      </c>
    </row>
    <row r="158" spans="1:7" ht="15.75">
      <c r="A158" s="139" t="s">
        <v>196</v>
      </c>
      <c r="B158" s="274" t="s">
        <v>765</v>
      </c>
      <c r="C158" s="159" t="s">
        <v>219</v>
      </c>
      <c r="D158" s="159" t="s">
        <v>214</v>
      </c>
      <c r="E158" s="159"/>
      <c r="F158" s="159"/>
      <c r="G158" s="181">
        <f>G159</f>
        <v>79000</v>
      </c>
    </row>
    <row r="159" spans="1:7" ht="25.5">
      <c r="A159" s="158" t="s">
        <v>186</v>
      </c>
      <c r="B159" s="274" t="s">
        <v>765</v>
      </c>
      <c r="C159" s="159" t="s">
        <v>219</v>
      </c>
      <c r="D159" s="159" t="s">
        <v>214</v>
      </c>
      <c r="E159" s="159" t="s">
        <v>115</v>
      </c>
      <c r="F159" s="159"/>
      <c r="G159" s="181">
        <f>G160</f>
        <v>79000</v>
      </c>
    </row>
    <row r="160" spans="1:7" ht="25.5">
      <c r="A160" s="158" t="s">
        <v>351</v>
      </c>
      <c r="B160" s="274" t="s">
        <v>765</v>
      </c>
      <c r="C160" s="159" t="s">
        <v>219</v>
      </c>
      <c r="D160" s="159" t="s">
        <v>214</v>
      </c>
      <c r="E160" s="159" t="s">
        <v>115</v>
      </c>
      <c r="F160" s="159" t="s">
        <v>27</v>
      </c>
      <c r="G160" s="277">
        <v>79000</v>
      </c>
    </row>
    <row r="161" spans="1:7" ht="15.75">
      <c r="A161" s="172" t="s">
        <v>674</v>
      </c>
      <c r="B161" s="256" t="s">
        <v>675</v>
      </c>
      <c r="C161" s="176"/>
      <c r="D161" s="176"/>
      <c r="E161" s="176"/>
      <c r="F161" s="176"/>
      <c r="G161" s="261">
        <f>G162</f>
        <v>10621000</v>
      </c>
    </row>
    <row r="162" spans="1:7" ht="15.75">
      <c r="A162" s="139" t="s">
        <v>673</v>
      </c>
      <c r="B162" s="204" t="s">
        <v>676</v>
      </c>
      <c r="C162" s="159"/>
      <c r="D162" s="159"/>
      <c r="E162" s="159"/>
      <c r="F162" s="159"/>
      <c r="G162" s="181">
        <f>G163</f>
        <v>10621000</v>
      </c>
    </row>
    <row r="163" spans="1:7" ht="15.75">
      <c r="A163" s="158" t="s">
        <v>356</v>
      </c>
      <c r="B163" s="204" t="s">
        <v>676</v>
      </c>
      <c r="C163" s="159" t="s">
        <v>219</v>
      </c>
      <c r="D163" s="159"/>
      <c r="E163" s="159"/>
      <c r="F163" s="159"/>
      <c r="G163" s="181">
        <f>G164</f>
        <v>10621000</v>
      </c>
    </row>
    <row r="164" spans="1:7" ht="15.75">
      <c r="A164" s="139" t="s">
        <v>196</v>
      </c>
      <c r="B164" s="204" t="s">
        <v>717</v>
      </c>
      <c r="C164" s="159" t="s">
        <v>219</v>
      </c>
      <c r="D164" s="159" t="s">
        <v>214</v>
      </c>
      <c r="E164" s="159"/>
      <c r="F164" s="159"/>
      <c r="G164" s="181">
        <f>G167+G166</f>
        <v>10621000</v>
      </c>
    </row>
    <row r="165" spans="1:7" ht="25.5">
      <c r="A165" s="158" t="s">
        <v>186</v>
      </c>
      <c r="B165" s="204" t="s">
        <v>717</v>
      </c>
      <c r="C165" s="159" t="s">
        <v>219</v>
      </c>
      <c r="D165" s="159" t="s">
        <v>214</v>
      </c>
      <c r="E165" s="159" t="s">
        <v>115</v>
      </c>
      <c r="F165" s="159"/>
      <c r="G165" s="181">
        <f>G166</f>
        <v>150000</v>
      </c>
    </row>
    <row r="166" spans="1:7" ht="15.75">
      <c r="A166" s="139"/>
      <c r="B166" s="204" t="s">
        <v>717</v>
      </c>
      <c r="C166" s="159" t="s">
        <v>219</v>
      </c>
      <c r="D166" s="159" t="s">
        <v>214</v>
      </c>
      <c r="E166" s="159" t="s">
        <v>115</v>
      </c>
      <c r="F166" s="159" t="s">
        <v>27</v>
      </c>
      <c r="G166" s="181">
        <v>150000</v>
      </c>
    </row>
    <row r="167" spans="1:7" ht="25.5">
      <c r="A167" s="158" t="s">
        <v>655</v>
      </c>
      <c r="B167" s="204" t="s">
        <v>717</v>
      </c>
      <c r="C167" s="159" t="s">
        <v>219</v>
      </c>
      <c r="D167" s="159" t="s">
        <v>214</v>
      </c>
      <c r="E167" s="159" t="s">
        <v>650</v>
      </c>
      <c r="F167" s="159"/>
      <c r="G167" s="181">
        <f>G168</f>
        <v>10471000</v>
      </c>
    </row>
    <row r="168" spans="1:7" ht="25.5">
      <c r="A168" s="158" t="s">
        <v>351</v>
      </c>
      <c r="B168" s="204" t="s">
        <v>717</v>
      </c>
      <c r="C168" s="159" t="s">
        <v>219</v>
      </c>
      <c r="D168" s="159" t="s">
        <v>214</v>
      </c>
      <c r="E168" s="159" t="s">
        <v>650</v>
      </c>
      <c r="F168" s="159" t="s">
        <v>27</v>
      </c>
      <c r="G168" s="171">
        <v>10471000</v>
      </c>
    </row>
    <row r="169" spans="1:7" ht="42.75">
      <c r="A169" s="172" t="s">
        <v>684</v>
      </c>
      <c r="B169" s="256" t="s">
        <v>685</v>
      </c>
      <c r="C169" s="176"/>
      <c r="D169" s="176"/>
      <c r="E169" s="176"/>
      <c r="F169" s="176"/>
      <c r="G169" s="261">
        <f>G170</f>
        <v>1000</v>
      </c>
    </row>
    <row r="170" spans="1:7" ht="15.75">
      <c r="A170" s="141" t="s">
        <v>688</v>
      </c>
      <c r="B170" s="204" t="s">
        <v>686</v>
      </c>
      <c r="C170" s="159"/>
      <c r="D170" s="159"/>
      <c r="E170" s="159"/>
      <c r="F170" s="159"/>
      <c r="G170" s="181">
        <f>G171</f>
        <v>1000</v>
      </c>
    </row>
    <row r="171" spans="1:7" ht="15.75">
      <c r="A171" s="158" t="s">
        <v>185</v>
      </c>
      <c r="B171" s="204" t="s">
        <v>687</v>
      </c>
      <c r="C171" s="159" t="s">
        <v>214</v>
      </c>
      <c r="D171" s="159"/>
      <c r="E171" s="159"/>
      <c r="F171" s="159"/>
      <c r="G171" s="181">
        <f>G172</f>
        <v>1000</v>
      </c>
    </row>
    <row r="172" spans="1:7" ht="15.75">
      <c r="A172" s="158" t="s">
        <v>187</v>
      </c>
      <c r="B172" s="204" t="s">
        <v>687</v>
      </c>
      <c r="C172" s="159" t="s">
        <v>214</v>
      </c>
      <c r="D172" s="159" t="s">
        <v>407</v>
      </c>
      <c r="E172" s="159"/>
      <c r="F172" s="159"/>
      <c r="G172" s="181">
        <f>G173</f>
        <v>1000</v>
      </c>
    </row>
    <row r="173" spans="1:7" ht="25.5">
      <c r="A173" s="158" t="s">
        <v>186</v>
      </c>
      <c r="B173" s="204" t="s">
        <v>687</v>
      </c>
      <c r="C173" s="159" t="s">
        <v>214</v>
      </c>
      <c r="D173" s="159" t="s">
        <v>407</v>
      </c>
      <c r="E173" s="159" t="s">
        <v>115</v>
      </c>
      <c r="F173" s="159"/>
      <c r="G173" s="181">
        <f>G174</f>
        <v>1000</v>
      </c>
    </row>
    <row r="174" spans="1:7" ht="25.5">
      <c r="A174" s="158" t="s">
        <v>351</v>
      </c>
      <c r="B174" s="204" t="s">
        <v>687</v>
      </c>
      <c r="C174" s="159" t="s">
        <v>214</v>
      </c>
      <c r="D174" s="159" t="s">
        <v>407</v>
      </c>
      <c r="E174" s="159" t="s">
        <v>115</v>
      </c>
      <c r="F174" s="159" t="s">
        <v>27</v>
      </c>
      <c r="G174" s="171">
        <v>1000</v>
      </c>
    </row>
    <row r="175" spans="1:8" ht="15.75">
      <c r="A175" s="164" t="s">
        <v>358</v>
      </c>
      <c r="B175" s="153"/>
      <c r="C175" s="151"/>
      <c r="D175" s="151"/>
      <c r="E175" s="151"/>
      <c r="F175" s="151"/>
      <c r="G175" s="276">
        <f>SUM(G8+G14+G25+G35+G53+G63+G69+G75+G97+G103+G109+G120+G126+G161)+G169</f>
        <v>48655858.43</v>
      </c>
      <c r="H175" t="s">
        <v>734</v>
      </c>
    </row>
  </sheetData>
  <sheetProtection/>
  <mergeCells count="9">
    <mergeCell ref="A4:G4"/>
    <mergeCell ref="A1:G1"/>
    <mergeCell ref="A6:A7"/>
    <mergeCell ref="B6:B7"/>
    <mergeCell ref="C6:C7"/>
    <mergeCell ref="D6:D7"/>
    <mergeCell ref="E6:E7"/>
    <mergeCell ref="F6:F7"/>
    <mergeCell ref="A3:G3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43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65.421875" style="14" customWidth="1"/>
    <col min="2" max="2" width="15.00390625" style="39" customWidth="1"/>
    <col min="3" max="3" width="7.00390625" style="40" customWidth="1"/>
    <col min="4" max="4" width="6.140625" style="40" customWidth="1"/>
    <col min="5" max="5" width="7.28125" style="40" customWidth="1"/>
    <col min="6" max="6" width="5.57421875" style="40" customWidth="1"/>
    <col min="7" max="7" width="15.7109375" style="40" customWidth="1"/>
    <col min="8" max="8" width="15.28125" style="38" customWidth="1"/>
  </cols>
  <sheetData>
    <row r="1" spans="1:8" ht="82.5" customHeight="1">
      <c r="A1" s="318" t="s">
        <v>775</v>
      </c>
      <c r="B1" s="318"/>
      <c r="C1" s="318"/>
      <c r="D1" s="318"/>
      <c r="E1" s="318"/>
      <c r="F1" s="318"/>
      <c r="G1" s="318"/>
      <c r="H1" s="318"/>
    </row>
    <row r="2" spans="1:8" ht="15" customHeight="1">
      <c r="A2" s="270"/>
      <c r="B2" s="270"/>
      <c r="C2" s="270"/>
      <c r="D2" s="270"/>
      <c r="E2" s="270"/>
      <c r="F2" s="270"/>
      <c r="G2" s="270"/>
      <c r="H2" s="270"/>
    </row>
    <row r="3" spans="1:8" ht="82.5" customHeight="1">
      <c r="A3" s="318" t="s">
        <v>754</v>
      </c>
      <c r="B3" s="318"/>
      <c r="C3" s="318"/>
      <c r="D3" s="318"/>
      <c r="E3" s="318"/>
      <c r="F3" s="318"/>
      <c r="G3" s="318"/>
      <c r="H3" s="318"/>
    </row>
    <row r="4" spans="1:8" ht="63" customHeight="1">
      <c r="A4" s="324" t="s">
        <v>679</v>
      </c>
      <c r="B4" s="325"/>
      <c r="C4" s="325"/>
      <c r="D4" s="325"/>
      <c r="E4" s="325"/>
      <c r="F4" s="325"/>
      <c r="G4" s="325"/>
      <c r="H4" s="325"/>
    </row>
    <row r="5" ht="15.75" thickBot="1">
      <c r="H5" s="41" t="s">
        <v>293</v>
      </c>
    </row>
    <row r="6" spans="1:8" ht="15">
      <c r="A6" s="326" t="s">
        <v>346</v>
      </c>
      <c r="B6" s="328" t="s">
        <v>231</v>
      </c>
      <c r="C6" s="330" t="s">
        <v>347</v>
      </c>
      <c r="D6" s="330" t="s">
        <v>230</v>
      </c>
      <c r="E6" s="330" t="s">
        <v>181</v>
      </c>
      <c r="F6" s="330" t="s">
        <v>348</v>
      </c>
      <c r="G6" s="332" t="s">
        <v>183</v>
      </c>
      <c r="H6" s="333"/>
    </row>
    <row r="7" spans="1:8" ht="49.5" customHeight="1">
      <c r="A7" s="327"/>
      <c r="B7" s="329"/>
      <c r="C7" s="331"/>
      <c r="D7" s="331"/>
      <c r="E7" s="331"/>
      <c r="F7" s="331"/>
      <c r="G7" s="232" t="s">
        <v>656</v>
      </c>
      <c r="H7" s="232" t="s">
        <v>678</v>
      </c>
    </row>
    <row r="8" spans="1:8" ht="15.75">
      <c r="A8" s="162" t="s">
        <v>598</v>
      </c>
      <c r="B8" s="152" t="s">
        <v>237</v>
      </c>
      <c r="C8" s="157"/>
      <c r="D8" s="157"/>
      <c r="E8" s="157"/>
      <c r="F8" s="157"/>
      <c r="G8" s="178">
        <f aca="true" t="shared" si="0" ref="G8:H12">G9</f>
        <v>30000</v>
      </c>
      <c r="H8" s="178">
        <f t="shared" si="0"/>
        <v>0</v>
      </c>
    </row>
    <row r="9" spans="1:8" ht="15.75">
      <c r="A9" s="158" t="s">
        <v>225</v>
      </c>
      <c r="B9" s="160" t="s">
        <v>238</v>
      </c>
      <c r="C9" s="159"/>
      <c r="D9" s="159"/>
      <c r="E9" s="159"/>
      <c r="F9" s="159"/>
      <c r="G9" s="254">
        <f t="shared" si="0"/>
        <v>30000</v>
      </c>
      <c r="H9" s="181">
        <f t="shared" si="0"/>
        <v>0</v>
      </c>
    </row>
    <row r="10" spans="1:8" ht="15.75">
      <c r="A10" s="158" t="s">
        <v>224</v>
      </c>
      <c r="B10" s="160" t="s">
        <v>236</v>
      </c>
      <c r="C10" s="159">
        <v>11</v>
      </c>
      <c r="D10" s="159"/>
      <c r="E10" s="159"/>
      <c r="F10" s="159"/>
      <c r="G10" s="181">
        <f t="shared" si="0"/>
        <v>30000</v>
      </c>
      <c r="H10" s="181">
        <f t="shared" si="0"/>
        <v>0</v>
      </c>
    </row>
    <row r="11" spans="1:8" ht="15.75">
      <c r="A11" s="158" t="s">
        <v>490</v>
      </c>
      <c r="B11" s="160" t="s">
        <v>236</v>
      </c>
      <c r="C11" s="159">
        <v>11</v>
      </c>
      <c r="D11" s="159" t="s">
        <v>214</v>
      </c>
      <c r="E11" s="159"/>
      <c r="F11" s="159"/>
      <c r="G11" s="254">
        <f t="shared" si="0"/>
        <v>30000</v>
      </c>
      <c r="H11" s="181">
        <f t="shared" si="0"/>
        <v>0</v>
      </c>
    </row>
    <row r="12" spans="1:8" ht="25.5">
      <c r="A12" s="139" t="s">
        <v>125</v>
      </c>
      <c r="B12" s="160" t="s">
        <v>236</v>
      </c>
      <c r="C12" s="159" t="s">
        <v>414</v>
      </c>
      <c r="D12" s="159" t="s">
        <v>214</v>
      </c>
      <c r="E12" s="159" t="s">
        <v>115</v>
      </c>
      <c r="F12" s="159"/>
      <c r="G12" s="181">
        <f t="shared" si="0"/>
        <v>30000</v>
      </c>
      <c r="H12" s="181">
        <f t="shared" si="0"/>
        <v>0</v>
      </c>
    </row>
    <row r="13" spans="1:8" ht="25.5">
      <c r="A13" s="158" t="s">
        <v>349</v>
      </c>
      <c r="B13" s="160" t="s">
        <v>236</v>
      </c>
      <c r="C13" s="159">
        <v>11</v>
      </c>
      <c r="D13" s="159" t="s">
        <v>214</v>
      </c>
      <c r="E13" s="159" t="s">
        <v>115</v>
      </c>
      <c r="F13" s="159" t="s">
        <v>27</v>
      </c>
      <c r="G13" s="253">
        <v>30000</v>
      </c>
      <c r="H13" s="171">
        <v>0</v>
      </c>
    </row>
    <row r="14" spans="1:8" ht="29.25">
      <c r="A14" s="154" t="s">
        <v>631</v>
      </c>
      <c r="B14" s="152" t="s">
        <v>240</v>
      </c>
      <c r="C14" s="157"/>
      <c r="D14" s="157"/>
      <c r="E14" s="157"/>
      <c r="F14" s="157"/>
      <c r="G14" s="251">
        <f>G15</f>
        <v>392352</v>
      </c>
      <c r="H14" s="178">
        <f>H15</f>
        <v>0</v>
      </c>
    </row>
    <row r="15" spans="1:8" ht="15.75">
      <c r="A15" s="158" t="s">
        <v>211</v>
      </c>
      <c r="B15" s="160" t="s">
        <v>244</v>
      </c>
      <c r="C15" s="159"/>
      <c r="D15" s="159"/>
      <c r="E15" s="159"/>
      <c r="F15" s="159"/>
      <c r="G15" s="252">
        <f>G16+G21</f>
        <v>392352</v>
      </c>
      <c r="H15" s="181">
        <f>H16+H21</f>
        <v>0</v>
      </c>
    </row>
    <row r="16" spans="1:8" ht="15.75">
      <c r="A16" s="163" t="s">
        <v>350</v>
      </c>
      <c r="B16" s="160" t="s">
        <v>242</v>
      </c>
      <c r="C16" s="159">
        <v>10</v>
      </c>
      <c r="D16" s="159"/>
      <c r="E16" s="159"/>
      <c r="F16" s="159"/>
      <c r="G16" s="252">
        <f aca="true" t="shared" si="1" ref="G16:H19">G17</f>
        <v>372352</v>
      </c>
      <c r="H16" s="181">
        <f t="shared" si="1"/>
        <v>0</v>
      </c>
    </row>
    <row r="17" spans="1:8" ht="15.75">
      <c r="A17" s="163" t="s">
        <v>210</v>
      </c>
      <c r="B17" s="160" t="s">
        <v>243</v>
      </c>
      <c r="C17" s="159">
        <v>10</v>
      </c>
      <c r="D17" s="159" t="s">
        <v>214</v>
      </c>
      <c r="E17" s="159"/>
      <c r="F17" s="159"/>
      <c r="G17" s="252">
        <f t="shared" si="1"/>
        <v>372352</v>
      </c>
      <c r="H17" s="181">
        <f t="shared" si="1"/>
        <v>0</v>
      </c>
    </row>
    <row r="18" spans="1:8" ht="25.5">
      <c r="A18" s="163" t="s">
        <v>212</v>
      </c>
      <c r="B18" s="160" t="s">
        <v>243</v>
      </c>
      <c r="C18" s="159">
        <v>10</v>
      </c>
      <c r="D18" s="159" t="s">
        <v>214</v>
      </c>
      <c r="E18" s="159"/>
      <c r="F18" s="159"/>
      <c r="G18" s="181">
        <f t="shared" si="1"/>
        <v>372352</v>
      </c>
      <c r="H18" s="181">
        <f t="shared" si="1"/>
        <v>0</v>
      </c>
    </row>
    <row r="19" spans="1:8" ht="15.75">
      <c r="A19" s="163" t="s">
        <v>213</v>
      </c>
      <c r="B19" s="160" t="s">
        <v>243</v>
      </c>
      <c r="C19" s="159" t="s">
        <v>408</v>
      </c>
      <c r="D19" s="159" t="s">
        <v>214</v>
      </c>
      <c r="E19" s="159" t="s">
        <v>123</v>
      </c>
      <c r="F19" s="161"/>
      <c r="G19" s="181">
        <f t="shared" si="1"/>
        <v>372352</v>
      </c>
      <c r="H19" s="181">
        <f t="shared" si="1"/>
        <v>0</v>
      </c>
    </row>
    <row r="20" spans="1:8" ht="24.75" customHeight="1">
      <c r="A20" s="158" t="s">
        <v>351</v>
      </c>
      <c r="B20" s="160" t="s">
        <v>243</v>
      </c>
      <c r="C20" s="159">
        <v>10</v>
      </c>
      <c r="D20" s="159" t="s">
        <v>214</v>
      </c>
      <c r="E20" s="159" t="s">
        <v>123</v>
      </c>
      <c r="F20" s="159" t="s">
        <v>27</v>
      </c>
      <c r="G20" s="171">
        <v>372352</v>
      </c>
      <c r="H20" s="171">
        <v>0</v>
      </c>
    </row>
    <row r="21" spans="1:8" ht="20.25" customHeight="1">
      <c r="A21" s="158" t="s">
        <v>223</v>
      </c>
      <c r="B21" s="160" t="s">
        <v>241</v>
      </c>
      <c r="C21" s="159"/>
      <c r="D21" s="159"/>
      <c r="E21" s="159"/>
      <c r="F21" s="159"/>
      <c r="G21" s="254">
        <f aca="true" t="shared" si="2" ref="G21:H23">G22</f>
        <v>20000</v>
      </c>
      <c r="H21" s="181">
        <f t="shared" si="2"/>
        <v>0</v>
      </c>
    </row>
    <row r="22" spans="1:8" ht="15.75">
      <c r="A22" s="158" t="s">
        <v>352</v>
      </c>
      <c r="B22" s="160" t="s">
        <v>241</v>
      </c>
      <c r="C22" s="159">
        <v>10</v>
      </c>
      <c r="D22" s="159" t="s">
        <v>217</v>
      </c>
      <c r="E22" s="159"/>
      <c r="F22" s="159"/>
      <c r="G22" s="254">
        <f t="shared" si="2"/>
        <v>20000</v>
      </c>
      <c r="H22" s="181">
        <f t="shared" si="2"/>
        <v>0</v>
      </c>
    </row>
    <row r="23" spans="1:8" ht="15.75">
      <c r="A23" s="163" t="s">
        <v>213</v>
      </c>
      <c r="B23" s="160" t="s">
        <v>241</v>
      </c>
      <c r="C23" s="159" t="s">
        <v>408</v>
      </c>
      <c r="D23" s="159" t="s">
        <v>217</v>
      </c>
      <c r="E23" s="159" t="s">
        <v>123</v>
      </c>
      <c r="F23" s="161"/>
      <c r="G23" s="254">
        <f t="shared" si="2"/>
        <v>20000</v>
      </c>
      <c r="H23" s="181">
        <f t="shared" si="2"/>
        <v>0</v>
      </c>
    </row>
    <row r="24" spans="1:8" ht="25.5">
      <c r="A24" s="158" t="s">
        <v>351</v>
      </c>
      <c r="B24" s="160" t="s">
        <v>241</v>
      </c>
      <c r="C24" s="159">
        <v>10</v>
      </c>
      <c r="D24" s="159" t="s">
        <v>217</v>
      </c>
      <c r="E24" s="159" t="s">
        <v>123</v>
      </c>
      <c r="F24" s="159" t="s">
        <v>27</v>
      </c>
      <c r="G24" s="171">
        <v>20000</v>
      </c>
      <c r="H24" s="171">
        <v>0</v>
      </c>
    </row>
    <row r="25" spans="1:8" ht="29.25">
      <c r="A25" s="154" t="s">
        <v>604</v>
      </c>
      <c r="B25" s="152" t="s">
        <v>254</v>
      </c>
      <c r="C25" s="157"/>
      <c r="D25" s="157"/>
      <c r="E25" s="157"/>
      <c r="F25" s="157"/>
      <c r="G25" s="178">
        <f>G26</f>
        <v>20000</v>
      </c>
      <c r="H25" s="178">
        <f>H26</f>
        <v>0</v>
      </c>
    </row>
    <row r="26" spans="1:8" ht="25.5">
      <c r="A26" s="158" t="s">
        <v>193</v>
      </c>
      <c r="B26" s="160" t="s">
        <v>255</v>
      </c>
      <c r="C26" s="161"/>
      <c r="D26" s="161"/>
      <c r="E26" s="161"/>
      <c r="F26" s="161"/>
      <c r="G26" s="255">
        <f>G27+G31</f>
        <v>20000</v>
      </c>
      <c r="H26" s="181">
        <f>H27+H31</f>
        <v>0</v>
      </c>
    </row>
    <row r="27" spans="1:8" ht="15.75">
      <c r="A27" s="158" t="s">
        <v>191</v>
      </c>
      <c r="B27" s="160" t="s">
        <v>253</v>
      </c>
      <c r="C27" s="159" t="s">
        <v>218</v>
      </c>
      <c r="D27" s="159"/>
      <c r="E27" s="159"/>
      <c r="F27" s="159"/>
      <c r="G27" s="181">
        <f aca="true" t="shared" si="3" ref="G27:H29">G28</f>
        <v>5000</v>
      </c>
      <c r="H27" s="181">
        <f t="shared" si="3"/>
        <v>0</v>
      </c>
    </row>
    <row r="28" spans="1:8" ht="15.75">
      <c r="A28" s="158" t="s">
        <v>192</v>
      </c>
      <c r="B28" s="160" t="s">
        <v>253</v>
      </c>
      <c r="C28" s="159" t="s">
        <v>218</v>
      </c>
      <c r="D28" s="159" t="s">
        <v>214</v>
      </c>
      <c r="E28" s="159"/>
      <c r="F28" s="159"/>
      <c r="G28" s="181">
        <f t="shared" si="3"/>
        <v>5000</v>
      </c>
      <c r="H28" s="181">
        <f t="shared" si="3"/>
        <v>0</v>
      </c>
    </row>
    <row r="29" spans="1:8" ht="25.5">
      <c r="A29" s="158" t="s">
        <v>186</v>
      </c>
      <c r="B29" s="160" t="s">
        <v>253</v>
      </c>
      <c r="C29" s="159" t="s">
        <v>218</v>
      </c>
      <c r="D29" s="159" t="s">
        <v>214</v>
      </c>
      <c r="E29" s="159" t="s">
        <v>115</v>
      </c>
      <c r="F29" s="159"/>
      <c r="G29" s="181">
        <f t="shared" si="3"/>
        <v>5000</v>
      </c>
      <c r="H29" s="181">
        <f t="shared" si="3"/>
        <v>0</v>
      </c>
    </row>
    <row r="30" spans="1:8" ht="25.5">
      <c r="A30" s="158" t="s">
        <v>351</v>
      </c>
      <c r="B30" s="160" t="s">
        <v>253</v>
      </c>
      <c r="C30" s="159" t="s">
        <v>218</v>
      </c>
      <c r="D30" s="159" t="s">
        <v>214</v>
      </c>
      <c r="E30" s="159" t="s">
        <v>115</v>
      </c>
      <c r="F30" s="159" t="s">
        <v>27</v>
      </c>
      <c r="G30" s="171">
        <v>5000</v>
      </c>
      <c r="H30" s="171">
        <v>0</v>
      </c>
    </row>
    <row r="31" spans="1:8" ht="15.75">
      <c r="A31" s="158" t="s">
        <v>353</v>
      </c>
      <c r="B31" s="160" t="s">
        <v>253</v>
      </c>
      <c r="C31" s="159" t="s">
        <v>220</v>
      </c>
      <c r="D31" s="159"/>
      <c r="E31" s="159"/>
      <c r="F31" s="159"/>
      <c r="G31" s="181">
        <f aca="true" t="shared" si="4" ref="G31:H33">G32</f>
        <v>15000</v>
      </c>
      <c r="H31" s="181">
        <f t="shared" si="4"/>
        <v>0</v>
      </c>
    </row>
    <row r="32" spans="1:8" ht="15.75">
      <c r="A32" s="158" t="s">
        <v>206</v>
      </c>
      <c r="B32" s="160" t="s">
        <v>253</v>
      </c>
      <c r="C32" s="159" t="s">
        <v>220</v>
      </c>
      <c r="D32" s="159" t="s">
        <v>220</v>
      </c>
      <c r="E32" s="159"/>
      <c r="F32" s="159"/>
      <c r="G32" s="181">
        <f t="shared" si="4"/>
        <v>15000</v>
      </c>
      <c r="H32" s="181">
        <f t="shared" si="4"/>
        <v>0</v>
      </c>
    </row>
    <row r="33" spans="1:8" ht="25.5">
      <c r="A33" s="158" t="s">
        <v>186</v>
      </c>
      <c r="B33" s="160" t="s">
        <v>253</v>
      </c>
      <c r="C33" s="159" t="s">
        <v>220</v>
      </c>
      <c r="D33" s="159" t="s">
        <v>220</v>
      </c>
      <c r="E33" s="159" t="s">
        <v>115</v>
      </c>
      <c r="F33" s="159"/>
      <c r="G33" s="181">
        <f t="shared" si="4"/>
        <v>15000</v>
      </c>
      <c r="H33" s="181">
        <f t="shared" si="4"/>
        <v>0</v>
      </c>
    </row>
    <row r="34" spans="1:8" ht="25.5">
      <c r="A34" s="158" t="s">
        <v>351</v>
      </c>
      <c r="B34" s="160" t="s">
        <v>253</v>
      </c>
      <c r="C34" s="159" t="s">
        <v>220</v>
      </c>
      <c r="D34" s="159" t="s">
        <v>220</v>
      </c>
      <c r="E34" s="159" t="s">
        <v>115</v>
      </c>
      <c r="F34" s="159" t="s">
        <v>27</v>
      </c>
      <c r="G34" s="171">
        <v>15000</v>
      </c>
      <c r="H34" s="171">
        <v>0</v>
      </c>
    </row>
    <row r="35" spans="1:8" ht="57">
      <c r="A35" s="170" t="s">
        <v>614</v>
      </c>
      <c r="B35" s="152" t="s">
        <v>260</v>
      </c>
      <c r="C35" s="155"/>
      <c r="D35" s="155"/>
      <c r="E35" s="155"/>
      <c r="F35" s="155"/>
      <c r="G35" s="178">
        <f>G36</f>
        <v>30000</v>
      </c>
      <c r="H35" s="178">
        <f>H36</f>
        <v>0</v>
      </c>
    </row>
    <row r="36" spans="1:8" ht="25.5">
      <c r="A36" s="158" t="s">
        <v>354</v>
      </c>
      <c r="B36" s="160" t="s">
        <v>258</v>
      </c>
      <c r="C36" s="159"/>
      <c r="D36" s="159"/>
      <c r="E36" s="159"/>
      <c r="F36" s="159"/>
      <c r="G36" s="254">
        <f>G37+G41+G45+G49</f>
        <v>30000</v>
      </c>
      <c r="H36" s="181">
        <f>H37+H41+H45+H49</f>
        <v>0</v>
      </c>
    </row>
    <row r="37" spans="1:8" ht="15.75">
      <c r="A37" s="158" t="s">
        <v>185</v>
      </c>
      <c r="B37" s="160" t="s">
        <v>257</v>
      </c>
      <c r="C37" s="159" t="s">
        <v>214</v>
      </c>
      <c r="D37" s="159"/>
      <c r="E37" s="159"/>
      <c r="F37" s="159"/>
      <c r="G37" s="254">
        <f aca="true" t="shared" si="5" ref="G37:H39">G38</f>
        <v>5000</v>
      </c>
      <c r="H37" s="181">
        <f t="shared" si="5"/>
        <v>0</v>
      </c>
    </row>
    <row r="38" spans="1:8" ht="15.75">
      <c r="A38" s="158" t="s">
        <v>187</v>
      </c>
      <c r="B38" s="160" t="s">
        <v>257</v>
      </c>
      <c r="C38" s="159" t="s">
        <v>214</v>
      </c>
      <c r="D38" s="159">
        <v>13</v>
      </c>
      <c r="E38" s="159"/>
      <c r="F38" s="159"/>
      <c r="G38" s="254">
        <f t="shared" si="5"/>
        <v>5000</v>
      </c>
      <c r="H38" s="181">
        <f t="shared" si="5"/>
        <v>0</v>
      </c>
    </row>
    <row r="39" spans="1:8" ht="25.5">
      <c r="A39" s="158" t="s">
        <v>186</v>
      </c>
      <c r="B39" s="160" t="s">
        <v>257</v>
      </c>
      <c r="C39" s="159" t="s">
        <v>215</v>
      </c>
      <c r="D39" s="159" t="s">
        <v>407</v>
      </c>
      <c r="E39" s="159" t="s">
        <v>115</v>
      </c>
      <c r="F39" s="159"/>
      <c r="G39" s="254">
        <f t="shared" si="5"/>
        <v>5000</v>
      </c>
      <c r="H39" s="181">
        <f t="shared" si="5"/>
        <v>0</v>
      </c>
    </row>
    <row r="40" spans="1:8" ht="25.5">
      <c r="A40" s="158" t="s">
        <v>351</v>
      </c>
      <c r="B40" s="160" t="s">
        <v>257</v>
      </c>
      <c r="C40" s="159" t="s">
        <v>214</v>
      </c>
      <c r="D40" s="159">
        <v>13</v>
      </c>
      <c r="E40" s="159" t="s">
        <v>115</v>
      </c>
      <c r="F40" s="159" t="s">
        <v>27</v>
      </c>
      <c r="G40" s="254">
        <v>5000</v>
      </c>
      <c r="H40" s="171">
        <v>0</v>
      </c>
    </row>
    <row r="41" spans="1:8" ht="15.75">
      <c r="A41" s="158" t="s">
        <v>355</v>
      </c>
      <c r="B41" s="160" t="s">
        <v>257</v>
      </c>
      <c r="C41" s="159" t="s">
        <v>217</v>
      </c>
      <c r="D41" s="159"/>
      <c r="E41" s="159"/>
      <c r="F41" s="159"/>
      <c r="G41" s="254">
        <f aca="true" t="shared" si="6" ref="G41:H43">G42</f>
        <v>15000</v>
      </c>
      <c r="H41" s="181">
        <f t="shared" si="6"/>
        <v>0</v>
      </c>
    </row>
    <row r="42" spans="1:8" ht="15.75">
      <c r="A42" s="158" t="s">
        <v>189</v>
      </c>
      <c r="B42" s="160" t="s">
        <v>257</v>
      </c>
      <c r="C42" s="159" t="s">
        <v>217</v>
      </c>
      <c r="D42" s="159" t="s">
        <v>89</v>
      </c>
      <c r="E42" s="159"/>
      <c r="F42" s="159"/>
      <c r="G42" s="254">
        <f t="shared" si="6"/>
        <v>15000</v>
      </c>
      <c r="H42" s="181">
        <f t="shared" si="6"/>
        <v>0</v>
      </c>
    </row>
    <row r="43" spans="1:8" ht="25.5">
      <c r="A43" s="158" t="s">
        <v>186</v>
      </c>
      <c r="B43" s="160" t="s">
        <v>257</v>
      </c>
      <c r="C43" s="159" t="s">
        <v>217</v>
      </c>
      <c r="D43" s="159" t="s">
        <v>89</v>
      </c>
      <c r="E43" s="159" t="s">
        <v>115</v>
      </c>
      <c r="F43" s="159"/>
      <c r="G43" s="254">
        <f t="shared" si="6"/>
        <v>15000</v>
      </c>
      <c r="H43" s="181">
        <f t="shared" si="6"/>
        <v>0</v>
      </c>
    </row>
    <row r="44" spans="1:8" ht="25.5">
      <c r="A44" s="158" t="s">
        <v>351</v>
      </c>
      <c r="B44" s="160" t="s">
        <v>257</v>
      </c>
      <c r="C44" s="159" t="s">
        <v>217</v>
      </c>
      <c r="D44" s="159" t="s">
        <v>89</v>
      </c>
      <c r="E44" s="159" t="s">
        <v>115</v>
      </c>
      <c r="F44" s="159" t="s">
        <v>27</v>
      </c>
      <c r="G44" s="254">
        <v>15000</v>
      </c>
      <c r="H44" s="171">
        <v>0</v>
      </c>
    </row>
    <row r="45" spans="1:8" ht="15.75">
      <c r="A45" s="158" t="s">
        <v>356</v>
      </c>
      <c r="B45" s="160" t="s">
        <v>257</v>
      </c>
      <c r="C45" s="159" t="s">
        <v>219</v>
      </c>
      <c r="D45" s="159" t="s">
        <v>217</v>
      </c>
      <c r="E45" s="159"/>
      <c r="F45" s="159"/>
      <c r="G45" s="254">
        <f aca="true" t="shared" si="7" ref="G45:H47">G46</f>
        <v>5000</v>
      </c>
      <c r="H45" s="181">
        <f t="shared" si="7"/>
        <v>0</v>
      </c>
    </row>
    <row r="46" spans="1:8" ht="15.75">
      <c r="A46" s="158" t="s">
        <v>201</v>
      </c>
      <c r="B46" s="160" t="s">
        <v>257</v>
      </c>
      <c r="C46" s="159" t="s">
        <v>219</v>
      </c>
      <c r="D46" s="159" t="s">
        <v>217</v>
      </c>
      <c r="E46" s="159"/>
      <c r="F46" s="159"/>
      <c r="G46" s="254">
        <f t="shared" si="7"/>
        <v>5000</v>
      </c>
      <c r="H46" s="181">
        <f t="shared" si="7"/>
        <v>0</v>
      </c>
    </row>
    <row r="47" spans="1:8" ht="25.5">
      <c r="A47" s="158" t="s">
        <v>186</v>
      </c>
      <c r="B47" s="160" t="s">
        <v>257</v>
      </c>
      <c r="C47" s="159" t="s">
        <v>219</v>
      </c>
      <c r="D47" s="159" t="s">
        <v>217</v>
      </c>
      <c r="E47" s="159" t="s">
        <v>115</v>
      </c>
      <c r="F47" s="159"/>
      <c r="G47" s="254">
        <f t="shared" si="7"/>
        <v>5000</v>
      </c>
      <c r="H47" s="181">
        <f t="shared" si="7"/>
        <v>0</v>
      </c>
    </row>
    <row r="48" spans="1:8" ht="25.5">
      <c r="A48" s="158" t="s">
        <v>351</v>
      </c>
      <c r="B48" s="160" t="s">
        <v>257</v>
      </c>
      <c r="C48" s="159" t="s">
        <v>219</v>
      </c>
      <c r="D48" s="159" t="s">
        <v>217</v>
      </c>
      <c r="E48" s="159" t="s">
        <v>115</v>
      </c>
      <c r="F48" s="159" t="s">
        <v>27</v>
      </c>
      <c r="G48" s="254">
        <v>5000</v>
      </c>
      <c r="H48" s="171">
        <v>0</v>
      </c>
    </row>
    <row r="49" spans="1:8" ht="15.75">
      <c r="A49" s="158" t="s">
        <v>353</v>
      </c>
      <c r="B49" s="160" t="s">
        <v>257</v>
      </c>
      <c r="C49" s="159" t="s">
        <v>220</v>
      </c>
      <c r="D49" s="159"/>
      <c r="E49" s="159"/>
      <c r="F49" s="159"/>
      <c r="G49" s="254">
        <f aca="true" t="shared" si="8" ref="G49:H51">G50</f>
        <v>5000</v>
      </c>
      <c r="H49" s="181">
        <f t="shared" si="8"/>
        <v>0</v>
      </c>
    </row>
    <row r="50" spans="1:8" ht="15.75">
      <c r="A50" s="158" t="s">
        <v>206</v>
      </c>
      <c r="B50" s="160" t="s">
        <v>257</v>
      </c>
      <c r="C50" s="159" t="s">
        <v>220</v>
      </c>
      <c r="D50" s="159" t="s">
        <v>220</v>
      </c>
      <c r="E50" s="159"/>
      <c r="F50" s="159"/>
      <c r="G50" s="254">
        <f t="shared" si="8"/>
        <v>5000</v>
      </c>
      <c r="H50" s="181">
        <f t="shared" si="8"/>
        <v>0</v>
      </c>
    </row>
    <row r="51" spans="1:8" ht="25.5">
      <c r="A51" s="158" t="s">
        <v>186</v>
      </c>
      <c r="B51" s="160" t="s">
        <v>257</v>
      </c>
      <c r="C51" s="159" t="s">
        <v>220</v>
      </c>
      <c r="D51" s="159" t="s">
        <v>220</v>
      </c>
      <c r="E51" s="159" t="s">
        <v>115</v>
      </c>
      <c r="F51" s="159"/>
      <c r="G51" s="254">
        <f t="shared" si="8"/>
        <v>5000</v>
      </c>
      <c r="H51" s="181">
        <f t="shared" si="8"/>
        <v>0</v>
      </c>
    </row>
    <row r="52" spans="1:8" ht="25.5">
      <c r="A52" s="158" t="s">
        <v>351</v>
      </c>
      <c r="B52" s="160" t="s">
        <v>257</v>
      </c>
      <c r="C52" s="159" t="s">
        <v>220</v>
      </c>
      <c r="D52" s="159" t="s">
        <v>220</v>
      </c>
      <c r="E52" s="159" t="s">
        <v>115</v>
      </c>
      <c r="F52" s="159" t="s">
        <v>27</v>
      </c>
      <c r="G52" s="254">
        <v>5000</v>
      </c>
      <c r="H52" s="171">
        <v>0</v>
      </c>
    </row>
    <row r="53" spans="1:8" ht="43.5">
      <c r="A53" s="154" t="s">
        <v>606</v>
      </c>
      <c r="B53" s="152" t="s">
        <v>267</v>
      </c>
      <c r="C53" s="155"/>
      <c r="D53" s="155"/>
      <c r="E53" s="155"/>
      <c r="F53" s="155"/>
      <c r="G53" s="178">
        <f>G54</f>
        <v>25000</v>
      </c>
      <c r="H53" s="178">
        <f>H54</f>
        <v>0</v>
      </c>
    </row>
    <row r="54" spans="1:8" ht="25.5">
      <c r="A54" s="163" t="s">
        <v>233</v>
      </c>
      <c r="B54" s="160" t="s">
        <v>265</v>
      </c>
      <c r="C54" s="159"/>
      <c r="D54" s="159"/>
      <c r="E54" s="159"/>
      <c r="F54" s="159"/>
      <c r="G54" s="254">
        <f>G55+G59</f>
        <v>25000</v>
      </c>
      <c r="H54" s="181">
        <f>H55+H59</f>
        <v>0</v>
      </c>
    </row>
    <row r="55" spans="1:8" ht="15.75">
      <c r="A55" s="163" t="s">
        <v>191</v>
      </c>
      <c r="B55" s="160" t="s">
        <v>263</v>
      </c>
      <c r="C55" s="159" t="s">
        <v>218</v>
      </c>
      <c r="D55" s="159"/>
      <c r="E55" s="159"/>
      <c r="F55" s="159"/>
      <c r="G55" s="254">
        <f aca="true" t="shared" si="9" ref="G55:H57">G56</f>
        <v>25000</v>
      </c>
      <c r="H55" s="181">
        <f t="shared" si="9"/>
        <v>0</v>
      </c>
    </row>
    <row r="56" spans="1:8" ht="15.75">
      <c r="A56" s="163" t="s">
        <v>194</v>
      </c>
      <c r="B56" s="160" t="s">
        <v>263</v>
      </c>
      <c r="C56" s="159" t="s">
        <v>218</v>
      </c>
      <c r="D56" s="159">
        <v>12</v>
      </c>
      <c r="E56" s="159"/>
      <c r="F56" s="159"/>
      <c r="G56" s="254">
        <f t="shared" si="9"/>
        <v>25000</v>
      </c>
      <c r="H56" s="181">
        <f t="shared" si="9"/>
        <v>0</v>
      </c>
    </row>
    <row r="57" spans="1:8" ht="25.5">
      <c r="A57" s="158" t="s">
        <v>186</v>
      </c>
      <c r="B57" s="160" t="s">
        <v>263</v>
      </c>
      <c r="C57" s="159" t="s">
        <v>218</v>
      </c>
      <c r="D57" s="159">
        <v>11</v>
      </c>
      <c r="E57" s="159" t="s">
        <v>115</v>
      </c>
      <c r="F57" s="159"/>
      <c r="G57" s="254">
        <f t="shared" si="9"/>
        <v>25000</v>
      </c>
      <c r="H57" s="181">
        <f t="shared" si="9"/>
        <v>0</v>
      </c>
    </row>
    <row r="58" spans="1:8" ht="25.5">
      <c r="A58" s="158" t="s">
        <v>351</v>
      </c>
      <c r="B58" s="160" t="s">
        <v>263</v>
      </c>
      <c r="C58" s="159" t="s">
        <v>218</v>
      </c>
      <c r="D58" s="159">
        <v>12</v>
      </c>
      <c r="E58" s="159" t="s">
        <v>115</v>
      </c>
      <c r="F58" s="159" t="s">
        <v>27</v>
      </c>
      <c r="G58" s="254">
        <v>25000</v>
      </c>
      <c r="H58" s="171">
        <v>0</v>
      </c>
    </row>
    <row r="59" spans="1:8" ht="15.75" hidden="1">
      <c r="A59" s="163" t="s">
        <v>356</v>
      </c>
      <c r="B59" s="160" t="s">
        <v>263</v>
      </c>
      <c r="C59" s="159" t="s">
        <v>219</v>
      </c>
      <c r="D59" s="159"/>
      <c r="E59" s="159"/>
      <c r="F59" s="159"/>
      <c r="G59" s="254"/>
      <c r="H59" s="181">
        <f>H60</f>
        <v>0</v>
      </c>
    </row>
    <row r="60" spans="1:8" ht="15.75" hidden="1">
      <c r="A60" s="163" t="s">
        <v>199</v>
      </c>
      <c r="B60" s="160" t="s">
        <v>263</v>
      </c>
      <c r="C60" s="159" t="s">
        <v>219</v>
      </c>
      <c r="D60" s="159" t="s">
        <v>216</v>
      </c>
      <c r="E60" s="159"/>
      <c r="F60" s="159"/>
      <c r="G60" s="254"/>
      <c r="H60" s="181">
        <f>H62</f>
        <v>0</v>
      </c>
    </row>
    <row r="61" spans="1:8" ht="25.5" hidden="1">
      <c r="A61" s="158" t="s">
        <v>186</v>
      </c>
      <c r="B61" s="160" t="s">
        <v>263</v>
      </c>
      <c r="C61" s="159" t="s">
        <v>219</v>
      </c>
      <c r="D61" s="159" t="s">
        <v>216</v>
      </c>
      <c r="E61" s="159" t="s">
        <v>115</v>
      </c>
      <c r="F61" s="159"/>
      <c r="G61" s="254"/>
      <c r="H61" s="181">
        <f>H62</f>
        <v>0</v>
      </c>
    </row>
    <row r="62" spans="1:8" ht="25.5" hidden="1">
      <c r="A62" s="156" t="s">
        <v>105</v>
      </c>
      <c r="B62" s="160" t="s">
        <v>263</v>
      </c>
      <c r="C62" s="159" t="s">
        <v>219</v>
      </c>
      <c r="D62" s="159" t="s">
        <v>216</v>
      </c>
      <c r="E62" s="159" t="s">
        <v>115</v>
      </c>
      <c r="F62" s="159" t="s">
        <v>27</v>
      </c>
      <c r="G62" s="254"/>
      <c r="H62" s="171">
        <v>0</v>
      </c>
    </row>
    <row r="63" spans="1:8" ht="29.25">
      <c r="A63" s="154" t="s">
        <v>632</v>
      </c>
      <c r="B63" s="152" t="s">
        <v>268</v>
      </c>
      <c r="C63" s="155"/>
      <c r="D63" s="155"/>
      <c r="E63" s="155"/>
      <c r="F63" s="155"/>
      <c r="G63" s="178">
        <f aca="true" t="shared" si="10" ref="G63:H67">G64</f>
        <v>50000</v>
      </c>
      <c r="H63" s="178">
        <f t="shared" si="10"/>
        <v>0</v>
      </c>
    </row>
    <row r="64" spans="1:8" ht="25.5">
      <c r="A64" s="158" t="s">
        <v>357</v>
      </c>
      <c r="B64" s="160" t="s">
        <v>269</v>
      </c>
      <c r="C64" s="159"/>
      <c r="D64" s="159"/>
      <c r="E64" s="159"/>
      <c r="F64" s="159"/>
      <c r="G64" s="254">
        <f t="shared" si="10"/>
        <v>50000</v>
      </c>
      <c r="H64" s="181">
        <f t="shared" si="10"/>
        <v>0</v>
      </c>
    </row>
    <row r="65" spans="1:8" ht="15.75">
      <c r="A65" s="158" t="s">
        <v>356</v>
      </c>
      <c r="B65" s="160" t="s">
        <v>487</v>
      </c>
      <c r="C65" s="159" t="s">
        <v>219</v>
      </c>
      <c r="D65" s="159"/>
      <c r="E65" s="159"/>
      <c r="F65" s="159"/>
      <c r="G65" s="254">
        <f t="shared" si="10"/>
        <v>50000</v>
      </c>
      <c r="H65" s="181">
        <f t="shared" si="10"/>
        <v>0</v>
      </c>
    </row>
    <row r="66" spans="1:8" ht="15.75">
      <c r="A66" s="158" t="s">
        <v>201</v>
      </c>
      <c r="B66" s="160" t="s">
        <v>487</v>
      </c>
      <c r="C66" s="159" t="s">
        <v>219</v>
      </c>
      <c r="D66" s="159" t="s">
        <v>217</v>
      </c>
      <c r="E66" s="159"/>
      <c r="F66" s="159"/>
      <c r="G66" s="254">
        <f t="shared" si="10"/>
        <v>50000</v>
      </c>
      <c r="H66" s="181">
        <f t="shared" si="10"/>
        <v>0</v>
      </c>
    </row>
    <row r="67" spans="1:8" ht="25.5">
      <c r="A67" s="158" t="s">
        <v>186</v>
      </c>
      <c r="B67" s="160" t="s">
        <v>487</v>
      </c>
      <c r="C67" s="159" t="s">
        <v>219</v>
      </c>
      <c r="D67" s="159" t="s">
        <v>217</v>
      </c>
      <c r="E67" s="159" t="s">
        <v>115</v>
      </c>
      <c r="F67" s="159"/>
      <c r="G67" s="254">
        <f t="shared" si="10"/>
        <v>50000</v>
      </c>
      <c r="H67" s="181">
        <f t="shared" si="10"/>
        <v>0</v>
      </c>
    </row>
    <row r="68" spans="1:8" ht="25.5">
      <c r="A68" s="158" t="s">
        <v>351</v>
      </c>
      <c r="B68" s="160" t="s">
        <v>487</v>
      </c>
      <c r="C68" s="159" t="s">
        <v>219</v>
      </c>
      <c r="D68" s="159" t="s">
        <v>217</v>
      </c>
      <c r="E68" s="159" t="s">
        <v>115</v>
      </c>
      <c r="F68" s="159" t="s">
        <v>27</v>
      </c>
      <c r="G68" s="171">
        <v>50000</v>
      </c>
      <c r="H68" s="171">
        <v>0</v>
      </c>
    </row>
    <row r="69" spans="1:8" ht="43.5">
      <c r="A69" s="154" t="s">
        <v>605</v>
      </c>
      <c r="B69" s="157" t="s">
        <v>477</v>
      </c>
      <c r="C69" s="157"/>
      <c r="D69" s="155"/>
      <c r="E69" s="155"/>
      <c r="F69" s="155"/>
      <c r="G69" s="178">
        <f aca="true" t="shared" si="11" ref="G69:H73">G70</f>
        <v>3000</v>
      </c>
      <c r="H69" s="178">
        <f t="shared" si="11"/>
        <v>0</v>
      </c>
    </row>
    <row r="70" spans="1:8" ht="38.25">
      <c r="A70" s="158" t="s">
        <v>141</v>
      </c>
      <c r="B70" s="159" t="s">
        <v>475</v>
      </c>
      <c r="C70" s="159"/>
      <c r="D70" s="159"/>
      <c r="E70" s="159"/>
      <c r="F70" s="159"/>
      <c r="G70" s="254">
        <f t="shared" si="11"/>
        <v>3000</v>
      </c>
      <c r="H70" s="181">
        <f t="shared" si="11"/>
        <v>0</v>
      </c>
    </row>
    <row r="71" spans="1:8" ht="15.75">
      <c r="A71" s="163" t="s">
        <v>191</v>
      </c>
      <c r="B71" s="159" t="s">
        <v>476</v>
      </c>
      <c r="C71" s="159" t="s">
        <v>218</v>
      </c>
      <c r="D71" s="159"/>
      <c r="E71" s="159"/>
      <c r="F71" s="159"/>
      <c r="G71" s="254">
        <f t="shared" si="11"/>
        <v>3000</v>
      </c>
      <c r="H71" s="181">
        <f t="shared" si="11"/>
        <v>0</v>
      </c>
    </row>
    <row r="72" spans="1:8" ht="15.75">
      <c r="A72" s="163" t="s">
        <v>194</v>
      </c>
      <c r="B72" s="159" t="s">
        <v>476</v>
      </c>
      <c r="C72" s="159" t="s">
        <v>218</v>
      </c>
      <c r="D72" s="159" t="s">
        <v>409</v>
      </c>
      <c r="E72" s="159"/>
      <c r="F72" s="159"/>
      <c r="G72" s="254">
        <f t="shared" si="11"/>
        <v>3000</v>
      </c>
      <c r="H72" s="181">
        <f t="shared" si="11"/>
        <v>0</v>
      </c>
    </row>
    <row r="73" spans="1:8" ht="25.5">
      <c r="A73" s="158" t="s">
        <v>186</v>
      </c>
      <c r="B73" s="159" t="s">
        <v>476</v>
      </c>
      <c r="C73" s="159" t="s">
        <v>218</v>
      </c>
      <c r="D73" s="159" t="s">
        <v>409</v>
      </c>
      <c r="E73" s="159" t="s">
        <v>115</v>
      </c>
      <c r="F73" s="159"/>
      <c r="G73" s="254">
        <f t="shared" si="11"/>
        <v>3000</v>
      </c>
      <c r="H73" s="181">
        <f t="shared" si="11"/>
        <v>0</v>
      </c>
    </row>
    <row r="74" spans="1:8" ht="25.5">
      <c r="A74" s="158" t="s">
        <v>351</v>
      </c>
      <c r="B74" s="159" t="s">
        <v>476</v>
      </c>
      <c r="C74" s="159" t="s">
        <v>218</v>
      </c>
      <c r="D74" s="159" t="s">
        <v>409</v>
      </c>
      <c r="E74" s="159" t="s">
        <v>115</v>
      </c>
      <c r="F74" s="159" t="s">
        <v>27</v>
      </c>
      <c r="G74" s="171">
        <v>3000</v>
      </c>
      <c r="H74" s="171">
        <v>0</v>
      </c>
    </row>
    <row r="75" spans="1:8" ht="36.75" customHeight="1">
      <c r="A75" s="179" t="s">
        <v>143</v>
      </c>
      <c r="B75" s="176" t="s">
        <v>483</v>
      </c>
      <c r="C75" s="176"/>
      <c r="D75" s="176"/>
      <c r="E75" s="176"/>
      <c r="F75" s="176"/>
      <c r="G75" s="177">
        <f>G76</f>
        <v>5000</v>
      </c>
      <c r="H75" s="177">
        <f>H76</f>
        <v>5000</v>
      </c>
    </row>
    <row r="76" spans="1:8" ht="25.5">
      <c r="A76" s="182" t="s">
        <v>233</v>
      </c>
      <c r="B76" s="159" t="s">
        <v>484</v>
      </c>
      <c r="C76" s="159"/>
      <c r="D76" s="159"/>
      <c r="E76" s="159"/>
      <c r="F76" s="159"/>
      <c r="G76" s="254">
        <f>G77+G81+G84+G88</f>
        <v>5000</v>
      </c>
      <c r="H76" s="181">
        <f>H77+H84+H88</f>
        <v>5000</v>
      </c>
    </row>
    <row r="77" spans="1:8" ht="15.75">
      <c r="A77" s="163" t="s">
        <v>356</v>
      </c>
      <c r="B77" s="180" t="s">
        <v>537</v>
      </c>
      <c r="C77" s="159" t="s">
        <v>219</v>
      </c>
      <c r="D77" s="159"/>
      <c r="E77" s="159"/>
      <c r="F77" s="159"/>
      <c r="G77" s="254">
        <f>G78</f>
        <v>5000</v>
      </c>
      <c r="H77" s="181">
        <f>H78</f>
        <v>5000</v>
      </c>
    </row>
    <row r="78" spans="1:8" ht="15.75">
      <c r="A78" s="163" t="s">
        <v>199</v>
      </c>
      <c r="B78" s="180" t="s">
        <v>537</v>
      </c>
      <c r="C78" s="159" t="s">
        <v>219</v>
      </c>
      <c r="D78" s="159" t="s">
        <v>216</v>
      </c>
      <c r="E78" s="159"/>
      <c r="F78" s="159"/>
      <c r="G78" s="254">
        <f>G79+G81</f>
        <v>5000</v>
      </c>
      <c r="H78" s="181">
        <f>H79+H81</f>
        <v>5000</v>
      </c>
    </row>
    <row r="79" spans="1:8" ht="25.5">
      <c r="A79" s="158" t="s">
        <v>186</v>
      </c>
      <c r="B79" s="180" t="s">
        <v>537</v>
      </c>
      <c r="C79" s="159" t="s">
        <v>219</v>
      </c>
      <c r="D79" s="159" t="s">
        <v>216</v>
      </c>
      <c r="E79" s="159" t="s">
        <v>115</v>
      </c>
      <c r="F79" s="159"/>
      <c r="G79" s="254">
        <f>G80</f>
        <v>5000</v>
      </c>
      <c r="H79" s="181">
        <f>H80</f>
        <v>5000</v>
      </c>
    </row>
    <row r="80" spans="1:8" ht="25.5">
      <c r="A80" s="158" t="s">
        <v>351</v>
      </c>
      <c r="B80" s="180" t="s">
        <v>537</v>
      </c>
      <c r="C80" s="159" t="s">
        <v>219</v>
      </c>
      <c r="D80" s="159" t="s">
        <v>216</v>
      </c>
      <c r="E80" s="159" t="s">
        <v>115</v>
      </c>
      <c r="F80" s="159" t="s">
        <v>27</v>
      </c>
      <c r="G80" s="171">
        <v>5000</v>
      </c>
      <c r="H80" s="171">
        <v>5000</v>
      </c>
    </row>
    <row r="81" spans="1:8" ht="15.75" hidden="1">
      <c r="A81" s="158" t="s">
        <v>101</v>
      </c>
      <c r="B81" s="180" t="s">
        <v>537</v>
      </c>
      <c r="C81" s="159" t="s">
        <v>219</v>
      </c>
      <c r="D81" s="159" t="s">
        <v>216</v>
      </c>
      <c r="E81" s="159" t="s">
        <v>102</v>
      </c>
      <c r="F81" s="159"/>
      <c r="G81" s="254">
        <f>G82</f>
        <v>0</v>
      </c>
      <c r="H81" s="181">
        <f>H82</f>
        <v>0</v>
      </c>
    </row>
    <row r="82" spans="1:8" ht="38.25" hidden="1">
      <c r="A82" s="158" t="s">
        <v>90</v>
      </c>
      <c r="B82" s="180" t="s">
        <v>537</v>
      </c>
      <c r="C82" s="159" t="s">
        <v>219</v>
      </c>
      <c r="D82" s="159" t="s">
        <v>216</v>
      </c>
      <c r="E82" s="159" t="s">
        <v>91</v>
      </c>
      <c r="F82" s="159"/>
      <c r="G82" s="254">
        <f>G83</f>
        <v>0</v>
      </c>
      <c r="H82" s="181">
        <f>H83</f>
        <v>0</v>
      </c>
    </row>
    <row r="83" spans="1:8" ht="25.5" hidden="1">
      <c r="A83" s="158" t="s">
        <v>351</v>
      </c>
      <c r="B83" s="180" t="s">
        <v>537</v>
      </c>
      <c r="C83" s="159" t="s">
        <v>219</v>
      </c>
      <c r="D83" s="159" t="s">
        <v>216</v>
      </c>
      <c r="E83" s="159" t="s">
        <v>91</v>
      </c>
      <c r="F83" s="159" t="s">
        <v>27</v>
      </c>
      <c r="G83" s="171"/>
      <c r="H83" s="171"/>
    </row>
    <row r="84" spans="1:8" ht="15.75" hidden="1">
      <c r="A84" s="260" t="s">
        <v>619</v>
      </c>
      <c r="B84" s="180" t="s">
        <v>654</v>
      </c>
      <c r="C84" s="159" t="s">
        <v>219</v>
      </c>
      <c r="D84" s="159" t="s">
        <v>216</v>
      </c>
      <c r="E84" s="159"/>
      <c r="F84" s="159"/>
      <c r="G84" s="181">
        <f aca="true" t="shared" si="12" ref="G84:H86">G85</f>
        <v>0</v>
      </c>
      <c r="H84" s="181">
        <f t="shared" si="12"/>
        <v>0</v>
      </c>
    </row>
    <row r="85" spans="1:8" ht="25.5" hidden="1">
      <c r="A85" s="158" t="s">
        <v>655</v>
      </c>
      <c r="B85" s="180" t="s">
        <v>654</v>
      </c>
      <c r="C85" s="159" t="s">
        <v>219</v>
      </c>
      <c r="D85" s="159" t="s">
        <v>216</v>
      </c>
      <c r="E85" s="159" t="s">
        <v>650</v>
      </c>
      <c r="F85" s="159"/>
      <c r="G85" s="181">
        <f t="shared" si="12"/>
        <v>0</v>
      </c>
      <c r="H85" s="181">
        <f t="shared" si="12"/>
        <v>0</v>
      </c>
    </row>
    <row r="86" spans="1:8" ht="15.75" hidden="1">
      <c r="A86" s="158" t="s">
        <v>128</v>
      </c>
      <c r="B86" s="180" t="s">
        <v>654</v>
      </c>
      <c r="C86" s="159" t="s">
        <v>219</v>
      </c>
      <c r="D86" s="159" t="s">
        <v>216</v>
      </c>
      <c r="E86" s="159" t="s">
        <v>121</v>
      </c>
      <c r="F86" s="159"/>
      <c r="G86" s="181">
        <f t="shared" si="12"/>
        <v>0</v>
      </c>
      <c r="H86" s="181">
        <f t="shared" si="12"/>
        <v>0</v>
      </c>
    </row>
    <row r="87" spans="1:8" ht="25.5" hidden="1">
      <c r="A87" s="158" t="s">
        <v>351</v>
      </c>
      <c r="B87" s="180" t="s">
        <v>654</v>
      </c>
      <c r="C87" s="159" t="s">
        <v>219</v>
      </c>
      <c r="D87" s="159" t="s">
        <v>216</v>
      </c>
      <c r="E87" s="159" t="s">
        <v>121</v>
      </c>
      <c r="F87" s="159" t="s">
        <v>27</v>
      </c>
      <c r="G87" s="171"/>
      <c r="H87" s="171"/>
    </row>
    <row r="88" spans="1:8" ht="15.75" hidden="1">
      <c r="A88" s="128" t="s">
        <v>591</v>
      </c>
      <c r="B88" s="180" t="s">
        <v>657</v>
      </c>
      <c r="C88" s="159" t="s">
        <v>219</v>
      </c>
      <c r="D88" s="159" t="s">
        <v>216</v>
      </c>
      <c r="E88" s="159"/>
      <c r="F88" s="159"/>
      <c r="G88" s="181">
        <f aca="true" t="shared" si="13" ref="G88:H90">G89</f>
        <v>0</v>
      </c>
      <c r="H88" s="181">
        <f t="shared" si="13"/>
        <v>0</v>
      </c>
    </row>
    <row r="89" spans="1:8" ht="25.5" hidden="1">
      <c r="A89" s="158" t="s">
        <v>655</v>
      </c>
      <c r="B89" s="180" t="s">
        <v>657</v>
      </c>
      <c r="C89" s="159" t="s">
        <v>219</v>
      </c>
      <c r="D89" s="159" t="s">
        <v>216</v>
      </c>
      <c r="E89" s="159" t="s">
        <v>650</v>
      </c>
      <c r="F89" s="159"/>
      <c r="G89" s="181">
        <f t="shared" si="13"/>
        <v>0</v>
      </c>
      <c r="H89" s="181">
        <f t="shared" si="13"/>
        <v>0</v>
      </c>
    </row>
    <row r="90" spans="1:8" ht="15.75" hidden="1">
      <c r="A90" s="158" t="s">
        <v>128</v>
      </c>
      <c r="B90" s="180" t="s">
        <v>657</v>
      </c>
      <c r="C90" s="159" t="s">
        <v>219</v>
      </c>
      <c r="D90" s="159" t="s">
        <v>216</v>
      </c>
      <c r="E90" s="159" t="s">
        <v>121</v>
      </c>
      <c r="F90" s="159"/>
      <c r="G90" s="181">
        <f t="shared" si="13"/>
        <v>0</v>
      </c>
      <c r="H90" s="181">
        <f t="shared" si="13"/>
        <v>0</v>
      </c>
    </row>
    <row r="91" spans="1:8" ht="25.5" hidden="1">
      <c r="A91" s="158" t="s">
        <v>351</v>
      </c>
      <c r="B91" s="180" t="s">
        <v>657</v>
      </c>
      <c r="C91" s="159" t="s">
        <v>219</v>
      </c>
      <c r="D91" s="159" t="s">
        <v>216</v>
      </c>
      <c r="E91" s="159" t="s">
        <v>121</v>
      </c>
      <c r="F91" s="159" t="s">
        <v>27</v>
      </c>
      <c r="G91" s="171">
        <v>0</v>
      </c>
      <c r="H91" s="171">
        <v>0</v>
      </c>
    </row>
    <row r="92" spans="1:8" ht="43.5">
      <c r="A92" s="154" t="s">
        <v>603</v>
      </c>
      <c r="B92" s="152" t="s">
        <v>136</v>
      </c>
      <c r="C92" s="157"/>
      <c r="D92" s="157"/>
      <c r="E92" s="157"/>
      <c r="F92" s="157"/>
      <c r="G92" s="178">
        <f aca="true" t="shared" si="14" ref="G92:H96">G93</f>
        <v>1000</v>
      </c>
      <c r="H92" s="178">
        <f t="shared" si="14"/>
        <v>0</v>
      </c>
    </row>
    <row r="93" spans="1:8" ht="26.25" customHeight="1">
      <c r="A93" s="163" t="s">
        <v>133</v>
      </c>
      <c r="B93" s="160" t="s">
        <v>134</v>
      </c>
      <c r="C93" s="159"/>
      <c r="D93" s="159"/>
      <c r="E93" s="159"/>
      <c r="F93" s="159"/>
      <c r="G93" s="254">
        <f t="shared" si="14"/>
        <v>1000</v>
      </c>
      <c r="H93" s="181">
        <f t="shared" si="14"/>
        <v>0</v>
      </c>
    </row>
    <row r="94" spans="1:8" ht="15.75">
      <c r="A94" s="163" t="s">
        <v>355</v>
      </c>
      <c r="B94" s="160" t="s">
        <v>135</v>
      </c>
      <c r="C94" s="159" t="s">
        <v>217</v>
      </c>
      <c r="D94" s="159"/>
      <c r="E94" s="159"/>
      <c r="F94" s="159"/>
      <c r="G94" s="254">
        <f t="shared" si="14"/>
        <v>1000</v>
      </c>
      <c r="H94" s="181">
        <f t="shared" si="14"/>
        <v>0</v>
      </c>
    </row>
    <row r="95" spans="1:8" ht="15.75">
      <c r="A95" s="163" t="s">
        <v>190</v>
      </c>
      <c r="B95" s="160" t="s">
        <v>135</v>
      </c>
      <c r="C95" s="159" t="s">
        <v>217</v>
      </c>
      <c r="D95" s="159" t="s">
        <v>408</v>
      </c>
      <c r="E95" s="159"/>
      <c r="F95" s="159"/>
      <c r="G95" s="254">
        <f t="shared" si="14"/>
        <v>1000</v>
      </c>
      <c r="H95" s="181">
        <f t="shared" si="14"/>
        <v>0</v>
      </c>
    </row>
    <row r="96" spans="1:8" ht="25.5">
      <c r="A96" s="158" t="s">
        <v>186</v>
      </c>
      <c r="B96" s="160" t="s">
        <v>135</v>
      </c>
      <c r="C96" s="159" t="s">
        <v>217</v>
      </c>
      <c r="D96" s="159" t="s">
        <v>408</v>
      </c>
      <c r="E96" s="159" t="s">
        <v>115</v>
      </c>
      <c r="F96" s="159"/>
      <c r="G96" s="254">
        <f t="shared" si="14"/>
        <v>1000</v>
      </c>
      <c r="H96" s="181">
        <f t="shared" si="14"/>
        <v>0</v>
      </c>
    </row>
    <row r="97" spans="1:8" ht="25.5">
      <c r="A97" s="158" t="s">
        <v>351</v>
      </c>
      <c r="B97" s="160" t="s">
        <v>135</v>
      </c>
      <c r="C97" s="159" t="s">
        <v>217</v>
      </c>
      <c r="D97" s="159" t="s">
        <v>408</v>
      </c>
      <c r="E97" s="159" t="s">
        <v>115</v>
      </c>
      <c r="F97" s="159" t="s">
        <v>27</v>
      </c>
      <c r="G97" s="171">
        <v>1000</v>
      </c>
      <c r="H97" s="171">
        <v>0</v>
      </c>
    </row>
    <row r="98" spans="1:8" ht="39" customHeight="1">
      <c r="A98" s="173" t="s">
        <v>681</v>
      </c>
      <c r="B98" s="157" t="s">
        <v>478</v>
      </c>
      <c r="C98" s="176" t="s">
        <v>218</v>
      </c>
      <c r="D98" s="176" t="s">
        <v>222</v>
      </c>
      <c r="E98" s="155"/>
      <c r="F98" s="155"/>
      <c r="G98" s="178">
        <f aca="true" t="shared" si="15" ref="G98:H102">G99</f>
        <v>500000</v>
      </c>
      <c r="H98" s="178">
        <f t="shared" si="15"/>
        <v>500000</v>
      </c>
    </row>
    <row r="99" spans="1:8" ht="15.75">
      <c r="A99" s="156" t="s">
        <v>368</v>
      </c>
      <c r="B99" s="159" t="s">
        <v>140</v>
      </c>
      <c r="C99" s="159" t="s">
        <v>218</v>
      </c>
      <c r="D99" s="159" t="s">
        <v>222</v>
      </c>
      <c r="E99" s="159"/>
      <c r="F99" s="159"/>
      <c r="G99" s="254">
        <f t="shared" si="15"/>
        <v>500000</v>
      </c>
      <c r="H99" s="181">
        <f t="shared" si="15"/>
        <v>500000</v>
      </c>
    </row>
    <row r="100" spans="1:8" ht="25.5">
      <c r="A100" s="156" t="s">
        <v>369</v>
      </c>
      <c r="B100" s="159" t="s">
        <v>139</v>
      </c>
      <c r="C100" s="159" t="s">
        <v>218</v>
      </c>
      <c r="D100" s="159" t="s">
        <v>222</v>
      </c>
      <c r="E100" s="159"/>
      <c r="F100" s="159"/>
      <c r="G100" s="254">
        <f t="shared" si="15"/>
        <v>500000</v>
      </c>
      <c r="H100" s="181">
        <f t="shared" si="15"/>
        <v>500000</v>
      </c>
    </row>
    <row r="101" spans="1:8" ht="25.5">
      <c r="A101" s="156" t="s">
        <v>370</v>
      </c>
      <c r="B101" s="159" t="s">
        <v>139</v>
      </c>
      <c r="C101" s="159" t="s">
        <v>218</v>
      </c>
      <c r="D101" s="159" t="s">
        <v>222</v>
      </c>
      <c r="E101" s="159"/>
      <c r="F101" s="159"/>
      <c r="G101" s="181">
        <f t="shared" si="15"/>
        <v>500000</v>
      </c>
      <c r="H101" s="181">
        <f t="shared" si="15"/>
        <v>500000</v>
      </c>
    </row>
    <row r="102" spans="1:8" ht="25.5">
      <c r="A102" s="158" t="s">
        <v>186</v>
      </c>
      <c r="B102" s="159" t="s">
        <v>139</v>
      </c>
      <c r="C102" s="159" t="s">
        <v>218</v>
      </c>
      <c r="D102" s="159" t="s">
        <v>222</v>
      </c>
      <c r="E102" s="159" t="s">
        <v>115</v>
      </c>
      <c r="F102" s="159"/>
      <c r="G102" s="254">
        <f t="shared" si="15"/>
        <v>500000</v>
      </c>
      <c r="H102" s="181">
        <f t="shared" si="15"/>
        <v>500000</v>
      </c>
    </row>
    <row r="103" spans="1:8" ht="25.5">
      <c r="A103" s="158" t="s">
        <v>351</v>
      </c>
      <c r="B103" s="159" t="s">
        <v>139</v>
      </c>
      <c r="C103" s="159" t="s">
        <v>218</v>
      </c>
      <c r="D103" s="159" t="s">
        <v>222</v>
      </c>
      <c r="E103" s="159" t="s">
        <v>115</v>
      </c>
      <c r="F103" s="159" t="s">
        <v>27</v>
      </c>
      <c r="G103" s="171">
        <v>500000</v>
      </c>
      <c r="H103" s="171">
        <v>500000</v>
      </c>
    </row>
    <row r="104" spans="1:8" ht="28.5">
      <c r="A104" s="172" t="s">
        <v>633</v>
      </c>
      <c r="B104" s="175" t="s">
        <v>480</v>
      </c>
      <c r="C104" s="176"/>
      <c r="D104" s="176"/>
      <c r="E104" s="176"/>
      <c r="F104" s="176"/>
      <c r="G104" s="177">
        <f>G105</f>
        <v>10000</v>
      </c>
      <c r="H104" s="177">
        <f>H105</f>
        <v>0</v>
      </c>
    </row>
    <row r="105" spans="1:8" ht="25.5">
      <c r="A105" s="158" t="s">
        <v>485</v>
      </c>
      <c r="B105" s="160" t="s">
        <v>481</v>
      </c>
      <c r="C105" s="159"/>
      <c r="D105" s="159"/>
      <c r="E105" s="159"/>
      <c r="F105" s="159"/>
      <c r="G105" s="254">
        <f>G107</f>
        <v>10000</v>
      </c>
      <c r="H105" s="181">
        <f>H107</f>
        <v>0</v>
      </c>
    </row>
    <row r="106" spans="1:8" ht="15.75">
      <c r="A106" s="158" t="s">
        <v>185</v>
      </c>
      <c r="B106" s="160" t="s">
        <v>482</v>
      </c>
      <c r="C106" s="159" t="s">
        <v>214</v>
      </c>
      <c r="D106" s="159"/>
      <c r="E106" s="159"/>
      <c r="F106" s="159"/>
      <c r="G106" s="254">
        <f aca="true" t="shared" si="16" ref="G106:H108">G107</f>
        <v>10000</v>
      </c>
      <c r="H106" s="181">
        <f t="shared" si="16"/>
        <v>0</v>
      </c>
    </row>
    <row r="107" spans="1:8" ht="15.75">
      <c r="A107" s="158" t="s">
        <v>187</v>
      </c>
      <c r="B107" s="160" t="s">
        <v>482</v>
      </c>
      <c r="C107" s="159" t="s">
        <v>214</v>
      </c>
      <c r="D107" s="159" t="s">
        <v>407</v>
      </c>
      <c r="E107" s="159"/>
      <c r="F107" s="159"/>
      <c r="G107" s="254">
        <f t="shared" si="16"/>
        <v>10000</v>
      </c>
      <c r="H107" s="181">
        <f t="shared" si="16"/>
        <v>0</v>
      </c>
    </row>
    <row r="108" spans="1:8" ht="25.5">
      <c r="A108" s="158" t="s">
        <v>186</v>
      </c>
      <c r="B108" s="160" t="s">
        <v>482</v>
      </c>
      <c r="C108" s="159" t="s">
        <v>214</v>
      </c>
      <c r="D108" s="159" t="s">
        <v>407</v>
      </c>
      <c r="E108" s="159" t="s">
        <v>115</v>
      </c>
      <c r="F108" s="159"/>
      <c r="G108" s="254">
        <f t="shared" si="16"/>
        <v>10000</v>
      </c>
      <c r="H108" s="181">
        <f t="shared" si="16"/>
        <v>0</v>
      </c>
    </row>
    <row r="109" spans="1:8" ht="25.5">
      <c r="A109" s="158" t="s">
        <v>351</v>
      </c>
      <c r="B109" s="160" t="s">
        <v>482</v>
      </c>
      <c r="C109" s="159" t="s">
        <v>214</v>
      </c>
      <c r="D109" s="159" t="s">
        <v>407</v>
      </c>
      <c r="E109" s="159" t="s">
        <v>115</v>
      </c>
      <c r="F109" s="159" t="s">
        <v>27</v>
      </c>
      <c r="G109" s="171">
        <v>10000</v>
      </c>
      <c r="H109" s="171">
        <v>0</v>
      </c>
    </row>
    <row r="110" spans="1:8" ht="28.5">
      <c r="A110" s="172" t="s">
        <v>690</v>
      </c>
      <c r="B110" s="175" t="s">
        <v>638</v>
      </c>
      <c r="C110" s="176"/>
      <c r="D110" s="176"/>
      <c r="E110" s="176"/>
      <c r="F110" s="176"/>
      <c r="G110" s="177">
        <f aca="true" t="shared" si="17" ref="G110:H114">G111</f>
        <v>327000</v>
      </c>
      <c r="H110" s="177">
        <f t="shared" si="17"/>
        <v>327000</v>
      </c>
    </row>
    <row r="111" spans="1:8" ht="25.5">
      <c r="A111" s="262" t="s">
        <v>691</v>
      </c>
      <c r="B111" s="160" t="s">
        <v>640</v>
      </c>
      <c r="C111" s="159"/>
      <c r="D111" s="159"/>
      <c r="E111" s="159"/>
      <c r="F111" s="159"/>
      <c r="G111" s="254">
        <f t="shared" si="17"/>
        <v>327000</v>
      </c>
      <c r="H111" s="254">
        <f t="shared" si="17"/>
        <v>327000</v>
      </c>
    </row>
    <row r="112" spans="1:8" ht="15">
      <c r="A112" s="158" t="s">
        <v>185</v>
      </c>
      <c r="B112" s="160" t="s">
        <v>639</v>
      </c>
      <c r="C112" s="159"/>
      <c r="D112" s="159"/>
      <c r="E112" s="159"/>
      <c r="F112" s="159"/>
      <c r="G112" s="254">
        <f t="shared" si="17"/>
        <v>327000</v>
      </c>
      <c r="H112" s="254">
        <f t="shared" si="17"/>
        <v>327000</v>
      </c>
    </row>
    <row r="113" spans="1:8" ht="15">
      <c r="A113" s="262" t="s">
        <v>111</v>
      </c>
      <c r="B113" s="160" t="s">
        <v>639</v>
      </c>
      <c r="C113" s="159" t="s">
        <v>214</v>
      </c>
      <c r="D113" s="159" t="s">
        <v>407</v>
      </c>
      <c r="E113" s="159" t="s">
        <v>114</v>
      </c>
      <c r="F113" s="159"/>
      <c r="G113" s="254">
        <f t="shared" si="17"/>
        <v>327000</v>
      </c>
      <c r="H113" s="254">
        <f t="shared" si="17"/>
        <v>327000</v>
      </c>
    </row>
    <row r="114" spans="1:8" ht="25.5">
      <c r="A114" s="263" t="s">
        <v>186</v>
      </c>
      <c r="B114" s="160" t="s">
        <v>639</v>
      </c>
      <c r="C114" s="159" t="s">
        <v>214</v>
      </c>
      <c r="D114" s="159" t="s">
        <v>407</v>
      </c>
      <c r="E114" s="159" t="s">
        <v>115</v>
      </c>
      <c r="F114" s="159"/>
      <c r="G114" s="254">
        <f t="shared" si="17"/>
        <v>327000</v>
      </c>
      <c r="H114" s="254">
        <f t="shared" si="17"/>
        <v>327000</v>
      </c>
    </row>
    <row r="115" spans="1:8" ht="25.5">
      <c r="A115" s="158" t="s">
        <v>351</v>
      </c>
      <c r="B115" s="160" t="s">
        <v>639</v>
      </c>
      <c r="C115" s="159" t="s">
        <v>214</v>
      </c>
      <c r="D115" s="159" t="s">
        <v>407</v>
      </c>
      <c r="E115" s="159" t="s">
        <v>115</v>
      </c>
      <c r="F115" s="159" t="s">
        <v>27</v>
      </c>
      <c r="G115" s="264">
        <v>327000</v>
      </c>
      <c r="H115" s="264">
        <v>327000</v>
      </c>
    </row>
    <row r="116" spans="1:8" s="259" customFormat="1" ht="49.5" customHeight="1">
      <c r="A116" s="272" t="s">
        <v>680</v>
      </c>
      <c r="B116" s="256" t="s">
        <v>672</v>
      </c>
      <c r="C116" s="257"/>
      <c r="D116" s="257"/>
      <c r="E116" s="257"/>
      <c r="F116" s="257"/>
      <c r="G116" s="261">
        <f>G117+G122+G127</f>
        <v>31358069.59</v>
      </c>
      <c r="H116" s="261">
        <f>H117</f>
        <v>0</v>
      </c>
    </row>
    <row r="117" spans="1:8" ht="15.75">
      <c r="A117" s="139" t="s">
        <v>673</v>
      </c>
      <c r="B117" s="274" t="s">
        <v>748</v>
      </c>
      <c r="C117" s="159"/>
      <c r="D117" s="159"/>
      <c r="E117" s="159"/>
      <c r="F117" s="159"/>
      <c r="G117" s="181">
        <f>G120</f>
        <v>31068646.79</v>
      </c>
      <c r="H117" s="181">
        <f>H120</f>
        <v>0</v>
      </c>
    </row>
    <row r="118" spans="1:8" ht="15.75">
      <c r="A118" s="158" t="s">
        <v>356</v>
      </c>
      <c r="B118" s="274" t="s">
        <v>748</v>
      </c>
      <c r="C118" s="159" t="s">
        <v>219</v>
      </c>
      <c r="D118" s="159"/>
      <c r="E118" s="159"/>
      <c r="F118" s="159"/>
      <c r="G118" s="181">
        <f aca="true" t="shared" si="18" ref="G118:H120">G119</f>
        <v>31068646.79</v>
      </c>
      <c r="H118" s="181">
        <f t="shared" si="18"/>
        <v>0</v>
      </c>
    </row>
    <row r="119" spans="1:8" ht="15.75">
      <c r="A119" s="139" t="s">
        <v>196</v>
      </c>
      <c r="B119" s="274" t="s">
        <v>748</v>
      </c>
      <c r="C119" s="159" t="s">
        <v>219</v>
      </c>
      <c r="D119" s="159" t="s">
        <v>214</v>
      </c>
      <c r="E119" s="159"/>
      <c r="F119" s="159"/>
      <c r="G119" s="181">
        <f t="shared" si="18"/>
        <v>31068646.79</v>
      </c>
      <c r="H119" s="181">
        <f t="shared" si="18"/>
        <v>0</v>
      </c>
    </row>
    <row r="120" spans="1:8" ht="25.5">
      <c r="A120" s="158" t="s">
        <v>655</v>
      </c>
      <c r="B120" s="274" t="s">
        <v>748</v>
      </c>
      <c r="C120" s="159" t="s">
        <v>219</v>
      </c>
      <c r="D120" s="159" t="s">
        <v>214</v>
      </c>
      <c r="E120" s="159" t="s">
        <v>650</v>
      </c>
      <c r="F120" s="159"/>
      <c r="G120" s="181">
        <f t="shared" si="18"/>
        <v>31068646.79</v>
      </c>
      <c r="H120" s="181">
        <f t="shared" si="18"/>
        <v>0</v>
      </c>
    </row>
    <row r="121" spans="1:8" ht="25.5">
      <c r="A121" s="158" t="s">
        <v>351</v>
      </c>
      <c r="B121" s="274" t="s">
        <v>748</v>
      </c>
      <c r="C121" s="159" t="s">
        <v>219</v>
      </c>
      <c r="D121" s="159" t="s">
        <v>214</v>
      </c>
      <c r="E121" s="159" t="s">
        <v>650</v>
      </c>
      <c r="F121" s="159" t="s">
        <v>414</v>
      </c>
      <c r="G121" s="171">
        <v>31068646.79</v>
      </c>
      <c r="H121" s="171">
        <v>0</v>
      </c>
    </row>
    <row r="122" spans="1:8" ht="25.5">
      <c r="A122" s="262" t="s">
        <v>749</v>
      </c>
      <c r="B122" s="274" t="s">
        <v>759</v>
      </c>
      <c r="C122" s="159"/>
      <c r="D122" s="159"/>
      <c r="E122" s="159"/>
      <c r="F122" s="159"/>
      <c r="G122" s="181">
        <f>G123</f>
        <v>155000</v>
      </c>
      <c r="H122" s="181">
        <v>0</v>
      </c>
    </row>
    <row r="123" spans="1:8" ht="15.75">
      <c r="A123" s="158" t="s">
        <v>356</v>
      </c>
      <c r="B123" s="274" t="s">
        <v>759</v>
      </c>
      <c r="C123" s="159" t="s">
        <v>219</v>
      </c>
      <c r="D123" s="159"/>
      <c r="E123" s="159"/>
      <c r="F123" s="159"/>
      <c r="G123" s="181">
        <f>G124</f>
        <v>155000</v>
      </c>
      <c r="H123" s="181">
        <v>0</v>
      </c>
    </row>
    <row r="124" spans="1:8" ht="15.75">
      <c r="A124" s="139" t="s">
        <v>196</v>
      </c>
      <c r="B124" s="274" t="s">
        <v>759</v>
      </c>
      <c r="C124" s="159" t="s">
        <v>219</v>
      </c>
      <c r="D124" s="159" t="s">
        <v>214</v>
      </c>
      <c r="E124" s="159"/>
      <c r="F124" s="159"/>
      <c r="G124" s="181">
        <f>G125</f>
        <v>155000</v>
      </c>
      <c r="H124" s="181">
        <v>0</v>
      </c>
    </row>
    <row r="125" spans="1:8" ht="25.5">
      <c r="A125" s="158" t="s">
        <v>655</v>
      </c>
      <c r="B125" s="274" t="s">
        <v>759</v>
      </c>
      <c r="C125" s="159" t="s">
        <v>219</v>
      </c>
      <c r="D125" s="159" t="s">
        <v>214</v>
      </c>
      <c r="E125" s="159" t="s">
        <v>650</v>
      </c>
      <c r="F125" s="159"/>
      <c r="G125" s="181">
        <f>G126</f>
        <v>155000</v>
      </c>
      <c r="H125" s="181">
        <v>0</v>
      </c>
    </row>
    <row r="126" spans="1:8" ht="25.5">
      <c r="A126" s="158" t="s">
        <v>351</v>
      </c>
      <c r="B126" s="274" t="s">
        <v>759</v>
      </c>
      <c r="C126" s="159" t="s">
        <v>219</v>
      </c>
      <c r="D126" s="159" t="s">
        <v>214</v>
      </c>
      <c r="E126" s="159" t="s">
        <v>650</v>
      </c>
      <c r="F126" s="159" t="s">
        <v>27</v>
      </c>
      <c r="G126" s="171">
        <v>155000</v>
      </c>
      <c r="H126" s="171">
        <v>0</v>
      </c>
    </row>
    <row r="127" spans="1:8" ht="25.5">
      <c r="A127" s="262" t="s">
        <v>772</v>
      </c>
      <c r="B127" s="265" t="s">
        <v>771</v>
      </c>
      <c r="C127" s="159"/>
      <c r="D127" s="159"/>
      <c r="E127" s="159"/>
      <c r="F127" s="159"/>
      <c r="G127" s="181">
        <f>G128</f>
        <v>134422.8</v>
      </c>
      <c r="H127" s="181">
        <v>0</v>
      </c>
    </row>
    <row r="128" spans="1:8" ht="15.75">
      <c r="A128" s="158" t="s">
        <v>356</v>
      </c>
      <c r="B128" s="265" t="s">
        <v>771</v>
      </c>
      <c r="C128" s="159" t="s">
        <v>219</v>
      </c>
      <c r="D128" s="159"/>
      <c r="E128" s="159"/>
      <c r="F128" s="159"/>
      <c r="G128" s="181">
        <f>G129</f>
        <v>134422.8</v>
      </c>
      <c r="H128" s="181">
        <v>0</v>
      </c>
    </row>
    <row r="129" spans="1:8" ht="15.75">
      <c r="A129" s="139" t="s">
        <v>196</v>
      </c>
      <c r="B129" s="265" t="s">
        <v>771</v>
      </c>
      <c r="C129" s="159" t="s">
        <v>219</v>
      </c>
      <c r="D129" s="159" t="s">
        <v>214</v>
      </c>
      <c r="E129" s="159"/>
      <c r="F129" s="159"/>
      <c r="G129" s="181">
        <f>G130</f>
        <v>134422.8</v>
      </c>
      <c r="H129" s="181">
        <v>0</v>
      </c>
    </row>
    <row r="130" spans="1:8" ht="25.5">
      <c r="A130" s="158" t="s">
        <v>655</v>
      </c>
      <c r="B130" s="265" t="s">
        <v>771</v>
      </c>
      <c r="C130" s="159" t="s">
        <v>219</v>
      </c>
      <c r="D130" s="159" t="s">
        <v>214</v>
      </c>
      <c r="E130" s="159" t="s">
        <v>650</v>
      </c>
      <c r="F130" s="159"/>
      <c r="G130" s="181">
        <f>G131</f>
        <v>134422.8</v>
      </c>
      <c r="H130" s="181">
        <v>0</v>
      </c>
    </row>
    <row r="131" spans="1:8" ht="25.5">
      <c r="A131" s="158" t="s">
        <v>351</v>
      </c>
      <c r="B131" s="265" t="s">
        <v>771</v>
      </c>
      <c r="C131" s="159" t="s">
        <v>219</v>
      </c>
      <c r="D131" s="159" t="s">
        <v>214</v>
      </c>
      <c r="E131" s="159" t="s">
        <v>650</v>
      </c>
      <c r="F131" s="159" t="s">
        <v>27</v>
      </c>
      <c r="G131" s="277">
        <v>134422.8</v>
      </c>
      <c r="H131" s="171">
        <v>0</v>
      </c>
    </row>
    <row r="132" spans="1:8" ht="15.75">
      <c r="A132" s="172" t="s">
        <v>674</v>
      </c>
      <c r="B132" s="256" t="s">
        <v>675</v>
      </c>
      <c r="C132" s="176"/>
      <c r="D132" s="176"/>
      <c r="E132" s="176"/>
      <c r="F132" s="176"/>
      <c r="G132" s="261">
        <f aca="true" t="shared" si="19" ref="G132:H136">G133</f>
        <v>5050506</v>
      </c>
      <c r="H132" s="261">
        <f t="shared" si="19"/>
        <v>0</v>
      </c>
    </row>
    <row r="133" spans="1:8" ht="15.75">
      <c r="A133" s="139" t="s">
        <v>673</v>
      </c>
      <c r="B133" s="204" t="s">
        <v>676</v>
      </c>
      <c r="C133" s="159"/>
      <c r="D133" s="159"/>
      <c r="E133" s="159"/>
      <c r="F133" s="159"/>
      <c r="G133" s="181">
        <f t="shared" si="19"/>
        <v>5050506</v>
      </c>
      <c r="H133" s="181">
        <f t="shared" si="19"/>
        <v>0</v>
      </c>
    </row>
    <row r="134" spans="1:8" ht="15.75">
      <c r="A134" s="158" t="s">
        <v>356</v>
      </c>
      <c r="B134" s="204" t="s">
        <v>677</v>
      </c>
      <c r="C134" s="159" t="s">
        <v>219</v>
      </c>
      <c r="D134" s="159"/>
      <c r="E134" s="159"/>
      <c r="F134" s="159"/>
      <c r="G134" s="181">
        <f t="shared" si="19"/>
        <v>5050506</v>
      </c>
      <c r="H134" s="181">
        <f t="shared" si="19"/>
        <v>0</v>
      </c>
    </row>
    <row r="135" spans="1:8" ht="15.75">
      <c r="A135" s="139" t="s">
        <v>196</v>
      </c>
      <c r="B135" s="204" t="s">
        <v>677</v>
      </c>
      <c r="C135" s="159" t="s">
        <v>219</v>
      </c>
      <c r="D135" s="159" t="s">
        <v>214</v>
      </c>
      <c r="E135" s="159"/>
      <c r="F135" s="159"/>
      <c r="G135" s="181">
        <f t="shared" si="19"/>
        <v>5050506</v>
      </c>
      <c r="H135" s="181">
        <f t="shared" si="19"/>
        <v>0</v>
      </c>
    </row>
    <row r="136" spans="1:8" ht="25.5">
      <c r="A136" s="158" t="s">
        <v>655</v>
      </c>
      <c r="B136" s="204" t="s">
        <v>677</v>
      </c>
      <c r="C136" s="159" t="s">
        <v>219</v>
      </c>
      <c r="D136" s="159" t="s">
        <v>214</v>
      </c>
      <c r="E136" s="159" t="s">
        <v>650</v>
      </c>
      <c r="F136" s="159"/>
      <c r="G136" s="181">
        <f t="shared" si="19"/>
        <v>5050506</v>
      </c>
      <c r="H136" s="181">
        <f t="shared" si="19"/>
        <v>0</v>
      </c>
    </row>
    <row r="137" spans="1:8" ht="25.5">
      <c r="A137" s="158" t="s">
        <v>351</v>
      </c>
      <c r="B137" s="204" t="s">
        <v>677</v>
      </c>
      <c r="C137" s="159" t="s">
        <v>219</v>
      </c>
      <c r="D137" s="159" t="s">
        <v>214</v>
      </c>
      <c r="E137" s="159" t="s">
        <v>650</v>
      </c>
      <c r="F137" s="159" t="s">
        <v>414</v>
      </c>
      <c r="G137" s="171">
        <v>5050506</v>
      </c>
      <c r="H137" s="171">
        <v>0</v>
      </c>
    </row>
    <row r="138" spans="1:8" ht="15.75" hidden="1">
      <c r="A138" s="158"/>
      <c r="B138" s="204"/>
      <c r="C138" s="159"/>
      <c r="D138" s="159"/>
      <c r="E138" s="159"/>
      <c r="F138" s="159"/>
      <c r="G138" s="171"/>
      <c r="H138" s="171"/>
    </row>
    <row r="139" spans="1:8" ht="15.75" hidden="1">
      <c r="A139" s="158"/>
      <c r="B139" s="204"/>
      <c r="C139" s="159"/>
      <c r="D139" s="159"/>
      <c r="E139" s="159"/>
      <c r="F139" s="159"/>
      <c r="G139" s="171"/>
      <c r="H139" s="171"/>
    </row>
    <row r="140" spans="1:8" ht="15.75" hidden="1">
      <c r="A140" s="158"/>
      <c r="B140" s="204"/>
      <c r="C140" s="159"/>
      <c r="D140" s="159"/>
      <c r="E140" s="159"/>
      <c r="F140" s="159"/>
      <c r="G140" s="171"/>
      <c r="H140" s="171"/>
    </row>
    <row r="141" spans="1:8" ht="15.75" hidden="1">
      <c r="A141" s="158"/>
      <c r="B141" s="204"/>
      <c r="C141" s="159"/>
      <c r="D141" s="159"/>
      <c r="E141" s="159"/>
      <c r="F141" s="159"/>
      <c r="G141" s="171"/>
      <c r="H141" s="171"/>
    </row>
    <row r="142" spans="1:8" ht="15.75" hidden="1">
      <c r="A142" s="158"/>
      <c r="B142" s="160"/>
      <c r="C142" s="159"/>
      <c r="D142" s="159"/>
      <c r="E142" s="159"/>
      <c r="F142" s="159"/>
      <c r="G142" s="171"/>
      <c r="H142" s="171"/>
    </row>
    <row r="143" spans="1:8" ht="15.75">
      <c r="A143" s="164" t="s">
        <v>358</v>
      </c>
      <c r="B143" s="153"/>
      <c r="C143" s="151"/>
      <c r="D143" s="151"/>
      <c r="E143" s="151"/>
      <c r="F143" s="151"/>
      <c r="G143" s="276">
        <f>SUM(G8+G14+G25+G35+G53+G63+G69+G75+G92+G98+G104+G110+G116+G132)</f>
        <v>37801927.59</v>
      </c>
      <c r="H143" s="183">
        <f>SUM(H8+H14+H25+H35+H53+H63+H69+H75+H92+H98+H104+H110+H116+H132)</f>
        <v>832000</v>
      </c>
    </row>
  </sheetData>
  <sheetProtection/>
  <mergeCells count="10">
    <mergeCell ref="A1:H1"/>
    <mergeCell ref="A4:H4"/>
    <mergeCell ref="A6:A7"/>
    <mergeCell ref="B6:B7"/>
    <mergeCell ref="C6:C7"/>
    <mergeCell ref="D6:D7"/>
    <mergeCell ref="E6:E7"/>
    <mergeCell ref="F6:F7"/>
    <mergeCell ref="G6:H6"/>
    <mergeCell ref="A3:H3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7"/>
  <sheetViews>
    <sheetView view="pageBreakPreview" zoomScaleSheetLayoutView="100" zoomScalePageLayoutView="0" workbookViewId="0" topLeftCell="A7">
      <selection activeCell="C5" sqref="C5"/>
    </sheetView>
  </sheetViews>
  <sheetFormatPr defaultColWidth="9.140625" defaultRowHeight="15"/>
  <cols>
    <col min="1" max="1" width="7.421875" style="0" customWidth="1"/>
    <col min="2" max="2" width="75.28125" style="0" customWidth="1"/>
  </cols>
  <sheetData>
    <row r="1" spans="1:4" ht="79.5" customHeight="1">
      <c r="A1" s="287" t="s">
        <v>727</v>
      </c>
      <c r="B1" s="287"/>
      <c r="C1" s="287"/>
      <c r="D1" s="287"/>
    </row>
    <row r="2" spans="1:3" ht="64.5" customHeight="1">
      <c r="A2" s="319" t="s">
        <v>703</v>
      </c>
      <c r="B2" s="323"/>
      <c r="C2" s="323"/>
    </row>
    <row r="3" ht="15">
      <c r="C3" s="9" t="s">
        <v>465</v>
      </c>
    </row>
    <row r="4" spans="1:3" ht="46.5" customHeight="1">
      <c r="A4" s="212" t="s">
        <v>359</v>
      </c>
      <c r="B4" s="212" t="s">
        <v>360</v>
      </c>
      <c r="C4" s="217" t="s">
        <v>729</v>
      </c>
    </row>
    <row r="5" spans="1:3" ht="19.5" customHeight="1">
      <c r="A5" s="76" t="s">
        <v>361</v>
      </c>
      <c r="B5" s="76" t="s">
        <v>195</v>
      </c>
      <c r="C5" s="233">
        <f>C6</f>
        <v>0</v>
      </c>
    </row>
    <row r="6" spans="1:3" ht="21" customHeight="1">
      <c r="A6" s="74" t="s">
        <v>362</v>
      </c>
      <c r="B6" s="74" t="s">
        <v>363</v>
      </c>
      <c r="C6" s="215">
        <v>0</v>
      </c>
    </row>
    <row r="7" spans="1:3" ht="15.75">
      <c r="A7" s="76"/>
      <c r="B7" s="76" t="s">
        <v>364</v>
      </c>
      <c r="C7" s="233">
        <f>C6</f>
        <v>0</v>
      </c>
    </row>
    <row r="8" spans="1:3" ht="15.75">
      <c r="A8" s="12"/>
      <c r="B8" s="12"/>
      <c r="C8" s="13"/>
    </row>
    <row r="9" spans="1:3" ht="15.75">
      <c r="A9" s="12"/>
      <c r="B9" s="12"/>
      <c r="C9" s="13"/>
    </row>
    <row r="11" spans="1:4" ht="90.75" customHeight="1">
      <c r="A11" s="287" t="s">
        <v>728</v>
      </c>
      <c r="B11" s="287"/>
      <c r="C11" s="287"/>
      <c r="D11" s="287"/>
    </row>
    <row r="12" spans="1:4" ht="60" customHeight="1">
      <c r="A12" s="319" t="s">
        <v>596</v>
      </c>
      <c r="B12" s="323"/>
      <c r="C12" s="323"/>
      <c r="D12" s="323"/>
    </row>
    <row r="13" ht="15">
      <c r="D13" s="9" t="s">
        <v>465</v>
      </c>
    </row>
    <row r="14" spans="1:4" ht="25.5">
      <c r="A14" s="212" t="s">
        <v>359</v>
      </c>
      <c r="B14" s="212" t="s">
        <v>360</v>
      </c>
      <c r="C14" s="217" t="s">
        <v>597</v>
      </c>
      <c r="D14" s="217" t="s">
        <v>704</v>
      </c>
    </row>
    <row r="15" spans="1:4" ht="15.75">
      <c r="A15" s="76" t="s">
        <v>361</v>
      </c>
      <c r="B15" s="76" t="s">
        <v>195</v>
      </c>
      <c r="C15" s="233">
        <f>C16</f>
        <v>0</v>
      </c>
      <c r="D15" s="233">
        <f>D16</f>
        <v>0</v>
      </c>
    </row>
    <row r="16" spans="1:4" ht="15.75">
      <c r="A16" s="74" t="s">
        <v>362</v>
      </c>
      <c r="B16" s="74" t="s">
        <v>363</v>
      </c>
      <c r="C16" s="215">
        <v>0</v>
      </c>
      <c r="D16" s="215">
        <v>0</v>
      </c>
    </row>
    <row r="17" spans="1:4" ht="15.75">
      <c r="A17" s="76"/>
      <c r="B17" s="76" t="s">
        <v>364</v>
      </c>
      <c r="C17" s="233">
        <f>C16</f>
        <v>0</v>
      </c>
      <c r="D17" s="233">
        <f>D16</f>
        <v>0</v>
      </c>
    </row>
  </sheetData>
  <sheetProtection/>
  <mergeCells count="4">
    <mergeCell ref="A2:C2"/>
    <mergeCell ref="A12:D12"/>
    <mergeCell ref="A11:D11"/>
    <mergeCell ref="A1:D1"/>
  </mergeCells>
  <printOptions/>
  <pageMargins left="0.4" right="0.52" top="0.46" bottom="0.39" header="0.32" footer="0.3"/>
  <pageSetup fitToHeight="0" fitToWidth="1"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1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65.421875" style="14" customWidth="1"/>
    <col min="2" max="3" width="14.140625" style="0" customWidth="1"/>
    <col min="4" max="4" width="15.57421875" style="0" customWidth="1"/>
  </cols>
  <sheetData>
    <row r="1" spans="1:4" ht="91.5" customHeight="1">
      <c r="A1" s="302" t="s">
        <v>719</v>
      </c>
      <c r="B1" s="302"/>
      <c r="C1" s="302"/>
      <c r="D1" s="302"/>
    </row>
    <row r="2" spans="1:4" ht="49.5" customHeight="1">
      <c r="A2" s="324" t="s">
        <v>705</v>
      </c>
      <c r="B2" s="324"/>
      <c r="C2" s="324"/>
      <c r="D2" s="324"/>
    </row>
    <row r="4" spans="1:4" ht="15" customHeight="1">
      <c r="A4" s="334" t="s">
        <v>346</v>
      </c>
      <c r="B4" s="335" t="s">
        <v>183</v>
      </c>
      <c r="C4" s="336"/>
      <c r="D4" s="337"/>
    </row>
    <row r="5" spans="1:4" ht="49.5" customHeight="1">
      <c r="A5" s="334"/>
      <c r="B5" s="245" t="s">
        <v>586</v>
      </c>
      <c r="C5" s="245" t="s">
        <v>608</v>
      </c>
      <c r="D5" s="245" t="s">
        <v>700</v>
      </c>
    </row>
    <row r="6" spans="1:4" ht="54" customHeight="1">
      <c r="A6" s="246" t="s">
        <v>609</v>
      </c>
      <c r="B6" s="177">
        <f>B7</f>
        <v>0</v>
      </c>
      <c r="C6" s="177">
        <f>C7</f>
        <v>0</v>
      </c>
      <c r="D6" s="177">
        <f>D7</f>
        <v>0</v>
      </c>
    </row>
    <row r="7" spans="1:4" ht="54" customHeight="1">
      <c r="A7" s="247" t="s">
        <v>706</v>
      </c>
      <c r="B7" s="181"/>
      <c r="C7" s="181"/>
      <c r="D7" s="181"/>
    </row>
    <row r="8" spans="1:4" ht="54" customHeight="1">
      <c r="A8" s="248" t="s">
        <v>611</v>
      </c>
      <c r="B8" s="181"/>
      <c r="C8" s="181"/>
      <c r="D8" s="181"/>
    </row>
    <row r="9" spans="1:4" ht="54" customHeight="1">
      <c r="A9" s="249" t="s">
        <v>610</v>
      </c>
      <c r="B9" s="178">
        <f aca="true" t="shared" si="0" ref="B9:D10">B10</f>
        <v>0</v>
      </c>
      <c r="C9" s="178">
        <f t="shared" si="0"/>
        <v>0</v>
      </c>
      <c r="D9" s="178">
        <f t="shared" si="0"/>
        <v>0</v>
      </c>
    </row>
    <row r="10" spans="1:4" ht="54" customHeight="1">
      <c r="A10" s="250" t="s">
        <v>612</v>
      </c>
      <c r="B10" s="181">
        <f>B11</f>
        <v>0</v>
      </c>
      <c r="C10" s="181">
        <f t="shared" si="0"/>
        <v>0</v>
      </c>
      <c r="D10" s="181">
        <f t="shared" si="0"/>
        <v>0</v>
      </c>
    </row>
    <row r="11" spans="1:4" ht="54" customHeight="1">
      <c r="A11" s="250" t="s">
        <v>613</v>
      </c>
      <c r="B11" s="181"/>
      <c r="C11" s="181"/>
      <c r="D11" s="181"/>
    </row>
  </sheetData>
  <sheetProtection/>
  <mergeCells count="4">
    <mergeCell ref="A1:D1"/>
    <mergeCell ref="A2:D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7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  <col min="4" max="4" width="3.8515625" style="0" customWidth="1"/>
  </cols>
  <sheetData>
    <row r="1" spans="1:4" ht="87.75" customHeight="1">
      <c r="A1" s="280" t="s">
        <v>781</v>
      </c>
      <c r="B1" s="280"/>
      <c r="C1" s="280"/>
      <c r="D1" s="2"/>
    </row>
    <row r="2" spans="1:4" ht="87.75" customHeight="1">
      <c r="A2" s="280" t="s">
        <v>761</v>
      </c>
      <c r="B2" s="280"/>
      <c r="C2" s="280"/>
      <c r="D2" s="2"/>
    </row>
    <row r="3" spans="1:3" ht="32.25" customHeight="1">
      <c r="A3" s="284" t="s">
        <v>762</v>
      </c>
      <c r="B3" s="284"/>
      <c r="C3" s="284"/>
    </row>
    <row r="4" ht="15">
      <c r="C4" s="1" t="s">
        <v>293</v>
      </c>
    </row>
    <row r="5" spans="1:3" ht="15.75" customHeight="1">
      <c r="A5" s="282" t="s">
        <v>423</v>
      </c>
      <c r="B5" s="282" t="s">
        <v>424</v>
      </c>
      <c r="C5" s="217" t="s">
        <v>425</v>
      </c>
    </row>
    <row r="6" spans="1:3" ht="17.25" customHeight="1">
      <c r="A6" s="282"/>
      <c r="B6" s="282"/>
      <c r="C6" s="217" t="s">
        <v>760</v>
      </c>
    </row>
    <row r="7" spans="1:3" ht="47.25" customHeight="1">
      <c r="A7" s="219" t="s">
        <v>426</v>
      </c>
      <c r="B7" s="219" t="s">
        <v>427</v>
      </c>
      <c r="C7" s="239">
        <f>C13</f>
        <v>0</v>
      </c>
    </row>
    <row r="8" spans="1:3" ht="43.5" customHeight="1">
      <c r="A8" s="219" t="s">
        <v>428</v>
      </c>
      <c r="B8" s="219" t="s">
        <v>429</v>
      </c>
      <c r="C8" s="96" t="s">
        <v>422</v>
      </c>
    </row>
    <row r="9" spans="1:3" ht="49.5" customHeight="1">
      <c r="A9" s="219" t="s">
        <v>430</v>
      </c>
      <c r="B9" s="219" t="s">
        <v>669</v>
      </c>
      <c r="C9" s="96" t="s">
        <v>422</v>
      </c>
    </row>
    <row r="10" spans="1:3" ht="48" customHeight="1">
      <c r="A10" s="220" t="s">
        <v>431</v>
      </c>
      <c r="B10" s="220" t="s">
        <v>668</v>
      </c>
      <c r="C10" s="97" t="s">
        <v>422</v>
      </c>
    </row>
    <row r="11" spans="1:3" ht="60.75" customHeight="1">
      <c r="A11" s="219" t="s">
        <v>432</v>
      </c>
      <c r="B11" s="219" t="s">
        <v>433</v>
      </c>
      <c r="C11" s="96" t="s">
        <v>422</v>
      </c>
    </row>
    <row r="12" spans="1:3" ht="63.75" customHeight="1">
      <c r="A12" s="220" t="s">
        <v>434</v>
      </c>
      <c r="B12" s="220" t="s">
        <v>435</v>
      </c>
      <c r="C12" s="97" t="s">
        <v>422</v>
      </c>
    </row>
    <row r="13" spans="1:3" ht="47.25" customHeight="1">
      <c r="A13" s="219" t="s">
        <v>436</v>
      </c>
      <c r="B13" s="219" t="s">
        <v>437</v>
      </c>
      <c r="C13" s="239">
        <f>C14</f>
        <v>0</v>
      </c>
    </row>
    <row r="14" spans="1:3" ht="65.25" customHeight="1">
      <c r="A14" s="219" t="s">
        <v>438</v>
      </c>
      <c r="B14" s="219" t="s">
        <v>670</v>
      </c>
      <c r="C14" s="239">
        <f>SUM(C15)</f>
        <v>0</v>
      </c>
    </row>
    <row r="15" spans="1:3" ht="75">
      <c r="A15" s="220" t="s">
        <v>439</v>
      </c>
      <c r="B15" s="220" t="s">
        <v>671</v>
      </c>
      <c r="C15" s="240"/>
    </row>
    <row r="16" spans="1:3" ht="71.25">
      <c r="A16" s="219" t="s">
        <v>440</v>
      </c>
      <c r="B16" s="219" t="s">
        <v>441</v>
      </c>
      <c r="C16" s="240">
        <f>SUM(C17)</f>
        <v>0</v>
      </c>
    </row>
    <row r="17" spans="1:3" ht="64.5" customHeight="1">
      <c r="A17" s="220" t="s">
        <v>442</v>
      </c>
      <c r="B17" s="220" t="s">
        <v>443</v>
      </c>
      <c r="C17" s="240"/>
    </row>
    <row r="18" spans="1:3" ht="33" customHeight="1">
      <c r="A18" s="219" t="s">
        <v>444</v>
      </c>
      <c r="B18" s="219" t="s">
        <v>445</v>
      </c>
      <c r="C18" s="239">
        <f>SUM(C22-(-C23))</f>
        <v>468065</v>
      </c>
    </row>
    <row r="19" spans="1:3" ht="31.5" customHeight="1">
      <c r="A19" s="219" t="s">
        <v>446</v>
      </c>
      <c r="B19" s="219" t="s">
        <v>447</v>
      </c>
      <c r="C19" s="239">
        <f>C20</f>
        <v>-57749701</v>
      </c>
    </row>
    <row r="20" spans="1:3" ht="32.25" customHeight="1">
      <c r="A20" s="220" t="s">
        <v>448</v>
      </c>
      <c r="B20" s="220" t="s">
        <v>449</v>
      </c>
      <c r="C20" s="240">
        <f>C21</f>
        <v>-57749701</v>
      </c>
    </row>
    <row r="21" spans="1:3" ht="33" customHeight="1">
      <c r="A21" s="220" t="s">
        <v>450</v>
      </c>
      <c r="B21" s="220" t="s">
        <v>451</v>
      </c>
      <c r="C21" s="240">
        <f>C22</f>
        <v>-57749701</v>
      </c>
    </row>
    <row r="22" spans="1:3" ht="39" customHeight="1">
      <c r="A22" s="220" t="s">
        <v>452</v>
      </c>
      <c r="B22" s="220" t="s">
        <v>453</v>
      </c>
      <c r="C22" s="241">
        <v>-57749701</v>
      </c>
    </row>
    <row r="23" spans="1:3" ht="33" customHeight="1">
      <c r="A23" s="219" t="s">
        <v>454</v>
      </c>
      <c r="B23" s="219" t="s">
        <v>457</v>
      </c>
      <c r="C23" s="239">
        <f>C24</f>
        <v>58217766</v>
      </c>
    </row>
    <row r="24" spans="1:3" ht="36" customHeight="1">
      <c r="A24" s="220" t="s">
        <v>458</v>
      </c>
      <c r="B24" s="220" t="s">
        <v>459</v>
      </c>
      <c r="C24" s="240">
        <f>C25</f>
        <v>58217766</v>
      </c>
    </row>
    <row r="25" spans="1:3" ht="33.75" customHeight="1">
      <c r="A25" s="220" t="s">
        <v>460</v>
      </c>
      <c r="B25" s="220" t="s">
        <v>461</v>
      </c>
      <c r="C25" s="240">
        <f>C26</f>
        <v>58217766</v>
      </c>
    </row>
    <row r="26" spans="1:3" ht="34.5" customHeight="1">
      <c r="A26" s="220" t="s">
        <v>462</v>
      </c>
      <c r="B26" s="220" t="s">
        <v>463</v>
      </c>
      <c r="C26" s="241">
        <v>58217766</v>
      </c>
    </row>
    <row r="27" spans="1:4" ht="21.75" customHeight="1">
      <c r="A27" s="283" t="s">
        <v>464</v>
      </c>
      <c r="B27" s="283"/>
      <c r="C27" s="239">
        <f>SUM(C22-(-C23))</f>
        <v>468065</v>
      </c>
      <c r="D27" t="s">
        <v>734</v>
      </c>
    </row>
  </sheetData>
  <sheetProtection/>
  <mergeCells count="6">
    <mergeCell ref="A27:B27"/>
    <mergeCell ref="A1:C1"/>
    <mergeCell ref="A3:C3"/>
    <mergeCell ref="A5:A6"/>
    <mergeCell ref="B5:B6"/>
    <mergeCell ref="A2:C2"/>
  </mergeCells>
  <printOptions/>
  <pageMargins left="0.7" right="0.7" top="0.75" bottom="0.75" header="0.3" footer="0.3"/>
  <pageSetup fitToHeight="1" fitToWidth="1" horizontalDpi="600" verticalDpi="600" orientation="portrait" paperSize="9" scale="62" r:id="rId1"/>
  <rowBreaks count="1" manualBreakCount="1">
    <brk id="2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7"/>
  <sheetViews>
    <sheetView view="pageBreakPreview"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37.421875" style="0" customWidth="1"/>
    <col min="2" max="2" width="47.8515625" style="0" customWidth="1"/>
  </cols>
  <sheetData>
    <row r="1" spans="1:2" ht="87" customHeight="1">
      <c r="A1" s="287" t="s">
        <v>721</v>
      </c>
      <c r="B1" s="288"/>
    </row>
    <row r="2" spans="1:2" ht="77.25" customHeight="1">
      <c r="A2" s="285" t="s">
        <v>373</v>
      </c>
      <c r="B2" s="286"/>
    </row>
    <row r="3" spans="1:2" ht="15">
      <c r="A3" s="221"/>
      <c r="B3" s="221"/>
    </row>
    <row r="4" spans="1:2" ht="34.5" customHeight="1">
      <c r="A4" s="217" t="s">
        <v>23</v>
      </c>
      <c r="B4" s="217" t="s">
        <v>172</v>
      </c>
    </row>
    <row r="5" spans="1:2" ht="50.25" customHeight="1">
      <c r="A5" s="222" t="s">
        <v>365</v>
      </c>
      <c r="B5" s="74" t="s">
        <v>167</v>
      </c>
    </row>
    <row r="6" spans="1:2" ht="23.25" customHeight="1">
      <c r="A6" s="222" t="s">
        <v>169</v>
      </c>
      <c r="B6" s="74" t="s">
        <v>366</v>
      </c>
    </row>
    <row r="7" spans="1:2" ht="48.75" customHeight="1">
      <c r="A7" s="222" t="s">
        <v>170</v>
      </c>
      <c r="B7" s="74" t="s">
        <v>168</v>
      </c>
    </row>
  </sheetData>
  <sheetProtection/>
  <mergeCells count="2">
    <mergeCell ref="A2:B2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78"/>
  <sheetViews>
    <sheetView zoomScalePageLayoutView="0" workbookViewId="0" topLeftCell="A1">
      <selection activeCell="C41" sqref="C41"/>
    </sheetView>
  </sheetViews>
  <sheetFormatPr defaultColWidth="9.140625" defaultRowHeight="15"/>
  <cols>
    <col min="1" max="1" width="26.00390625" style="36" customWidth="1"/>
    <col min="2" max="2" width="74.00390625" style="36" customWidth="1"/>
    <col min="3" max="3" width="16.28125" style="37" customWidth="1"/>
    <col min="4" max="4" width="3.00390625" style="0" customWidth="1"/>
  </cols>
  <sheetData>
    <row r="1" spans="1:4" ht="84" customHeight="1">
      <c r="A1" s="280" t="s">
        <v>777</v>
      </c>
      <c r="B1" s="280"/>
      <c r="C1" s="280"/>
      <c r="D1" s="269"/>
    </row>
    <row r="2" spans="1:4" ht="15.75" customHeight="1">
      <c r="A2" s="269"/>
      <c r="B2" s="269"/>
      <c r="C2" s="269"/>
      <c r="D2" s="269"/>
    </row>
    <row r="3" spans="1:4" ht="84" customHeight="1">
      <c r="A3" s="280" t="s">
        <v>746</v>
      </c>
      <c r="B3" s="280"/>
      <c r="C3" s="280"/>
      <c r="D3" s="269"/>
    </row>
    <row r="4" spans="1:3" ht="30.75" customHeight="1">
      <c r="A4" s="291" t="s">
        <v>735</v>
      </c>
      <c r="B4" s="292"/>
      <c r="C4" s="292"/>
    </row>
    <row r="5" ht="15" customHeight="1" thickBot="1">
      <c r="C5" s="165" t="s">
        <v>171</v>
      </c>
    </row>
    <row r="6" spans="1:3" ht="17.25" customHeight="1">
      <c r="A6" s="223" t="s">
        <v>61</v>
      </c>
      <c r="B6" s="293" t="s">
        <v>63</v>
      </c>
      <c r="C6" s="295" t="s">
        <v>542</v>
      </c>
    </row>
    <row r="7" spans="1:3" ht="33.75" customHeight="1">
      <c r="A7" s="224" t="s">
        <v>62</v>
      </c>
      <c r="B7" s="294"/>
      <c r="C7" s="295"/>
    </row>
    <row r="8" spans="1:3" ht="24" customHeight="1">
      <c r="A8" s="71" t="s">
        <v>64</v>
      </c>
      <c r="B8" s="84" t="s">
        <v>473</v>
      </c>
      <c r="C8" s="33">
        <f>C9+C14+C23+C33+C35+C20+C39</f>
        <v>4774800</v>
      </c>
    </row>
    <row r="9" spans="1:3" ht="20.25" customHeight="1">
      <c r="A9" s="73" t="s">
        <v>65</v>
      </c>
      <c r="B9" s="86" t="s">
        <v>66</v>
      </c>
      <c r="C9" s="35">
        <f>C10</f>
        <v>950000</v>
      </c>
    </row>
    <row r="10" spans="1:3" ht="21.75" customHeight="1">
      <c r="A10" s="71" t="s">
        <v>67</v>
      </c>
      <c r="B10" s="84" t="s">
        <v>68</v>
      </c>
      <c r="C10" s="33">
        <f>C11+C12+C13</f>
        <v>950000</v>
      </c>
    </row>
    <row r="11" spans="1:3" s="26" customFormat="1" ht="73.5" customHeight="1">
      <c r="A11" s="72" t="s">
        <v>69</v>
      </c>
      <c r="B11" s="85" t="s">
        <v>491</v>
      </c>
      <c r="C11" s="34">
        <v>949000</v>
      </c>
    </row>
    <row r="12" spans="1:3" s="26" customFormat="1" ht="104.25" customHeight="1">
      <c r="A12" s="72" t="s">
        <v>70</v>
      </c>
      <c r="B12" s="85" t="s">
        <v>492</v>
      </c>
      <c r="C12" s="34">
        <v>1000</v>
      </c>
    </row>
    <row r="13" spans="1:3" s="26" customFormat="1" ht="0.75" customHeight="1">
      <c r="A13" s="72" t="s">
        <v>71</v>
      </c>
      <c r="B13" s="85" t="s">
        <v>493</v>
      </c>
      <c r="C13" s="34">
        <v>0</v>
      </c>
    </row>
    <row r="14" spans="1:3" s="26" customFormat="1" ht="39.75" customHeight="1">
      <c r="A14" s="73" t="s">
        <v>467</v>
      </c>
      <c r="B14" s="86" t="s">
        <v>468</v>
      </c>
      <c r="C14" s="33">
        <f>C15</f>
        <v>169300</v>
      </c>
    </row>
    <row r="15" spans="1:3" s="26" customFormat="1" ht="39.75" customHeight="1">
      <c r="A15" s="74" t="s">
        <v>298</v>
      </c>
      <c r="B15" s="87" t="s">
        <v>299</v>
      </c>
      <c r="C15" s="34">
        <f>C16+C17+C18</f>
        <v>169300</v>
      </c>
    </row>
    <row r="16" spans="1:3" s="26" customFormat="1" ht="96" customHeight="1">
      <c r="A16" s="72" t="s">
        <v>541</v>
      </c>
      <c r="B16" s="85" t="s">
        <v>641</v>
      </c>
      <c r="C16" s="34">
        <v>84000</v>
      </c>
    </row>
    <row r="17" spans="1:3" s="26" customFormat="1" ht="113.25" customHeight="1">
      <c r="A17" s="72" t="s">
        <v>540</v>
      </c>
      <c r="B17" s="85" t="s">
        <v>642</v>
      </c>
      <c r="C17" s="34">
        <v>1000</v>
      </c>
    </row>
    <row r="18" spans="1:3" s="26" customFormat="1" ht="96.75" customHeight="1">
      <c r="A18" s="72" t="s">
        <v>539</v>
      </c>
      <c r="B18" s="85" t="s">
        <v>643</v>
      </c>
      <c r="C18" s="34">
        <v>84300</v>
      </c>
    </row>
    <row r="19" spans="1:3" s="26" customFormat="1" ht="96.75" customHeight="1" hidden="1">
      <c r="A19" s="72" t="s">
        <v>538</v>
      </c>
      <c r="B19" s="85" t="s">
        <v>644</v>
      </c>
      <c r="C19" s="34">
        <v>0</v>
      </c>
    </row>
    <row r="20" spans="1:3" s="26" customFormat="1" ht="34.5" customHeight="1" hidden="1">
      <c r="A20" s="73" t="s">
        <v>543</v>
      </c>
      <c r="B20" s="86" t="s">
        <v>544</v>
      </c>
      <c r="C20" s="35">
        <f>C21</f>
        <v>0</v>
      </c>
    </row>
    <row r="21" spans="1:3" s="26" customFormat="1" ht="29.25" customHeight="1" hidden="1">
      <c r="A21" s="71" t="s">
        <v>545</v>
      </c>
      <c r="B21" s="84" t="s">
        <v>547</v>
      </c>
      <c r="C21" s="33">
        <f>C22</f>
        <v>0</v>
      </c>
    </row>
    <row r="22" spans="1:3" s="26" customFormat="1" ht="9.75" customHeight="1" hidden="1">
      <c r="A22" s="72" t="s">
        <v>546</v>
      </c>
      <c r="B22" s="85" t="s">
        <v>547</v>
      </c>
      <c r="C22" s="34">
        <v>0</v>
      </c>
    </row>
    <row r="23" spans="1:3" ht="19.5" customHeight="1">
      <c r="A23" s="73" t="s">
        <v>72</v>
      </c>
      <c r="B23" s="86" t="s">
        <v>73</v>
      </c>
      <c r="C23" s="35">
        <f>C24+C26</f>
        <v>286000</v>
      </c>
    </row>
    <row r="24" spans="1:3" ht="19.5" customHeight="1">
      <c r="A24" s="71" t="s">
        <v>74</v>
      </c>
      <c r="B24" s="84" t="s">
        <v>75</v>
      </c>
      <c r="C24" s="33">
        <f>C25</f>
        <v>87000</v>
      </c>
    </row>
    <row r="25" spans="1:3" s="26" customFormat="1" ht="54" customHeight="1">
      <c r="A25" s="72" t="s">
        <v>76</v>
      </c>
      <c r="B25" s="85" t="s">
        <v>502</v>
      </c>
      <c r="C25" s="34">
        <v>87000</v>
      </c>
    </row>
    <row r="26" spans="1:3" ht="18.75" customHeight="1">
      <c r="A26" s="71" t="s">
        <v>77</v>
      </c>
      <c r="B26" s="84" t="s">
        <v>78</v>
      </c>
      <c r="C26" s="33">
        <f>C27+C29</f>
        <v>199000</v>
      </c>
    </row>
    <row r="27" spans="1:3" ht="27.75" customHeight="1">
      <c r="A27" s="72" t="s">
        <v>416</v>
      </c>
      <c r="B27" s="84" t="s">
        <v>165</v>
      </c>
      <c r="C27" s="33">
        <f>C28</f>
        <v>160000</v>
      </c>
    </row>
    <row r="28" spans="1:3" s="26" customFormat="1" ht="33" customHeight="1">
      <c r="A28" s="72" t="s">
        <v>415</v>
      </c>
      <c r="B28" s="85" t="s">
        <v>471</v>
      </c>
      <c r="C28" s="34">
        <v>160000</v>
      </c>
    </row>
    <row r="29" spans="1:3" ht="27" customHeight="1">
      <c r="A29" s="72" t="s">
        <v>418</v>
      </c>
      <c r="B29" s="84" t="s">
        <v>164</v>
      </c>
      <c r="C29" s="33">
        <f>C30</f>
        <v>39000</v>
      </c>
    </row>
    <row r="30" spans="1:3" s="26" customFormat="1" ht="38.25" customHeight="1">
      <c r="A30" s="72" t="s">
        <v>417</v>
      </c>
      <c r="B30" s="85" t="s">
        <v>472</v>
      </c>
      <c r="C30" s="34">
        <v>39000</v>
      </c>
    </row>
    <row r="31" spans="1:3" s="26" customFormat="1" ht="52.5" customHeight="1" hidden="1">
      <c r="A31" s="76" t="s">
        <v>300</v>
      </c>
      <c r="B31" s="88" t="s">
        <v>301</v>
      </c>
      <c r="C31" s="34">
        <f>C32</f>
        <v>0</v>
      </c>
    </row>
    <row r="32" spans="1:3" s="26" customFormat="1" ht="85.5" customHeight="1" hidden="1">
      <c r="A32" s="74" t="s">
        <v>302</v>
      </c>
      <c r="B32" s="87" t="s">
        <v>303</v>
      </c>
      <c r="C32" s="34">
        <f>C33</f>
        <v>0</v>
      </c>
    </row>
    <row r="33" spans="1:3" s="26" customFormat="1" ht="81" customHeight="1" hidden="1">
      <c r="A33" s="59" t="s">
        <v>345</v>
      </c>
      <c r="B33" s="89" t="s">
        <v>304</v>
      </c>
      <c r="C33" s="34">
        <f>C34</f>
        <v>0</v>
      </c>
    </row>
    <row r="34" spans="1:3" s="26" customFormat="1" ht="62.25" customHeight="1" hidden="1">
      <c r="A34" s="59" t="s">
        <v>13</v>
      </c>
      <c r="B34" s="89" t="s">
        <v>305</v>
      </c>
      <c r="C34" s="34"/>
    </row>
    <row r="35" spans="1:3" s="26" customFormat="1" ht="0.75" customHeight="1">
      <c r="A35" s="73" t="s">
        <v>330</v>
      </c>
      <c r="B35" s="134" t="s">
        <v>331</v>
      </c>
      <c r="C35" s="35">
        <f>C38</f>
        <v>0</v>
      </c>
    </row>
    <row r="36" spans="1:3" s="26" customFormat="1" ht="62.25" customHeight="1" hidden="1">
      <c r="A36" s="74" t="s">
        <v>306</v>
      </c>
      <c r="B36" s="236" t="s">
        <v>307</v>
      </c>
      <c r="C36" s="34">
        <f>C37</f>
        <v>0</v>
      </c>
    </row>
    <row r="37" spans="1:3" s="26" customFormat="1" ht="76.5" customHeight="1" hidden="1">
      <c r="A37" s="74" t="s">
        <v>308</v>
      </c>
      <c r="B37" s="237" t="s">
        <v>309</v>
      </c>
      <c r="C37" s="34">
        <f>C38</f>
        <v>0</v>
      </c>
    </row>
    <row r="38" spans="1:3" s="26" customFormat="1" ht="78" customHeight="1" hidden="1">
      <c r="A38" s="72" t="s">
        <v>17</v>
      </c>
      <c r="B38" s="238" t="s">
        <v>332</v>
      </c>
      <c r="C38" s="34">
        <v>0</v>
      </c>
    </row>
    <row r="39" spans="1:3" s="26" customFormat="1" ht="78" customHeight="1">
      <c r="A39" s="72" t="s">
        <v>770</v>
      </c>
      <c r="B39" s="278" t="s">
        <v>768</v>
      </c>
      <c r="C39" s="34">
        <f>C40</f>
        <v>3369500</v>
      </c>
    </row>
    <row r="40" spans="1:3" s="26" customFormat="1" ht="78" customHeight="1">
      <c r="A40" s="72" t="s">
        <v>769</v>
      </c>
      <c r="B40" s="278" t="s">
        <v>332</v>
      </c>
      <c r="C40" s="34">
        <v>3369500</v>
      </c>
    </row>
    <row r="41" spans="1:3" s="4" customFormat="1" ht="23.25" customHeight="1">
      <c r="A41" s="135" t="s">
        <v>79</v>
      </c>
      <c r="B41" s="136" t="s">
        <v>80</v>
      </c>
      <c r="C41" s="137">
        <f>C42</f>
        <v>52974901</v>
      </c>
    </row>
    <row r="42" spans="1:3" s="14" customFormat="1" ht="35.25" customHeight="1">
      <c r="A42" s="71" t="s">
        <v>81</v>
      </c>
      <c r="B42" s="84" t="s">
        <v>82</v>
      </c>
      <c r="C42" s="33">
        <f>C43+C50+C65+C71+C59+C61</f>
        <v>52974901</v>
      </c>
    </row>
    <row r="43" spans="1:3" ht="34.5" customHeight="1">
      <c r="A43" s="71" t="s">
        <v>519</v>
      </c>
      <c r="B43" s="84" t="s">
        <v>166</v>
      </c>
      <c r="C43" s="33">
        <f>C44+C46+C48</f>
        <v>5811600</v>
      </c>
    </row>
    <row r="44" spans="1:3" ht="33.75" customHeight="1">
      <c r="A44" s="72" t="s">
        <v>563</v>
      </c>
      <c r="B44" s="85" t="s">
        <v>84</v>
      </c>
      <c r="C44" s="34">
        <f>C45</f>
        <v>5748600</v>
      </c>
    </row>
    <row r="45" spans="1:3" s="26" customFormat="1" ht="30.75" customHeight="1">
      <c r="A45" s="72" t="s">
        <v>562</v>
      </c>
      <c r="B45" s="85" t="s">
        <v>564</v>
      </c>
      <c r="C45" s="34">
        <v>5748600</v>
      </c>
    </row>
    <row r="46" spans="1:3" s="26" customFormat="1" ht="35.25" customHeight="1">
      <c r="A46" s="80" t="s">
        <v>520</v>
      </c>
      <c r="B46" s="88" t="s">
        <v>88</v>
      </c>
      <c r="C46" s="33">
        <v>0</v>
      </c>
    </row>
    <row r="47" spans="1:3" s="26" customFormat="1" ht="33" customHeight="1">
      <c r="A47" s="74" t="s">
        <v>515</v>
      </c>
      <c r="B47" s="87" t="s">
        <v>87</v>
      </c>
      <c r="C47" s="34"/>
    </row>
    <row r="48" spans="1:3" s="26" customFormat="1" ht="33" customHeight="1">
      <c r="A48" s="76" t="s">
        <v>711</v>
      </c>
      <c r="B48" s="88" t="s">
        <v>712</v>
      </c>
      <c r="C48" s="33">
        <f>C49</f>
        <v>63000</v>
      </c>
    </row>
    <row r="49" spans="1:3" s="26" customFormat="1" ht="33" customHeight="1">
      <c r="A49" s="74" t="s">
        <v>580</v>
      </c>
      <c r="B49" s="87" t="s">
        <v>581</v>
      </c>
      <c r="C49" s="34">
        <v>63000</v>
      </c>
    </row>
    <row r="50" spans="1:3" s="26" customFormat="1" ht="36" customHeight="1">
      <c r="A50" s="76" t="s">
        <v>776</v>
      </c>
      <c r="B50" s="88" t="s">
        <v>311</v>
      </c>
      <c r="C50" s="33">
        <f>C51+C54+C57+C63</f>
        <v>39941</v>
      </c>
    </row>
    <row r="51" spans="1:3" s="26" customFormat="1" ht="22.5" customHeight="1" hidden="1">
      <c r="A51" s="81" t="s">
        <v>333</v>
      </c>
      <c r="B51" s="90" t="s">
        <v>334</v>
      </c>
      <c r="C51" s="34">
        <f>C52</f>
        <v>0</v>
      </c>
    </row>
    <row r="52" spans="1:7" s="26" customFormat="1" ht="100.5" customHeight="1" hidden="1">
      <c r="A52" s="81" t="s">
        <v>335</v>
      </c>
      <c r="B52" s="90" t="s">
        <v>336</v>
      </c>
      <c r="C52" s="82">
        <f>C53</f>
        <v>0</v>
      </c>
      <c r="D52" s="42"/>
      <c r="E52" s="42"/>
      <c r="F52" s="42"/>
      <c r="G52" s="42"/>
    </row>
    <row r="53" spans="1:7" s="26" customFormat="1" ht="68.25" customHeight="1" hidden="1">
      <c r="A53" s="81" t="s">
        <v>323</v>
      </c>
      <c r="B53" s="90" t="s">
        <v>318</v>
      </c>
      <c r="C53" s="82"/>
      <c r="D53" s="42"/>
      <c r="E53" s="42"/>
      <c r="F53" s="42"/>
      <c r="G53" s="42"/>
    </row>
    <row r="54" spans="1:7" s="26" customFormat="1" ht="66.75" customHeight="1" hidden="1">
      <c r="A54" s="81" t="s">
        <v>337</v>
      </c>
      <c r="B54" s="90" t="s">
        <v>338</v>
      </c>
      <c r="C54" s="82">
        <f>C55</f>
        <v>0</v>
      </c>
      <c r="D54" s="42"/>
      <c r="E54" s="42"/>
      <c r="F54" s="42"/>
      <c r="G54" s="42"/>
    </row>
    <row r="55" spans="1:7" s="26" customFormat="1" ht="52.5" customHeight="1" hidden="1">
      <c r="A55" s="81" t="s">
        <v>339</v>
      </c>
      <c r="B55" s="90" t="s">
        <v>340</v>
      </c>
      <c r="C55" s="82">
        <f>C56</f>
        <v>0</v>
      </c>
      <c r="D55" s="42"/>
      <c r="E55" s="43"/>
      <c r="F55" s="44"/>
      <c r="G55" s="45"/>
    </row>
    <row r="56" spans="1:7" s="26" customFormat="1" ht="53.25" customHeight="1" hidden="1">
      <c r="A56" s="81" t="s">
        <v>324</v>
      </c>
      <c r="B56" s="90" t="s">
        <v>319</v>
      </c>
      <c r="C56" s="82"/>
      <c r="D56" s="42"/>
      <c r="E56" s="43"/>
      <c r="F56" s="44"/>
      <c r="G56" s="45"/>
    </row>
    <row r="57" spans="1:7" s="26" customFormat="1" ht="32.25" customHeight="1" hidden="1">
      <c r="A57" s="74" t="s">
        <v>646</v>
      </c>
      <c r="B57" s="87" t="s">
        <v>648</v>
      </c>
      <c r="C57" s="82">
        <f>C58</f>
        <v>0</v>
      </c>
      <c r="D57" s="42"/>
      <c r="E57" s="43"/>
      <c r="F57" s="44"/>
      <c r="G57" s="45"/>
    </row>
    <row r="58" spans="1:7" s="26" customFormat="1" ht="32.25" customHeight="1" hidden="1">
      <c r="A58" s="74" t="s">
        <v>645</v>
      </c>
      <c r="B58" s="87" t="s">
        <v>647</v>
      </c>
      <c r="C58" s="82"/>
      <c r="D58" s="42"/>
      <c r="E58" s="43"/>
      <c r="F58" s="44"/>
      <c r="G58" s="45"/>
    </row>
    <row r="59" spans="1:7" s="26" customFormat="1" ht="93" customHeight="1">
      <c r="A59" s="74" t="s">
        <v>736</v>
      </c>
      <c r="B59" s="273" t="s">
        <v>738</v>
      </c>
      <c r="C59" s="82">
        <v>36266000</v>
      </c>
      <c r="D59" s="42"/>
      <c r="E59" s="43"/>
      <c r="F59" s="44"/>
      <c r="G59" s="45"/>
    </row>
    <row r="60" spans="1:7" s="26" customFormat="1" ht="93" customHeight="1">
      <c r="A60" s="74" t="s">
        <v>737</v>
      </c>
      <c r="B60" s="273" t="s">
        <v>739</v>
      </c>
      <c r="C60" s="82">
        <v>36266000</v>
      </c>
      <c r="D60" s="42"/>
      <c r="E60" s="43"/>
      <c r="F60" s="44"/>
      <c r="G60" s="45"/>
    </row>
    <row r="61" spans="1:7" s="26" customFormat="1" ht="77.25" customHeight="1">
      <c r="A61" s="74" t="s">
        <v>741</v>
      </c>
      <c r="B61" s="273" t="s">
        <v>743</v>
      </c>
      <c r="C61" s="82">
        <v>10692460</v>
      </c>
      <c r="D61" s="42"/>
      <c r="E61" s="43"/>
      <c r="F61" s="44"/>
      <c r="G61" s="45"/>
    </row>
    <row r="62" spans="1:7" s="26" customFormat="1" ht="78.75" customHeight="1">
      <c r="A62" s="74" t="s">
        <v>742</v>
      </c>
      <c r="B62" s="273" t="s">
        <v>744</v>
      </c>
      <c r="C62" s="82">
        <v>10692460</v>
      </c>
      <c r="D62" s="42"/>
      <c r="E62" s="43"/>
      <c r="F62" s="44"/>
      <c r="G62" s="45"/>
    </row>
    <row r="63" spans="1:7" s="26" customFormat="1" ht="24.75" customHeight="1">
      <c r="A63" s="76" t="s">
        <v>585</v>
      </c>
      <c r="B63" s="88" t="s">
        <v>313</v>
      </c>
      <c r="C63" s="83">
        <f>C64</f>
        <v>39941</v>
      </c>
      <c r="D63" s="42"/>
      <c r="E63" s="43"/>
      <c r="F63" s="44"/>
      <c r="G63" s="45"/>
    </row>
    <row r="64" spans="1:7" s="26" customFormat="1" ht="24.75" customHeight="1">
      <c r="A64" s="74" t="s">
        <v>514</v>
      </c>
      <c r="B64" s="87" t="s">
        <v>314</v>
      </c>
      <c r="C64" s="82">
        <v>39941</v>
      </c>
      <c r="D64" s="42"/>
      <c r="E64" s="43"/>
      <c r="F64" s="44"/>
      <c r="G64" s="45"/>
    </row>
    <row r="65" spans="1:3" s="27" customFormat="1" ht="25.5" customHeight="1">
      <c r="A65" s="71" t="s">
        <v>521</v>
      </c>
      <c r="B65" s="84" t="s">
        <v>527</v>
      </c>
      <c r="C65" s="33">
        <f>C66+C67+C69</f>
        <v>154900</v>
      </c>
    </row>
    <row r="66" spans="1:3" s="27" customFormat="1" ht="36" customHeight="1">
      <c r="A66" s="72" t="s">
        <v>550</v>
      </c>
      <c r="B66" s="85" t="s">
        <v>551</v>
      </c>
      <c r="C66" s="34">
        <v>1000</v>
      </c>
    </row>
    <row r="67" spans="1:3" ht="31.5">
      <c r="A67" s="72" t="s">
        <v>522</v>
      </c>
      <c r="B67" s="85" t="s">
        <v>85</v>
      </c>
      <c r="C67" s="34">
        <f>C68</f>
        <v>150900</v>
      </c>
    </row>
    <row r="68" spans="1:3" ht="47.25">
      <c r="A68" s="72" t="s">
        <v>513</v>
      </c>
      <c r="B68" s="85" t="s">
        <v>474</v>
      </c>
      <c r="C68" s="34">
        <v>150900</v>
      </c>
    </row>
    <row r="69" spans="1:3" ht="31.5">
      <c r="A69" s="71" t="s">
        <v>518</v>
      </c>
      <c r="B69" s="84" t="s">
        <v>110</v>
      </c>
      <c r="C69" s="33">
        <f>C70</f>
        <v>3000</v>
      </c>
    </row>
    <row r="70" spans="1:3" ht="31.5">
      <c r="A70" s="72" t="s">
        <v>512</v>
      </c>
      <c r="B70" s="85" t="s">
        <v>109</v>
      </c>
      <c r="C70" s="34">
        <v>3000</v>
      </c>
    </row>
    <row r="71" spans="1:3" ht="15.75">
      <c r="A71" s="71" t="s">
        <v>523</v>
      </c>
      <c r="B71" s="84" t="s">
        <v>495</v>
      </c>
      <c r="C71" s="33">
        <f>C72+C76</f>
        <v>10000</v>
      </c>
    </row>
    <row r="72" spans="1:3" ht="63">
      <c r="A72" s="72" t="s">
        <v>524</v>
      </c>
      <c r="B72" s="85" t="s">
        <v>497</v>
      </c>
      <c r="C72" s="34">
        <f>C73</f>
        <v>5000</v>
      </c>
    </row>
    <row r="73" spans="1:3" ht="62.25" customHeight="1">
      <c r="A73" s="72" t="s">
        <v>509</v>
      </c>
      <c r="B73" s="85" t="s">
        <v>498</v>
      </c>
      <c r="C73" s="34">
        <v>5000</v>
      </c>
    </row>
    <row r="74" spans="1:3" ht="18.75" customHeight="1" hidden="1">
      <c r="A74" s="71" t="s">
        <v>525</v>
      </c>
      <c r="B74" s="84" t="s">
        <v>500</v>
      </c>
      <c r="C74" s="33">
        <f>C75</f>
        <v>0</v>
      </c>
    </row>
    <row r="75" spans="1:3" ht="23.25" customHeight="1" hidden="1">
      <c r="A75" s="72" t="s">
        <v>508</v>
      </c>
      <c r="B75" s="85" t="s">
        <v>158</v>
      </c>
      <c r="C75" s="34"/>
    </row>
    <row r="76" spans="1:3" ht="23.25" customHeight="1">
      <c r="A76" s="72" t="s">
        <v>525</v>
      </c>
      <c r="B76" s="85" t="s">
        <v>500</v>
      </c>
      <c r="C76" s="34">
        <f>C77</f>
        <v>5000</v>
      </c>
    </row>
    <row r="77" spans="1:3" ht="32.25" customHeight="1">
      <c r="A77" s="72" t="s">
        <v>508</v>
      </c>
      <c r="B77" s="85" t="s">
        <v>158</v>
      </c>
      <c r="C77" s="34">
        <v>5000</v>
      </c>
    </row>
    <row r="78" spans="1:4" ht="15.75">
      <c r="A78" s="289" t="s">
        <v>86</v>
      </c>
      <c r="B78" s="290"/>
      <c r="C78" s="33">
        <f>C8+C41</f>
        <v>57749701</v>
      </c>
      <c r="D78" t="s">
        <v>734</v>
      </c>
    </row>
  </sheetData>
  <sheetProtection/>
  <mergeCells count="6">
    <mergeCell ref="A78:B78"/>
    <mergeCell ref="A1:C1"/>
    <mergeCell ref="A4:C4"/>
    <mergeCell ref="B6:B7"/>
    <mergeCell ref="C6:C7"/>
    <mergeCell ref="A3:C3"/>
  </mergeCells>
  <printOptions/>
  <pageMargins left="0.5905511811023623" right="0.1968503937007874" top="0.3937007874015748" bottom="0.3937007874015748" header="0.5118110236220472" footer="0.5118110236220472"/>
  <pageSetup fitToHeight="5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78"/>
  <sheetViews>
    <sheetView zoomScalePageLayoutView="0" workbookViewId="0" topLeftCell="A67">
      <selection activeCell="B65" sqref="B65"/>
    </sheetView>
  </sheetViews>
  <sheetFormatPr defaultColWidth="9.140625" defaultRowHeight="15"/>
  <cols>
    <col min="1" max="1" width="24.140625" style="36" customWidth="1"/>
    <col min="2" max="2" width="74.00390625" style="36" customWidth="1"/>
    <col min="3" max="3" width="16.28125" style="37" customWidth="1"/>
    <col min="4" max="4" width="15.140625" style="0" customWidth="1"/>
    <col min="5" max="5" width="2.8515625" style="0" customWidth="1"/>
  </cols>
  <sheetData>
    <row r="1" spans="1:4" ht="73.5" customHeight="1">
      <c r="A1" s="268" t="s">
        <v>713</v>
      </c>
      <c r="B1" s="280" t="s">
        <v>740</v>
      </c>
      <c r="C1" s="280"/>
      <c r="D1" s="280"/>
    </row>
    <row r="2" spans="1:4" ht="21" customHeight="1">
      <c r="A2" s="268"/>
      <c r="B2" s="269"/>
      <c r="C2" s="269"/>
      <c r="D2" s="269"/>
    </row>
    <row r="3" spans="1:6" ht="68.25" customHeight="1">
      <c r="A3" s="302" t="s">
        <v>745</v>
      </c>
      <c r="B3" s="303"/>
      <c r="C3" s="303"/>
      <c r="D3" s="303"/>
      <c r="E3" s="2"/>
      <c r="F3" s="2"/>
    </row>
    <row r="4" spans="1:3" ht="30.75" customHeight="1">
      <c r="A4" s="291" t="s">
        <v>692</v>
      </c>
      <c r="B4" s="292"/>
      <c r="C4" s="292"/>
    </row>
    <row r="5" ht="15" customHeight="1" thickBot="1">
      <c r="C5" s="37" t="s">
        <v>293</v>
      </c>
    </row>
    <row r="6" spans="1:4" ht="17.25" customHeight="1">
      <c r="A6" s="223" t="s">
        <v>61</v>
      </c>
      <c r="B6" s="296" t="s">
        <v>63</v>
      </c>
      <c r="C6" s="298" t="s">
        <v>594</v>
      </c>
      <c r="D6" s="300" t="s">
        <v>693</v>
      </c>
    </row>
    <row r="7" spans="1:4" ht="33.75" customHeight="1">
      <c r="A7" s="224" t="s">
        <v>62</v>
      </c>
      <c r="B7" s="297"/>
      <c r="C7" s="299"/>
      <c r="D7" s="301"/>
    </row>
    <row r="8" spans="1:4" ht="24" customHeight="1">
      <c r="A8" s="71" t="s">
        <v>64</v>
      </c>
      <c r="B8" s="71" t="s">
        <v>473</v>
      </c>
      <c r="C8" s="33">
        <f>C9+C14+C23+C33+C35+C20</f>
        <v>1522000</v>
      </c>
      <c r="D8" s="33">
        <f>D9+D14+D23+D33+D35+D20</f>
        <v>1702400</v>
      </c>
    </row>
    <row r="9" spans="1:4" ht="20.25" customHeight="1">
      <c r="A9" s="71" t="s">
        <v>65</v>
      </c>
      <c r="B9" s="71" t="s">
        <v>66</v>
      </c>
      <c r="C9" s="33">
        <f>C10</f>
        <v>1052000</v>
      </c>
      <c r="D9" s="33">
        <f>D10</f>
        <v>1218300</v>
      </c>
    </row>
    <row r="10" spans="1:4" ht="21.75" customHeight="1">
      <c r="A10" s="71" t="s">
        <v>67</v>
      </c>
      <c r="B10" s="71" t="s">
        <v>68</v>
      </c>
      <c r="C10" s="33">
        <f>C11+C12+C13</f>
        <v>1052000</v>
      </c>
      <c r="D10" s="33">
        <f>D11+D12+D13</f>
        <v>1218300</v>
      </c>
    </row>
    <row r="11" spans="1:4" s="26" customFormat="1" ht="73.5" customHeight="1">
      <c r="A11" s="72" t="s">
        <v>69</v>
      </c>
      <c r="B11" s="85" t="s">
        <v>491</v>
      </c>
      <c r="C11" s="207">
        <v>1051000</v>
      </c>
      <c r="D11" s="207">
        <v>1217300</v>
      </c>
    </row>
    <row r="12" spans="1:4" s="26" customFormat="1" ht="104.25" customHeight="1">
      <c r="A12" s="72" t="s">
        <v>70</v>
      </c>
      <c r="B12" s="85" t="s">
        <v>492</v>
      </c>
      <c r="C12" s="207">
        <v>1000</v>
      </c>
      <c r="D12" s="207">
        <v>1000</v>
      </c>
    </row>
    <row r="13" spans="1:4" s="26" customFormat="1" ht="64.5" customHeight="1" hidden="1">
      <c r="A13" s="72" t="s">
        <v>71</v>
      </c>
      <c r="B13" s="85" t="s">
        <v>493</v>
      </c>
      <c r="C13" s="207">
        <v>0</v>
      </c>
      <c r="D13" s="207">
        <v>0</v>
      </c>
    </row>
    <row r="14" spans="1:4" s="26" customFormat="1" ht="39.75" customHeight="1">
      <c r="A14" s="73" t="s">
        <v>467</v>
      </c>
      <c r="B14" s="73" t="s">
        <v>468</v>
      </c>
      <c r="C14" s="208">
        <f>C15</f>
        <v>181000</v>
      </c>
      <c r="D14" s="208">
        <f>D15</f>
        <v>189100</v>
      </c>
    </row>
    <row r="15" spans="1:4" s="26" customFormat="1" ht="39.75" customHeight="1">
      <c r="A15" s="74" t="s">
        <v>298</v>
      </c>
      <c r="B15" s="87" t="s">
        <v>299</v>
      </c>
      <c r="C15" s="209">
        <f>C16+C17+C18+C19</f>
        <v>181000</v>
      </c>
      <c r="D15" s="209">
        <f>D16+D17+D18+D19</f>
        <v>189100</v>
      </c>
    </row>
    <row r="16" spans="1:4" s="26" customFormat="1" ht="72.75" customHeight="1">
      <c r="A16" s="72" t="s">
        <v>541</v>
      </c>
      <c r="B16" s="85" t="s">
        <v>0</v>
      </c>
      <c r="C16" s="207">
        <v>84000</v>
      </c>
      <c r="D16" s="207">
        <v>84000</v>
      </c>
    </row>
    <row r="17" spans="1:4" s="26" customFormat="1" ht="85.5" customHeight="1">
      <c r="A17" s="72" t="s">
        <v>540</v>
      </c>
      <c r="B17" s="85" t="s">
        <v>1</v>
      </c>
      <c r="C17" s="207">
        <v>1000</v>
      </c>
      <c r="D17" s="207">
        <v>1000</v>
      </c>
    </row>
    <row r="18" spans="1:4" s="26" customFormat="1" ht="60.75" customHeight="1">
      <c r="A18" s="72" t="s">
        <v>539</v>
      </c>
      <c r="B18" s="85" t="s">
        <v>2</v>
      </c>
      <c r="C18" s="207">
        <v>96000</v>
      </c>
      <c r="D18" s="207">
        <v>104100</v>
      </c>
    </row>
    <row r="19" spans="1:4" s="26" customFormat="1" ht="75" customHeight="1" hidden="1">
      <c r="A19" s="72" t="s">
        <v>538</v>
      </c>
      <c r="B19" s="85" t="s">
        <v>317</v>
      </c>
      <c r="C19" s="207">
        <v>0</v>
      </c>
      <c r="D19" s="207">
        <v>0</v>
      </c>
    </row>
    <row r="20" spans="1:4" s="26" customFormat="1" ht="0.75" customHeight="1">
      <c r="A20" s="73" t="s">
        <v>543</v>
      </c>
      <c r="B20" s="86" t="s">
        <v>544</v>
      </c>
      <c r="C20" s="234">
        <f>C21</f>
        <v>0</v>
      </c>
      <c r="D20" s="234">
        <f>D21</f>
        <v>0</v>
      </c>
    </row>
    <row r="21" spans="1:4" s="26" customFormat="1" ht="75" customHeight="1" hidden="1">
      <c r="A21" s="71" t="s">
        <v>545</v>
      </c>
      <c r="B21" s="84" t="s">
        <v>548</v>
      </c>
      <c r="C21" s="210">
        <f>C22</f>
        <v>0</v>
      </c>
      <c r="D21" s="210">
        <f>D22</f>
        <v>0</v>
      </c>
    </row>
    <row r="22" spans="1:4" s="26" customFormat="1" ht="75" customHeight="1" hidden="1">
      <c r="A22" s="72" t="s">
        <v>546</v>
      </c>
      <c r="B22" s="85" t="s">
        <v>548</v>
      </c>
      <c r="C22" s="207">
        <v>0</v>
      </c>
      <c r="D22" s="207">
        <v>0</v>
      </c>
    </row>
    <row r="23" spans="1:4" ht="19.5" customHeight="1">
      <c r="A23" s="71" t="s">
        <v>72</v>
      </c>
      <c r="B23" s="71" t="s">
        <v>73</v>
      </c>
      <c r="C23" s="208">
        <f>C24+C26</f>
        <v>289000</v>
      </c>
      <c r="D23" s="208">
        <f>D24+D26</f>
        <v>295000</v>
      </c>
    </row>
    <row r="24" spans="1:4" ht="19.5" customHeight="1">
      <c r="A24" s="71" t="s">
        <v>74</v>
      </c>
      <c r="B24" s="71" t="s">
        <v>75</v>
      </c>
      <c r="C24" s="208">
        <f>C25</f>
        <v>87000</v>
      </c>
      <c r="D24" s="208">
        <f>D25</f>
        <v>87000</v>
      </c>
    </row>
    <row r="25" spans="1:4" s="26" customFormat="1" ht="54" customHeight="1">
      <c r="A25" s="72" t="s">
        <v>76</v>
      </c>
      <c r="B25" s="72" t="s">
        <v>502</v>
      </c>
      <c r="C25" s="207">
        <v>87000</v>
      </c>
      <c r="D25" s="207">
        <v>87000</v>
      </c>
    </row>
    <row r="26" spans="1:4" ht="18.75" customHeight="1">
      <c r="A26" s="71" t="s">
        <v>77</v>
      </c>
      <c r="B26" s="71" t="s">
        <v>78</v>
      </c>
      <c r="C26" s="208">
        <f>C27+C29</f>
        <v>202000</v>
      </c>
      <c r="D26" s="208">
        <f>D27+D29</f>
        <v>208000</v>
      </c>
    </row>
    <row r="27" spans="1:4" ht="24" customHeight="1">
      <c r="A27" s="72" t="s">
        <v>416</v>
      </c>
      <c r="B27" s="71" t="s">
        <v>165</v>
      </c>
      <c r="C27" s="208">
        <f>C28</f>
        <v>163000</v>
      </c>
      <c r="D27" s="208">
        <f>D28</f>
        <v>169000</v>
      </c>
    </row>
    <row r="28" spans="1:4" s="26" customFormat="1" ht="42.75" customHeight="1">
      <c r="A28" s="75" t="s">
        <v>415</v>
      </c>
      <c r="B28" s="72" t="s">
        <v>471</v>
      </c>
      <c r="C28" s="209">
        <v>163000</v>
      </c>
      <c r="D28" s="207">
        <v>169000</v>
      </c>
    </row>
    <row r="29" spans="1:4" ht="27.75" customHeight="1">
      <c r="A29" s="72" t="s">
        <v>418</v>
      </c>
      <c r="B29" s="71" t="s">
        <v>164</v>
      </c>
      <c r="C29" s="208">
        <f>C30</f>
        <v>39000</v>
      </c>
      <c r="D29" s="208">
        <f>D30</f>
        <v>39000</v>
      </c>
    </row>
    <row r="30" spans="1:4" s="26" customFormat="1" ht="36.75" customHeight="1">
      <c r="A30" s="72" t="s">
        <v>417</v>
      </c>
      <c r="B30" s="72" t="s">
        <v>472</v>
      </c>
      <c r="C30" s="207">
        <v>39000</v>
      </c>
      <c r="D30" s="207">
        <v>39000</v>
      </c>
    </row>
    <row r="31" spans="1:4" s="26" customFormat="1" ht="52.5" customHeight="1" hidden="1">
      <c r="A31" s="76" t="s">
        <v>300</v>
      </c>
      <c r="B31" s="76" t="s">
        <v>301</v>
      </c>
      <c r="C31" s="207"/>
      <c r="D31" s="207"/>
    </row>
    <row r="32" spans="1:4" s="26" customFormat="1" ht="52.5" customHeight="1" hidden="1">
      <c r="A32" s="74" t="s">
        <v>302</v>
      </c>
      <c r="B32" s="74" t="s">
        <v>3</v>
      </c>
      <c r="C32" s="207"/>
      <c r="D32" s="207"/>
    </row>
    <row r="33" spans="1:4" s="26" customFormat="1" ht="81" customHeight="1" hidden="1">
      <c r="A33" s="59" t="s">
        <v>345</v>
      </c>
      <c r="B33" s="59" t="s">
        <v>4</v>
      </c>
      <c r="C33" s="207"/>
      <c r="D33" s="207"/>
    </row>
    <row r="34" spans="1:4" s="26" customFormat="1" ht="62.25" customHeight="1" hidden="1">
      <c r="A34" s="59" t="s">
        <v>13</v>
      </c>
      <c r="B34" s="59" t="s">
        <v>305</v>
      </c>
      <c r="C34" s="207"/>
      <c r="D34" s="207"/>
    </row>
    <row r="35" spans="1:4" s="26" customFormat="1" ht="38.25" customHeight="1" hidden="1">
      <c r="A35" s="71" t="s">
        <v>330</v>
      </c>
      <c r="B35" s="77" t="s">
        <v>331</v>
      </c>
      <c r="C35" s="207"/>
      <c r="D35" s="207"/>
    </row>
    <row r="36" spans="1:4" s="26" customFormat="1" ht="91.5" customHeight="1" hidden="1">
      <c r="A36" s="74" t="s">
        <v>306</v>
      </c>
      <c r="B36" s="74" t="s">
        <v>5</v>
      </c>
      <c r="C36" s="207"/>
      <c r="D36" s="207"/>
    </row>
    <row r="37" spans="1:4" s="26" customFormat="1" ht="91.5" customHeight="1" hidden="1">
      <c r="A37" s="74" t="s">
        <v>308</v>
      </c>
      <c r="B37" s="74" t="s">
        <v>6</v>
      </c>
      <c r="C37" s="207"/>
      <c r="D37" s="207"/>
    </row>
    <row r="38" spans="1:4" s="26" customFormat="1" ht="81.75" customHeight="1" hidden="1">
      <c r="A38" s="72" t="s">
        <v>17</v>
      </c>
      <c r="B38" s="78" t="s">
        <v>7</v>
      </c>
      <c r="C38" s="207"/>
      <c r="D38" s="207"/>
    </row>
    <row r="39" spans="1:4" s="4" customFormat="1" ht="23.25" customHeight="1">
      <c r="A39" s="79" t="s">
        <v>79</v>
      </c>
      <c r="B39" s="79" t="s">
        <v>80</v>
      </c>
      <c r="C39" s="208">
        <f>C40</f>
        <v>42144746.79</v>
      </c>
      <c r="D39" s="208">
        <f>D40</f>
        <v>5924500</v>
      </c>
    </row>
    <row r="40" spans="1:4" s="14" customFormat="1" ht="35.25" customHeight="1">
      <c r="A40" s="71" t="s">
        <v>81</v>
      </c>
      <c r="B40" s="71" t="s">
        <v>82</v>
      </c>
      <c r="C40" s="208">
        <f>C41+C55+C64+C68</f>
        <v>42144746.79</v>
      </c>
      <c r="D40" s="208">
        <f>D41+D55+D64+D68</f>
        <v>5924500</v>
      </c>
    </row>
    <row r="41" spans="1:4" ht="34.5" customHeight="1">
      <c r="A41" s="71" t="s">
        <v>519</v>
      </c>
      <c r="B41" s="71" t="s">
        <v>83</v>
      </c>
      <c r="C41" s="208">
        <f>C42</f>
        <v>5748600</v>
      </c>
      <c r="D41" s="208">
        <f>D42</f>
        <v>5748600</v>
      </c>
    </row>
    <row r="42" spans="1:4" ht="33.75" customHeight="1">
      <c r="A42" s="72" t="s">
        <v>563</v>
      </c>
      <c r="B42" s="72" t="s">
        <v>84</v>
      </c>
      <c r="C42" s="209">
        <f>C43</f>
        <v>5748600</v>
      </c>
      <c r="D42" s="209">
        <f>D43</f>
        <v>5748600</v>
      </c>
    </row>
    <row r="43" spans="1:4" s="26" customFormat="1" ht="36" customHeight="1">
      <c r="A43" s="72" t="s">
        <v>562</v>
      </c>
      <c r="B43" s="72" t="s">
        <v>564</v>
      </c>
      <c r="C43" s="207">
        <v>5748600</v>
      </c>
      <c r="D43" s="207">
        <v>5748600</v>
      </c>
    </row>
    <row r="44" spans="1:4" s="26" customFormat="1" ht="0.75" customHeight="1">
      <c r="A44" s="80" t="s">
        <v>520</v>
      </c>
      <c r="B44" s="76" t="s">
        <v>88</v>
      </c>
      <c r="C44" s="208">
        <f>C45</f>
        <v>0</v>
      </c>
      <c r="D44" s="208">
        <f>D45</f>
        <v>0</v>
      </c>
    </row>
    <row r="45" spans="1:4" s="26" customFormat="1" ht="35.25" customHeight="1">
      <c r="A45" s="74" t="s">
        <v>515</v>
      </c>
      <c r="B45" s="74" t="s">
        <v>87</v>
      </c>
      <c r="C45" s="207">
        <v>0</v>
      </c>
      <c r="D45" s="207">
        <v>0</v>
      </c>
    </row>
    <row r="46" spans="1:4" s="26" customFormat="1" ht="36" customHeight="1" hidden="1">
      <c r="A46" s="76" t="s">
        <v>310</v>
      </c>
      <c r="B46" s="76" t="s">
        <v>311</v>
      </c>
      <c r="C46" s="207">
        <f>SUM(C47+C50+C53)</f>
        <v>0</v>
      </c>
      <c r="D46" s="207"/>
    </row>
    <row r="47" spans="1:4" s="26" customFormat="1" ht="98.25" customHeight="1" hidden="1">
      <c r="A47" s="81" t="s">
        <v>333</v>
      </c>
      <c r="B47" s="81" t="s">
        <v>8</v>
      </c>
      <c r="C47" s="207"/>
      <c r="D47" s="207"/>
    </row>
    <row r="48" spans="1:9" s="26" customFormat="1" ht="25.5" customHeight="1" hidden="1">
      <c r="A48" s="81" t="s">
        <v>335</v>
      </c>
      <c r="B48" s="81" t="s">
        <v>9</v>
      </c>
      <c r="C48" s="207"/>
      <c r="D48" s="207"/>
      <c r="F48" s="42"/>
      <c r="G48" s="42"/>
      <c r="H48" s="42"/>
      <c r="I48" s="42"/>
    </row>
    <row r="49" spans="1:9" s="26" customFormat="1" ht="68.25" customHeight="1" hidden="1">
      <c r="A49" s="81" t="s">
        <v>323</v>
      </c>
      <c r="B49" s="81" t="s">
        <v>318</v>
      </c>
      <c r="C49" s="207"/>
      <c r="D49" s="207"/>
      <c r="F49" s="42"/>
      <c r="G49" s="42"/>
      <c r="H49" s="42"/>
      <c r="I49" s="42"/>
    </row>
    <row r="50" spans="1:9" s="26" customFormat="1" ht="66.75" customHeight="1" hidden="1">
      <c r="A50" s="81" t="s">
        <v>337</v>
      </c>
      <c r="B50" s="81" t="s">
        <v>338</v>
      </c>
      <c r="C50" s="207"/>
      <c r="D50" s="207"/>
      <c r="F50" s="42"/>
      <c r="G50" s="42"/>
      <c r="H50" s="42"/>
      <c r="I50" s="42"/>
    </row>
    <row r="51" spans="1:9" s="26" customFormat="1" ht="69.75" customHeight="1" hidden="1">
      <c r="A51" s="81" t="s">
        <v>339</v>
      </c>
      <c r="B51" s="81" t="s">
        <v>340</v>
      </c>
      <c r="C51" s="207"/>
      <c r="D51" s="207"/>
      <c r="F51" s="42"/>
      <c r="G51" s="43"/>
      <c r="H51" s="44"/>
      <c r="I51" s="45"/>
    </row>
    <row r="52" spans="1:9" s="26" customFormat="1" ht="53.25" customHeight="1" hidden="1">
      <c r="A52" s="81" t="s">
        <v>324</v>
      </c>
      <c r="B52" s="81" t="s">
        <v>319</v>
      </c>
      <c r="C52" s="207"/>
      <c r="D52" s="207"/>
      <c r="F52" s="42"/>
      <c r="G52" s="43"/>
      <c r="H52" s="44"/>
      <c r="I52" s="45"/>
    </row>
    <row r="53" spans="1:9" s="26" customFormat="1" ht="33.75" customHeight="1" hidden="1">
      <c r="A53" s="76" t="s">
        <v>312</v>
      </c>
      <c r="B53" s="76" t="s">
        <v>313</v>
      </c>
      <c r="C53" s="207"/>
      <c r="D53" s="207"/>
      <c r="F53" s="42"/>
      <c r="G53" s="43"/>
      <c r="H53" s="44"/>
      <c r="I53" s="45"/>
    </row>
    <row r="54" spans="1:9" s="26" customFormat="1" ht="21" customHeight="1" hidden="1">
      <c r="A54" s="74" t="s">
        <v>21</v>
      </c>
      <c r="B54" s="74" t="s">
        <v>314</v>
      </c>
      <c r="C54" s="207"/>
      <c r="D54" s="207"/>
      <c r="F54" s="42"/>
      <c r="G54" s="43"/>
      <c r="H54" s="44"/>
      <c r="I54" s="45"/>
    </row>
    <row r="55" spans="1:9" s="26" customFormat="1" ht="33.75" customHeight="1">
      <c r="A55" s="76" t="s">
        <v>587</v>
      </c>
      <c r="B55" s="76" t="s">
        <v>103</v>
      </c>
      <c r="C55" s="210">
        <f>C56+C62+C58+C60</f>
        <v>36246646.79</v>
      </c>
      <c r="D55" s="210">
        <f>D56+D62</f>
        <v>23000</v>
      </c>
      <c r="F55" s="42"/>
      <c r="G55" s="43"/>
      <c r="H55" s="44"/>
      <c r="I55" s="45"/>
    </row>
    <row r="56" spans="1:9" s="26" customFormat="1" ht="33.75" customHeight="1">
      <c r="A56" s="74" t="s">
        <v>646</v>
      </c>
      <c r="B56" s="87" t="s">
        <v>648</v>
      </c>
      <c r="C56" s="207">
        <f>C57</f>
        <v>0</v>
      </c>
      <c r="D56" s="207">
        <f>D57</f>
        <v>0</v>
      </c>
      <c r="F56" s="42"/>
      <c r="G56" s="43"/>
      <c r="H56" s="44"/>
      <c r="I56" s="45"/>
    </row>
    <row r="57" spans="1:9" s="26" customFormat="1" ht="33.75" customHeight="1">
      <c r="A57" s="74" t="s">
        <v>645</v>
      </c>
      <c r="B57" s="87" t="s">
        <v>647</v>
      </c>
      <c r="C57" s="207">
        <v>0</v>
      </c>
      <c r="D57" s="207">
        <v>0</v>
      </c>
      <c r="F57" s="42"/>
      <c r="G57" s="43"/>
      <c r="H57" s="44"/>
      <c r="I57" s="45"/>
    </row>
    <row r="58" spans="1:9" s="26" customFormat="1" ht="94.5" customHeight="1">
      <c r="A58" s="74" t="s">
        <v>755</v>
      </c>
      <c r="B58" s="273" t="s">
        <v>738</v>
      </c>
      <c r="C58" s="82">
        <f>C59</f>
        <v>31068646.79</v>
      </c>
      <c r="D58" s="207">
        <v>0</v>
      </c>
      <c r="F58" s="42"/>
      <c r="G58" s="43"/>
      <c r="H58" s="44"/>
      <c r="I58" s="45"/>
    </row>
    <row r="59" spans="1:9" s="26" customFormat="1" ht="96.75" customHeight="1">
      <c r="A59" s="74" t="s">
        <v>756</v>
      </c>
      <c r="B59" s="273" t="s">
        <v>739</v>
      </c>
      <c r="C59" s="82">
        <v>31068646.79</v>
      </c>
      <c r="D59" s="207">
        <v>0</v>
      </c>
      <c r="F59" s="42"/>
      <c r="G59" s="43"/>
      <c r="H59" s="44"/>
      <c r="I59" s="45"/>
    </row>
    <row r="60" spans="1:9" s="26" customFormat="1" ht="80.25" customHeight="1">
      <c r="A60" s="74" t="s">
        <v>757</v>
      </c>
      <c r="B60" s="273" t="s">
        <v>743</v>
      </c>
      <c r="C60" s="82">
        <f>C61</f>
        <v>155000</v>
      </c>
      <c r="D60" s="207">
        <v>0</v>
      </c>
      <c r="F60" s="42"/>
      <c r="G60" s="43"/>
      <c r="H60" s="44"/>
      <c r="I60" s="45"/>
    </row>
    <row r="61" spans="1:9" s="26" customFormat="1" ht="75.75" customHeight="1">
      <c r="A61" s="74" t="s">
        <v>758</v>
      </c>
      <c r="B61" s="273" t="s">
        <v>744</v>
      </c>
      <c r="C61" s="82">
        <v>155000</v>
      </c>
      <c r="D61" s="207">
        <v>0</v>
      </c>
      <c r="F61" s="42"/>
      <c r="G61" s="43"/>
      <c r="H61" s="44"/>
      <c r="I61" s="45"/>
    </row>
    <row r="62" spans="1:9" s="26" customFormat="1" ht="21.75" customHeight="1">
      <c r="A62" s="74" t="s">
        <v>588</v>
      </c>
      <c r="B62" s="74" t="s">
        <v>313</v>
      </c>
      <c r="C62" s="207">
        <f>C63</f>
        <v>5023000</v>
      </c>
      <c r="D62" s="207">
        <f>D63</f>
        <v>23000</v>
      </c>
      <c r="F62" s="42"/>
      <c r="G62" s="43"/>
      <c r="H62" s="44"/>
      <c r="I62" s="45"/>
    </row>
    <row r="63" spans="1:9" s="26" customFormat="1" ht="18.75" customHeight="1">
      <c r="A63" s="74" t="s">
        <v>514</v>
      </c>
      <c r="B63" s="74" t="s">
        <v>314</v>
      </c>
      <c r="C63" s="207">
        <v>5023000</v>
      </c>
      <c r="D63" s="207">
        <v>23000</v>
      </c>
      <c r="F63" s="42"/>
      <c r="G63" s="43"/>
      <c r="H63" s="44"/>
      <c r="I63" s="45"/>
    </row>
    <row r="64" spans="1:4" s="27" customFormat="1" ht="28.5" customHeight="1">
      <c r="A64" s="71" t="s">
        <v>521</v>
      </c>
      <c r="B64" s="71" t="s">
        <v>528</v>
      </c>
      <c r="C64" s="208">
        <f>C65+C66</f>
        <v>146500</v>
      </c>
      <c r="D64" s="208">
        <f>D65+D66</f>
        <v>149900</v>
      </c>
    </row>
    <row r="65" spans="1:4" s="27" customFormat="1" ht="33" customHeight="1">
      <c r="A65" s="72" t="s">
        <v>552</v>
      </c>
      <c r="B65" s="72" t="s">
        <v>553</v>
      </c>
      <c r="C65" s="209">
        <v>1000</v>
      </c>
      <c r="D65" s="209">
        <v>1000</v>
      </c>
    </row>
    <row r="66" spans="1:4" ht="31.5">
      <c r="A66" s="72" t="s">
        <v>522</v>
      </c>
      <c r="B66" s="72" t="s">
        <v>85</v>
      </c>
      <c r="C66" s="209">
        <f>C67</f>
        <v>145500</v>
      </c>
      <c r="D66" s="209">
        <f>D67</f>
        <v>148900</v>
      </c>
    </row>
    <row r="67" spans="1:4" ht="47.25">
      <c r="A67" s="72" t="s">
        <v>513</v>
      </c>
      <c r="B67" s="72" t="s">
        <v>474</v>
      </c>
      <c r="C67" s="207">
        <v>145500</v>
      </c>
      <c r="D67" s="207">
        <v>148900</v>
      </c>
    </row>
    <row r="68" spans="1:4" ht="31.5">
      <c r="A68" s="71" t="s">
        <v>518</v>
      </c>
      <c r="B68" s="84" t="s">
        <v>110</v>
      </c>
      <c r="C68" s="33">
        <f>C69</f>
        <v>3000</v>
      </c>
      <c r="D68" s="210">
        <f>D69</f>
        <v>3000</v>
      </c>
    </row>
    <row r="69" spans="1:4" ht="30" customHeight="1">
      <c r="A69" s="72" t="s">
        <v>512</v>
      </c>
      <c r="B69" s="85" t="s">
        <v>109</v>
      </c>
      <c r="C69" s="34">
        <v>3000</v>
      </c>
      <c r="D69" s="207">
        <v>3000</v>
      </c>
    </row>
    <row r="70" spans="1:4" ht="15.75" hidden="1">
      <c r="A70" s="71" t="s">
        <v>494</v>
      </c>
      <c r="B70" s="84" t="s">
        <v>495</v>
      </c>
      <c r="C70" s="33">
        <f>C71</f>
        <v>0</v>
      </c>
      <c r="D70" s="207">
        <f>D71</f>
        <v>0</v>
      </c>
    </row>
    <row r="71" spans="1:4" ht="63" hidden="1">
      <c r="A71" s="72" t="s">
        <v>496</v>
      </c>
      <c r="B71" s="85" t="s">
        <v>497</v>
      </c>
      <c r="C71" s="34">
        <f>C72</f>
        <v>0</v>
      </c>
      <c r="D71" s="207">
        <f>D72</f>
        <v>0</v>
      </c>
    </row>
    <row r="72" spans="1:4" ht="63" hidden="1">
      <c r="A72" s="72" t="s">
        <v>455</v>
      </c>
      <c r="B72" s="85" t="s">
        <v>498</v>
      </c>
      <c r="C72" s="34"/>
      <c r="D72" s="207"/>
    </row>
    <row r="73" spans="1:4" ht="15.75" hidden="1">
      <c r="A73" s="71" t="s">
        <v>499</v>
      </c>
      <c r="B73" s="84" t="s">
        <v>500</v>
      </c>
      <c r="C73" s="33">
        <f>C74</f>
        <v>0</v>
      </c>
      <c r="D73" s="210">
        <f>D74</f>
        <v>0</v>
      </c>
    </row>
    <row r="74" spans="1:4" ht="31.5" hidden="1">
      <c r="A74" s="72" t="s">
        <v>456</v>
      </c>
      <c r="B74" s="85" t="s">
        <v>158</v>
      </c>
      <c r="C74" s="34"/>
      <c r="D74" s="207"/>
    </row>
    <row r="75" spans="1:4" ht="15.75" hidden="1">
      <c r="A75" s="71" t="s">
        <v>523</v>
      </c>
      <c r="B75" s="84" t="s">
        <v>495</v>
      </c>
      <c r="C75" s="33">
        <f>C76</f>
        <v>0</v>
      </c>
      <c r="D75" s="210">
        <f>D76</f>
        <v>0</v>
      </c>
    </row>
    <row r="76" spans="1:4" ht="54.75" customHeight="1" hidden="1">
      <c r="A76" s="72" t="s">
        <v>524</v>
      </c>
      <c r="B76" s="85" t="s">
        <v>497</v>
      </c>
      <c r="C76" s="34">
        <f>C77</f>
        <v>0</v>
      </c>
      <c r="D76" s="207">
        <f>D77</f>
        <v>0</v>
      </c>
    </row>
    <row r="77" spans="1:4" ht="63" customHeight="1" hidden="1">
      <c r="A77" s="72" t="s">
        <v>554</v>
      </c>
      <c r="B77" s="85" t="s">
        <v>498</v>
      </c>
      <c r="C77" s="34">
        <v>0</v>
      </c>
      <c r="D77" s="207">
        <v>0</v>
      </c>
    </row>
    <row r="78" spans="1:5" ht="15.75">
      <c r="A78" s="289" t="s">
        <v>86</v>
      </c>
      <c r="B78" s="289"/>
      <c r="C78" s="33">
        <f>C8+C39</f>
        <v>43666746.79</v>
      </c>
      <c r="D78" s="33">
        <f>D8+D39</f>
        <v>7626900</v>
      </c>
      <c r="E78" t="s">
        <v>734</v>
      </c>
    </row>
  </sheetData>
  <sheetProtection/>
  <mergeCells count="7">
    <mergeCell ref="A78:B78"/>
    <mergeCell ref="A4:C4"/>
    <mergeCell ref="B6:B7"/>
    <mergeCell ref="C6:C7"/>
    <mergeCell ref="D6:D7"/>
    <mergeCell ref="B1:D1"/>
    <mergeCell ref="A3:D3"/>
  </mergeCells>
  <printOptions/>
  <pageMargins left="0.5905511811023623" right="0.1968503937007874" top="0.1968503937007874" bottom="0.1968503937007874" header="0.5118110236220472" footer="0.5118110236220472"/>
  <pageSetup fitToHeight="4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9"/>
  <sheetViews>
    <sheetView view="pageBreakPreview" zoomScaleSheetLayoutView="100" zoomScalePageLayoutView="0" workbookViewId="0" topLeftCell="A5">
      <selection activeCell="C5" sqref="C5:C8"/>
    </sheetView>
  </sheetViews>
  <sheetFormatPr defaultColWidth="9.140625" defaultRowHeight="15"/>
  <cols>
    <col min="1" max="1" width="14.57421875" style="5" customWidth="1"/>
    <col min="2" max="2" width="25.7109375" style="0" customWidth="1"/>
    <col min="3" max="3" width="87.421875" style="0" customWidth="1"/>
  </cols>
  <sheetData>
    <row r="1" spans="1:3" ht="92.25" customHeight="1">
      <c r="A1" s="287" t="s">
        <v>722</v>
      </c>
      <c r="B1" s="288"/>
      <c r="C1" s="288"/>
    </row>
    <row r="2" spans="1:3" ht="15.75">
      <c r="A2" s="305" t="s">
        <v>25</v>
      </c>
      <c r="B2" s="305"/>
      <c r="C2" s="305"/>
    </row>
    <row r="3" spans="1:3" ht="57.75" customHeight="1">
      <c r="A3" s="284" t="s">
        <v>732</v>
      </c>
      <c r="B3" s="308"/>
      <c r="C3" s="308"/>
    </row>
    <row r="4" spans="1:3" ht="33" customHeight="1">
      <c r="A4" s="307" t="s">
        <v>24</v>
      </c>
      <c r="B4" s="307"/>
      <c r="C4" s="307"/>
    </row>
    <row r="5" spans="1:3" ht="36" customHeight="1">
      <c r="A5" s="304" t="s">
        <v>23</v>
      </c>
      <c r="B5" s="304"/>
      <c r="C5" s="304" t="s">
        <v>10</v>
      </c>
    </row>
    <row r="6" spans="1:3" ht="15.75" customHeight="1">
      <c r="A6" s="309" t="s">
        <v>504</v>
      </c>
      <c r="B6" s="304" t="s">
        <v>26</v>
      </c>
      <c r="C6" s="304"/>
    </row>
    <row r="7" spans="1:3" ht="15.75" customHeight="1">
      <c r="A7" s="310"/>
      <c r="B7" s="304"/>
      <c r="C7" s="304"/>
    </row>
    <row r="8" spans="1:3" ht="15.75" customHeight="1">
      <c r="A8" s="311"/>
      <c r="B8" s="304"/>
      <c r="C8" s="304"/>
    </row>
    <row r="9" spans="1:3" ht="36" customHeight="1">
      <c r="A9" s="216" t="s">
        <v>27</v>
      </c>
      <c r="B9" s="306" t="s">
        <v>11</v>
      </c>
      <c r="C9" s="306"/>
    </row>
    <row r="10" spans="1:3" ht="63.75" customHeight="1">
      <c r="A10" s="216" t="s">
        <v>27</v>
      </c>
      <c r="B10" s="59" t="s">
        <v>549</v>
      </c>
      <c r="C10" s="59" t="s">
        <v>12</v>
      </c>
    </row>
    <row r="11" spans="1:3" ht="63.75" customHeight="1">
      <c r="A11" s="216" t="s">
        <v>27</v>
      </c>
      <c r="B11" s="59" t="s">
        <v>578</v>
      </c>
      <c r="C11" s="59" t="s">
        <v>579</v>
      </c>
    </row>
    <row r="12" spans="1:6" ht="46.5" customHeight="1">
      <c r="A12" s="216" t="s">
        <v>27</v>
      </c>
      <c r="B12" s="59" t="s">
        <v>13</v>
      </c>
      <c r="C12" s="59" t="s">
        <v>530</v>
      </c>
      <c r="F12" s="4"/>
    </row>
    <row r="13" spans="1:6" ht="36.75" customHeight="1">
      <c r="A13" s="216" t="s">
        <v>27</v>
      </c>
      <c r="B13" s="72" t="s">
        <v>147</v>
      </c>
      <c r="C13" s="72" t="s">
        <v>148</v>
      </c>
      <c r="F13" s="4"/>
    </row>
    <row r="14" spans="1:3" ht="31.5" customHeight="1">
      <c r="A14" s="216" t="s">
        <v>27</v>
      </c>
      <c r="B14" s="59" t="s">
        <v>14</v>
      </c>
      <c r="C14" s="59" t="s">
        <v>531</v>
      </c>
    </row>
    <row r="15" spans="1:3" ht="68.25" customHeight="1">
      <c r="A15" s="216" t="s">
        <v>27</v>
      </c>
      <c r="B15" s="59" t="s">
        <v>15</v>
      </c>
      <c r="C15" s="59" t="s">
        <v>149</v>
      </c>
    </row>
    <row r="16" spans="1:3" ht="66" customHeight="1">
      <c r="A16" s="216" t="s">
        <v>27</v>
      </c>
      <c r="B16" s="59" t="s">
        <v>16</v>
      </c>
      <c r="C16" s="59" t="s">
        <v>150</v>
      </c>
    </row>
    <row r="17" spans="1:3" ht="67.5" customHeight="1">
      <c r="A17" s="216" t="s">
        <v>27</v>
      </c>
      <c r="B17" s="59" t="s">
        <v>17</v>
      </c>
      <c r="C17" s="59" t="s">
        <v>151</v>
      </c>
    </row>
    <row r="18" spans="1:3" ht="65.25" customHeight="1">
      <c r="A18" s="216" t="s">
        <v>27</v>
      </c>
      <c r="B18" s="59" t="s">
        <v>18</v>
      </c>
      <c r="C18" s="59" t="s">
        <v>532</v>
      </c>
    </row>
    <row r="19" spans="1:3" ht="39" customHeight="1" hidden="1" thickBot="1">
      <c r="A19" s="216"/>
      <c r="B19" s="59"/>
      <c r="C19" s="59"/>
    </row>
    <row r="20" spans="1:3" ht="21.75" customHeight="1">
      <c r="A20" s="216" t="s">
        <v>27</v>
      </c>
      <c r="B20" s="59" t="s">
        <v>19</v>
      </c>
      <c r="C20" s="59" t="s">
        <v>152</v>
      </c>
    </row>
    <row r="21" spans="1:3" ht="20.25" customHeight="1">
      <c r="A21" s="216" t="s">
        <v>27</v>
      </c>
      <c r="B21" s="59" t="s">
        <v>20</v>
      </c>
      <c r="C21" s="59" t="s">
        <v>153</v>
      </c>
    </row>
    <row r="22" spans="1:3" ht="31.5" customHeight="1">
      <c r="A22" s="216" t="s">
        <v>27</v>
      </c>
      <c r="B22" s="59" t="s">
        <v>515</v>
      </c>
      <c r="C22" s="59" t="s">
        <v>87</v>
      </c>
    </row>
    <row r="23" spans="1:3" ht="33" customHeight="1">
      <c r="A23" s="216" t="s">
        <v>27</v>
      </c>
      <c r="B23" s="59" t="s">
        <v>562</v>
      </c>
      <c r="C23" s="59" t="s">
        <v>577</v>
      </c>
    </row>
    <row r="24" spans="1:3" ht="24" customHeight="1">
      <c r="A24" s="216" t="s">
        <v>27</v>
      </c>
      <c r="B24" s="59" t="s">
        <v>580</v>
      </c>
      <c r="C24" s="59" t="s">
        <v>581</v>
      </c>
    </row>
    <row r="25" spans="1:3" ht="36.75" customHeight="1">
      <c r="A25" s="216" t="s">
        <v>27</v>
      </c>
      <c r="B25" s="59" t="s">
        <v>645</v>
      </c>
      <c r="C25" s="59" t="s">
        <v>649</v>
      </c>
    </row>
    <row r="26" spans="1:3" ht="53.25" customHeight="1">
      <c r="A26" s="216" t="s">
        <v>27</v>
      </c>
      <c r="B26" s="59" t="s">
        <v>707</v>
      </c>
      <c r="C26" s="59" t="s">
        <v>708</v>
      </c>
    </row>
    <row r="27" spans="1:3" ht="24" customHeight="1">
      <c r="A27" s="216" t="s">
        <v>27</v>
      </c>
      <c r="B27" s="59" t="s">
        <v>514</v>
      </c>
      <c r="C27" s="59" t="s">
        <v>584</v>
      </c>
    </row>
    <row r="28" spans="1:3" ht="33" customHeight="1">
      <c r="A28" s="216" t="s">
        <v>27</v>
      </c>
      <c r="B28" s="59" t="s">
        <v>582</v>
      </c>
      <c r="C28" s="59" t="s">
        <v>583</v>
      </c>
    </row>
    <row r="29" spans="1:3" ht="34.5" customHeight="1">
      <c r="A29" s="216" t="s">
        <v>27</v>
      </c>
      <c r="B29" s="72" t="s">
        <v>513</v>
      </c>
      <c r="C29" s="59" t="s">
        <v>154</v>
      </c>
    </row>
    <row r="30" spans="1:3" ht="38.25" customHeight="1">
      <c r="A30" s="216" t="s">
        <v>27</v>
      </c>
      <c r="B30" s="72" t="s">
        <v>512</v>
      </c>
      <c r="C30" s="59" t="s">
        <v>529</v>
      </c>
    </row>
    <row r="31" spans="1:3" ht="24" customHeight="1">
      <c r="A31" s="216" t="s">
        <v>27</v>
      </c>
      <c r="B31" s="59" t="s">
        <v>511</v>
      </c>
      <c r="C31" s="59" t="s">
        <v>155</v>
      </c>
    </row>
    <row r="32" spans="1:3" ht="52.5" customHeight="1">
      <c r="A32" s="216" t="s">
        <v>27</v>
      </c>
      <c r="B32" s="59" t="s">
        <v>509</v>
      </c>
      <c r="C32" s="59" t="s">
        <v>156</v>
      </c>
    </row>
    <row r="33" spans="1:3" ht="52.5" customHeight="1">
      <c r="A33" s="216" t="s">
        <v>27</v>
      </c>
      <c r="B33" s="72" t="s">
        <v>510</v>
      </c>
      <c r="C33" s="59" t="s">
        <v>157</v>
      </c>
    </row>
    <row r="34" spans="1:3" ht="35.25" customHeight="1">
      <c r="A34" s="216" t="s">
        <v>27</v>
      </c>
      <c r="B34" s="59" t="s">
        <v>508</v>
      </c>
      <c r="C34" s="59" t="s">
        <v>158</v>
      </c>
    </row>
    <row r="35" spans="1:3" ht="36.75" customHeight="1">
      <c r="A35" s="216" t="s">
        <v>27</v>
      </c>
      <c r="B35" s="59" t="s">
        <v>507</v>
      </c>
      <c r="C35" s="59" t="s">
        <v>159</v>
      </c>
    </row>
    <row r="36" spans="1:3" ht="21" customHeight="1">
      <c r="A36" s="216" t="s">
        <v>27</v>
      </c>
      <c r="B36" s="72" t="s">
        <v>506</v>
      </c>
      <c r="C36" s="59" t="s">
        <v>235</v>
      </c>
    </row>
    <row r="37" spans="1:3" ht="82.5" customHeight="1">
      <c r="A37" s="216" t="s">
        <v>27</v>
      </c>
      <c r="B37" s="59" t="s">
        <v>526</v>
      </c>
      <c r="C37" s="59" t="s">
        <v>533</v>
      </c>
    </row>
    <row r="38" spans="1:3" ht="51" customHeight="1">
      <c r="A38" s="216" t="s">
        <v>27</v>
      </c>
      <c r="B38" s="59" t="s">
        <v>516</v>
      </c>
      <c r="C38" s="59" t="s">
        <v>534</v>
      </c>
    </row>
    <row r="39" spans="1:3" ht="31.5">
      <c r="A39" s="216" t="s">
        <v>27</v>
      </c>
      <c r="B39" s="72" t="s">
        <v>517</v>
      </c>
      <c r="C39" s="74" t="s">
        <v>503</v>
      </c>
    </row>
  </sheetData>
  <sheetProtection/>
  <mergeCells count="9">
    <mergeCell ref="A1:C1"/>
    <mergeCell ref="B6:B8"/>
    <mergeCell ref="C5:C8"/>
    <mergeCell ref="A2:C2"/>
    <mergeCell ref="B9:C9"/>
    <mergeCell ref="A5:B5"/>
    <mergeCell ref="A4:C4"/>
    <mergeCell ref="A3:C3"/>
    <mergeCell ref="A6:A8"/>
  </mergeCells>
  <printOptions/>
  <pageMargins left="0.7" right="0.34" top="0.4" bottom="0.41" header="0.3" footer="0.3"/>
  <pageSetup fitToHeight="0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C34"/>
  <sheetViews>
    <sheetView view="pageBreakPreview" zoomScaleSheetLayoutView="100" zoomScalePageLayoutView="0" workbookViewId="0" topLeftCell="A19">
      <selection activeCell="A5" sqref="A5:C5"/>
    </sheetView>
  </sheetViews>
  <sheetFormatPr defaultColWidth="9.140625" defaultRowHeight="15"/>
  <cols>
    <col min="1" max="1" width="13.28125" style="3" customWidth="1"/>
    <col min="2" max="2" width="24.7109375" style="0" customWidth="1"/>
    <col min="3" max="3" width="70.00390625" style="0" customWidth="1"/>
  </cols>
  <sheetData>
    <row r="2" spans="1:3" ht="80.25" customHeight="1">
      <c r="A2" s="287" t="s">
        <v>723</v>
      </c>
      <c r="B2" s="288"/>
      <c r="C2" s="288"/>
    </row>
    <row r="5" spans="1:3" ht="17.25">
      <c r="A5" s="313" t="s">
        <v>60</v>
      </c>
      <c r="B5" s="313"/>
      <c r="C5" s="313"/>
    </row>
    <row r="7" spans="1:3" ht="35.25" customHeight="1">
      <c r="A7" s="312" t="s">
        <v>23</v>
      </c>
      <c r="B7" s="312"/>
      <c r="C7" s="304" t="s">
        <v>28</v>
      </c>
    </row>
    <row r="8" spans="1:3" ht="64.5" customHeight="1">
      <c r="A8" s="218" t="s">
        <v>59</v>
      </c>
      <c r="B8" s="217" t="s">
        <v>29</v>
      </c>
      <c r="C8" s="304"/>
    </row>
    <row r="9" spans="1:3" ht="24.75" customHeight="1">
      <c r="A9" s="213" t="s">
        <v>27</v>
      </c>
      <c r="B9" s="76" t="s">
        <v>30</v>
      </c>
      <c r="C9" s="214" t="s">
        <v>31</v>
      </c>
    </row>
    <row r="10" spans="1:3" ht="32.25" customHeight="1">
      <c r="A10" s="213" t="s">
        <v>27</v>
      </c>
      <c r="B10" s="76" t="s">
        <v>32</v>
      </c>
      <c r="C10" s="214" t="s">
        <v>429</v>
      </c>
    </row>
    <row r="11" spans="1:3" ht="36.75" customHeight="1">
      <c r="A11" s="213" t="s">
        <v>27</v>
      </c>
      <c r="B11" s="74" t="s">
        <v>33</v>
      </c>
      <c r="C11" s="59" t="s">
        <v>669</v>
      </c>
    </row>
    <row r="12" spans="1:3" ht="53.25" customHeight="1">
      <c r="A12" s="213" t="s">
        <v>27</v>
      </c>
      <c r="B12" s="74" t="s">
        <v>34</v>
      </c>
      <c r="C12" s="59" t="s">
        <v>709</v>
      </c>
    </row>
    <row r="13" spans="1:3" ht="35.25" customHeight="1">
      <c r="A13" s="213" t="s">
        <v>27</v>
      </c>
      <c r="B13" s="74" t="s">
        <v>35</v>
      </c>
      <c r="C13" s="59" t="s">
        <v>36</v>
      </c>
    </row>
    <row r="14" spans="1:3" ht="48.75" customHeight="1">
      <c r="A14" s="213" t="s">
        <v>27</v>
      </c>
      <c r="B14" s="74" t="s">
        <v>37</v>
      </c>
      <c r="C14" s="59" t="s">
        <v>535</v>
      </c>
    </row>
    <row r="15" spans="1:3" ht="39" customHeight="1">
      <c r="A15" s="213" t="s">
        <v>27</v>
      </c>
      <c r="B15" s="76" t="s">
        <v>38</v>
      </c>
      <c r="C15" s="214" t="s">
        <v>536</v>
      </c>
    </row>
    <row r="16" spans="1:3" ht="40.5" customHeight="1">
      <c r="A16" s="213" t="s">
        <v>27</v>
      </c>
      <c r="B16" s="74" t="s">
        <v>39</v>
      </c>
      <c r="C16" s="59" t="s">
        <v>670</v>
      </c>
    </row>
    <row r="17" spans="1:3" ht="51.75" customHeight="1">
      <c r="A17" s="213" t="s">
        <v>27</v>
      </c>
      <c r="B17" s="74" t="s">
        <v>40</v>
      </c>
      <c r="C17" s="59" t="s">
        <v>710</v>
      </c>
    </row>
    <row r="18" spans="1:3" ht="53.25" customHeight="1">
      <c r="A18" s="213" t="s">
        <v>27</v>
      </c>
      <c r="B18" s="74" t="s">
        <v>41</v>
      </c>
      <c r="C18" s="59" t="s">
        <v>42</v>
      </c>
    </row>
    <row r="19" spans="1:3" ht="55.5" customHeight="1">
      <c r="A19" s="213" t="s">
        <v>27</v>
      </c>
      <c r="B19" s="74" t="s">
        <v>43</v>
      </c>
      <c r="C19" s="59" t="s">
        <v>160</v>
      </c>
    </row>
    <row r="20" spans="1:3" ht="33.75" customHeight="1">
      <c r="A20" s="213" t="s">
        <v>27</v>
      </c>
      <c r="B20" s="76" t="s">
        <v>44</v>
      </c>
      <c r="C20" s="214" t="s">
        <v>45</v>
      </c>
    </row>
    <row r="21" spans="1:3" ht="18" customHeight="1">
      <c r="A21" s="213" t="s">
        <v>27</v>
      </c>
      <c r="B21" s="74" t="s">
        <v>46</v>
      </c>
      <c r="C21" s="59" t="s">
        <v>47</v>
      </c>
    </row>
    <row r="22" spans="1:3" ht="16.5" customHeight="1">
      <c r="A22" s="213" t="s">
        <v>27</v>
      </c>
      <c r="B22" s="59" t="s">
        <v>48</v>
      </c>
      <c r="C22" s="59" t="s">
        <v>49</v>
      </c>
    </row>
    <row r="23" spans="1:3" ht="35.25" customHeight="1">
      <c r="A23" s="213" t="s">
        <v>27</v>
      </c>
      <c r="B23" s="59" t="s">
        <v>50</v>
      </c>
      <c r="C23" s="59" t="s">
        <v>162</v>
      </c>
    </row>
    <row r="24" spans="1:3" ht="31.5" customHeight="1">
      <c r="A24" s="213" t="s">
        <v>27</v>
      </c>
      <c r="B24" s="59" t="s">
        <v>51</v>
      </c>
      <c r="C24" s="59" t="s">
        <v>161</v>
      </c>
    </row>
    <row r="25" spans="1:3" ht="22.5" customHeight="1">
      <c r="A25" s="213" t="s">
        <v>27</v>
      </c>
      <c r="B25" s="59" t="s">
        <v>52</v>
      </c>
      <c r="C25" s="59" t="s">
        <v>53</v>
      </c>
    </row>
    <row r="26" spans="1:3" ht="21.75" customHeight="1">
      <c r="A26" s="213" t="s">
        <v>27</v>
      </c>
      <c r="B26" s="59" t="s">
        <v>54</v>
      </c>
      <c r="C26" s="59" t="s">
        <v>55</v>
      </c>
    </row>
    <row r="27" spans="1:3" ht="35.25" customHeight="1">
      <c r="A27" s="213" t="s">
        <v>27</v>
      </c>
      <c r="B27" s="59" t="s">
        <v>56</v>
      </c>
      <c r="C27" s="59" t="s">
        <v>57</v>
      </c>
    </row>
    <row r="28" spans="1:3" ht="35.25" customHeight="1">
      <c r="A28" s="213" t="s">
        <v>27</v>
      </c>
      <c r="B28" s="59" t="s">
        <v>58</v>
      </c>
      <c r="C28" s="59" t="s">
        <v>163</v>
      </c>
    </row>
    <row r="29" spans="1:3" ht="35.25" customHeight="1">
      <c r="A29" s="213" t="s">
        <v>27</v>
      </c>
      <c r="B29" s="59" t="s">
        <v>568</v>
      </c>
      <c r="C29" s="214" t="s">
        <v>566</v>
      </c>
    </row>
    <row r="30" spans="1:3" ht="35.25" customHeight="1">
      <c r="A30" s="213" t="s">
        <v>27</v>
      </c>
      <c r="B30" s="59" t="s">
        <v>565</v>
      </c>
      <c r="C30" s="59" t="s">
        <v>569</v>
      </c>
    </row>
    <row r="31" spans="1:3" ht="35.25" customHeight="1">
      <c r="A31" s="213" t="s">
        <v>27</v>
      </c>
      <c r="B31" s="59" t="s">
        <v>567</v>
      </c>
      <c r="C31" s="59" t="s">
        <v>570</v>
      </c>
    </row>
    <row r="32" spans="1:3" ht="35.25" customHeight="1">
      <c r="A32" s="213" t="s">
        <v>27</v>
      </c>
      <c r="B32" s="59" t="s">
        <v>573</v>
      </c>
      <c r="C32" s="59" t="s">
        <v>571</v>
      </c>
    </row>
    <row r="33" spans="1:3" ht="35.25" customHeight="1">
      <c r="A33" s="213" t="s">
        <v>27</v>
      </c>
      <c r="B33" s="59" t="s">
        <v>572</v>
      </c>
      <c r="C33" s="59" t="s">
        <v>575</v>
      </c>
    </row>
    <row r="34" spans="1:3" ht="34.5" customHeight="1">
      <c r="A34" s="213" t="s">
        <v>27</v>
      </c>
      <c r="B34" s="59" t="s">
        <v>574</v>
      </c>
      <c r="C34" s="59" t="s">
        <v>576</v>
      </c>
    </row>
  </sheetData>
  <sheetProtection/>
  <mergeCells count="4">
    <mergeCell ref="A7:B7"/>
    <mergeCell ref="C7:C8"/>
    <mergeCell ref="A5:C5"/>
    <mergeCell ref="A2:C2"/>
  </mergeCells>
  <printOptions/>
  <pageMargins left="0.7086614173228347" right="0.5118110236220472" top="0.31496062992125984" bottom="0.4724409448818898" header="0.2362204724409449" footer="0.2362204724409449"/>
  <pageSetup fitToHeight="1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6"/>
  <sheetViews>
    <sheetView view="pageBreakPreview"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22.57421875" style="0" customWidth="1"/>
    <col min="2" max="2" width="56.28125" style="0" customWidth="1"/>
    <col min="3" max="3" width="17.7109375" style="0" customWidth="1"/>
  </cols>
  <sheetData>
    <row r="1" spans="1:3" ht="116.25" customHeight="1">
      <c r="A1" s="287" t="s">
        <v>724</v>
      </c>
      <c r="B1" s="288"/>
      <c r="C1" s="288"/>
    </row>
    <row r="2" spans="1:2" ht="45.75" customHeight="1">
      <c r="A2" s="314" t="s">
        <v>595</v>
      </c>
      <c r="B2" s="315"/>
    </row>
    <row r="3" spans="1:2" ht="20.25" customHeight="1">
      <c r="A3" s="314" t="s">
        <v>733</v>
      </c>
      <c r="B3" s="314"/>
    </row>
    <row r="4" ht="15.75" thickBot="1"/>
    <row r="5" spans="1:2" ht="21.75" customHeight="1">
      <c r="A5" s="225" t="s">
        <v>175</v>
      </c>
      <c r="B5" s="226" t="s">
        <v>173</v>
      </c>
    </row>
    <row r="6" spans="1:2" ht="36.75" customHeight="1" thickBot="1">
      <c r="A6" s="6" t="s">
        <v>27</v>
      </c>
      <c r="B6" s="7" t="s">
        <v>174</v>
      </c>
    </row>
  </sheetData>
  <sheetProtection/>
  <mergeCells count="3">
    <mergeCell ref="A2:B2"/>
    <mergeCell ref="A3:B3"/>
    <mergeCell ref="A1:C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94"/>
  <sheetViews>
    <sheetView view="pageBreakPreview" zoomScaleSheetLayoutView="100" zoomScalePageLayoutView="0" workbookViewId="0" topLeftCell="A1">
      <selection activeCell="F226" sqref="F226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67" customWidth="1"/>
    <col min="6" max="6" width="16.57421875" style="8" customWidth="1"/>
    <col min="7" max="7" width="2.8515625" style="116" customWidth="1"/>
    <col min="8" max="8" width="19.57421875" style="2" customWidth="1"/>
  </cols>
  <sheetData>
    <row r="1" spans="1:7" ht="91.5" customHeight="1">
      <c r="A1" s="302" t="s">
        <v>778</v>
      </c>
      <c r="B1" s="302"/>
      <c r="C1" s="302"/>
      <c r="D1" s="302"/>
      <c r="E1" s="302"/>
      <c r="F1" s="302"/>
      <c r="G1" s="109"/>
    </row>
    <row r="2" spans="1:7" ht="91.5" customHeight="1">
      <c r="A2" s="302" t="s">
        <v>747</v>
      </c>
      <c r="B2" s="302"/>
      <c r="C2" s="302"/>
      <c r="D2" s="302"/>
      <c r="E2" s="302"/>
      <c r="F2" s="302"/>
      <c r="G2" s="109"/>
    </row>
    <row r="3" spans="1:7" ht="45" customHeight="1">
      <c r="A3" s="316" t="s">
        <v>694</v>
      </c>
      <c r="B3" s="316"/>
      <c r="C3" s="316"/>
      <c r="D3" s="316"/>
      <c r="E3" s="316"/>
      <c r="F3" s="316"/>
      <c r="G3" s="110"/>
    </row>
    <row r="4" spans="6:7" ht="15">
      <c r="F4" s="1" t="s">
        <v>292</v>
      </c>
      <c r="G4" s="111"/>
    </row>
    <row r="5" spans="1:7" ht="15.75">
      <c r="A5" s="227" t="s">
        <v>176</v>
      </c>
      <c r="B5" s="227" t="s">
        <v>178</v>
      </c>
      <c r="C5" s="317" t="s">
        <v>180</v>
      </c>
      <c r="D5" s="317" t="s">
        <v>181</v>
      </c>
      <c r="E5" s="304" t="s">
        <v>182</v>
      </c>
      <c r="F5" s="228" t="s">
        <v>183</v>
      </c>
      <c r="G5" s="106"/>
    </row>
    <row r="6" spans="1:7" ht="16.5" customHeight="1">
      <c r="A6" s="227" t="s">
        <v>177</v>
      </c>
      <c r="B6" s="227" t="s">
        <v>179</v>
      </c>
      <c r="C6" s="317"/>
      <c r="D6" s="317"/>
      <c r="E6" s="304"/>
      <c r="F6" s="228" t="s">
        <v>184</v>
      </c>
      <c r="G6" s="106"/>
    </row>
    <row r="7" spans="1:7" ht="15">
      <c r="A7" s="227"/>
      <c r="B7" s="227" t="s">
        <v>177</v>
      </c>
      <c r="C7" s="317"/>
      <c r="D7" s="317"/>
      <c r="E7" s="304"/>
      <c r="F7" s="229" t="s">
        <v>695</v>
      </c>
      <c r="G7" s="112"/>
    </row>
    <row r="8" spans="1:8" s="24" customFormat="1" ht="21" customHeight="1">
      <c r="A8" s="68" t="s">
        <v>214</v>
      </c>
      <c r="B8" s="68"/>
      <c r="C8" s="186"/>
      <c r="D8" s="186"/>
      <c r="E8" s="69" t="s">
        <v>374</v>
      </c>
      <c r="F8" s="70">
        <f>SUM(F9+F16+F32+F27)</f>
        <v>6871562.25</v>
      </c>
      <c r="G8" s="113"/>
      <c r="H8" s="118"/>
    </row>
    <row r="9" spans="1:8" s="24" customFormat="1" ht="33" customHeight="1">
      <c r="A9" s="17" t="s">
        <v>214</v>
      </c>
      <c r="B9" s="17" t="s">
        <v>216</v>
      </c>
      <c r="C9" s="185"/>
      <c r="D9" s="185"/>
      <c r="E9" s="62" t="s">
        <v>375</v>
      </c>
      <c r="F9" s="33">
        <f>F10</f>
        <v>997380.04</v>
      </c>
      <c r="G9" s="107"/>
      <c r="H9" s="118"/>
    </row>
    <row r="10" spans="1:7" ht="44.25" customHeight="1">
      <c r="A10" s="17" t="s">
        <v>214</v>
      </c>
      <c r="B10" s="17" t="s">
        <v>216</v>
      </c>
      <c r="C10" s="185" t="s">
        <v>250</v>
      </c>
      <c r="D10" s="185"/>
      <c r="E10" s="62" t="s">
        <v>376</v>
      </c>
      <c r="F10" s="33">
        <f>F11</f>
        <v>997380.04</v>
      </c>
      <c r="G10" s="107"/>
    </row>
    <row r="11" spans="1:7" ht="41.25" customHeight="1">
      <c r="A11" s="17" t="s">
        <v>214</v>
      </c>
      <c r="B11" s="17" t="s">
        <v>216</v>
      </c>
      <c r="C11" s="185" t="s">
        <v>249</v>
      </c>
      <c r="D11" s="185"/>
      <c r="E11" s="62" t="s">
        <v>95</v>
      </c>
      <c r="F11" s="33">
        <f>F12</f>
        <v>997380.04</v>
      </c>
      <c r="G11" s="107"/>
    </row>
    <row r="12" spans="1:7" ht="19.5" customHeight="1">
      <c r="A12" s="17" t="s">
        <v>214</v>
      </c>
      <c r="B12" s="17" t="s">
        <v>216</v>
      </c>
      <c r="C12" s="185" t="s">
        <v>276</v>
      </c>
      <c r="D12" s="185"/>
      <c r="E12" s="62" t="s">
        <v>377</v>
      </c>
      <c r="F12" s="33">
        <f>F13+F15+F14</f>
        <v>997380.04</v>
      </c>
      <c r="G12" s="107"/>
    </row>
    <row r="13" spans="1:7" ht="29.25" customHeight="1">
      <c r="A13" s="21" t="s">
        <v>214</v>
      </c>
      <c r="B13" s="21" t="s">
        <v>216</v>
      </c>
      <c r="C13" s="187" t="s">
        <v>276</v>
      </c>
      <c r="D13" s="187" t="s">
        <v>118</v>
      </c>
      <c r="E13" s="139" t="s">
        <v>122</v>
      </c>
      <c r="F13" s="34">
        <v>842760</v>
      </c>
      <c r="G13" s="107"/>
    </row>
    <row r="14" spans="1:7" ht="29.25" customHeight="1">
      <c r="A14" s="21" t="s">
        <v>214</v>
      </c>
      <c r="B14" s="21" t="s">
        <v>216</v>
      </c>
      <c r="C14" s="187" t="s">
        <v>276</v>
      </c>
      <c r="D14" s="187" t="s">
        <v>115</v>
      </c>
      <c r="E14" s="139" t="s">
        <v>125</v>
      </c>
      <c r="F14" s="34">
        <v>12460.04</v>
      </c>
      <c r="G14" s="107"/>
    </row>
    <row r="15" spans="1:7" ht="29.25" customHeight="1">
      <c r="A15" s="21" t="s">
        <v>214</v>
      </c>
      <c r="B15" s="21" t="s">
        <v>216</v>
      </c>
      <c r="C15" s="187" t="s">
        <v>276</v>
      </c>
      <c r="D15" s="187" t="s">
        <v>120</v>
      </c>
      <c r="E15" s="139" t="s">
        <v>126</v>
      </c>
      <c r="F15" s="34">
        <v>142160</v>
      </c>
      <c r="G15" s="107"/>
    </row>
    <row r="16" spans="1:8" s="24" customFormat="1" ht="43.5" customHeight="1">
      <c r="A16" s="17" t="s">
        <v>214</v>
      </c>
      <c r="B16" s="17" t="s">
        <v>218</v>
      </c>
      <c r="C16" s="185"/>
      <c r="D16" s="185"/>
      <c r="E16" s="62" t="s">
        <v>378</v>
      </c>
      <c r="F16" s="33">
        <f>F17</f>
        <v>1742630.25</v>
      </c>
      <c r="G16" s="107"/>
      <c r="H16" s="118"/>
    </row>
    <row r="17" spans="1:8" s="25" customFormat="1" ht="41.25" customHeight="1">
      <c r="A17" s="17" t="s">
        <v>214</v>
      </c>
      <c r="B17" s="17" t="s">
        <v>218</v>
      </c>
      <c r="C17" s="185" t="s">
        <v>250</v>
      </c>
      <c r="D17" s="185"/>
      <c r="E17" s="62" t="s">
        <v>376</v>
      </c>
      <c r="F17" s="33">
        <f>F18</f>
        <v>1742630.25</v>
      </c>
      <c r="G17" s="107"/>
      <c r="H17" s="119"/>
    </row>
    <row r="18" spans="1:7" ht="42" customHeight="1">
      <c r="A18" s="17" t="s">
        <v>214</v>
      </c>
      <c r="B18" s="17" t="s">
        <v>218</v>
      </c>
      <c r="C18" s="185" t="s">
        <v>249</v>
      </c>
      <c r="D18" s="185"/>
      <c r="E18" s="62" t="s">
        <v>379</v>
      </c>
      <c r="F18" s="33">
        <f>F19+F25+F23</f>
        <v>1742630.25</v>
      </c>
      <c r="G18" s="107"/>
    </row>
    <row r="19" spans="1:7" ht="22.5" customHeight="1">
      <c r="A19" s="17" t="s">
        <v>214</v>
      </c>
      <c r="B19" s="17" t="s">
        <v>218</v>
      </c>
      <c r="C19" s="185" t="s">
        <v>277</v>
      </c>
      <c r="D19" s="185"/>
      <c r="E19" s="62" t="s">
        <v>380</v>
      </c>
      <c r="F19" s="33">
        <f>SUM(F20:F22)</f>
        <v>1724517.25</v>
      </c>
      <c r="G19" s="107"/>
    </row>
    <row r="20" spans="1:7" ht="29.25" customHeight="1">
      <c r="A20" s="21" t="s">
        <v>214</v>
      </c>
      <c r="B20" s="21" t="s">
        <v>218</v>
      </c>
      <c r="C20" s="187" t="s">
        <v>277</v>
      </c>
      <c r="D20" s="187" t="s">
        <v>118</v>
      </c>
      <c r="E20" s="139" t="s">
        <v>122</v>
      </c>
      <c r="F20" s="34">
        <v>491620</v>
      </c>
      <c r="G20" s="107"/>
    </row>
    <row r="21" spans="1:8" s="25" customFormat="1" ht="24.75" customHeight="1">
      <c r="A21" s="21" t="s">
        <v>214</v>
      </c>
      <c r="B21" s="21" t="s">
        <v>218</v>
      </c>
      <c r="C21" s="187" t="s">
        <v>277</v>
      </c>
      <c r="D21" s="187" t="s">
        <v>115</v>
      </c>
      <c r="E21" s="139" t="s">
        <v>125</v>
      </c>
      <c r="F21" s="34">
        <v>1042497.25</v>
      </c>
      <c r="G21" s="107"/>
      <c r="H21" s="119"/>
    </row>
    <row r="22" spans="1:8" ht="29.25" customHeight="1">
      <c r="A22" s="21" t="s">
        <v>214</v>
      </c>
      <c r="B22" s="21" t="s">
        <v>218</v>
      </c>
      <c r="C22" s="187" t="s">
        <v>277</v>
      </c>
      <c r="D22" s="187" t="s">
        <v>120</v>
      </c>
      <c r="E22" s="63" t="s">
        <v>126</v>
      </c>
      <c r="F22" s="34">
        <v>190400</v>
      </c>
      <c r="G22" s="107"/>
      <c r="H22" s="120"/>
    </row>
    <row r="23" spans="1:8" ht="51">
      <c r="A23" s="17" t="s">
        <v>214</v>
      </c>
      <c r="B23" s="17" t="s">
        <v>218</v>
      </c>
      <c r="C23" s="185" t="s">
        <v>555</v>
      </c>
      <c r="D23" s="187"/>
      <c r="E23" s="62" t="s">
        <v>559</v>
      </c>
      <c r="F23" s="33">
        <f>F24</f>
        <v>1000</v>
      </c>
      <c r="G23" s="107"/>
      <c r="H23" s="120"/>
    </row>
    <row r="24" spans="1:8" ht="29.25" customHeight="1">
      <c r="A24" s="21" t="s">
        <v>214</v>
      </c>
      <c r="B24" s="21" t="s">
        <v>218</v>
      </c>
      <c r="C24" s="187" t="s">
        <v>555</v>
      </c>
      <c r="D24" s="187" t="s">
        <v>115</v>
      </c>
      <c r="E24" s="139" t="s">
        <v>125</v>
      </c>
      <c r="F24" s="34">
        <v>1000</v>
      </c>
      <c r="G24" s="107"/>
      <c r="H24" s="120"/>
    </row>
    <row r="25" spans="1:8" ht="29.25" customHeight="1">
      <c r="A25" s="21" t="s">
        <v>214</v>
      </c>
      <c r="B25" s="21" t="s">
        <v>218</v>
      </c>
      <c r="C25" s="185" t="s">
        <v>715</v>
      </c>
      <c r="D25" s="185"/>
      <c r="E25" s="62" t="s">
        <v>716</v>
      </c>
      <c r="F25" s="33">
        <f>F26</f>
        <v>17113</v>
      </c>
      <c r="G25" s="107"/>
      <c r="H25" s="120"/>
    </row>
    <row r="26" spans="1:8" ht="29.25" customHeight="1">
      <c r="A26" s="21" t="s">
        <v>214</v>
      </c>
      <c r="B26" s="21" t="s">
        <v>218</v>
      </c>
      <c r="C26" s="187" t="s">
        <v>715</v>
      </c>
      <c r="D26" s="187" t="s">
        <v>115</v>
      </c>
      <c r="E26" s="139" t="s">
        <v>125</v>
      </c>
      <c r="F26" s="34">
        <v>17113</v>
      </c>
      <c r="G26" s="107"/>
      <c r="H26" s="120"/>
    </row>
    <row r="27" spans="1:8" s="25" customFormat="1" ht="32.25" customHeight="1">
      <c r="A27" s="103" t="s">
        <v>214</v>
      </c>
      <c r="B27" s="103" t="s">
        <v>414</v>
      </c>
      <c r="C27" s="104"/>
      <c r="D27" s="104"/>
      <c r="E27" s="102" t="s">
        <v>96</v>
      </c>
      <c r="F27" s="33">
        <f>F28</f>
        <v>50000</v>
      </c>
      <c r="G27" s="107"/>
      <c r="H27" s="101"/>
    </row>
    <row r="28" spans="1:8" s="25" customFormat="1" ht="32.25" customHeight="1">
      <c r="A28" s="184" t="s">
        <v>214</v>
      </c>
      <c r="B28" s="184" t="s">
        <v>414</v>
      </c>
      <c r="C28" s="188" t="s">
        <v>250</v>
      </c>
      <c r="D28" s="188"/>
      <c r="E28" s="141" t="s">
        <v>97</v>
      </c>
      <c r="F28" s="33">
        <f>F29</f>
        <v>50000</v>
      </c>
      <c r="G28" s="107"/>
      <c r="H28" s="101"/>
    </row>
    <row r="29" spans="1:8" s="25" customFormat="1" ht="40.5" customHeight="1">
      <c r="A29" s="184" t="s">
        <v>214</v>
      </c>
      <c r="B29" s="184" t="s">
        <v>414</v>
      </c>
      <c r="C29" s="188" t="s">
        <v>249</v>
      </c>
      <c r="D29" s="188"/>
      <c r="E29" s="141" t="s">
        <v>98</v>
      </c>
      <c r="F29" s="33">
        <f>F30</f>
        <v>50000</v>
      </c>
      <c r="G29" s="107"/>
      <c r="H29" s="101"/>
    </row>
    <row r="30" spans="1:8" s="25" customFormat="1" ht="21.75" customHeight="1">
      <c r="A30" s="184" t="s">
        <v>214</v>
      </c>
      <c r="B30" s="184" t="s">
        <v>414</v>
      </c>
      <c r="C30" s="188" t="s">
        <v>100</v>
      </c>
      <c r="D30" s="188"/>
      <c r="E30" s="141" t="s">
        <v>99</v>
      </c>
      <c r="F30" s="33">
        <f>F31</f>
        <v>50000</v>
      </c>
      <c r="G30" s="107"/>
      <c r="H30" s="101"/>
    </row>
    <row r="31" spans="1:8" s="25" customFormat="1" ht="21" customHeight="1">
      <c r="A31" s="184" t="s">
        <v>214</v>
      </c>
      <c r="B31" s="184" t="s">
        <v>414</v>
      </c>
      <c r="C31" s="188" t="s">
        <v>100</v>
      </c>
      <c r="D31" s="188" t="s">
        <v>102</v>
      </c>
      <c r="E31" s="141" t="s">
        <v>101</v>
      </c>
      <c r="F31" s="33">
        <v>50000</v>
      </c>
      <c r="G31" s="107"/>
      <c r="H31" s="101"/>
    </row>
    <row r="32" spans="1:7" ht="21" customHeight="1">
      <c r="A32" s="54" t="s">
        <v>214</v>
      </c>
      <c r="B32" s="54">
        <v>13</v>
      </c>
      <c r="C32" s="189"/>
      <c r="D32" s="189"/>
      <c r="E32" s="64" t="s">
        <v>187</v>
      </c>
      <c r="F32" s="56">
        <f>F33+F40+F47+F37+F44</f>
        <v>4081551.96</v>
      </c>
      <c r="G32" s="108"/>
    </row>
    <row r="33" spans="1:7" ht="41.25" customHeight="1">
      <c r="A33" s="17" t="s">
        <v>214</v>
      </c>
      <c r="B33" s="17">
        <v>13</v>
      </c>
      <c r="C33" s="185" t="s">
        <v>260</v>
      </c>
      <c r="D33" s="185"/>
      <c r="E33" s="167" t="s">
        <v>602</v>
      </c>
      <c r="F33" s="33">
        <f>F34</f>
        <v>5000</v>
      </c>
      <c r="G33" s="107"/>
    </row>
    <row r="34" spans="1:7" ht="36" customHeight="1">
      <c r="A34" s="17" t="s">
        <v>214</v>
      </c>
      <c r="B34" s="17" t="s">
        <v>280</v>
      </c>
      <c r="C34" s="185" t="s">
        <v>258</v>
      </c>
      <c r="D34" s="185"/>
      <c r="E34" s="62" t="s">
        <v>259</v>
      </c>
      <c r="F34" s="33">
        <f>F35</f>
        <v>5000</v>
      </c>
      <c r="G34" s="107"/>
    </row>
    <row r="35" spans="1:7" ht="27.75" customHeight="1">
      <c r="A35" s="17" t="s">
        <v>214</v>
      </c>
      <c r="B35" s="17">
        <v>13</v>
      </c>
      <c r="C35" s="185" t="s">
        <v>257</v>
      </c>
      <c r="D35" s="185"/>
      <c r="E35" s="62" t="s">
        <v>383</v>
      </c>
      <c r="F35" s="33">
        <f>F36</f>
        <v>5000</v>
      </c>
      <c r="G35" s="107"/>
    </row>
    <row r="36" spans="1:7" ht="27.75" customHeight="1">
      <c r="A36" s="21" t="s">
        <v>214</v>
      </c>
      <c r="B36" s="21" t="s">
        <v>407</v>
      </c>
      <c r="C36" s="187" t="s">
        <v>257</v>
      </c>
      <c r="D36" s="187" t="s">
        <v>115</v>
      </c>
      <c r="E36" s="139" t="s">
        <v>125</v>
      </c>
      <c r="F36" s="34">
        <v>5000</v>
      </c>
      <c r="G36" s="107"/>
    </row>
    <row r="37" spans="1:7" ht="42.75" customHeight="1">
      <c r="A37" s="17" t="s">
        <v>214</v>
      </c>
      <c r="B37" s="17" t="s">
        <v>407</v>
      </c>
      <c r="C37" s="185" t="s">
        <v>480</v>
      </c>
      <c r="D37" s="185"/>
      <c r="E37" s="174" t="s">
        <v>615</v>
      </c>
      <c r="F37" s="33">
        <f>F38</f>
        <v>10000</v>
      </c>
      <c r="G37" s="107"/>
    </row>
    <row r="38" spans="1:7" ht="32.25" customHeight="1">
      <c r="A38" s="21" t="s">
        <v>214</v>
      </c>
      <c r="B38" s="21" t="s">
        <v>407</v>
      </c>
      <c r="C38" s="204" t="s">
        <v>481</v>
      </c>
      <c r="D38" s="187"/>
      <c r="E38" s="158" t="s">
        <v>485</v>
      </c>
      <c r="F38" s="34">
        <f>F39</f>
        <v>10000</v>
      </c>
      <c r="G38" s="107"/>
    </row>
    <row r="39" spans="1:7" ht="32.25" customHeight="1">
      <c r="A39" s="21" t="s">
        <v>214</v>
      </c>
      <c r="B39" s="21" t="s">
        <v>407</v>
      </c>
      <c r="C39" s="204" t="s">
        <v>482</v>
      </c>
      <c r="D39" s="187" t="s">
        <v>115</v>
      </c>
      <c r="E39" s="139" t="s">
        <v>125</v>
      </c>
      <c r="F39" s="34">
        <v>10000</v>
      </c>
      <c r="G39" s="107"/>
    </row>
    <row r="40" spans="1:8" s="24" customFormat="1" ht="32.25" customHeight="1">
      <c r="A40" s="17" t="s">
        <v>214</v>
      </c>
      <c r="B40" s="17" t="s">
        <v>407</v>
      </c>
      <c r="C40" s="153" t="s">
        <v>638</v>
      </c>
      <c r="D40" s="185"/>
      <c r="E40" s="138" t="s">
        <v>690</v>
      </c>
      <c r="F40" s="33">
        <f>F41</f>
        <v>735319.4299999999</v>
      </c>
      <c r="G40" s="244"/>
      <c r="H40" s="118"/>
    </row>
    <row r="41" spans="1:7" ht="32.25" customHeight="1">
      <c r="A41" s="21" t="s">
        <v>214</v>
      </c>
      <c r="B41" s="21" t="s">
        <v>407</v>
      </c>
      <c r="C41" s="204" t="s">
        <v>640</v>
      </c>
      <c r="D41" s="187"/>
      <c r="E41" s="139" t="s">
        <v>637</v>
      </c>
      <c r="F41" s="34">
        <f>F42+F43</f>
        <v>735319.4299999999</v>
      </c>
      <c r="G41" s="107"/>
    </row>
    <row r="42" spans="1:7" ht="32.25" customHeight="1">
      <c r="A42" s="21" t="s">
        <v>214</v>
      </c>
      <c r="B42" s="21" t="s">
        <v>407</v>
      </c>
      <c r="C42" s="204" t="s">
        <v>639</v>
      </c>
      <c r="D42" s="187" t="s">
        <v>115</v>
      </c>
      <c r="E42" s="139" t="s">
        <v>125</v>
      </c>
      <c r="F42" s="34">
        <v>327000</v>
      </c>
      <c r="G42" s="107"/>
    </row>
    <row r="43" spans="1:7" ht="32.25" customHeight="1">
      <c r="A43" s="21" t="s">
        <v>214</v>
      </c>
      <c r="B43" s="21" t="s">
        <v>407</v>
      </c>
      <c r="C43" s="204" t="s">
        <v>639</v>
      </c>
      <c r="D43" s="187" t="s">
        <v>120</v>
      </c>
      <c r="E43" s="139" t="s">
        <v>126</v>
      </c>
      <c r="F43" s="34">
        <v>408319.43</v>
      </c>
      <c r="G43" s="107"/>
    </row>
    <row r="44" spans="1:7" ht="32.25" customHeight="1">
      <c r="A44" s="21" t="s">
        <v>214</v>
      </c>
      <c r="B44" s="21" t="s">
        <v>407</v>
      </c>
      <c r="C44" s="185" t="s">
        <v>685</v>
      </c>
      <c r="D44" s="185"/>
      <c r="E44" s="62" t="s">
        <v>696</v>
      </c>
      <c r="F44" s="33">
        <f>F45</f>
        <v>1000</v>
      </c>
      <c r="G44" s="107"/>
    </row>
    <row r="45" spans="1:7" ht="32.25" customHeight="1">
      <c r="A45" s="21" t="s">
        <v>214</v>
      </c>
      <c r="B45" s="21" t="s">
        <v>407</v>
      </c>
      <c r="C45" s="187" t="s">
        <v>687</v>
      </c>
      <c r="D45" s="185"/>
      <c r="E45" s="141" t="s">
        <v>688</v>
      </c>
      <c r="F45" s="34">
        <f>F46</f>
        <v>1000</v>
      </c>
      <c r="G45" s="107"/>
    </row>
    <row r="46" spans="1:7" ht="32.25" customHeight="1">
      <c r="A46" s="21" t="s">
        <v>214</v>
      </c>
      <c r="B46" s="21" t="s">
        <v>407</v>
      </c>
      <c r="C46" s="187" t="s">
        <v>687</v>
      </c>
      <c r="D46" s="187" t="s">
        <v>115</v>
      </c>
      <c r="E46" s="139" t="s">
        <v>125</v>
      </c>
      <c r="F46" s="34">
        <v>1000</v>
      </c>
      <c r="G46" s="107"/>
    </row>
    <row r="47" spans="1:7" ht="40.5" customHeight="1">
      <c r="A47" s="17" t="s">
        <v>214</v>
      </c>
      <c r="B47" s="17">
        <v>13</v>
      </c>
      <c r="C47" s="185" t="s">
        <v>250</v>
      </c>
      <c r="D47" s="185"/>
      <c r="E47" s="62" t="s">
        <v>376</v>
      </c>
      <c r="F47" s="33">
        <f>F48</f>
        <v>3330232.53</v>
      </c>
      <c r="G47" s="107"/>
    </row>
    <row r="48" spans="1:7" ht="39" customHeight="1">
      <c r="A48" s="17" t="s">
        <v>214</v>
      </c>
      <c r="B48" s="17">
        <v>13</v>
      </c>
      <c r="C48" s="185" t="s">
        <v>249</v>
      </c>
      <c r="D48" s="185"/>
      <c r="E48" s="62" t="s">
        <v>379</v>
      </c>
      <c r="F48" s="33">
        <f>F53+F49</f>
        <v>3330232.53</v>
      </c>
      <c r="G48" s="107"/>
    </row>
    <row r="49" spans="1:7" ht="28.5" customHeight="1">
      <c r="A49" s="17" t="s">
        <v>214</v>
      </c>
      <c r="B49" s="17">
        <v>13</v>
      </c>
      <c r="C49" s="185" t="s">
        <v>279</v>
      </c>
      <c r="D49" s="185"/>
      <c r="E49" s="62" t="s">
        <v>419</v>
      </c>
      <c r="F49" s="33">
        <f>SUM(F50:F52)</f>
        <v>3318232.53</v>
      </c>
      <c r="G49" s="107"/>
    </row>
    <row r="50" spans="1:7" ht="28.5" customHeight="1">
      <c r="A50" s="21" t="s">
        <v>215</v>
      </c>
      <c r="B50" s="21">
        <v>12</v>
      </c>
      <c r="C50" s="187" t="s">
        <v>279</v>
      </c>
      <c r="D50" s="187" t="s">
        <v>118</v>
      </c>
      <c r="E50" s="139" t="s">
        <v>122</v>
      </c>
      <c r="F50" s="34">
        <v>2577608</v>
      </c>
      <c r="G50" s="107"/>
    </row>
    <row r="51" spans="1:8" s="25" customFormat="1" ht="42.75" customHeight="1">
      <c r="A51" s="21" t="s">
        <v>214</v>
      </c>
      <c r="B51" s="21" t="s">
        <v>407</v>
      </c>
      <c r="C51" s="187" t="s">
        <v>279</v>
      </c>
      <c r="D51" s="187" t="s">
        <v>115</v>
      </c>
      <c r="E51" s="139" t="s">
        <v>125</v>
      </c>
      <c r="F51" s="34">
        <v>137003.53</v>
      </c>
      <c r="G51" s="107"/>
      <c r="H51" s="119"/>
    </row>
    <row r="52" spans="1:8" s="25" customFormat="1" ht="27.75" customHeight="1">
      <c r="A52" s="21" t="s">
        <v>214</v>
      </c>
      <c r="B52" s="21" t="s">
        <v>407</v>
      </c>
      <c r="C52" s="187" t="s">
        <v>279</v>
      </c>
      <c r="D52" s="187" t="s">
        <v>120</v>
      </c>
      <c r="E52" s="139" t="s">
        <v>126</v>
      </c>
      <c r="F52" s="34">
        <v>603621</v>
      </c>
      <c r="G52" s="107"/>
      <c r="H52" s="119"/>
    </row>
    <row r="53" spans="1:7" ht="29.25" customHeight="1">
      <c r="A53" s="17" t="s">
        <v>214</v>
      </c>
      <c r="B53" s="17">
        <v>13</v>
      </c>
      <c r="C53" s="185" t="s">
        <v>278</v>
      </c>
      <c r="D53" s="185"/>
      <c r="E53" s="62" t="s">
        <v>232</v>
      </c>
      <c r="F53" s="33">
        <f>SUM(F54:F55)</f>
        <v>12000</v>
      </c>
      <c r="G53" s="107"/>
    </row>
    <row r="54" spans="1:7" ht="29.25" customHeight="1">
      <c r="A54" s="21" t="s">
        <v>214</v>
      </c>
      <c r="B54" s="21" t="s">
        <v>407</v>
      </c>
      <c r="C54" s="187" t="s">
        <v>278</v>
      </c>
      <c r="D54" s="187" t="s">
        <v>115</v>
      </c>
      <c r="E54" s="139" t="s">
        <v>125</v>
      </c>
      <c r="F54" s="34">
        <v>11000</v>
      </c>
      <c r="G54" s="107"/>
    </row>
    <row r="55" spans="1:8" ht="21" customHeight="1">
      <c r="A55" s="21" t="s">
        <v>214</v>
      </c>
      <c r="B55" s="21" t="s">
        <v>407</v>
      </c>
      <c r="C55" s="187" t="s">
        <v>278</v>
      </c>
      <c r="D55" s="187" t="s">
        <v>120</v>
      </c>
      <c r="E55" s="63" t="s">
        <v>126</v>
      </c>
      <c r="F55" s="34">
        <v>1000</v>
      </c>
      <c r="G55" s="107"/>
      <c r="H55" s="101"/>
    </row>
    <row r="56" spans="1:7" ht="20.25" customHeight="1">
      <c r="A56" s="68" t="s">
        <v>216</v>
      </c>
      <c r="B56" s="68"/>
      <c r="C56" s="186"/>
      <c r="D56" s="186"/>
      <c r="E56" s="69" t="s">
        <v>188</v>
      </c>
      <c r="F56" s="70">
        <f>F57</f>
        <v>150900</v>
      </c>
      <c r="G56" s="114"/>
    </row>
    <row r="57" spans="1:7" ht="18.75" customHeight="1">
      <c r="A57" s="17" t="s">
        <v>216</v>
      </c>
      <c r="B57" s="17" t="s">
        <v>217</v>
      </c>
      <c r="C57" s="185"/>
      <c r="D57" s="185"/>
      <c r="E57" s="62" t="s">
        <v>384</v>
      </c>
      <c r="F57" s="33">
        <f>F58</f>
        <v>150900</v>
      </c>
      <c r="G57" s="107"/>
    </row>
    <row r="58" spans="1:7" ht="43.5" customHeight="1">
      <c r="A58" s="17" t="s">
        <v>216</v>
      </c>
      <c r="B58" s="17" t="s">
        <v>217</v>
      </c>
      <c r="C58" s="185" t="s">
        <v>250</v>
      </c>
      <c r="D58" s="185"/>
      <c r="E58" s="62" t="s">
        <v>376</v>
      </c>
      <c r="F58" s="33">
        <f>F59</f>
        <v>150900</v>
      </c>
      <c r="G58" s="107"/>
    </row>
    <row r="59" spans="1:7" ht="40.5" customHeight="1">
      <c r="A59" s="17" t="s">
        <v>216</v>
      </c>
      <c r="B59" s="17" t="s">
        <v>217</v>
      </c>
      <c r="C59" s="185" t="s">
        <v>249</v>
      </c>
      <c r="D59" s="185"/>
      <c r="E59" s="62" t="s">
        <v>379</v>
      </c>
      <c r="F59" s="33">
        <f>F60</f>
        <v>150900</v>
      </c>
      <c r="G59" s="107"/>
    </row>
    <row r="60" spans="1:7" ht="29.25" customHeight="1">
      <c r="A60" s="17" t="s">
        <v>216</v>
      </c>
      <c r="B60" s="17" t="s">
        <v>217</v>
      </c>
      <c r="C60" s="185" t="s">
        <v>252</v>
      </c>
      <c r="D60" s="185"/>
      <c r="E60" s="62" t="s">
        <v>385</v>
      </c>
      <c r="F60" s="33">
        <f>SUM(F61:F62)</f>
        <v>150900</v>
      </c>
      <c r="G60" s="107"/>
    </row>
    <row r="61" spans="1:7" ht="29.25" customHeight="1">
      <c r="A61" s="21" t="s">
        <v>216</v>
      </c>
      <c r="B61" s="21" t="s">
        <v>217</v>
      </c>
      <c r="C61" s="187" t="s">
        <v>252</v>
      </c>
      <c r="D61" s="187" t="s">
        <v>118</v>
      </c>
      <c r="E61" s="139" t="s">
        <v>122</v>
      </c>
      <c r="F61" s="34">
        <v>130800</v>
      </c>
      <c r="G61" s="107"/>
    </row>
    <row r="62" spans="1:8" s="25" customFormat="1" ht="30" customHeight="1">
      <c r="A62" s="21" t="s">
        <v>216</v>
      </c>
      <c r="B62" s="21" t="s">
        <v>217</v>
      </c>
      <c r="C62" s="187" t="s">
        <v>252</v>
      </c>
      <c r="D62" s="187" t="s">
        <v>115</v>
      </c>
      <c r="E62" s="139" t="s">
        <v>125</v>
      </c>
      <c r="F62" s="34">
        <v>20100</v>
      </c>
      <c r="G62" s="107"/>
      <c r="H62" s="119"/>
    </row>
    <row r="63" spans="1:7" ht="40.5" customHeight="1">
      <c r="A63" s="68" t="s">
        <v>217</v>
      </c>
      <c r="B63" s="68"/>
      <c r="C63" s="186"/>
      <c r="D63" s="186"/>
      <c r="E63" s="69" t="s">
        <v>386</v>
      </c>
      <c r="F63" s="70">
        <f>F64+F69+F85</f>
        <v>84233</v>
      </c>
      <c r="G63" s="114"/>
    </row>
    <row r="64" spans="1:7" ht="30.75" customHeight="1" hidden="1">
      <c r="A64" s="17" t="s">
        <v>217</v>
      </c>
      <c r="B64" s="17" t="s">
        <v>222</v>
      </c>
      <c r="C64" s="185"/>
      <c r="D64" s="185"/>
      <c r="E64" s="62" t="s">
        <v>387</v>
      </c>
      <c r="F64" s="33">
        <f>F65</f>
        <v>0</v>
      </c>
      <c r="G64" s="107"/>
    </row>
    <row r="65" spans="1:7" ht="43.5" customHeight="1" hidden="1">
      <c r="A65" s="17" t="s">
        <v>217</v>
      </c>
      <c r="B65" s="17" t="s">
        <v>222</v>
      </c>
      <c r="C65" s="185" t="s">
        <v>250</v>
      </c>
      <c r="D65" s="185"/>
      <c r="E65" s="62" t="s">
        <v>376</v>
      </c>
      <c r="F65" s="33">
        <f>F66</f>
        <v>0</v>
      </c>
      <c r="G65" s="107"/>
    </row>
    <row r="66" spans="1:7" ht="27.75" customHeight="1" hidden="1">
      <c r="A66" s="17" t="s">
        <v>217</v>
      </c>
      <c r="B66" s="17" t="s">
        <v>222</v>
      </c>
      <c r="C66" s="185" t="s">
        <v>249</v>
      </c>
      <c r="D66" s="185"/>
      <c r="E66" s="62" t="s">
        <v>379</v>
      </c>
      <c r="F66" s="33">
        <f>F67</f>
        <v>0</v>
      </c>
      <c r="G66" s="107"/>
    </row>
    <row r="67" spans="1:7" ht="28.5" customHeight="1" hidden="1">
      <c r="A67" s="17" t="s">
        <v>217</v>
      </c>
      <c r="B67" s="17" t="s">
        <v>222</v>
      </c>
      <c r="C67" s="185" t="s">
        <v>261</v>
      </c>
      <c r="D67" s="185"/>
      <c r="E67" s="62" t="s">
        <v>388</v>
      </c>
      <c r="F67" s="33">
        <f>F68</f>
        <v>0</v>
      </c>
      <c r="G67" s="107"/>
    </row>
    <row r="68" spans="1:7" ht="28.5" customHeight="1" hidden="1">
      <c r="A68" s="21" t="s">
        <v>217</v>
      </c>
      <c r="B68" s="21" t="s">
        <v>222</v>
      </c>
      <c r="C68" s="187" t="s">
        <v>261</v>
      </c>
      <c r="D68" s="187" t="s">
        <v>115</v>
      </c>
      <c r="E68" s="139" t="s">
        <v>125</v>
      </c>
      <c r="F68" s="33">
        <v>0</v>
      </c>
      <c r="G68" s="107"/>
    </row>
    <row r="69" spans="1:7" ht="21" customHeight="1">
      <c r="A69" s="17" t="s">
        <v>217</v>
      </c>
      <c r="B69" s="17">
        <v>10</v>
      </c>
      <c r="C69" s="185"/>
      <c r="D69" s="185"/>
      <c r="E69" s="62" t="s">
        <v>190</v>
      </c>
      <c r="F69" s="33">
        <f>F74+F70</f>
        <v>69233</v>
      </c>
      <c r="G69" s="107"/>
    </row>
    <row r="70" spans="1:7" ht="42" customHeight="1">
      <c r="A70" s="17" t="s">
        <v>217</v>
      </c>
      <c r="B70" s="17" t="s">
        <v>408</v>
      </c>
      <c r="C70" s="190" t="s">
        <v>136</v>
      </c>
      <c r="D70" s="185"/>
      <c r="E70" s="143" t="s">
        <v>603</v>
      </c>
      <c r="F70" s="33">
        <f>F71</f>
        <v>1000</v>
      </c>
      <c r="G70" s="107"/>
    </row>
    <row r="71" spans="1:7" ht="29.25" customHeight="1">
      <c r="A71" s="21" t="s">
        <v>217</v>
      </c>
      <c r="B71" s="21" t="s">
        <v>408</v>
      </c>
      <c r="C71" s="191" t="s">
        <v>134</v>
      </c>
      <c r="D71" s="187"/>
      <c r="E71" s="142" t="s">
        <v>133</v>
      </c>
      <c r="F71" s="34">
        <f>F72</f>
        <v>1000</v>
      </c>
      <c r="G71" s="107"/>
    </row>
    <row r="72" spans="1:7" ht="26.25" customHeight="1">
      <c r="A72" s="21" t="s">
        <v>217</v>
      </c>
      <c r="B72" s="21" t="s">
        <v>408</v>
      </c>
      <c r="C72" s="191" t="s">
        <v>135</v>
      </c>
      <c r="D72" s="187" t="s">
        <v>114</v>
      </c>
      <c r="E72" s="139" t="s">
        <v>111</v>
      </c>
      <c r="F72" s="34">
        <f>F73</f>
        <v>1000</v>
      </c>
      <c r="G72" s="107"/>
    </row>
    <row r="73" spans="1:7" ht="27" customHeight="1">
      <c r="A73" s="21" t="s">
        <v>217</v>
      </c>
      <c r="B73" s="21" t="s">
        <v>408</v>
      </c>
      <c r="C73" s="191" t="s">
        <v>135</v>
      </c>
      <c r="D73" s="187" t="s">
        <v>115</v>
      </c>
      <c r="E73" s="142" t="s">
        <v>186</v>
      </c>
      <c r="F73" s="34">
        <v>1000</v>
      </c>
      <c r="G73" s="107"/>
    </row>
    <row r="74" spans="1:7" ht="43.5" customHeight="1">
      <c r="A74" s="17" t="s">
        <v>217</v>
      </c>
      <c r="B74" s="17" t="s">
        <v>408</v>
      </c>
      <c r="C74" s="185" t="s">
        <v>250</v>
      </c>
      <c r="D74" s="185"/>
      <c r="E74" s="62" t="s">
        <v>376</v>
      </c>
      <c r="F74" s="33">
        <f>F75</f>
        <v>68233</v>
      </c>
      <c r="G74" s="107"/>
    </row>
    <row r="75" spans="1:7" ht="42" customHeight="1">
      <c r="A75" s="17" t="s">
        <v>217</v>
      </c>
      <c r="B75" s="17" t="s">
        <v>408</v>
      </c>
      <c r="C75" s="185" t="s">
        <v>249</v>
      </c>
      <c r="D75" s="185"/>
      <c r="E75" s="62" t="s">
        <v>379</v>
      </c>
      <c r="F75" s="33">
        <f>F76+F78+F82</f>
        <v>68233</v>
      </c>
      <c r="G75" s="107"/>
    </row>
    <row r="76" spans="1:7" ht="42" customHeight="1">
      <c r="A76" s="17" t="s">
        <v>217</v>
      </c>
      <c r="B76" s="17" t="s">
        <v>408</v>
      </c>
      <c r="C76" s="185" t="s">
        <v>261</v>
      </c>
      <c r="D76" s="185"/>
      <c r="E76" s="62" t="s">
        <v>388</v>
      </c>
      <c r="F76" s="33">
        <f>F77</f>
        <v>30000</v>
      </c>
      <c r="G76" s="107"/>
    </row>
    <row r="77" spans="1:8" s="25" customFormat="1" ht="42" customHeight="1">
      <c r="A77" s="21" t="s">
        <v>217</v>
      </c>
      <c r="B77" s="21" t="s">
        <v>408</v>
      </c>
      <c r="C77" s="187" t="s">
        <v>261</v>
      </c>
      <c r="D77" s="187" t="s">
        <v>115</v>
      </c>
      <c r="E77" s="139" t="s">
        <v>125</v>
      </c>
      <c r="F77" s="34">
        <v>30000</v>
      </c>
      <c r="G77" s="107"/>
      <c r="H77" s="119"/>
    </row>
    <row r="78" spans="1:7" ht="28.5" customHeight="1">
      <c r="A78" s="17" t="s">
        <v>217</v>
      </c>
      <c r="B78" s="17">
        <v>10</v>
      </c>
      <c r="C78" s="185" t="s">
        <v>262</v>
      </c>
      <c r="D78" s="185"/>
      <c r="E78" s="62" t="s">
        <v>389</v>
      </c>
      <c r="F78" s="33">
        <f>SUM(F79:F81)</f>
        <v>15000</v>
      </c>
      <c r="G78" s="107"/>
    </row>
    <row r="79" spans="1:7" ht="27.75" customHeight="1">
      <c r="A79" s="21" t="s">
        <v>217</v>
      </c>
      <c r="B79" s="21" t="s">
        <v>408</v>
      </c>
      <c r="C79" s="187" t="s">
        <v>262</v>
      </c>
      <c r="D79" s="187" t="s">
        <v>115</v>
      </c>
      <c r="E79" s="139" t="s">
        <v>125</v>
      </c>
      <c r="F79" s="34">
        <v>15000</v>
      </c>
      <c r="G79" s="107"/>
    </row>
    <row r="80" spans="1:7" ht="21.75" customHeight="1" hidden="1">
      <c r="A80" s="21" t="s">
        <v>217</v>
      </c>
      <c r="B80" s="21" t="s">
        <v>408</v>
      </c>
      <c r="C80" s="187" t="s">
        <v>262</v>
      </c>
      <c r="D80" s="187" t="s">
        <v>121</v>
      </c>
      <c r="E80" s="63" t="s">
        <v>128</v>
      </c>
      <c r="F80" s="211">
        <v>0</v>
      </c>
      <c r="G80" s="107"/>
    </row>
    <row r="81" spans="1:7" ht="21.75" customHeight="1" hidden="1">
      <c r="A81" s="21" t="s">
        <v>217</v>
      </c>
      <c r="B81" s="21" t="s">
        <v>408</v>
      </c>
      <c r="C81" s="187" t="s">
        <v>262</v>
      </c>
      <c r="D81" s="187" t="s">
        <v>119</v>
      </c>
      <c r="E81" s="63" t="s">
        <v>127</v>
      </c>
      <c r="F81" s="211">
        <v>0</v>
      </c>
      <c r="G81" s="107"/>
    </row>
    <row r="82" spans="1:7" ht="21" customHeight="1">
      <c r="A82" s="17" t="s">
        <v>217</v>
      </c>
      <c r="B82" s="17" t="s">
        <v>408</v>
      </c>
      <c r="C82" s="185" t="s">
        <v>592</v>
      </c>
      <c r="D82" s="185"/>
      <c r="E82" s="62" t="s">
        <v>108</v>
      </c>
      <c r="F82" s="33">
        <f>SUM(F84)</f>
        <v>23233</v>
      </c>
      <c r="G82" s="107"/>
    </row>
    <row r="83" spans="1:7" ht="25.5" customHeight="1">
      <c r="A83" s="21" t="s">
        <v>217</v>
      </c>
      <c r="B83" s="21" t="s">
        <v>408</v>
      </c>
      <c r="C83" s="187" t="s">
        <v>592</v>
      </c>
      <c r="D83" s="187" t="s">
        <v>115</v>
      </c>
      <c r="E83" s="139" t="s">
        <v>125</v>
      </c>
      <c r="F83" s="33">
        <f>F84</f>
        <v>23233</v>
      </c>
      <c r="G83" s="107"/>
    </row>
    <row r="84" spans="1:7" ht="31.5" customHeight="1">
      <c r="A84" s="21" t="s">
        <v>217</v>
      </c>
      <c r="B84" s="21" t="s">
        <v>408</v>
      </c>
      <c r="C84" s="187" t="s">
        <v>592</v>
      </c>
      <c r="D84" s="187" t="s">
        <v>405</v>
      </c>
      <c r="E84" s="63" t="s">
        <v>381</v>
      </c>
      <c r="F84" s="34">
        <v>23233</v>
      </c>
      <c r="G84" s="107"/>
    </row>
    <row r="85" spans="1:7" ht="31.5" customHeight="1">
      <c r="A85" s="17" t="s">
        <v>217</v>
      </c>
      <c r="B85" s="17" t="s">
        <v>89</v>
      </c>
      <c r="C85" s="185"/>
      <c r="D85" s="185"/>
      <c r="E85" s="15" t="s">
        <v>94</v>
      </c>
      <c r="F85" s="33">
        <f>F86</f>
        <v>15000</v>
      </c>
      <c r="G85" s="107"/>
    </row>
    <row r="86" spans="1:7" ht="60.75" customHeight="1">
      <c r="A86" s="17" t="s">
        <v>217</v>
      </c>
      <c r="B86" s="17" t="s">
        <v>89</v>
      </c>
      <c r="C86" s="185" t="s">
        <v>260</v>
      </c>
      <c r="D86" s="185"/>
      <c r="E86" s="167" t="s">
        <v>602</v>
      </c>
      <c r="F86" s="33">
        <f>F87</f>
        <v>15000</v>
      </c>
      <c r="G86" s="107"/>
    </row>
    <row r="87" spans="1:7" ht="29.25" customHeight="1">
      <c r="A87" s="17" t="s">
        <v>217</v>
      </c>
      <c r="B87" s="17" t="s">
        <v>89</v>
      </c>
      <c r="C87" s="185" t="s">
        <v>258</v>
      </c>
      <c r="D87" s="185"/>
      <c r="E87" s="62" t="s">
        <v>259</v>
      </c>
      <c r="F87" s="33">
        <f>F88</f>
        <v>15000</v>
      </c>
      <c r="G87" s="107"/>
    </row>
    <row r="88" spans="1:7" ht="30" customHeight="1">
      <c r="A88" s="17" t="s">
        <v>217</v>
      </c>
      <c r="B88" s="17" t="s">
        <v>89</v>
      </c>
      <c r="C88" s="185" t="s">
        <v>257</v>
      </c>
      <c r="D88" s="185"/>
      <c r="E88" s="62" t="s">
        <v>383</v>
      </c>
      <c r="F88" s="33">
        <f>F90</f>
        <v>15000</v>
      </c>
      <c r="G88" s="107"/>
    </row>
    <row r="89" spans="1:7" ht="30" customHeight="1">
      <c r="A89" s="21" t="s">
        <v>217</v>
      </c>
      <c r="B89" s="21" t="s">
        <v>89</v>
      </c>
      <c r="C89" s="187" t="s">
        <v>257</v>
      </c>
      <c r="D89" s="187" t="s">
        <v>115</v>
      </c>
      <c r="E89" s="139" t="s">
        <v>125</v>
      </c>
      <c r="F89" s="34">
        <f>F90</f>
        <v>15000</v>
      </c>
      <c r="G89" s="107"/>
    </row>
    <row r="90" spans="1:7" ht="30.75" customHeight="1">
      <c r="A90" s="21" t="s">
        <v>217</v>
      </c>
      <c r="B90" s="21" t="s">
        <v>89</v>
      </c>
      <c r="C90" s="187" t="s">
        <v>257</v>
      </c>
      <c r="D90" s="187" t="s">
        <v>405</v>
      </c>
      <c r="E90" s="63" t="s">
        <v>381</v>
      </c>
      <c r="F90" s="34">
        <v>15000</v>
      </c>
      <c r="G90" s="107"/>
    </row>
    <row r="91" spans="1:7" ht="30" customHeight="1">
      <c r="A91" s="68" t="s">
        <v>218</v>
      </c>
      <c r="B91" s="68"/>
      <c r="C91" s="186"/>
      <c r="D91" s="186"/>
      <c r="E91" s="69" t="s">
        <v>191</v>
      </c>
      <c r="F91" s="70">
        <f>F92+F111+F97</f>
        <v>217300</v>
      </c>
      <c r="G91" s="114"/>
    </row>
    <row r="92" spans="1:7" ht="21" customHeight="1">
      <c r="A92" s="17" t="s">
        <v>218</v>
      </c>
      <c r="B92" s="17" t="s">
        <v>214</v>
      </c>
      <c r="C92" s="185"/>
      <c r="D92" s="185"/>
      <c r="E92" s="62" t="s">
        <v>192</v>
      </c>
      <c r="F92" s="33">
        <f>F93</f>
        <v>5000</v>
      </c>
      <c r="G92" s="107"/>
    </row>
    <row r="93" spans="1:7" ht="44.25" customHeight="1">
      <c r="A93" s="17" t="s">
        <v>218</v>
      </c>
      <c r="B93" s="17" t="s">
        <v>214</v>
      </c>
      <c r="C93" s="185" t="s">
        <v>254</v>
      </c>
      <c r="D93" s="185"/>
      <c r="E93" s="123" t="s">
        <v>604</v>
      </c>
      <c r="F93" s="33">
        <f>F94</f>
        <v>5000</v>
      </c>
      <c r="G93" s="107"/>
    </row>
    <row r="94" spans="1:7" ht="30" customHeight="1">
      <c r="A94" s="17" t="s">
        <v>218</v>
      </c>
      <c r="B94" s="17" t="s">
        <v>214</v>
      </c>
      <c r="C94" s="185" t="s">
        <v>255</v>
      </c>
      <c r="D94" s="185"/>
      <c r="E94" s="123" t="s">
        <v>256</v>
      </c>
      <c r="F94" s="33">
        <f>F95</f>
        <v>5000</v>
      </c>
      <c r="G94" s="107"/>
    </row>
    <row r="95" spans="1:7" ht="30" customHeight="1">
      <c r="A95" s="17" t="s">
        <v>218</v>
      </c>
      <c r="B95" s="17" t="s">
        <v>214</v>
      </c>
      <c r="C95" s="185" t="s">
        <v>253</v>
      </c>
      <c r="D95" s="185"/>
      <c r="E95" s="62" t="s">
        <v>193</v>
      </c>
      <c r="F95" s="33">
        <f>F96</f>
        <v>5000</v>
      </c>
      <c r="G95" s="107"/>
    </row>
    <row r="96" spans="1:7" ht="30" customHeight="1">
      <c r="A96" s="21" t="s">
        <v>218</v>
      </c>
      <c r="B96" s="21" t="s">
        <v>214</v>
      </c>
      <c r="C96" s="187" t="s">
        <v>253</v>
      </c>
      <c r="D96" s="187" t="s">
        <v>115</v>
      </c>
      <c r="E96" s="139" t="s">
        <v>125</v>
      </c>
      <c r="F96" s="34">
        <v>5000</v>
      </c>
      <c r="G96" s="107"/>
    </row>
    <row r="97" spans="1:7" ht="19.5" customHeight="1">
      <c r="A97" s="130" t="s">
        <v>218</v>
      </c>
      <c r="B97" s="130" t="s">
        <v>222</v>
      </c>
      <c r="C97" s="185"/>
      <c r="D97" s="199"/>
      <c r="E97" s="62" t="s">
        <v>295</v>
      </c>
      <c r="F97" s="33">
        <f>F103+F98+F105</f>
        <v>179300</v>
      </c>
      <c r="G97" s="107"/>
    </row>
    <row r="98" spans="1:7" ht="20.25" customHeight="1" hidden="1">
      <c r="A98" s="131" t="s">
        <v>218</v>
      </c>
      <c r="B98" s="131" t="s">
        <v>222</v>
      </c>
      <c r="C98" s="192" t="s">
        <v>268</v>
      </c>
      <c r="D98" s="200"/>
      <c r="E98" s="66" t="s">
        <v>367</v>
      </c>
      <c r="F98" s="91">
        <f>SUM(F99)</f>
        <v>0</v>
      </c>
      <c r="G98" s="117"/>
    </row>
    <row r="99" spans="1:7" ht="0.75" customHeight="1" hidden="1">
      <c r="A99" s="131" t="s">
        <v>218</v>
      </c>
      <c r="B99" s="131" t="s">
        <v>222</v>
      </c>
      <c r="C99" s="192" t="s">
        <v>269</v>
      </c>
      <c r="D99" s="200"/>
      <c r="E99" s="66" t="s">
        <v>368</v>
      </c>
      <c r="F99" s="91">
        <f>SUM(F100)</f>
        <v>0</v>
      </c>
      <c r="G99" s="117"/>
    </row>
    <row r="100" spans="1:7" ht="33.75" customHeight="1" hidden="1">
      <c r="A100" s="131" t="s">
        <v>218</v>
      </c>
      <c r="B100" s="131" t="s">
        <v>222</v>
      </c>
      <c r="C100" s="192" t="s">
        <v>371</v>
      </c>
      <c r="D100" s="200"/>
      <c r="E100" s="66" t="s">
        <v>369</v>
      </c>
      <c r="F100" s="91">
        <f>SUM(F101)</f>
        <v>0</v>
      </c>
      <c r="G100" s="117"/>
    </row>
    <row r="101" spans="1:7" ht="36" customHeight="1" hidden="1">
      <c r="A101" s="131" t="s">
        <v>218</v>
      </c>
      <c r="B101" s="131" t="s">
        <v>222</v>
      </c>
      <c r="C101" s="192" t="s">
        <v>372</v>
      </c>
      <c r="D101" s="200"/>
      <c r="E101" s="66" t="s">
        <v>370</v>
      </c>
      <c r="F101" s="91">
        <f>SUM(F102)</f>
        <v>0</v>
      </c>
      <c r="G101" s="117"/>
    </row>
    <row r="102" spans="1:7" ht="27" customHeight="1" hidden="1">
      <c r="A102" s="132" t="s">
        <v>218</v>
      </c>
      <c r="B102" s="132" t="s">
        <v>222</v>
      </c>
      <c r="C102" s="193" t="s">
        <v>372</v>
      </c>
      <c r="D102" s="201" t="s">
        <v>405</v>
      </c>
      <c r="E102" s="94" t="s">
        <v>381</v>
      </c>
      <c r="F102" s="126"/>
      <c r="G102" s="117"/>
    </row>
    <row r="103" spans="1:7" ht="29.25" customHeight="1" hidden="1">
      <c r="A103" s="130" t="s">
        <v>218</v>
      </c>
      <c r="B103" s="130" t="s">
        <v>222</v>
      </c>
      <c r="C103" s="185" t="s">
        <v>250</v>
      </c>
      <c r="D103" s="199"/>
      <c r="E103" s="62" t="s">
        <v>376</v>
      </c>
      <c r="F103" s="33">
        <f>F104</f>
        <v>169300</v>
      </c>
      <c r="G103" s="107"/>
    </row>
    <row r="104" spans="1:7" ht="40.5" customHeight="1" hidden="1">
      <c r="A104" s="130" t="s">
        <v>218</v>
      </c>
      <c r="B104" s="130" t="s">
        <v>222</v>
      </c>
      <c r="C104" s="185" t="s">
        <v>249</v>
      </c>
      <c r="D104" s="199"/>
      <c r="E104" s="62" t="s">
        <v>379</v>
      </c>
      <c r="F104" s="33">
        <f>F108</f>
        <v>169300</v>
      </c>
      <c r="G104" s="107"/>
    </row>
    <row r="105" spans="1:7" ht="24" customHeight="1">
      <c r="A105" s="130" t="s">
        <v>218</v>
      </c>
      <c r="B105" s="130" t="s">
        <v>222</v>
      </c>
      <c r="C105" s="185" t="s">
        <v>478</v>
      </c>
      <c r="D105" s="199"/>
      <c r="E105" s="138" t="s">
        <v>137</v>
      </c>
      <c r="F105" s="33">
        <f>F106</f>
        <v>10000</v>
      </c>
      <c r="G105" s="107"/>
    </row>
    <row r="106" spans="1:7" ht="18" customHeight="1">
      <c r="A106" s="21" t="s">
        <v>218</v>
      </c>
      <c r="B106" s="21" t="s">
        <v>222</v>
      </c>
      <c r="C106" s="187" t="s">
        <v>140</v>
      </c>
      <c r="D106" s="199"/>
      <c r="E106" s="139" t="s">
        <v>138</v>
      </c>
      <c r="F106" s="34">
        <f>F107</f>
        <v>10000</v>
      </c>
      <c r="G106" s="107"/>
    </row>
    <row r="107" spans="1:7" ht="24.75" customHeight="1">
      <c r="A107" s="21" t="s">
        <v>218</v>
      </c>
      <c r="B107" s="21" t="s">
        <v>222</v>
      </c>
      <c r="C107" s="187" t="s">
        <v>139</v>
      </c>
      <c r="D107" s="202" t="s">
        <v>115</v>
      </c>
      <c r="E107" s="139" t="s">
        <v>112</v>
      </c>
      <c r="F107" s="34">
        <v>10000</v>
      </c>
      <c r="G107" s="107"/>
    </row>
    <row r="108" spans="1:7" ht="27.75" customHeight="1">
      <c r="A108" s="130" t="s">
        <v>218</v>
      </c>
      <c r="B108" s="130" t="s">
        <v>222</v>
      </c>
      <c r="C108" s="185" t="s">
        <v>470</v>
      </c>
      <c r="D108" s="199"/>
      <c r="E108" s="65" t="s">
        <v>469</v>
      </c>
      <c r="F108" s="33">
        <f>F109+F110</f>
        <v>169300</v>
      </c>
      <c r="G108" s="107"/>
    </row>
    <row r="109" spans="1:7" ht="24" customHeight="1">
      <c r="A109" s="133" t="s">
        <v>218</v>
      </c>
      <c r="B109" s="133" t="s">
        <v>222</v>
      </c>
      <c r="C109" s="187" t="s">
        <v>470</v>
      </c>
      <c r="D109" s="202" t="s">
        <v>115</v>
      </c>
      <c r="E109" s="139" t="s">
        <v>125</v>
      </c>
      <c r="F109" s="34">
        <v>159300</v>
      </c>
      <c r="G109" s="107"/>
    </row>
    <row r="110" spans="1:7" ht="24" customHeight="1">
      <c r="A110" s="133" t="s">
        <v>218</v>
      </c>
      <c r="B110" s="133" t="s">
        <v>222</v>
      </c>
      <c r="C110" s="187" t="s">
        <v>470</v>
      </c>
      <c r="D110" s="202" t="s">
        <v>119</v>
      </c>
      <c r="E110" s="63" t="s">
        <v>127</v>
      </c>
      <c r="F110" s="34">
        <v>10000</v>
      </c>
      <c r="G110" s="107"/>
    </row>
    <row r="111" spans="1:7" ht="20.25" customHeight="1" thickBot="1">
      <c r="A111" s="29" t="s">
        <v>218</v>
      </c>
      <c r="B111" s="29" t="s">
        <v>409</v>
      </c>
      <c r="C111" s="185"/>
      <c r="D111" s="185"/>
      <c r="E111" s="62" t="s">
        <v>194</v>
      </c>
      <c r="F111" s="33">
        <f>F116+F112+F120</f>
        <v>33000</v>
      </c>
      <c r="G111" s="107"/>
    </row>
    <row r="112" spans="1:7" ht="42.75" customHeight="1">
      <c r="A112" s="29" t="s">
        <v>218</v>
      </c>
      <c r="B112" s="29" t="s">
        <v>409</v>
      </c>
      <c r="C112" s="185" t="s">
        <v>477</v>
      </c>
      <c r="D112" s="185"/>
      <c r="E112" s="146" t="s">
        <v>605</v>
      </c>
      <c r="F112" s="33">
        <f>F113</f>
        <v>3000</v>
      </c>
      <c r="G112" s="107"/>
    </row>
    <row r="113" spans="1:7" ht="27" customHeight="1">
      <c r="A113" s="23" t="s">
        <v>218</v>
      </c>
      <c r="B113" s="23" t="s">
        <v>409</v>
      </c>
      <c r="C113" s="187" t="s">
        <v>475</v>
      </c>
      <c r="D113" s="185"/>
      <c r="E113" s="147" t="s">
        <v>141</v>
      </c>
      <c r="F113" s="34">
        <f>F114</f>
        <v>3000</v>
      </c>
      <c r="G113" s="107"/>
    </row>
    <row r="114" spans="1:7" ht="20.25" customHeight="1">
      <c r="A114" s="23" t="s">
        <v>218</v>
      </c>
      <c r="B114" s="23" t="s">
        <v>409</v>
      </c>
      <c r="C114" s="187" t="s">
        <v>476</v>
      </c>
      <c r="D114" s="187" t="s">
        <v>114</v>
      </c>
      <c r="E114" s="142" t="s">
        <v>194</v>
      </c>
      <c r="F114" s="34">
        <f>F115</f>
        <v>3000</v>
      </c>
      <c r="G114" s="107"/>
    </row>
    <row r="115" spans="1:7" ht="31.5" customHeight="1">
      <c r="A115" s="23" t="s">
        <v>218</v>
      </c>
      <c r="B115" s="23" t="s">
        <v>409</v>
      </c>
      <c r="C115" s="187" t="s">
        <v>476</v>
      </c>
      <c r="D115" s="187" t="s">
        <v>115</v>
      </c>
      <c r="E115" s="142" t="s">
        <v>186</v>
      </c>
      <c r="F115" s="34">
        <v>3000</v>
      </c>
      <c r="G115" s="107"/>
    </row>
    <row r="116" spans="1:7" ht="45" customHeight="1">
      <c r="A116" s="29" t="s">
        <v>218</v>
      </c>
      <c r="B116" s="29" t="s">
        <v>409</v>
      </c>
      <c r="C116" s="185" t="s">
        <v>267</v>
      </c>
      <c r="D116" s="185"/>
      <c r="E116" s="123" t="s">
        <v>606</v>
      </c>
      <c r="F116" s="33">
        <f>F117</f>
        <v>25000</v>
      </c>
      <c r="G116" s="107"/>
    </row>
    <row r="117" spans="1:7" ht="28.5" customHeight="1">
      <c r="A117" s="29" t="s">
        <v>264</v>
      </c>
      <c r="B117" s="29" t="s">
        <v>409</v>
      </c>
      <c r="C117" s="185" t="s">
        <v>265</v>
      </c>
      <c r="D117" s="185"/>
      <c r="E117" s="123" t="s">
        <v>266</v>
      </c>
      <c r="F117" s="33">
        <f>F118</f>
        <v>25000</v>
      </c>
      <c r="G117" s="107"/>
    </row>
    <row r="118" spans="1:7" ht="30.75" customHeight="1">
      <c r="A118" s="29" t="s">
        <v>218</v>
      </c>
      <c r="B118" s="29" t="s">
        <v>409</v>
      </c>
      <c r="C118" s="185" t="s">
        <v>263</v>
      </c>
      <c r="D118" s="185"/>
      <c r="E118" s="62" t="s">
        <v>233</v>
      </c>
      <c r="F118" s="33">
        <f>F119</f>
        <v>25000</v>
      </c>
      <c r="G118" s="107"/>
    </row>
    <row r="119" spans="1:7" ht="30.75" customHeight="1">
      <c r="A119" s="23" t="s">
        <v>218</v>
      </c>
      <c r="B119" s="23" t="s">
        <v>409</v>
      </c>
      <c r="C119" s="187" t="s">
        <v>263</v>
      </c>
      <c r="D119" s="187" t="s">
        <v>115</v>
      </c>
      <c r="E119" s="139" t="s">
        <v>125</v>
      </c>
      <c r="F119" s="34">
        <v>25000</v>
      </c>
      <c r="G119" s="107"/>
    </row>
    <row r="120" spans="1:7" ht="30.75" customHeight="1">
      <c r="A120" s="29" t="s">
        <v>218</v>
      </c>
      <c r="B120" s="29" t="s">
        <v>409</v>
      </c>
      <c r="C120" s="29" t="s">
        <v>489</v>
      </c>
      <c r="D120" s="29"/>
      <c r="E120" s="62" t="s">
        <v>488</v>
      </c>
      <c r="F120" s="33">
        <f>F121</f>
        <v>5000</v>
      </c>
      <c r="G120" s="107"/>
    </row>
    <row r="121" spans="1:7" ht="30.75" customHeight="1">
      <c r="A121" s="23" t="s">
        <v>218</v>
      </c>
      <c r="B121" s="23" t="s">
        <v>409</v>
      </c>
      <c r="C121" s="23" t="s">
        <v>489</v>
      </c>
      <c r="D121" s="23" t="s">
        <v>114</v>
      </c>
      <c r="E121" s="139" t="s">
        <v>111</v>
      </c>
      <c r="F121" s="34">
        <f>F122</f>
        <v>5000</v>
      </c>
      <c r="G121" s="107"/>
    </row>
    <row r="122" spans="1:7" ht="30.75" customHeight="1">
      <c r="A122" s="23" t="s">
        <v>218</v>
      </c>
      <c r="B122" s="23" t="s">
        <v>409</v>
      </c>
      <c r="C122" s="23" t="s">
        <v>489</v>
      </c>
      <c r="D122" s="23" t="s">
        <v>115</v>
      </c>
      <c r="E122" s="142" t="s">
        <v>186</v>
      </c>
      <c r="F122" s="34">
        <v>5000</v>
      </c>
      <c r="G122" s="107"/>
    </row>
    <row r="123" spans="1:7" ht="31.5" customHeight="1">
      <c r="A123" s="98" t="s">
        <v>219</v>
      </c>
      <c r="B123" s="98"/>
      <c r="C123" s="186"/>
      <c r="D123" s="186"/>
      <c r="E123" s="69" t="s">
        <v>390</v>
      </c>
      <c r="F123" s="70">
        <f>F128+F168+F206</f>
        <v>48605909</v>
      </c>
      <c r="G123" s="114"/>
    </row>
    <row r="124" spans="1:7" ht="19.5" customHeight="1" hidden="1">
      <c r="A124" s="29" t="s">
        <v>219</v>
      </c>
      <c r="B124" s="17" t="s">
        <v>214</v>
      </c>
      <c r="C124" s="185" t="s">
        <v>343</v>
      </c>
      <c r="D124" s="185"/>
      <c r="E124" s="62" t="s">
        <v>341</v>
      </c>
      <c r="F124" s="56">
        <f>F125</f>
        <v>0</v>
      </c>
      <c r="G124" s="108"/>
    </row>
    <row r="125" spans="1:7" ht="19.5" customHeight="1" hidden="1">
      <c r="A125" s="29" t="s">
        <v>219</v>
      </c>
      <c r="B125" s="17" t="s">
        <v>214</v>
      </c>
      <c r="C125" s="185" t="s">
        <v>343</v>
      </c>
      <c r="D125" s="185"/>
      <c r="E125" s="62" t="s">
        <v>197</v>
      </c>
      <c r="F125" s="56">
        <f>F126</f>
        <v>0</v>
      </c>
      <c r="G125" s="108"/>
    </row>
    <row r="126" spans="1:7" ht="28.5" customHeight="1" hidden="1">
      <c r="A126" s="29" t="s">
        <v>219</v>
      </c>
      <c r="B126" s="17" t="s">
        <v>214</v>
      </c>
      <c r="C126" s="185" t="s">
        <v>343</v>
      </c>
      <c r="D126" s="185"/>
      <c r="E126" s="123" t="s">
        <v>342</v>
      </c>
      <c r="F126" s="56">
        <f>F127</f>
        <v>0</v>
      </c>
      <c r="G126" s="108"/>
    </row>
    <row r="127" spans="1:7" ht="32.25" customHeight="1" hidden="1">
      <c r="A127" s="23" t="s">
        <v>219</v>
      </c>
      <c r="B127" s="21" t="s">
        <v>214</v>
      </c>
      <c r="C127" s="187" t="s">
        <v>343</v>
      </c>
      <c r="D127" s="187" t="s">
        <v>325</v>
      </c>
      <c r="E127" s="63" t="s">
        <v>329</v>
      </c>
      <c r="F127" s="57">
        <v>0</v>
      </c>
      <c r="G127" s="108"/>
    </row>
    <row r="128" spans="1:7" ht="23.25" customHeight="1">
      <c r="A128" s="17" t="s">
        <v>219</v>
      </c>
      <c r="B128" s="17" t="s">
        <v>214</v>
      </c>
      <c r="C128" s="185"/>
      <c r="D128" s="185"/>
      <c r="E128" s="62" t="s">
        <v>196</v>
      </c>
      <c r="F128" s="33">
        <f>F153+F129+F148</f>
        <v>47696426.49</v>
      </c>
      <c r="G128" s="107"/>
    </row>
    <row r="129" spans="1:7" ht="42" customHeight="1">
      <c r="A129" s="17" t="s">
        <v>219</v>
      </c>
      <c r="B129" s="17" t="s">
        <v>214</v>
      </c>
      <c r="C129" s="17" t="s">
        <v>672</v>
      </c>
      <c r="D129" s="185"/>
      <c r="E129" s="123" t="s">
        <v>680</v>
      </c>
      <c r="F129" s="33">
        <f>F130+F135+F145+F140</f>
        <v>36701920</v>
      </c>
      <c r="G129" s="107"/>
    </row>
    <row r="130" spans="1:7" ht="30.75" customHeight="1">
      <c r="A130" s="21" t="s">
        <v>219</v>
      </c>
      <c r="B130" s="21" t="s">
        <v>214</v>
      </c>
      <c r="C130" s="265" t="s">
        <v>748</v>
      </c>
      <c r="D130" s="185"/>
      <c r="E130" s="262" t="s">
        <v>749</v>
      </c>
      <c r="F130" s="33">
        <f>F131+F133</f>
        <v>36266000</v>
      </c>
      <c r="G130" s="107"/>
    </row>
    <row r="131" spans="1:7" ht="23.25" customHeight="1">
      <c r="A131" s="21" t="s">
        <v>219</v>
      </c>
      <c r="B131" s="21" t="s">
        <v>214</v>
      </c>
      <c r="C131" s="265" t="s">
        <v>748</v>
      </c>
      <c r="D131" s="187" t="s">
        <v>650</v>
      </c>
      <c r="E131" s="262" t="s">
        <v>128</v>
      </c>
      <c r="F131" s="33">
        <f>F132</f>
        <v>32286200</v>
      </c>
      <c r="G131" s="107"/>
    </row>
    <row r="132" spans="1:7" ht="25.5" customHeight="1">
      <c r="A132" s="21" t="s">
        <v>219</v>
      </c>
      <c r="B132" s="21" t="s">
        <v>214</v>
      </c>
      <c r="C132" s="265" t="s">
        <v>748</v>
      </c>
      <c r="D132" s="187" t="s">
        <v>121</v>
      </c>
      <c r="E132" s="262" t="s">
        <v>697</v>
      </c>
      <c r="F132" s="34">
        <v>32286200</v>
      </c>
      <c r="G132" s="107"/>
    </row>
    <row r="133" spans="1:7" ht="25.5" customHeight="1">
      <c r="A133" s="21" t="s">
        <v>219</v>
      </c>
      <c r="B133" s="21" t="s">
        <v>214</v>
      </c>
      <c r="C133" s="265" t="s">
        <v>748</v>
      </c>
      <c r="D133" s="187" t="s">
        <v>102</v>
      </c>
      <c r="E133" s="63" t="s">
        <v>101</v>
      </c>
      <c r="F133" s="34">
        <f>F134</f>
        <v>3979800</v>
      </c>
      <c r="G133" s="107"/>
    </row>
    <row r="134" spans="1:7" ht="25.5" customHeight="1">
      <c r="A134" s="21" t="s">
        <v>219</v>
      </c>
      <c r="B134" s="21" t="s">
        <v>214</v>
      </c>
      <c r="C134" s="265" t="s">
        <v>748</v>
      </c>
      <c r="D134" s="187" t="s">
        <v>120</v>
      </c>
      <c r="E134" s="139" t="s">
        <v>126</v>
      </c>
      <c r="F134" s="34">
        <v>3979800</v>
      </c>
      <c r="G134" s="107"/>
    </row>
    <row r="135" spans="1:7" ht="25.5" customHeight="1">
      <c r="A135" s="21" t="s">
        <v>219</v>
      </c>
      <c r="B135" s="21" t="s">
        <v>214</v>
      </c>
      <c r="C135" s="265" t="s">
        <v>759</v>
      </c>
      <c r="D135" s="187"/>
      <c r="E135" s="262" t="s">
        <v>749</v>
      </c>
      <c r="F135" s="34">
        <f>F136+F138</f>
        <v>178460</v>
      </c>
      <c r="G135" s="107"/>
    </row>
    <row r="136" spans="1:7" ht="25.5" customHeight="1">
      <c r="A136" s="21" t="s">
        <v>219</v>
      </c>
      <c r="B136" s="21" t="s">
        <v>214</v>
      </c>
      <c r="C136" s="265" t="s">
        <v>759</v>
      </c>
      <c r="D136" s="187" t="s">
        <v>650</v>
      </c>
      <c r="E136" s="262" t="s">
        <v>128</v>
      </c>
      <c r="F136" s="34">
        <f>F137</f>
        <v>158360</v>
      </c>
      <c r="G136" s="107"/>
    </row>
    <row r="137" spans="1:7" ht="25.5" customHeight="1">
      <c r="A137" s="21" t="s">
        <v>219</v>
      </c>
      <c r="B137" s="21" t="s">
        <v>214</v>
      </c>
      <c r="C137" s="265" t="s">
        <v>759</v>
      </c>
      <c r="D137" s="187" t="s">
        <v>121</v>
      </c>
      <c r="E137" s="262" t="s">
        <v>697</v>
      </c>
      <c r="F137" s="34">
        <v>158360</v>
      </c>
      <c r="G137" s="107"/>
    </row>
    <row r="138" spans="1:7" ht="25.5" customHeight="1">
      <c r="A138" s="21" t="s">
        <v>219</v>
      </c>
      <c r="B138" s="21" t="s">
        <v>214</v>
      </c>
      <c r="C138" s="265" t="s">
        <v>759</v>
      </c>
      <c r="D138" s="187" t="s">
        <v>102</v>
      </c>
      <c r="E138" s="63" t="s">
        <v>101</v>
      </c>
      <c r="F138" s="34">
        <f>F139</f>
        <v>20100</v>
      </c>
      <c r="G138" s="107"/>
    </row>
    <row r="139" spans="1:7" ht="25.5" customHeight="1">
      <c r="A139" s="21" t="s">
        <v>219</v>
      </c>
      <c r="B139" s="21" t="s">
        <v>214</v>
      </c>
      <c r="C139" s="265" t="s">
        <v>759</v>
      </c>
      <c r="D139" s="187" t="s">
        <v>120</v>
      </c>
      <c r="E139" s="139" t="s">
        <v>126</v>
      </c>
      <c r="F139" s="34">
        <v>20100</v>
      </c>
      <c r="G139" s="107"/>
    </row>
    <row r="140" spans="1:7" ht="25.5" customHeight="1">
      <c r="A140" s="21" t="s">
        <v>219</v>
      </c>
      <c r="B140" s="21" t="s">
        <v>214</v>
      </c>
      <c r="C140" s="265" t="s">
        <v>771</v>
      </c>
      <c r="D140" s="187"/>
      <c r="E140" s="262" t="s">
        <v>772</v>
      </c>
      <c r="F140" s="34">
        <f>F141+F143</f>
        <v>178460</v>
      </c>
      <c r="G140" s="107"/>
    </row>
    <row r="141" spans="1:7" ht="25.5" customHeight="1">
      <c r="A141" s="21" t="s">
        <v>219</v>
      </c>
      <c r="B141" s="21" t="s">
        <v>214</v>
      </c>
      <c r="C141" s="265" t="s">
        <v>771</v>
      </c>
      <c r="D141" s="187" t="s">
        <v>650</v>
      </c>
      <c r="E141" s="262" t="s">
        <v>128</v>
      </c>
      <c r="F141" s="34">
        <f>F142</f>
        <v>158360</v>
      </c>
      <c r="G141" s="107"/>
    </row>
    <row r="142" spans="1:7" ht="25.5" customHeight="1">
      <c r="A142" s="21" t="s">
        <v>219</v>
      </c>
      <c r="B142" s="21" t="s">
        <v>214</v>
      </c>
      <c r="C142" s="265" t="s">
        <v>771</v>
      </c>
      <c r="D142" s="187" t="s">
        <v>121</v>
      </c>
      <c r="E142" s="262" t="s">
        <v>697</v>
      </c>
      <c r="F142" s="34">
        <v>158360</v>
      </c>
      <c r="G142" s="107"/>
    </row>
    <row r="143" spans="1:7" ht="25.5" customHeight="1">
      <c r="A143" s="21" t="s">
        <v>219</v>
      </c>
      <c r="B143" s="21" t="s">
        <v>214</v>
      </c>
      <c r="C143" s="265" t="s">
        <v>771</v>
      </c>
      <c r="D143" s="187" t="s">
        <v>102</v>
      </c>
      <c r="E143" s="63" t="s">
        <v>101</v>
      </c>
      <c r="F143" s="34">
        <f>F144</f>
        <v>20100</v>
      </c>
      <c r="G143" s="107"/>
    </row>
    <row r="144" spans="1:7" ht="25.5" customHeight="1">
      <c r="A144" s="21" t="s">
        <v>219</v>
      </c>
      <c r="B144" s="21" t="s">
        <v>214</v>
      </c>
      <c r="C144" s="265" t="s">
        <v>771</v>
      </c>
      <c r="D144" s="187" t="s">
        <v>120</v>
      </c>
      <c r="E144" s="139" t="s">
        <v>126</v>
      </c>
      <c r="F144" s="34">
        <v>20100</v>
      </c>
      <c r="G144" s="107"/>
    </row>
    <row r="145" spans="1:7" ht="25.5" customHeight="1">
      <c r="A145" s="21" t="s">
        <v>219</v>
      </c>
      <c r="B145" s="21" t="s">
        <v>214</v>
      </c>
      <c r="C145" s="265" t="s">
        <v>767</v>
      </c>
      <c r="D145" s="187" t="s">
        <v>763</v>
      </c>
      <c r="E145" s="139" t="s">
        <v>764</v>
      </c>
      <c r="F145" s="34">
        <f>F146</f>
        <v>79000</v>
      </c>
      <c r="G145" s="107"/>
    </row>
    <row r="146" spans="1:7" ht="25.5" customHeight="1">
      <c r="A146" s="21" t="s">
        <v>219</v>
      </c>
      <c r="B146" s="21" t="s">
        <v>214</v>
      </c>
      <c r="C146" s="265" t="s">
        <v>765</v>
      </c>
      <c r="D146" s="187" t="s">
        <v>763</v>
      </c>
      <c r="E146" s="139" t="s">
        <v>766</v>
      </c>
      <c r="F146" s="34">
        <f>F147</f>
        <v>79000</v>
      </c>
      <c r="G146" s="107"/>
    </row>
    <row r="147" spans="1:7" ht="25.5" customHeight="1">
      <c r="A147" s="21" t="s">
        <v>219</v>
      </c>
      <c r="B147" s="21" t="s">
        <v>214</v>
      </c>
      <c r="C147" s="265" t="s">
        <v>765</v>
      </c>
      <c r="D147" s="187" t="s">
        <v>115</v>
      </c>
      <c r="E147" s="139" t="s">
        <v>125</v>
      </c>
      <c r="F147" s="34">
        <v>79000</v>
      </c>
      <c r="G147" s="107"/>
    </row>
    <row r="148" spans="1:7" ht="23.25" customHeight="1">
      <c r="A148" s="17" t="s">
        <v>219</v>
      </c>
      <c r="B148" s="17" t="s">
        <v>214</v>
      </c>
      <c r="C148" s="17" t="s">
        <v>675</v>
      </c>
      <c r="D148" s="185"/>
      <c r="E148" s="123" t="s">
        <v>674</v>
      </c>
      <c r="F148" s="33">
        <f>F149</f>
        <v>10621000</v>
      </c>
      <c r="G148" s="107"/>
    </row>
    <row r="149" spans="1:7" ht="23.25" customHeight="1">
      <c r="A149" s="17" t="s">
        <v>219</v>
      </c>
      <c r="B149" s="17" t="s">
        <v>214</v>
      </c>
      <c r="C149" s="265" t="s">
        <v>676</v>
      </c>
      <c r="D149" s="185"/>
      <c r="E149" s="262" t="s">
        <v>673</v>
      </c>
      <c r="F149" s="33">
        <f>F151+F150</f>
        <v>10621000</v>
      </c>
      <c r="G149" s="107"/>
    </row>
    <row r="150" spans="1:7" ht="32.25" customHeight="1">
      <c r="A150" s="17" t="s">
        <v>219</v>
      </c>
      <c r="B150" s="17" t="s">
        <v>214</v>
      </c>
      <c r="C150" s="265" t="s">
        <v>717</v>
      </c>
      <c r="D150" s="187" t="s">
        <v>115</v>
      </c>
      <c r="E150" s="139" t="s">
        <v>125</v>
      </c>
      <c r="F150" s="33">
        <v>150000</v>
      </c>
      <c r="G150" s="107"/>
    </row>
    <row r="151" spans="1:7" ht="23.25" customHeight="1">
      <c r="A151" s="17" t="s">
        <v>219</v>
      </c>
      <c r="B151" s="17" t="s">
        <v>214</v>
      </c>
      <c r="C151" s="265" t="s">
        <v>717</v>
      </c>
      <c r="D151" s="187" t="s">
        <v>650</v>
      </c>
      <c r="E151" s="262" t="s">
        <v>128</v>
      </c>
      <c r="F151" s="33">
        <f>F152</f>
        <v>10471000</v>
      </c>
      <c r="G151" s="107"/>
    </row>
    <row r="152" spans="1:7" ht="33.75" customHeight="1">
      <c r="A152" s="17" t="s">
        <v>219</v>
      </c>
      <c r="B152" s="17" t="s">
        <v>214</v>
      </c>
      <c r="C152" s="265" t="s">
        <v>717</v>
      </c>
      <c r="D152" s="187" t="s">
        <v>121</v>
      </c>
      <c r="E152" s="262" t="s">
        <v>697</v>
      </c>
      <c r="F152" s="34">
        <v>10471000</v>
      </c>
      <c r="G152" s="107"/>
    </row>
    <row r="153" spans="1:7" ht="42" customHeight="1">
      <c r="A153" s="17" t="s">
        <v>219</v>
      </c>
      <c r="B153" s="17" t="s">
        <v>214</v>
      </c>
      <c r="C153" s="185" t="s">
        <v>250</v>
      </c>
      <c r="D153" s="185"/>
      <c r="E153" s="62" t="s">
        <v>376</v>
      </c>
      <c r="F153" s="33">
        <f>F154</f>
        <v>373506.49</v>
      </c>
      <c r="G153" s="107"/>
    </row>
    <row r="154" spans="1:7" ht="23.25" customHeight="1">
      <c r="A154" s="17" t="s">
        <v>219</v>
      </c>
      <c r="B154" s="17" t="s">
        <v>214</v>
      </c>
      <c r="C154" s="185" t="s">
        <v>275</v>
      </c>
      <c r="D154" s="185"/>
      <c r="E154" s="62" t="s">
        <v>197</v>
      </c>
      <c r="F154" s="33">
        <f>F155+F163</f>
        <v>373506.49</v>
      </c>
      <c r="G154" s="107"/>
    </row>
    <row r="155" spans="1:7" ht="18" customHeight="1">
      <c r="A155" s="17" t="s">
        <v>219</v>
      </c>
      <c r="B155" s="17" t="s">
        <v>214</v>
      </c>
      <c r="C155" s="185" t="s">
        <v>283</v>
      </c>
      <c r="D155" s="185"/>
      <c r="E155" s="62" t="s">
        <v>196</v>
      </c>
      <c r="F155" s="33">
        <f>F156+F159</f>
        <v>373506.49</v>
      </c>
      <c r="G155" s="107"/>
    </row>
    <row r="156" spans="1:7" ht="30" customHeight="1" hidden="1">
      <c r="A156" s="17" t="s">
        <v>219</v>
      </c>
      <c r="B156" s="17" t="s">
        <v>214</v>
      </c>
      <c r="C156" s="185" t="s">
        <v>282</v>
      </c>
      <c r="D156" s="185"/>
      <c r="E156" s="62" t="s">
        <v>391</v>
      </c>
      <c r="F156" s="33">
        <f>F158</f>
        <v>0</v>
      </c>
      <c r="G156" s="107"/>
    </row>
    <row r="157" spans="1:7" ht="30" customHeight="1" hidden="1">
      <c r="A157" s="21" t="s">
        <v>219</v>
      </c>
      <c r="B157" s="21" t="s">
        <v>214</v>
      </c>
      <c r="C157" s="187" t="s">
        <v>282</v>
      </c>
      <c r="D157" s="187" t="s">
        <v>102</v>
      </c>
      <c r="E157" s="63" t="s">
        <v>101</v>
      </c>
      <c r="F157" s="34">
        <f>F158</f>
        <v>0</v>
      </c>
      <c r="G157" s="107"/>
    </row>
    <row r="158" spans="1:7" ht="29.25" customHeight="1" hidden="1">
      <c r="A158" s="21" t="s">
        <v>219</v>
      </c>
      <c r="B158" s="21" t="s">
        <v>214</v>
      </c>
      <c r="C158" s="187" t="s">
        <v>282</v>
      </c>
      <c r="D158" s="187" t="s">
        <v>91</v>
      </c>
      <c r="E158" s="99" t="s">
        <v>90</v>
      </c>
      <c r="F158" s="34">
        <v>0</v>
      </c>
      <c r="G158" s="107"/>
    </row>
    <row r="159" spans="1:7" ht="23.25" customHeight="1">
      <c r="A159" s="17" t="s">
        <v>219</v>
      </c>
      <c r="B159" s="17" t="s">
        <v>214</v>
      </c>
      <c r="C159" s="185" t="s">
        <v>281</v>
      </c>
      <c r="D159" s="185"/>
      <c r="E159" s="62" t="s">
        <v>198</v>
      </c>
      <c r="F159" s="33">
        <f>SUM(F160:F161)</f>
        <v>373506.49</v>
      </c>
      <c r="G159" s="107"/>
    </row>
    <row r="160" spans="1:7" ht="23.25" customHeight="1">
      <c r="A160" s="21" t="s">
        <v>219</v>
      </c>
      <c r="B160" s="21" t="s">
        <v>214</v>
      </c>
      <c r="C160" s="187" t="s">
        <v>281</v>
      </c>
      <c r="D160" s="187" t="s">
        <v>115</v>
      </c>
      <c r="E160" s="139" t="s">
        <v>125</v>
      </c>
      <c r="F160" s="34">
        <v>346589.45</v>
      </c>
      <c r="G160" s="107"/>
    </row>
    <row r="161" spans="1:7" ht="21" customHeight="1">
      <c r="A161" s="21" t="s">
        <v>219</v>
      </c>
      <c r="B161" s="21" t="s">
        <v>214</v>
      </c>
      <c r="C161" s="187" t="s">
        <v>281</v>
      </c>
      <c r="D161" s="187" t="s">
        <v>102</v>
      </c>
      <c r="E161" s="63" t="s">
        <v>101</v>
      </c>
      <c r="F161" s="34">
        <f>F162</f>
        <v>26917.04</v>
      </c>
      <c r="G161" s="107"/>
    </row>
    <row r="162" spans="1:7" ht="24" customHeight="1">
      <c r="A162" s="21" t="s">
        <v>219</v>
      </c>
      <c r="B162" s="21" t="s">
        <v>214</v>
      </c>
      <c r="C162" s="187" t="s">
        <v>281</v>
      </c>
      <c r="D162" s="187" t="s">
        <v>119</v>
      </c>
      <c r="E162" s="63" t="s">
        <v>127</v>
      </c>
      <c r="F162" s="34">
        <v>26917.04</v>
      </c>
      <c r="G162" s="107"/>
    </row>
    <row r="163" spans="1:7" ht="2.25" customHeight="1" hidden="1">
      <c r="A163" s="17" t="s">
        <v>219</v>
      </c>
      <c r="B163" s="17" t="s">
        <v>214</v>
      </c>
      <c r="C163" s="185" t="s">
        <v>327</v>
      </c>
      <c r="D163" s="185"/>
      <c r="E163" s="62" t="s">
        <v>197</v>
      </c>
      <c r="F163" s="33">
        <f>F164+F166</f>
        <v>0</v>
      </c>
      <c r="G163" s="107"/>
    </row>
    <row r="164" spans="1:17" ht="17.25" customHeight="1" hidden="1">
      <c r="A164" s="17" t="s">
        <v>219</v>
      </c>
      <c r="B164" s="17" t="s">
        <v>214</v>
      </c>
      <c r="C164" s="185" t="s">
        <v>326</v>
      </c>
      <c r="D164" s="185"/>
      <c r="E164" s="62" t="s">
        <v>320</v>
      </c>
      <c r="F164" s="33">
        <f>F165</f>
        <v>0</v>
      </c>
      <c r="G164" s="107"/>
      <c r="K164" s="49"/>
      <c r="L164" s="47"/>
      <c r="M164" s="47"/>
      <c r="N164" s="47"/>
      <c r="O164" s="50"/>
      <c r="P164" s="48"/>
      <c r="Q164" s="46"/>
    </row>
    <row r="165" spans="1:17" ht="60" customHeight="1" hidden="1">
      <c r="A165" s="21" t="s">
        <v>219</v>
      </c>
      <c r="B165" s="21" t="s">
        <v>214</v>
      </c>
      <c r="C165" s="187" t="s">
        <v>326</v>
      </c>
      <c r="D165" s="187" t="s">
        <v>325</v>
      </c>
      <c r="E165" s="63" t="s">
        <v>329</v>
      </c>
      <c r="F165" s="34">
        <v>0</v>
      </c>
      <c r="G165" s="107"/>
      <c r="K165" s="49"/>
      <c r="L165" s="47"/>
      <c r="M165" s="47"/>
      <c r="N165" s="47"/>
      <c r="O165" s="50"/>
      <c r="P165" s="48"/>
      <c r="Q165" s="46"/>
    </row>
    <row r="166" spans="1:7" ht="30.75" customHeight="1" hidden="1">
      <c r="A166" s="17" t="s">
        <v>219</v>
      </c>
      <c r="B166" s="17" t="s">
        <v>214</v>
      </c>
      <c r="C166" s="185" t="s">
        <v>328</v>
      </c>
      <c r="D166" s="185"/>
      <c r="E166" s="62" t="s">
        <v>321</v>
      </c>
      <c r="F166" s="33">
        <f>F167</f>
        <v>0</v>
      </c>
      <c r="G166" s="107"/>
    </row>
    <row r="167" spans="1:8" ht="28.5" customHeight="1" hidden="1">
      <c r="A167" s="21" t="s">
        <v>219</v>
      </c>
      <c r="B167" s="21" t="s">
        <v>214</v>
      </c>
      <c r="C167" s="187" t="s">
        <v>328</v>
      </c>
      <c r="D167" s="187" t="s">
        <v>325</v>
      </c>
      <c r="E167" s="63" t="s">
        <v>329</v>
      </c>
      <c r="F167" s="34">
        <v>0</v>
      </c>
      <c r="G167" s="107"/>
      <c r="H167" s="121"/>
    </row>
    <row r="168" spans="1:7" ht="29.25" customHeight="1">
      <c r="A168" s="17" t="s">
        <v>219</v>
      </c>
      <c r="B168" s="17" t="s">
        <v>216</v>
      </c>
      <c r="C168" s="185"/>
      <c r="D168" s="185"/>
      <c r="E168" s="62" t="s">
        <v>392</v>
      </c>
      <c r="F168" s="33">
        <f>F169+F184</f>
        <v>35267</v>
      </c>
      <c r="G168" s="107"/>
    </row>
    <row r="169" spans="1:7" ht="33" customHeight="1">
      <c r="A169" s="17" t="s">
        <v>219</v>
      </c>
      <c r="B169" s="17" t="s">
        <v>216</v>
      </c>
      <c r="C169" s="168" t="s">
        <v>483</v>
      </c>
      <c r="D169" s="185"/>
      <c r="E169" s="129" t="s">
        <v>620</v>
      </c>
      <c r="F169" s="33">
        <f>F170+F174+F177+F180</f>
        <v>25267</v>
      </c>
      <c r="G169" s="117"/>
    </row>
    <row r="170" spans="1:8" s="24" customFormat="1" ht="24.75" customHeight="1">
      <c r="A170" s="17" t="s">
        <v>219</v>
      </c>
      <c r="B170" s="17" t="s">
        <v>216</v>
      </c>
      <c r="C170" s="168" t="s">
        <v>537</v>
      </c>
      <c r="D170" s="185"/>
      <c r="E170" s="62" t="s">
        <v>624</v>
      </c>
      <c r="F170" s="33">
        <f>F171+F172+F183</f>
        <v>25267</v>
      </c>
      <c r="G170" s="244"/>
      <c r="H170" s="118"/>
    </row>
    <row r="171" spans="1:7" ht="30.75" customHeight="1">
      <c r="A171" s="21" t="s">
        <v>219</v>
      </c>
      <c r="B171" s="21" t="s">
        <v>216</v>
      </c>
      <c r="C171" s="194" t="s">
        <v>537</v>
      </c>
      <c r="D171" s="187" t="s">
        <v>115</v>
      </c>
      <c r="E171" s="63" t="s">
        <v>186</v>
      </c>
      <c r="F171" s="34">
        <v>25206.89</v>
      </c>
      <c r="G171" s="107"/>
    </row>
    <row r="172" spans="1:7" ht="30.75" customHeight="1" hidden="1">
      <c r="A172" s="21" t="s">
        <v>219</v>
      </c>
      <c r="B172" s="21" t="s">
        <v>216</v>
      </c>
      <c r="C172" s="194" t="s">
        <v>537</v>
      </c>
      <c r="D172" s="187" t="s">
        <v>102</v>
      </c>
      <c r="E172" s="63" t="s">
        <v>101</v>
      </c>
      <c r="F172" s="34">
        <f>F173</f>
        <v>0</v>
      </c>
      <c r="G172" s="107"/>
    </row>
    <row r="173" spans="1:7" ht="43.5" customHeight="1" hidden="1">
      <c r="A173" s="21" t="s">
        <v>219</v>
      </c>
      <c r="B173" s="21" t="s">
        <v>216</v>
      </c>
      <c r="C173" s="194" t="s">
        <v>537</v>
      </c>
      <c r="D173" s="187" t="s">
        <v>91</v>
      </c>
      <c r="E173" s="139" t="s">
        <v>90</v>
      </c>
      <c r="F173" s="34">
        <v>0</v>
      </c>
      <c r="G173" s="107"/>
    </row>
    <row r="174" spans="1:8" s="24" customFormat="1" ht="21.75" customHeight="1" hidden="1">
      <c r="A174" s="17" t="s">
        <v>219</v>
      </c>
      <c r="B174" s="17" t="s">
        <v>216</v>
      </c>
      <c r="C174" s="185" t="s">
        <v>589</v>
      </c>
      <c r="D174" s="185"/>
      <c r="E174" s="62" t="s">
        <v>623</v>
      </c>
      <c r="F174" s="33">
        <f>F175</f>
        <v>0</v>
      </c>
      <c r="G174" s="244"/>
      <c r="H174" s="118"/>
    </row>
    <row r="175" spans="1:7" ht="25.5" customHeight="1" hidden="1">
      <c r="A175" s="21" t="s">
        <v>219</v>
      </c>
      <c r="B175" s="21" t="s">
        <v>216</v>
      </c>
      <c r="C175" s="187" t="s">
        <v>589</v>
      </c>
      <c r="D175" s="187" t="s">
        <v>650</v>
      </c>
      <c r="E175" s="63" t="s">
        <v>651</v>
      </c>
      <c r="F175" s="34">
        <f>F176</f>
        <v>0</v>
      </c>
      <c r="G175" s="107"/>
    </row>
    <row r="176" spans="1:7" ht="27" customHeight="1" hidden="1">
      <c r="A176" s="21" t="s">
        <v>219</v>
      </c>
      <c r="B176" s="21" t="s">
        <v>216</v>
      </c>
      <c r="C176" s="187" t="s">
        <v>589</v>
      </c>
      <c r="D176" s="187" t="s">
        <v>121</v>
      </c>
      <c r="E176" s="63" t="s">
        <v>652</v>
      </c>
      <c r="F176" s="34">
        <v>0</v>
      </c>
      <c r="G176" s="107"/>
    </row>
    <row r="177" spans="1:8" s="24" customFormat="1" ht="21.75" customHeight="1" hidden="1">
      <c r="A177" s="17" t="s">
        <v>219</v>
      </c>
      <c r="B177" s="17" t="s">
        <v>216</v>
      </c>
      <c r="C177" s="185" t="s">
        <v>590</v>
      </c>
      <c r="D177" s="185"/>
      <c r="E177" s="62" t="s">
        <v>591</v>
      </c>
      <c r="F177" s="33">
        <f>F178</f>
        <v>0</v>
      </c>
      <c r="G177" s="244"/>
      <c r="H177" s="118"/>
    </row>
    <row r="178" spans="1:7" ht="24.75" customHeight="1" hidden="1">
      <c r="A178" s="21" t="s">
        <v>219</v>
      </c>
      <c r="B178" s="21" t="s">
        <v>216</v>
      </c>
      <c r="C178" s="187" t="s">
        <v>590</v>
      </c>
      <c r="D178" s="187" t="s">
        <v>650</v>
      </c>
      <c r="E178" s="63" t="s">
        <v>651</v>
      </c>
      <c r="F178" s="34">
        <f>F179</f>
        <v>0</v>
      </c>
      <c r="G178" s="107"/>
    </row>
    <row r="179" spans="1:7" ht="27" customHeight="1" hidden="1">
      <c r="A179" s="21" t="s">
        <v>219</v>
      </c>
      <c r="B179" s="21" t="s">
        <v>216</v>
      </c>
      <c r="C179" s="187" t="s">
        <v>590</v>
      </c>
      <c r="D179" s="187" t="s">
        <v>121</v>
      </c>
      <c r="E179" s="63" t="s">
        <v>128</v>
      </c>
      <c r="F179" s="34">
        <v>0</v>
      </c>
      <c r="G179" s="107"/>
    </row>
    <row r="180" spans="1:8" s="24" customFormat="1" ht="27" customHeight="1" hidden="1">
      <c r="A180" s="17" t="s">
        <v>219</v>
      </c>
      <c r="B180" s="17" t="s">
        <v>216</v>
      </c>
      <c r="C180" s="185" t="s">
        <v>659</v>
      </c>
      <c r="D180" s="185"/>
      <c r="E180" s="62" t="s">
        <v>660</v>
      </c>
      <c r="F180" s="33">
        <f>F181</f>
        <v>0</v>
      </c>
      <c r="G180" s="244"/>
      <c r="H180" s="118"/>
    </row>
    <row r="181" spans="1:7" ht="27" customHeight="1" hidden="1">
      <c r="A181" s="21" t="s">
        <v>219</v>
      </c>
      <c r="B181" s="21" t="s">
        <v>216</v>
      </c>
      <c r="C181" s="187" t="s">
        <v>659</v>
      </c>
      <c r="D181" s="187" t="s">
        <v>114</v>
      </c>
      <c r="E181" s="139" t="s">
        <v>111</v>
      </c>
      <c r="F181" s="34">
        <f>F182</f>
        <v>0</v>
      </c>
      <c r="G181" s="107"/>
    </row>
    <row r="182" spans="1:7" ht="27" customHeight="1" hidden="1">
      <c r="A182" s="21" t="s">
        <v>219</v>
      </c>
      <c r="B182" s="21" t="s">
        <v>661</v>
      </c>
      <c r="C182" s="187" t="s">
        <v>659</v>
      </c>
      <c r="D182" s="187" t="s">
        <v>115</v>
      </c>
      <c r="E182" s="139" t="s">
        <v>112</v>
      </c>
      <c r="F182" s="34">
        <v>0</v>
      </c>
      <c r="G182" s="107"/>
    </row>
    <row r="183" spans="1:7" ht="27" customHeight="1">
      <c r="A183" s="21" t="s">
        <v>219</v>
      </c>
      <c r="B183" s="21" t="s">
        <v>216</v>
      </c>
      <c r="C183" s="194" t="s">
        <v>537</v>
      </c>
      <c r="D183" s="187" t="s">
        <v>119</v>
      </c>
      <c r="E183" s="63" t="s">
        <v>127</v>
      </c>
      <c r="F183" s="34">
        <v>60.11</v>
      </c>
      <c r="G183" s="107"/>
    </row>
    <row r="184" spans="1:7" ht="28.5" customHeight="1">
      <c r="A184" s="29" t="s">
        <v>219</v>
      </c>
      <c r="B184" s="29" t="s">
        <v>216</v>
      </c>
      <c r="C184" s="185" t="s">
        <v>250</v>
      </c>
      <c r="D184" s="203"/>
      <c r="E184" s="62" t="s">
        <v>376</v>
      </c>
      <c r="F184" s="33">
        <f>F185</f>
        <v>10000</v>
      </c>
      <c r="G184" s="107"/>
    </row>
    <row r="185" spans="1:7" ht="23.25" customHeight="1">
      <c r="A185" s="29" t="s">
        <v>219</v>
      </c>
      <c r="B185" s="29" t="s">
        <v>216</v>
      </c>
      <c r="C185" s="185" t="s">
        <v>275</v>
      </c>
      <c r="D185" s="185"/>
      <c r="E185" s="62" t="s">
        <v>200</v>
      </c>
      <c r="F185" s="33">
        <f>F189+F186+F203</f>
        <v>10000</v>
      </c>
      <c r="G185" s="107"/>
    </row>
    <row r="186" spans="1:7" ht="31.5" customHeight="1">
      <c r="A186" s="30" t="s">
        <v>219</v>
      </c>
      <c r="B186" s="30" t="s">
        <v>216</v>
      </c>
      <c r="C186" s="195" t="s">
        <v>113</v>
      </c>
      <c r="D186" s="185"/>
      <c r="E186" s="138" t="s">
        <v>388</v>
      </c>
      <c r="F186" s="33">
        <f>F187</f>
        <v>10000</v>
      </c>
      <c r="G186" s="107"/>
    </row>
    <row r="187" spans="1:7" ht="28.5" customHeight="1">
      <c r="A187" s="32" t="s">
        <v>219</v>
      </c>
      <c r="B187" s="32" t="s">
        <v>216</v>
      </c>
      <c r="C187" s="196" t="s">
        <v>113</v>
      </c>
      <c r="D187" s="187" t="s">
        <v>114</v>
      </c>
      <c r="E187" s="139" t="s">
        <v>111</v>
      </c>
      <c r="F187" s="34">
        <f>F188</f>
        <v>10000</v>
      </c>
      <c r="G187" s="107"/>
    </row>
    <row r="188" spans="1:7" ht="28.5" customHeight="1">
      <c r="A188" s="32" t="s">
        <v>219</v>
      </c>
      <c r="B188" s="32" t="s">
        <v>216</v>
      </c>
      <c r="C188" s="196" t="s">
        <v>113</v>
      </c>
      <c r="D188" s="187" t="s">
        <v>115</v>
      </c>
      <c r="E188" s="139" t="s">
        <v>112</v>
      </c>
      <c r="F188" s="34">
        <v>10000</v>
      </c>
      <c r="G188" s="107"/>
    </row>
    <row r="189" spans="1:7" ht="22.5" customHeight="1" hidden="1">
      <c r="A189" s="29" t="s">
        <v>219</v>
      </c>
      <c r="B189" s="29" t="s">
        <v>216</v>
      </c>
      <c r="C189" s="185" t="s">
        <v>274</v>
      </c>
      <c r="D189" s="185"/>
      <c r="E189" s="62" t="s">
        <v>392</v>
      </c>
      <c r="F189" s="33">
        <f>F190+F193+F196</f>
        <v>0</v>
      </c>
      <c r="G189" s="107"/>
    </row>
    <row r="190" spans="1:7" ht="30.75" customHeight="1" hidden="1">
      <c r="A190" s="29" t="s">
        <v>219</v>
      </c>
      <c r="B190" s="29" t="s">
        <v>216</v>
      </c>
      <c r="C190" s="185" t="s">
        <v>273</v>
      </c>
      <c r="D190" s="185"/>
      <c r="E190" s="62" t="s">
        <v>393</v>
      </c>
      <c r="F190" s="33">
        <f>F192</f>
        <v>0</v>
      </c>
      <c r="G190" s="107"/>
    </row>
    <row r="191" spans="1:7" ht="21.75" customHeight="1" hidden="1">
      <c r="A191" s="23" t="s">
        <v>219</v>
      </c>
      <c r="B191" s="23" t="s">
        <v>216</v>
      </c>
      <c r="C191" s="187" t="s">
        <v>273</v>
      </c>
      <c r="D191" s="187" t="s">
        <v>102</v>
      </c>
      <c r="E191" s="63" t="s">
        <v>101</v>
      </c>
      <c r="F191" s="34">
        <f>F192</f>
        <v>0</v>
      </c>
      <c r="G191" s="107"/>
    </row>
    <row r="192" spans="1:7" ht="40.5" customHeight="1" hidden="1">
      <c r="A192" s="23" t="s">
        <v>219</v>
      </c>
      <c r="B192" s="23" t="s">
        <v>216</v>
      </c>
      <c r="C192" s="187" t="s">
        <v>273</v>
      </c>
      <c r="D192" s="187" t="s">
        <v>91</v>
      </c>
      <c r="E192" s="99" t="s">
        <v>90</v>
      </c>
      <c r="F192" s="34">
        <v>0</v>
      </c>
      <c r="G192" s="107"/>
    </row>
    <row r="193" spans="1:7" ht="38.25" hidden="1">
      <c r="A193" s="29" t="s">
        <v>219</v>
      </c>
      <c r="B193" s="17" t="s">
        <v>216</v>
      </c>
      <c r="C193" s="185" t="s">
        <v>285</v>
      </c>
      <c r="D193" s="185"/>
      <c r="E193" s="62" t="s">
        <v>394</v>
      </c>
      <c r="F193" s="33">
        <f>F195</f>
        <v>0</v>
      </c>
      <c r="G193" s="107"/>
    </row>
    <row r="194" spans="1:7" ht="15.75" hidden="1">
      <c r="A194" s="23" t="s">
        <v>219</v>
      </c>
      <c r="B194" s="21" t="s">
        <v>216</v>
      </c>
      <c r="C194" s="187" t="s">
        <v>285</v>
      </c>
      <c r="D194" s="187" t="s">
        <v>410</v>
      </c>
      <c r="E194" s="63" t="s">
        <v>101</v>
      </c>
      <c r="F194" s="34">
        <f>F195</f>
        <v>0</v>
      </c>
      <c r="G194" s="107"/>
    </row>
    <row r="195" spans="1:7" ht="27.75" customHeight="1" hidden="1">
      <c r="A195" s="23" t="s">
        <v>219</v>
      </c>
      <c r="B195" s="21" t="s">
        <v>216</v>
      </c>
      <c r="C195" s="187" t="s">
        <v>285</v>
      </c>
      <c r="D195" s="187" t="s">
        <v>91</v>
      </c>
      <c r="E195" s="99" t="s">
        <v>90</v>
      </c>
      <c r="F195" s="34">
        <v>0</v>
      </c>
      <c r="G195" s="107"/>
    </row>
    <row r="196" spans="1:7" ht="22.5" customHeight="1" hidden="1">
      <c r="A196" s="17" t="s">
        <v>219</v>
      </c>
      <c r="B196" s="17" t="s">
        <v>216</v>
      </c>
      <c r="C196" s="185" t="s">
        <v>284</v>
      </c>
      <c r="D196" s="185"/>
      <c r="E196" s="62" t="s">
        <v>200</v>
      </c>
      <c r="F196" s="33">
        <f>F201+F199+F198+F202</f>
        <v>0</v>
      </c>
      <c r="G196" s="107"/>
    </row>
    <row r="197" spans="1:7" ht="22.5" customHeight="1" hidden="1">
      <c r="A197" s="21" t="s">
        <v>219</v>
      </c>
      <c r="B197" s="21" t="s">
        <v>216</v>
      </c>
      <c r="C197" s="187" t="s">
        <v>284</v>
      </c>
      <c r="D197" s="187" t="s">
        <v>115</v>
      </c>
      <c r="E197" s="139" t="s">
        <v>125</v>
      </c>
      <c r="F197" s="34">
        <f>F198+F199</f>
        <v>0</v>
      </c>
      <c r="G197" s="107"/>
    </row>
    <row r="198" spans="1:7" ht="18.75" customHeight="1" hidden="1">
      <c r="A198" s="21" t="s">
        <v>219</v>
      </c>
      <c r="B198" s="21" t="s">
        <v>216</v>
      </c>
      <c r="C198" s="187" t="s">
        <v>284</v>
      </c>
      <c r="D198" s="187" t="s">
        <v>104</v>
      </c>
      <c r="E198" s="63" t="s">
        <v>105</v>
      </c>
      <c r="F198" s="34"/>
      <c r="G198" s="107"/>
    </row>
    <row r="199" spans="1:7" ht="29.25" customHeight="1" hidden="1">
      <c r="A199" s="21" t="s">
        <v>219</v>
      </c>
      <c r="B199" s="21" t="s">
        <v>216</v>
      </c>
      <c r="C199" s="187" t="s">
        <v>284</v>
      </c>
      <c r="D199" s="187" t="s">
        <v>405</v>
      </c>
      <c r="E199" s="63" t="s">
        <v>381</v>
      </c>
      <c r="F199" s="34">
        <v>0</v>
      </c>
      <c r="G199" s="107"/>
    </row>
    <row r="200" spans="1:7" ht="29.25" customHeight="1" hidden="1">
      <c r="A200" s="21" t="s">
        <v>219</v>
      </c>
      <c r="B200" s="21" t="s">
        <v>216</v>
      </c>
      <c r="C200" s="187" t="s">
        <v>284</v>
      </c>
      <c r="D200" s="187" t="s">
        <v>102</v>
      </c>
      <c r="E200" s="63" t="s">
        <v>101</v>
      </c>
      <c r="F200" s="34">
        <f>F201+F202</f>
        <v>0</v>
      </c>
      <c r="G200" s="107"/>
    </row>
    <row r="201" spans="1:7" ht="39.75" customHeight="1" hidden="1">
      <c r="A201" s="21" t="s">
        <v>219</v>
      </c>
      <c r="B201" s="21" t="s">
        <v>216</v>
      </c>
      <c r="C201" s="187" t="s">
        <v>284</v>
      </c>
      <c r="D201" s="187" t="s">
        <v>92</v>
      </c>
      <c r="E201" s="100" t="s">
        <v>93</v>
      </c>
      <c r="F201" s="34">
        <v>0</v>
      </c>
      <c r="G201" s="107"/>
    </row>
    <row r="202" spans="1:7" ht="27.75" customHeight="1" hidden="1">
      <c r="A202" s="21" t="s">
        <v>219</v>
      </c>
      <c r="B202" s="21" t="s">
        <v>216</v>
      </c>
      <c r="C202" s="187" t="s">
        <v>284</v>
      </c>
      <c r="D202" s="187" t="s">
        <v>344</v>
      </c>
      <c r="E202" s="63" t="s">
        <v>466</v>
      </c>
      <c r="F202" s="34">
        <v>0</v>
      </c>
      <c r="G202" s="107"/>
    </row>
    <row r="203" spans="1:7" ht="31.5" customHeight="1" hidden="1">
      <c r="A203" s="17" t="s">
        <v>219</v>
      </c>
      <c r="B203" s="17" t="s">
        <v>216</v>
      </c>
      <c r="C203" s="185" t="s">
        <v>296</v>
      </c>
      <c r="D203" s="185"/>
      <c r="E203" s="62" t="s">
        <v>297</v>
      </c>
      <c r="F203" s="33">
        <f>SUM(F205)</f>
        <v>0</v>
      </c>
      <c r="G203" s="107"/>
    </row>
    <row r="204" spans="1:7" ht="31.5" customHeight="1" hidden="1">
      <c r="A204" s="21" t="s">
        <v>219</v>
      </c>
      <c r="B204" s="21" t="s">
        <v>216</v>
      </c>
      <c r="C204" s="187" t="s">
        <v>296</v>
      </c>
      <c r="D204" s="187" t="s">
        <v>115</v>
      </c>
      <c r="E204" s="139" t="s">
        <v>125</v>
      </c>
      <c r="F204" s="34">
        <f>F205</f>
        <v>0</v>
      </c>
      <c r="G204" s="107"/>
    </row>
    <row r="205" spans="1:7" ht="29.25" customHeight="1" hidden="1">
      <c r="A205" s="21" t="s">
        <v>219</v>
      </c>
      <c r="B205" s="21" t="s">
        <v>216</v>
      </c>
      <c r="C205" s="187" t="s">
        <v>296</v>
      </c>
      <c r="D205" s="187" t="s">
        <v>104</v>
      </c>
      <c r="E205" s="63" t="s">
        <v>105</v>
      </c>
      <c r="F205" s="34">
        <v>0</v>
      </c>
      <c r="G205" s="107"/>
    </row>
    <row r="206" spans="1:9" ht="19.5" customHeight="1">
      <c r="A206" s="17" t="s">
        <v>219</v>
      </c>
      <c r="B206" s="17" t="s">
        <v>217</v>
      </c>
      <c r="C206" s="185"/>
      <c r="D206" s="185"/>
      <c r="E206" s="62" t="s">
        <v>395</v>
      </c>
      <c r="F206" s="33">
        <f>F207+F210+F214</f>
        <v>874215.51</v>
      </c>
      <c r="G206" s="107"/>
      <c r="H206" s="101"/>
      <c r="I206" s="46"/>
    </row>
    <row r="207" spans="1:7" ht="59.25" customHeight="1">
      <c r="A207" s="17" t="s">
        <v>219</v>
      </c>
      <c r="B207" s="17" t="s">
        <v>217</v>
      </c>
      <c r="C207" s="185" t="s">
        <v>260</v>
      </c>
      <c r="D207" s="185"/>
      <c r="E207" s="167" t="s">
        <v>602</v>
      </c>
      <c r="F207" s="33">
        <f>F208</f>
        <v>5000</v>
      </c>
      <c r="G207" s="107"/>
    </row>
    <row r="208" spans="1:7" ht="25.5">
      <c r="A208" s="17" t="s">
        <v>271</v>
      </c>
      <c r="B208" s="17" t="s">
        <v>217</v>
      </c>
      <c r="C208" s="185" t="s">
        <v>258</v>
      </c>
      <c r="D208" s="185"/>
      <c r="E208" s="62" t="s">
        <v>272</v>
      </c>
      <c r="F208" s="33">
        <f>F209</f>
        <v>5000</v>
      </c>
      <c r="G208" s="107"/>
    </row>
    <row r="209" spans="1:7" ht="25.5">
      <c r="A209" s="21" t="s">
        <v>219</v>
      </c>
      <c r="B209" s="21" t="s">
        <v>217</v>
      </c>
      <c r="C209" s="187" t="s">
        <v>257</v>
      </c>
      <c r="D209" s="187" t="s">
        <v>115</v>
      </c>
      <c r="E209" s="139" t="s">
        <v>125</v>
      </c>
      <c r="F209" s="34">
        <v>5000</v>
      </c>
      <c r="G209" s="107"/>
    </row>
    <row r="210" spans="1:7" ht="40.5" customHeight="1">
      <c r="A210" s="17" t="s">
        <v>219</v>
      </c>
      <c r="B210" s="17" t="s">
        <v>217</v>
      </c>
      <c r="C210" s="185" t="s">
        <v>268</v>
      </c>
      <c r="D210" s="185"/>
      <c r="E210" s="123" t="s">
        <v>601</v>
      </c>
      <c r="F210" s="33">
        <f>F211</f>
        <v>50000</v>
      </c>
      <c r="G210" s="107"/>
    </row>
    <row r="211" spans="1:7" ht="30" customHeight="1">
      <c r="A211" s="17" t="s">
        <v>219</v>
      </c>
      <c r="B211" s="17" t="s">
        <v>217</v>
      </c>
      <c r="C211" s="185" t="s">
        <v>269</v>
      </c>
      <c r="D211" s="185"/>
      <c r="E211" s="123" t="s">
        <v>270</v>
      </c>
      <c r="F211" s="33">
        <f>F212</f>
        <v>50000</v>
      </c>
      <c r="G211" s="107"/>
    </row>
    <row r="212" spans="1:7" ht="24" customHeight="1">
      <c r="A212" s="17" t="s">
        <v>219</v>
      </c>
      <c r="B212" s="17" t="s">
        <v>217</v>
      </c>
      <c r="C212" s="185" t="s">
        <v>487</v>
      </c>
      <c r="D212" s="185"/>
      <c r="E212" s="62" t="s">
        <v>396</v>
      </c>
      <c r="F212" s="33">
        <f>F213</f>
        <v>50000</v>
      </c>
      <c r="G212" s="107"/>
    </row>
    <row r="213" spans="1:7" ht="24" customHeight="1">
      <c r="A213" s="21" t="s">
        <v>219</v>
      </c>
      <c r="B213" s="21" t="s">
        <v>217</v>
      </c>
      <c r="C213" s="187" t="s">
        <v>487</v>
      </c>
      <c r="D213" s="187" t="s">
        <v>115</v>
      </c>
      <c r="E213" s="139" t="s">
        <v>125</v>
      </c>
      <c r="F213" s="34">
        <v>50000</v>
      </c>
      <c r="G213" s="107"/>
    </row>
    <row r="214" spans="1:7" ht="42.75" customHeight="1">
      <c r="A214" s="17" t="s">
        <v>219</v>
      </c>
      <c r="B214" s="17" t="s">
        <v>217</v>
      </c>
      <c r="C214" s="185" t="s">
        <v>250</v>
      </c>
      <c r="D214" s="185"/>
      <c r="E214" s="62" t="s">
        <v>376</v>
      </c>
      <c r="F214" s="33">
        <f>F215</f>
        <v>819215.51</v>
      </c>
      <c r="G214" s="107"/>
    </row>
    <row r="215" spans="1:7" ht="18.75" customHeight="1">
      <c r="A215" s="17" t="s">
        <v>219</v>
      </c>
      <c r="B215" s="17" t="s">
        <v>217</v>
      </c>
      <c r="C215" s="185" t="s">
        <v>275</v>
      </c>
      <c r="D215" s="185"/>
      <c r="E215" s="62" t="s">
        <v>200</v>
      </c>
      <c r="F215" s="33">
        <f>F216</f>
        <v>819215.51</v>
      </c>
      <c r="G215" s="107"/>
    </row>
    <row r="216" spans="1:7" ht="22.5" customHeight="1">
      <c r="A216" s="17" t="s">
        <v>219</v>
      </c>
      <c r="B216" s="17" t="s">
        <v>217</v>
      </c>
      <c r="C216" s="185" t="s">
        <v>291</v>
      </c>
      <c r="D216" s="185"/>
      <c r="E216" s="62" t="s">
        <v>395</v>
      </c>
      <c r="F216" s="33">
        <f>F217+F219+F221+F223+F225</f>
        <v>819215.51</v>
      </c>
      <c r="G216" s="107"/>
    </row>
    <row r="217" spans="1:7" ht="21.75" customHeight="1">
      <c r="A217" s="17" t="s">
        <v>219</v>
      </c>
      <c r="B217" s="17" t="s">
        <v>217</v>
      </c>
      <c r="C217" s="185" t="s">
        <v>289</v>
      </c>
      <c r="D217" s="185"/>
      <c r="E217" s="62" t="s">
        <v>397</v>
      </c>
      <c r="F217" s="33">
        <f>F218</f>
        <v>94000</v>
      </c>
      <c r="G217" s="107"/>
    </row>
    <row r="218" spans="1:7" ht="30.75" customHeight="1">
      <c r="A218" s="51" t="s">
        <v>219</v>
      </c>
      <c r="B218" s="51" t="s">
        <v>217</v>
      </c>
      <c r="C218" s="197" t="s">
        <v>289</v>
      </c>
      <c r="D218" s="197" t="s">
        <v>115</v>
      </c>
      <c r="E218" s="139" t="s">
        <v>125</v>
      </c>
      <c r="F218" s="34">
        <v>94000</v>
      </c>
      <c r="G218" s="107"/>
    </row>
    <row r="219" spans="1:7" ht="45" customHeight="1">
      <c r="A219" s="17" t="s">
        <v>219</v>
      </c>
      <c r="B219" s="17" t="s">
        <v>217</v>
      </c>
      <c r="C219" s="185" t="s">
        <v>290</v>
      </c>
      <c r="D219" s="185"/>
      <c r="E219" s="62" t="s">
        <v>398</v>
      </c>
      <c r="F219" s="33">
        <f>F220</f>
        <v>7000</v>
      </c>
      <c r="G219" s="107"/>
    </row>
    <row r="220" spans="1:7" ht="30" customHeight="1">
      <c r="A220" s="21" t="s">
        <v>219</v>
      </c>
      <c r="B220" s="21" t="s">
        <v>217</v>
      </c>
      <c r="C220" s="187" t="s">
        <v>290</v>
      </c>
      <c r="D220" s="187" t="s">
        <v>115</v>
      </c>
      <c r="E220" s="139" t="s">
        <v>125</v>
      </c>
      <c r="F220" s="34">
        <v>7000</v>
      </c>
      <c r="G220" s="107"/>
    </row>
    <row r="221" spans="1:7" ht="19.5" customHeight="1">
      <c r="A221" s="17" t="s">
        <v>219</v>
      </c>
      <c r="B221" s="17" t="s">
        <v>217</v>
      </c>
      <c r="C221" s="185" t="s">
        <v>288</v>
      </c>
      <c r="D221" s="185"/>
      <c r="E221" s="62" t="s">
        <v>202</v>
      </c>
      <c r="F221" s="33">
        <f>F222</f>
        <v>20000</v>
      </c>
      <c r="G221" s="107"/>
    </row>
    <row r="222" spans="1:7" ht="28.5" customHeight="1">
      <c r="A222" s="21" t="s">
        <v>219</v>
      </c>
      <c r="B222" s="21" t="s">
        <v>217</v>
      </c>
      <c r="C222" s="187" t="s">
        <v>288</v>
      </c>
      <c r="D222" s="187" t="s">
        <v>115</v>
      </c>
      <c r="E222" s="139" t="s">
        <v>125</v>
      </c>
      <c r="F222" s="34">
        <v>20000</v>
      </c>
      <c r="G222" s="107"/>
    </row>
    <row r="223" spans="1:7" ht="18.75" customHeight="1">
      <c r="A223" s="17" t="s">
        <v>219</v>
      </c>
      <c r="B223" s="17" t="s">
        <v>217</v>
      </c>
      <c r="C223" s="185" t="s">
        <v>287</v>
      </c>
      <c r="D223" s="185"/>
      <c r="E223" s="62" t="s">
        <v>203</v>
      </c>
      <c r="F223" s="33">
        <f>F224</f>
        <v>25000</v>
      </c>
      <c r="G223" s="107"/>
    </row>
    <row r="224" spans="1:7" ht="27" customHeight="1">
      <c r="A224" s="21" t="s">
        <v>219</v>
      </c>
      <c r="B224" s="21" t="s">
        <v>217</v>
      </c>
      <c r="C224" s="187" t="s">
        <v>287</v>
      </c>
      <c r="D224" s="187" t="s">
        <v>115</v>
      </c>
      <c r="E224" s="139" t="s">
        <v>125</v>
      </c>
      <c r="F224" s="34">
        <v>25000</v>
      </c>
      <c r="G224" s="107"/>
    </row>
    <row r="225" spans="1:7" ht="31.5" customHeight="1">
      <c r="A225" s="17" t="s">
        <v>219</v>
      </c>
      <c r="B225" s="17" t="s">
        <v>217</v>
      </c>
      <c r="C225" s="185" t="s">
        <v>286</v>
      </c>
      <c r="D225" s="185"/>
      <c r="E225" s="62" t="s">
        <v>204</v>
      </c>
      <c r="F225" s="33">
        <f>SUM(F226:F228)</f>
        <v>673215.51</v>
      </c>
      <c r="G225" s="107"/>
    </row>
    <row r="226" spans="1:7" ht="31.5" customHeight="1">
      <c r="A226" s="21" t="s">
        <v>219</v>
      </c>
      <c r="B226" s="21" t="s">
        <v>217</v>
      </c>
      <c r="C226" s="187" t="s">
        <v>286</v>
      </c>
      <c r="D226" s="187" t="s">
        <v>115</v>
      </c>
      <c r="E226" s="139" t="s">
        <v>125</v>
      </c>
      <c r="F226" s="34">
        <v>643892.23</v>
      </c>
      <c r="G226" s="107"/>
    </row>
    <row r="227" spans="1:7" ht="30.75" customHeight="1">
      <c r="A227" s="21" t="s">
        <v>219</v>
      </c>
      <c r="B227" s="21" t="s">
        <v>217</v>
      </c>
      <c r="C227" s="187" t="s">
        <v>286</v>
      </c>
      <c r="D227" s="187" t="s">
        <v>119</v>
      </c>
      <c r="E227" s="63" t="s">
        <v>127</v>
      </c>
      <c r="F227" s="34">
        <v>23323.28</v>
      </c>
      <c r="G227" s="107"/>
    </row>
    <row r="228" spans="1:7" ht="30.75" customHeight="1">
      <c r="A228" s="21" t="s">
        <v>219</v>
      </c>
      <c r="B228" s="21" t="s">
        <v>217</v>
      </c>
      <c r="C228" s="187" t="s">
        <v>286</v>
      </c>
      <c r="D228" s="187" t="s">
        <v>120</v>
      </c>
      <c r="E228" s="139" t="s">
        <v>126</v>
      </c>
      <c r="F228" s="34">
        <v>6000</v>
      </c>
      <c r="G228" s="107"/>
    </row>
    <row r="229" spans="1:7" ht="19.5" customHeight="1">
      <c r="A229" s="68" t="s">
        <v>220</v>
      </c>
      <c r="B229" s="68"/>
      <c r="C229" s="186"/>
      <c r="D229" s="186"/>
      <c r="E229" s="69" t="s">
        <v>205</v>
      </c>
      <c r="F229" s="70">
        <f>F230</f>
        <v>20000</v>
      </c>
      <c r="G229" s="114"/>
    </row>
    <row r="230" spans="1:7" ht="19.5" customHeight="1">
      <c r="A230" s="17" t="s">
        <v>220</v>
      </c>
      <c r="B230" s="17" t="s">
        <v>220</v>
      </c>
      <c r="C230" s="185"/>
      <c r="D230" s="185"/>
      <c r="E230" s="62" t="s">
        <v>206</v>
      </c>
      <c r="F230" s="33">
        <f>F231+F235</f>
        <v>20000</v>
      </c>
      <c r="G230" s="107"/>
    </row>
    <row r="231" spans="1:7" ht="39.75" customHeight="1">
      <c r="A231" s="17" t="s">
        <v>220</v>
      </c>
      <c r="B231" s="17" t="s">
        <v>220</v>
      </c>
      <c r="C231" s="185" t="s">
        <v>254</v>
      </c>
      <c r="D231" s="185"/>
      <c r="E231" s="123" t="s">
        <v>600</v>
      </c>
      <c r="F231" s="33">
        <f>F232</f>
        <v>15000</v>
      </c>
      <c r="G231" s="107"/>
    </row>
    <row r="232" spans="1:7" ht="30" customHeight="1">
      <c r="A232" s="17" t="s">
        <v>220</v>
      </c>
      <c r="B232" s="17" t="s">
        <v>220</v>
      </c>
      <c r="C232" s="185" t="s">
        <v>255</v>
      </c>
      <c r="D232" s="185"/>
      <c r="E232" s="123" t="s">
        <v>256</v>
      </c>
      <c r="F232" s="33">
        <f>F233</f>
        <v>15000</v>
      </c>
      <c r="G232" s="107"/>
    </row>
    <row r="233" spans="1:7" ht="33.75" customHeight="1">
      <c r="A233" s="17" t="s">
        <v>220</v>
      </c>
      <c r="B233" s="17" t="s">
        <v>220</v>
      </c>
      <c r="C233" s="185" t="s">
        <v>253</v>
      </c>
      <c r="D233" s="185"/>
      <c r="E233" s="62" t="s">
        <v>193</v>
      </c>
      <c r="F233" s="33">
        <f>F234</f>
        <v>15000</v>
      </c>
      <c r="G233" s="107"/>
    </row>
    <row r="234" spans="1:7" ht="33.75" customHeight="1">
      <c r="A234" s="21" t="s">
        <v>220</v>
      </c>
      <c r="B234" s="21" t="s">
        <v>220</v>
      </c>
      <c r="C234" s="187" t="s">
        <v>253</v>
      </c>
      <c r="D234" s="187" t="s">
        <v>115</v>
      </c>
      <c r="E234" s="139" t="s">
        <v>125</v>
      </c>
      <c r="F234" s="34">
        <v>15000</v>
      </c>
      <c r="G234" s="107"/>
    </row>
    <row r="235" spans="1:7" ht="41.25" customHeight="1">
      <c r="A235" s="17" t="s">
        <v>220</v>
      </c>
      <c r="B235" s="17" t="s">
        <v>220</v>
      </c>
      <c r="C235" s="185" t="s">
        <v>260</v>
      </c>
      <c r="D235" s="185"/>
      <c r="E235" s="167" t="s">
        <v>607</v>
      </c>
      <c r="F235" s="33">
        <f>F236</f>
        <v>5000</v>
      </c>
      <c r="G235" s="107"/>
    </row>
    <row r="236" spans="1:7" ht="29.25" customHeight="1">
      <c r="A236" s="17" t="s">
        <v>220</v>
      </c>
      <c r="B236" s="17" t="s">
        <v>220</v>
      </c>
      <c r="C236" s="185" t="s">
        <v>258</v>
      </c>
      <c r="D236" s="185"/>
      <c r="E236" s="62" t="s">
        <v>259</v>
      </c>
      <c r="F236" s="33">
        <f>F237</f>
        <v>5000</v>
      </c>
      <c r="G236" s="107"/>
    </row>
    <row r="237" spans="1:7" ht="31.5" customHeight="1">
      <c r="A237" s="17" t="s">
        <v>220</v>
      </c>
      <c r="B237" s="17" t="s">
        <v>220</v>
      </c>
      <c r="C237" s="185" t="s">
        <v>257</v>
      </c>
      <c r="D237" s="185"/>
      <c r="E237" s="62" t="s">
        <v>383</v>
      </c>
      <c r="F237" s="33">
        <f>F238</f>
        <v>5000</v>
      </c>
      <c r="G237" s="107"/>
    </row>
    <row r="238" spans="1:7" ht="31.5" customHeight="1">
      <c r="A238" s="21" t="s">
        <v>220</v>
      </c>
      <c r="B238" s="21" t="s">
        <v>220</v>
      </c>
      <c r="C238" s="187" t="s">
        <v>257</v>
      </c>
      <c r="D238" s="187" t="s">
        <v>115</v>
      </c>
      <c r="E238" s="139" t="s">
        <v>125</v>
      </c>
      <c r="F238" s="34">
        <v>5000</v>
      </c>
      <c r="G238" s="107"/>
    </row>
    <row r="239" spans="1:7" ht="32.25" customHeight="1">
      <c r="A239" s="68" t="s">
        <v>221</v>
      </c>
      <c r="B239" s="68"/>
      <c r="C239" s="186"/>
      <c r="D239" s="186"/>
      <c r="E239" s="69" t="s">
        <v>207</v>
      </c>
      <c r="F239" s="70">
        <f>F240+F250</f>
        <v>1842509.75</v>
      </c>
      <c r="G239" s="114"/>
    </row>
    <row r="240" spans="1:7" ht="20.25" customHeight="1">
      <c r="A240" s="17" t="s">
        <v>221</v>
      </c>
      <c r="B240" s="17" t="s">
        <v>214</v>
      </c>
      <c r="C240" s="185"/>
      <c r="D240" s="185"/>
      <c r="E240" s="62" t="s">
        <v>208</v>
      </c>
      <c r="F240" s="33">
        <f>F241+F248</f>
        <v>403157</v>
      </c>
      <c r="G240" s="107"/>
    </row>
    <row r="241" spans="1:7" ht="39" customHeight="1">
      <c r="A241" s="17" t="s">
        <v>221</v>
      </c>
      <c r="B241" s="17" t="s">
        <v>214</v>
      </c>
      <c r="C241" s="185" t="s">
        <v>250</v>
      </c>
      <c r="D241" s="185"/>
      <c r="E241" s="62" t="s">
        <v>376</v>
      </c>
      <c r="F241" s="33">
        <f>F242</f>
        <v>403157</v>
      </c>
      <c r="G241" s="107"/>
    </row>
    <row r="242" spans="1:7" ht="39.75" customHeight="1">
      <c r="A242" s="17" t="s">
        <v>221</v>
      </c>
      <c r="B242" s="17" t="s">
        <v>214</v>
      </c>
      <c r="C242" s="185" t="s">
        <v>249</v>
      </c>
      <c r="D242" s="185"/>
      <c r="E242" s="62" t="s">
        <v>379</v>
      </c>
      <c r="F242" s="33">
        <f>F243</f>
        <v>403157</v>
      </c>
      <c r="G242" s="107"/>
    </row>
    <row r="243" spans="1:7" ht="29.25" customHeight="1">
      <c r="A243" s="17" t="s">
        <v>221</v>
      </c>
      <c r="B243" s="17" t="s">
        <v>214</v>
      </c>
      <c r="C243" s="185" t="s">
        <v>251</v>
      </c>
      <c r="D243" s="185"/>
      <c r="E243" s="62" t="s">
        <v>399</v>
      </c>
      <c r="F243" s="33">
        <f>SUM(F244:F247)</f>
        <v>403157</v>
      </c>
      <c r="G243" s="107"/>
    </row>
    <row r="244" spans="1:7" ht="21" customHeight="1">
      <c r="A244" s="21" t="s">
        <v>221</v>
      </c>
      <c r="B244" s="21" t="s">
        <v>214</v>
      </c>
      <c r="C244" s="187" t="s">
        <v>251</v>
      </c>
      <c r="D244" s="187" t="s">
        <v>124</v>
      </c>
      <c r="E244" s="63" t="s">
        <v>131</v>
      </c>
      <c r="F244" s="34">
        <v>382157</v>
      </c>
      <c r="G244" s="107"/>
    </row>
    <row r="245" spans="1:7" ht="29.25" customHeight="1">
      <c r="A245" s="21" t="s">
        <v>221</v>
      </c>
      <c r="B245" s="21" t="s">
        <v>214</v>
      </c>
      <c r="C245" s="187" t="s">
        <v>251</v>
      </c>
      <c r="D245" s="187" t="s">
        <v>115</v>
      </c>
      <c r="E245" s="139" t="s">
        <v>125</v>
      </c>
      <c r="F245" s="34">
        <v>10000</v>
      </c>
      <c r="G245" s="107"/>
    </row>
    <row r="246" spans="1:7" ht="17.25" customHeight="1">
      <c r="A246" s="21" t="s">
        <v>221</v>
      </c>
      <c r="B246" s="21" t="s">
        <v>214</v>
      </c>
      <c r="C246" s="187" t="s">
        <v>251</v>
      </c>
      <c r="D246" s="187" t="s">
        <v>119</v>
      </c>
      <c r="E246" s="63" t="s">
        <v>127</v>
      </c>
      <c r="F246" s="34">
        <v>0</v>
      </c>
      <c r="G246" s="107"/>
    </row>
    <row r="247" spans="1:7" ht="28.5" customHeight="1">
      <c r="A247" s="21" t="s">
        <v>221</v>
      </c>
      <c r="B247" s="21" t="s">
        <v>214</v>
      </c>
      <c r="C247" s="187" t="s">
        <v>251</v>
      </c>
      <c r="D247" s="187" t="s">
        <v>120</v>
      </c>
      <c r="E247" s="63" t="s">
        <v>126</v>
      </c>
      <c r="F247" s="34">
        <v>11000</v>
      </c>
      <c r="G247" s="107"/>
    </row>
    <row r="248" spans="1:7" ht="44.25" customHeight="1" hidden="1">
      <c r="A248" s="17" t="s">
        <v>221</v>
      </c>
      <c r="B248" s="17" t="s">
        <v>214</v>
      </c>
      <c r="C248" s="185" t="s">
        <v>715</v>
      </c>
      <c r="D248" s="185"/>
      <c r="E248" s="62" t="s">
        <v>716</v>
      </c>
      <c r="F248" s="33">
        <f>F249</f>
        <v>0</v>
      </c>
      <c r="G248" s="107"/>
    </row>
    <row r="249" spans="1:7" ht="28.5" customHeight="1" hidden="1">
      <c r="A249" s="21" t="s">
        <v>221</v>
      </c>
      <c r="B249" s="21" t="s">
        <v>214</v>
      </c>
      <c r="C249" s="187" t="s">
        <v>715</v>
      </c>
      <c r="D249" s="187" t="s">
        <v>115</v>
      </c>
      <c r="E249" s="139" t="s">
        <v>125</v>
      </c>
      <c r="F249" s="34"/>
      <c r="G249" s="107"/>
    </row>
    <row r="250" spans="1:8" s="25" customFormat="1" ht="24.75" customHeight="1">
      <c r="A250" s="17" t="s">
        <v>221</v>
      </c>
      <c r="B250" s="17" t="s">
        <v>218</v>
      </c>
      <c r="C250" s="185"/>
      <c r="D250" s="185"/>
      <c r="E250" s="62" t="s">
        <v>209</v>
      </c>
      <c r="F250" s="33">
        <f>F251</f>
        <v>1439352.75</v>
      </c>
      <c r="G250" s="107"/>
      <c r="H250" s="119"/>
    </row>
    <row r="251" spans="1:8" s="25" customFormat="1" ht="40.5" customHeight="1">
      <c r="A251" s="17" t="s">
        <v>221</v>
      </c>
      <c r="B251" s="17" t="s">
        <v>218</v>
      </c>
      <c r="C251" s="185" t="s">
        <v>250</v>
      </c>
      <c r="D251" s="185"/>
      <c r="E251" s="62" t="s">
        <v>376</v>
      </c>
      <c r="F251" s="33">
        <f>F252</f>
        <v>1439352.75</v>
      </c>
      <c r="G251" s="107"/>
      <c r="H251" s="119"/>
    </row>
    <row r="252" spans="1:8" ht="42.75" customHeight="1">
      <c r="A252" s="17" t="s">
        <v>221</v>
      </c>
      <c r="B252" s="17" t="s">
        <v>218</v>
      </c>
      <c r="C252" s="185" t="s">
        <v>249</v>
      </c>
      <c r="D252" s="185"/>
      <c r="E252" s="62" t="s">
        <v>379</v>
      </c>
      <c r="F252" s="33">
        <f>F253+F261</f>
        <v>1439352.75</v>
      </c>
      <c r="G252" s="107"/>
      <c r="H252" s="121"/>
    </row>
    <row r="253" spans="1:7" ht="28.5" customHeight="1" hidden="1">
      <c r="A253" s="17" t="s">
        <v>221</v>
      </c>
      <c r="B253" s="17" t="s">
        <v>218</v>
      </c>
      <c r="C253" s="185" t="s">
        <v>248</v>
      </c>
      <c r="D253" s="185"/>
      <c r="E253" s="62" t="s">
        <v>419</v>
      </c>
      <c r="F253" s="33">
        <f>F255+F256+F260+F258</f>
        <v>0</v>
      </c>
      <c r="G253" s="107"/>
    </row>
    <row r="254" spans="1:7" ht="28.5" customHeight="1" hidden="1">
      <c r="A254" s="21" t="s">
        <v>221</v>
      </c>
      <c r="B254" s="21" t="s">
        <v>218</v>
      </c>
      <c r="C254" s="187" t="s">
        <v>248</v>
      </c>
      <c r="D254" s="187" t="s">
        <v>124</v>
      </c>
      <c r="E254" s="63" t="s">
        <v>131</v>
      </c>
      <c r="F254" s="34">
        <f>F255+F256</f>
        <v>0</v>
      </c>
      <c r="G254" s="107"/>
    </row>
    <row r="255" spans="1:7" ht="20.25" customHeight="1" hidden="1">
      <c r="A255" s="21" t="s">
        <v>221</v>
      </c>
      <c r="B255" s="21" t="s">
        <v>218</v>
      </c>
      <c r="C255" s="187" t="s">
        <v>248</v>
      </c>
      <c r="D255" s="187" t="s">
        <v>411</v>
      </c>
      <c r="E255" s="22" t="s">
        <v>22</v>
      </c>
      <c r="F255" s="34">
        <v>0</v>
      </c>
      <c r="G255" s="107"/>
    </row>
    <row r="256" spans="1:8" s="25" customFormat="1" ht="27.75" customHeight="1" hidden="1">
      <c r="A256" s="21" t="s">
        <v>221</v>
      </c>
      <c r="B256" s="21" t="s">
        <v>218</v>
      </c>
      <c r="C256" s="187" t="s">
        <v>248</v>
      </c>
      <c r="D256" s="187" t="s">
        <v>322</v>
      </c>
      <c r="E256" s="63" t="s">
        <v>294</v>
      </c>
      <c r="F256" s="34">
        <v>0</v>
      </c>
      <c r="G256" s="107"/>
      <c r="H256" s="119"/>
    </row>
    <row r="257" spans="1:8" s="25" customFormat="1" ht="27.75" customHeight="1" hidden="1">
      <c r="A257" s="21" t="s">
        <v>221</v>
      </c>
      <c r="B257" s="21" t="s">
        <v>218</v>
      </c>
      <c r="C257" s="187" t="s">
        <v>248</v>
      </c>
      <c r="D257" s="187" t="s">
        <v>115</v>
      </c>
      <c r="E257" s="139" t="s">
        <v>125</v>
      </c>
      <c r="F257" s="34">
        <f>F258</f>
        <v>0</v>
      </c>
      <c r="G257" s="107"/>
      <c r="H257" s="119"/>
    </row>
    <row r="258" spans="1:7" ht="27.75" customHeight="1" hidden="1">
      <c r="A258" s="21" t="s">
        <v>221</v>
      </c>
      <c r="B258" s="21" t="s">
        <v>218</v>
      </c>
      <c r="C258" s="187" t="s">
        <v>248</v>
      </c>
      <c r="D258" s="187" t="s">
        <v>405</v>
      </c>
      <c r="E258" s="63" t="s">
        <v>400</v>
      </c>
      <c r="F258" s="34">
        <v>0</v>
      </c>
      <c r="G258" s="117"/>
    </row>
    <row r="259" spans="1:7" ht="27.75" customHeight="1" hidden="1">
      <c r="A259" s="21" t="s">
        <v>221</v>
      </c>
      <c r="B259" s="21" t="s">
        <v>218</v>
      </c>
      <c r="C259" s="187" t="s">
        <v>248</v>
      </c>
      <c r="D259" s="187" t="s">
        <v>119</v>
      </c>
      <c r="E259" s="63" t="s">
        <v>127</v>
      </c>
      <c r="F259" s="34">
        <f>F260</f>
        <v>0</v>
      </c>
      <c r="G259" s="117"/>
    </row>
    <row r="260" spans="1:7" ht="28.5" customHeight="1" hidden="1">
      <c r="A260" s="21" t="s">
        <v>221</v>
      </c>
      <c r="B260" s="21" t="s">
        <v>218</v>
      </c>
      <c r="C260" s="187" t="s">
        <v>248</v>
      </c>
      <c r="D260" s="187" t="s">
        <v>344</v>
      </c>
      <c r="E260" s="63" t="s">
        <v>466</v>
      </c>
      <c r="F260" s="34">
        <v>0</v>
      </c>
      <c r="G260" s="107"/>
    </row>
    <row r="261" spans="1:7" ht="54" customHeight="1">
      <c r="A261" s="17" t="s">
        <v>221</v>
      </c>
      <c r="B261" s="17" t="s">
        <v>218</v>
      </c>
      <c r="C261" s="185" t="s">
        <v>247</v>
      </c>
      <c r="D261" s="185"/>
      <c r="E261" s="62" t="s">
        <v>246</v>
      </c>
      <c r="F261" s="33">
        <f>SUM(F262:F264)</f>
        <v>1439352.75</v>
      </c>
      <c r="G261" s="107"/>
    </row>
    <row r="262" spans="1:7" ht="27" customHeight="1">
      <c r="A262" s="21" t="s">
        <v>221</v>
      </c>
      <c r="B262" s="21" t="s">
        <v>218</v>
      </c>
      <c r="C262" s="187" t="s">
        <v>247</v>
      </c>
      <c r="D262" s="187" t="s">
        <v>118</v>
      </c>
      <c r="E262" s="139" t="s">
        <v>122</v>
      </c>
      <c r="F262" s="34">
        <v>1007130</v>
      </c>
      <c r="G262" s="107"/>
    </row>
    <row r="263" spans="1:7" ht="26.25" customHeight="1">
      <c r="A263" s="23" t="s">
        <v>221</v>
      </c>
      <c r="B263" s="23" t="s">
        <v>218</v>
      </c>
      <c r="C263" s="187" t="s">
        <v>247</v>
      </c>
      <c r="D263" s="187" t="s">
        <v>115</v>
      </c>
      <c r="E263" s="139" t="s">
        <v>125</v>
      </c>
      <c r="F263" s="34">
        <v>257241.75</v>
      </c>
      <c r="G263" s="107"/>
    </row>
    <row r="264" spans="1:7" ht="26.25" customHeight="1">
      <c r="A264" s="23" t="s">
        <v>221</v>
      </c>
      <c r="B264" s="23" t="s">
        <v>218</v>
      </c>
      <c r="C264" s="187" t="s">
        <v>247</v>
      </c>
      <c r="D264" s="187" t="s">
        <v>120</v>
      </c>
      <c r="E264" s="139" t="s">
        <v>126</v>
      </c>
      <c r="F264" s="34">
        <v>174981</v>
      </c>
      <c r="G264" s="107"/>
    </row>
    <row r="265" spans="1:7" ht="27" customHeight="1">
      <c r="A265" s="68">
        <v>10</v>
      </c>
      <c r="B265" s="68"/>
      <c r="C265" s="186"/>
      <c r="D265" s="186"/>
      <c r="E265" s="69" t="s">
        <v>401</v>
      </c>
      <c r="F265" s="70">
        <f>F266+F272+F278</f>
        <v>395352</v>
      </c>
      <c r="G265" s="114"/>
    </row>
    <row r="266" spans="1:8" ht="17.25" customHeight="1">
      <c r="A266" s="17">
        <v>10</v>
      </c>
      <c r="B266" s="17" t="s">
        <v>214</v>
      </c>
      <c r="C266" s="185"/>
      <c r="D266" s="185"/>
      <c r="E266" s="62" t="s">
        <v>210</v>
      </c>
      <c r="F266" s="33">
        <f aca="true" t="shared" si="0" ref="F266:F276">F267</f>
        <v>372352</v>
      </c>
      <c r="G266" s="107"/>
      <c r="H266" s="101"/>
    </row>
    <row r="267" spans="1:8" s="25" customFormat="1" ht="46.5" customHeight="1">
      <c r="A267" s="17">
        <v>10</v>
      </c>
      <c r="B267" s="17" t="s">
        <v>214</v>
      </c>
      <c r="C267" s="185" t="s">
        <v>240</v>
      </c>
      <c r="D267" s="185"/>
      <c r="E267" s="123" t="s">
        <v>599</v>
      </c>
      <c r="F267" s="33">
        <f t="shared" si="0"/>
        <v>372352</v>
      </c>
      <c r="G267" s="107"/>
      <c r="H267" s="119"/>
    </row>
    <row r="268" spans="1:8" s="25" customFormat="1" ht="27.75" customHeight="1">
      <c r="A268" s="17" t="s">
        <v>408</v>
      </c>
      <c r="B268" s="17" t="s">
        <v>214</v>
      </c>
      <c r="C268" s="185" t="s">
        <v>244</v>
      </c>
      <c r="D268" s="185"/>
      <c r="E268" s="123" t="s">
        <v>245</v>
      </c>
      <c r="F268" s="56">
        <f t="shared" si="0"/>
        <v>372352</v>
      </c>
      <c r="G268" s="108"/>
      <c r="H268" s="119"/>
    </row>
    <row r="269" spans="1:8" s="25" customFormat="1" ht="33" customHeight="1">
      <c r="A269" s="17" t="s">
        <v>408</v>
      </c>
      <c r="B269" s="17" t="s">
        <v>214</v>
      </c>
      <c r="C269" s="185" t="s">
        <v>242</v>
      </c>
      <c r="D269" s="185"/>
      <c r="E269" s="62" t="s">
        <v>211</v>
      </c>
      <c r="F269" s="33">
        <f t="shared" si="0"/>
        <v>372352</v>
      </c>
      <c r="G269" s="107"/>
      <c r="H269" s="121"/>
    </row>
    <row r="270" spans="1:8" ht="29.25" customHeight="1">
      <c r="A270" s="17">
        <v>10</v>
      </c>
      <c r="B270" s="17" t="s">
        <v>214</v>
      </c>
      <c r="C270" s="185" t="s">
        <v>243</v>
      </c>
      <c r="D270" s="185"/>
      <c r="E270" s="62" t="s">
        <v>234</v>
      </c>
      <c r="F270" s="33">
        <f t="shared" si="0"/>
        <v>372352</v>
      </c>
      <c r="G270" s="107"/>
      <c r="H270" s="121"/>
    </row>
    <row r="271" spans="1:8" ht="20.25" customHeight="1">
      <c r="A271" s="21" t="s">
        <v>408</v>
      </c>
      <c r="B271" s="21" t="s">
        <v>214</v>
      </c>
      <c r="C271" s="187" t="s">
        <v>243</v>
      </c>
      <c r="D271" s="187" t="s">
        <v>123</v>
      </c>
      <c r="E271" s="63" t="s">
        <v>129</v>
      </c>
      <c r="F271" s="34">
        <v>372352</v>
      </c>
      <c r="G271" s="107"/>
      <c r="H271" s="121"/>
    </row>
    <row r="272" spans="1:7" ht="16.5" customHeight="1">
      <c r="A272" s="17">
        <v>10</v>
      </c>
      <c r="B272" s="17" t="s">
        <v>217</v>
      </c>
      <c r="C272" s="185"/>
      <c r="D272" s="185"/>
      <c r="E272" s="62" t="s">
        <v>420</v>
      </c>
      <c r="F272" s="33">
        <f t="shared" si="0"/>
        <v>20000</v>
      </c>
      <c r="G272" s="107"/>
    </row>
    <row r="273" spans="1:7" ht="29.25" customHeight="1">
      <c r="A273" s="17">
        <v>10</v>
      </c>
      <c r="B273" s="17" t="s">
        <v>217</v>
      </c>
      <c r="C273" s="185" t="s">
        <v>240</v>
      </c>
      <c r="D273" s="185"/>
      <c r="E273" s="123" t="s">
        <v>144</v>
      </c>
      <c r="F273" s="33">
        <f t="shared" si="0"/>
        <v>20000</v>
      </c>
      <c r="G273" s="107"/>
    </row>
    <row r="274" spans="1:7" ht="27.75" customHeight="1">
      <c r="A274" s="17" t="s">
        <v>408</v>
      </c>
      <c r="B274" s="17" t="s">
        <v>217</v>
      </c>
      <c r="C274" s="185" t="s">
        <v>244</v>
      </c>
      <c r="D274" s="185"/>
      <c r="E274" s="123" t="s">
        <v>245</v>
      </c>
      <c r="F274" s="56">
        <f t="shared" si="0"/>
        <v>20000</v>
      </c>
      <c r="G274" s="108"/>
    </row>
    <row r="275" spans="1:7" ht="27" customHeight="1">
      <c r="A275" s="17" t="s">
        <v>408</v>
      </c>
      <c r="B275" s="17" t="s">
        <v>217</v>
      </c>
      <c r="C275" s="185" t="s">
        <v>242</v>
      </c>
      <c r="D275" s="185"/>
      <c r="E275" s="62" t="s">
        <v>211</v>
      </c>
      <c r="F275" s="33">
        <f t="shared" si="0"/>
        <v>20000</v>
      </c>
      <c r="G275" s="107"/>
    </row>
    <row r="276" spans="1:7" ht="30" customHeight="1">
      <c r="A276" s="17">
        <v>10</v>
      </c>
      <c r="B276" s="17" t="s">
        <v>217</v>
      </c>
      <c r="C276" s="185" t="s">
        <v>241</v>
      </c>
      <c r="D276" s="185"/>
      <c r="E276" s="62" t="s">
        <v>402</v>
      </c>
      <c r="F276" s="33">
        <f t="shared" si="0"/>
        <v>20000</v>
      </c>
      <c r="G276" s="107"/>
    </row>
    <row r="277" spans="1:7" ht="21.75" customHeight="1">
      <c r="A277" s="21" t="s">
        <v>408</v>
      </c>
      <c r="B277" s="21" t="s">
        <v>217</v>
      </c>
      <c r="C277" s="187" t="s">
        <v>241</v>
      </c>
      <c r="D277" s="187" t="s">
        <v>123</v>
      </c>
      <c r="E277" s="63" t="s">
        <v>129</v>
      </c>
      <c r="F277" s="34">
        <v>20000</v>
      </c>
      <c r="G277" s="107"/>
    </row>
    <row r="278" spans="1:8" ht="39.75" customHeight="1">
      <c r="A278" s="17" t="s">
        <v>408</v>
      </c>
      <c r="B278" s="17" t="s">
        <v>217</v>
      </c>
      <c r="C278" s="185" t="s">
        <v>250</v>
      </c>
      <c r="D278" s="185"/>
      <c r="E278" s="138" t="s">
        <v>376</v>
      </c>
      <c r="F278" s="33">
        <f>F279</f>
        <v>3000</v>
      </c>
      <c r="G278" s="107"/>
      <c r="H278" s="101"/>
    </row>
    <row r="279" spans="1:8" ht="45.75" customHeight="1">
      <c r="A279" s="17" t="s">
        <v>408</v>
      </c>
      <c r="B279" s="17" t="s">
        <v>217</v>
      </c>
      <c r="C279" s="185" t="s">
        <v>249</v>
      </c>
      <c r="D279" s="185"/>
      <c r="E279" s="138" t="s">
        <v>486</v>
      </c>
      <c r="F279" s="33">
        <f>F280</f>
        <v>3000</v>
      </c>
      <c r="G279" s="107"/>
      <c r="H279" s="101"/>
    </row>
    <row r="280" spans="1:8" ht="55.5" customHeight="1">
      <c r="A280" s="17" t="s">
        <v>408</v>
      </c>
      <c r="B280" s="17" t="s">
        <v>217</v>
      </c>
      <c r="C280" s="185" t="s">
        <v>117</v>
      </c>
      <c r="D280" s="185"/>
      <c r="E280" s="140" t="s">
        <v>714</v>
      </c>
      <c r="F280" s="33">
        <f>F281</f>
        <v>3000</v>
      </c>
      <c r="G280" s="107"/>
      <c r="H280" s="101"/>
    </row>
    <row r="281" spans="1:8" ht="27.75" customHeight="1">
      <c r="A281" s="21" t="s">
        <v>408</v>
      </c>
      <c r="B281" s="21" t="s">
        <v>217</v>
      </c>
      <c r="C281" s="187" t="s">
        <v>117</v>
      </c>
      <c r="D281" s="187" t="s">
        <v>124</v>
      </c>
      <c r="E281" s="95" t="s">
        <v>130</v>
      </c>
      <c r="F281" s="34">
        <v>3000</v>
      </c>
      <c r="G281" s="107"/>
      <c r="H281" s="101"/>
    </row>
    <row r="282" spans="1:7" ht="21" customHeight="1">
      <c r="A282" s="68">
        <v>11</v>
      </c>
      <c r="B282" s="68"/>
      <c r="C282" s="186"/>
      <c r="D282" s="186"/>
      <c r="E282" s="69" t="s">
        <v>224</v>
      </c>
      <c r="F282" s="70">
        <f>F283</f>
        <v>30000</v>
      </c>
      <c r="G282" s="114"/>
    </row>
    <row r="283" spans="1:7" ht="20.25" customHeight="1">
      <c r="A283" s="17">
        <v>11</v>
      </c>
      <c r="B283" s="17" t="s">
        <v>214</v>
      </c>
      <c r="C283" s="185"/>
      <c r="D283" s="185"/>
      <c r="E283" s="62" t="s">
        <v>404</v>
      </c>
      <c r="F283" s="33">
        <f>F284</f>
        <v>30000</v>
      </c>
      <c r="G283" s="107"/>
    </row>
    <row r="284" spans="1:7" ht="31.5" customHeight="1">
      <c r="A284" s="17">
        <v>11</v>
      </c>
      <c r="B284" s="17" t="s">
        <v>214</v>
      </c>
      <c r="C284" s="185" t="s">
        <v>237</v>
      </c>
      <c r="D284" s="185"/>
      <c r="E284" s="62" t="s">
        <v>598</v>
      </c>
      <c r="F284" s="33">
        <f>F285</f>
        <v>30000</v>
      </c>
      <c r="G284" s="107"/>
    </row>
    <row r="285" spans="1:7" ht="27.75" customHeight="1">
      <c r="A285" s="17" t="s">
        <v>414</v>
      </c>
      <c r="B285" s="17" t="s">
        <v>214</v>
      </c>
      <c r="C285" s="185" t="s">
        <v>238</v>
      </c>
      <c r="D285" s="185"/>
      <c r="E285" s="62" t="s">
        <v>239</v>
      </c>
      <c r="F285" s="56">
        <f>F286</f>
        <v>30000</v>
      </c>
      <c r="G285" s="108"/>
    </row>
    <row r="286" spans="1:7" ht="20.25" customHeight="1">
      <c r="A286" s="17">
        <v>11</v>
      </c>
      <c r="B286" s="17" t="s">
        <v>214</v>
      </c>
      <c r="C286" s="185" t="s">
        <v>236</v>
      </c>
      <c r="D286" s="185"/>
      <c r="E286" s="62" t="s">
        <v>225</v>
      </c>
      <c r="F286" s="33">
        <f>F287</f>
        <v>30000</v>
      </c>
      <c r="G286" s="107"/>
    </row>
    <row r="287" spans="1:7" ht="31.5" customHeight="1">
      <c r="A287" s="21" t="s">
        <v>414</v>
      </c>
      <c r="B287" s="21" t="s">
        <v>214</v>
      </c>
      <c r="C287" s="187" t="s">
        <v>236</v>
      </c>
      <c r="D287" s="187" t="s">
        <v>115</v>
      </c>
      <c r="E287" s="139" t="s">
        <v>125</v>
      </c>
      <c r="F287" s="34">
        <v>30000</v>
      </c>
      <c r="G287" s="107"/>
    </row>
    <row r="288" spans="1:7" ht="31.5" customHeight="1">
      <c r="A288" s="52"/>
      <c r="B288" s="52"/>
      <c r="C288" s="198"/>
      <c r="D288" s="198"/>
      <c r="E288" s="66" t="s">
        <v>421</v>
      </c>
      <c r="F288" s="53">
        <f>F8+F56+F63+F91+F123+F229+F239+F265+F282</f>
        <v>58217766</v>
      </c>
      <c r="G288" s="115" t="s">
        <v>734</v>
      </c>
    </row>
    <row r="289" ht="18.75" customHeight="1">
      <c r="G289" s="115"/>
    </row>
    <row r="290" ht="33.75" customHeight="1"/>
    <row r="291" ht="33.75" customHeight="1"/>
    <row r="292" ht="21.75" customHeight="1"/>
    <row r="293" ht="33" customHeight="1"/>
    <row r="294" ht="15">
      <c r="H294" s="122"/>
    </row>
  </sheetData>
  <sheetProtection/>
  <mergeCells count="6">
    <mergeCell ref="A1:F1"/>
    <mergeCell ref="A3:F3"/>
    <mergeCell ref="C5:C7"/>
    <mergeCell ref="D5:D7"/>
    <mergeCell ref="E5:E7"/>
    <mergeCell ref="A2:F2"/>
  </mergeCells>
  <printOptions/>
  <pageMargins left="0.42" right="0.32" top="0.4" bottom="0.39" header="0.26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2016-12-29T03:49:57Z</cp:lastPrinted>
  <dcterms:created xsi:type="dcterms:W3CDTF">2006-09-28T05:33:49Z</dcterms:created>
  <dcterms:modified xsi:type="dcterms:W3CDTF">2022-09-29T02:57:58Z</dcterms:modified>
  <cp:category/>
  <cp:version/>
  <cp:contentType/>
  <cp:contentStatus/>
</cp:coreProperties>
</file>