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73" activeTab="16"/>
  </bookViews>
  <sheets>
    <sheet name="№1 ист 24г" sheetId="1" r:id="rId1"/>
    <sheet name="№2 ист.25-26" sheetId="2" r:id="rId2"/>
    <sheet name="№3 Налоги" sheetId="3" r:id="rId3"/>
    <sheet name="№4 дох 2024" sheetId="4" r:id="rId4"/>
    <sheet name="№5 дох 25-26" sheetId="5" r:id="rId5"/>
    <sheet name="№6 Гл адм.дох." sheetId="6" state="hidden" r:id="rId6"/>
    <sheet name="№7 Гл.адм.диф." sheetId="7" state="hidden" r:id="rId7"/>
    <sheet name="№6 Гл.распор." sheetId="8" r:id="rId8"/>
    <sheet name="№7 расход,24г" sheetId="9" r:id="rId9"/>
    <sheet name="№8 расход,25-26" sheetId="10" r:id="rId10"/>
    <sheet name="№9 Вед.стр.24г" sheetId="11" r:id="rId11"/>
    <sheet name="№10 Вед.стр.25-26г" sheetId="12" r:id="rId12"/>
    <sheet name="№11 МП,23г" sheetId="13" r:id="rId13"/>
    <sheet name="№15,16 КР,21-24г" sheetId="14" state="hidden" r:id="rId14"/>
    <sheet name="№12 МП24-25" sheetId="15" r:id="rId15"/>
    <sheet name="№13 внутр заим" sheetId="16" state="hidden" r:id="rId16"/>
    <sheet name="Лист1" sheetId="17" r:id="rId17"/>
  </sheets>
  <definedNames>
    <definedName name="_xlnm.Print_Area" localSheetId="1">'№2 ист.25-26'!$A$1:$D$26</definedName>
    <definedName name="_xlnm.Print_Area" localSheetId="8">'№7 расход,24г'!$A$1:$F$263</definedName>
    <definedName name="_xlnm.Print_Area" localSheetId="10">'№9 Вед.стр.24г'!$A$1:$G$265</definedName>
  </definedNames>
  <calcPr fullCalcOnLoad="1"/>
</workbook>
</file>

<file path=xl/sharedStrings.xml><?xml version="1.0" encoding="utf-8"?>
<sst xmlns="http://schemas.openxmlformats.org/spreadsheetml/2006/main" count="5995" uniqueCount="762">
  <si>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</si>
  <si>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</si>
  <si>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</si>
  <si>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</si>
  <si>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</si>
  <si>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</si>
  <si>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</si>
  <si>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</si>
  <si>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</si>
  <si>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</t>
  </si>
  <si>
    <t>Наименование администраторов доходов местного бюджета муниципального образования Приисковый сельсовет</t>
  </si>
  <si>
    <t>Администрация Приискового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</si>
  <si>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уполномоченные в соответствии с законодательными актами Российской Федерации на совершение нотариальных  действий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</si>
  <si>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</si>
  <si>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</si>
  <si>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</si>
  <si>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</si>
  <si>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</si>
  <si>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</si>
  <si>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</si>
  <si>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</si>
  <si>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2 02 02999 10 0000 151</t>
  </si>
  <si>
    <t>Фонд оплаты труда учреждений</t>
  </si>
  <si>
    <t>Код бюджетной классификации Российской Федерации</t>
  </si>
  <si>
    <t>Главные администраторы доходов местного бюджета</t>
  </si>
  <si>
    <t>Перечень</t>
  </si>
  <si>
    <t>Доходов местного бюджета</t>
  </si>
  <si>
    <t>011</t>
  </si>
  <si>
    <t>Наименование источников внутреннего финансирования дефицита  бюджета муниципального образования Приисковый сельсовет Орджоникидзевского района Республики Хакасия</t>
  </si>
  <si>
    <t>Код источников финансирования дефицита местного бюджета муниципального образования</t>
  </si>
  <si>
    <t>01 00 00 00 00 0000 000</t>
  </si>
  <si>
    <t>Источники внутреннего финансирования  дефицитов бюджетов</t>
  </si>
  <si>
    <t>01 02 00 00 00 0000 000</t>
  </si>
  <si>
    <t>01 02 00 00 00 0000 700</t>
  </si>
  <si>
    <t>01 02 00 00 10 0000 710</t>
  </si>
  <si>
    <t>01 02 00 00 00 0000 800</t>
  </si>
  <si>
    <t>Погашение кредитов, представленных кредитными организациями в валюте российской Федерации</t>
  </si>
  <si>
    <t>01 02 00 00 10 0000 810</t>
  </si>
  <si>
    <t>01 03 01 00 00 0000 000</t>
  </si>
  <si>
    <t>01 03 01 00 00 0000 700</t>
  </si>
  <si>
    <t>01 03 01 00 10 0000 710</t>
  </si>
  <si>
    <t>01 03 01 00 00 0000 800</t>
  </si>
  <si>
    <t>Погашение бюджетных кредитов, полученных   от других бюджетов бюджетной системы Российской Федерации в валюте Российской Федерации</t>
  </si>
  <si>
    <t>01 03 01 00 10 0000 810</t>
  </si>
  <si>
    <t xml:space="preserve">01 05 00 00 00 0000 000 </t>
  </si>
  <si>
    <t>Изменение остатков средств на счетах по учету 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</si>
  <si>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</si>
  <si>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</si>
  <si>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</si>
  <si>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</si>
  <si>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</si>
  <si>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01 05 02 01 10 0000 510</t>
  </si>
  <si>
    <t>01 05 00 00 00 0000 600</t>
  </si>
  <si>
    <t>Уменьшение остатков средств бюджетов</t>
  </si>
  <si>
    <t>01 05 02 00 00 0000 600</t>
  </si>
  <si>
    <t xml:space="preserve">Уменьшение прочих остатков  средств бюджетов </t>
  </si>
  <si>
    <t>01 05 02 01 00 0000 610</t>
  </si>
  <si>
    <t>Уменьшение прочих остатков  денежных средств бюджетов</t>
  </si>
  <si>
    <t>01 05 02 01 10 0000 610</t>
  </si>
  <si>
    <t>Администраторы  источников</t>
  </si>
  <si>
    <t xml:space="preserve">Главные администраторы источников  финансирования дефицита местного бюджета  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</si>
  <si>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</si>
  <si>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</si>
  <si>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</si>
  <si>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</si>
  <si>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</si>
  <si>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</si>
  <si>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</si>
  <si>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</si>
  <si>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</si>
  <si>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1 01 02030 01 0000 110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</si>
  <si>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</si>
  <si>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</si>
  <si>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</si>
  <si>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</si>
  <si>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</si>
  <si>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</si>
  <si>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</si>
  <si>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</si>
  <si>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</si>
  <si>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</si>
  <si>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</si>
  <si>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 бюджетам субъектов   Российской Федерации  и муниципальных образований</t>
  </si>
  <si>
    <t>Дотации на выравнивание бюджетной обеспеченности</t>
  </si>
  <si>
    <t>Субвенции бюджетам на осуществление  первичного воинского учета на территориях, где  отсутствуют военные комиссариаты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</si>
  <si>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</si>
  <si>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</si>
  <si>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</si>
  <si>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</si>
  <si>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</si>
  <si>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</si>
  <si>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</si>
  <si>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</si>
  <si>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</si>
  <si>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Обеспечение деятельности  органов местного самоуправления , муниципальных учреждений муниципального образования Приисковый сельсовет</t>
  </si>
  <si>
    <t>Резервные фонды</t>
  </si>
  <si>
    <t>Непрограммные расходы в сфере установленных функций органов местного самоуправления, муниципальных учреждений Приискового сельсовета</t>
  </si>
  <si>
    <t>Обеспечение деятельности органов местного самоуправления, муниципальных учреждений муниципального образования Приисковый сельсовет</t>
  </si>
  <si>
    <t>Резервные фонды местных администраций</t>
  </si>
  <si>
    <t>40 1 00 07050</t>
  </si>
  <si>
    <t>Иные бюджетные ассигнования</t>
  </si>
  <si>
    <t>800</t>
  </si>
  <si>
    <t>Субсидии бюджетам субъектов Российской Федерации и муниципальных образований (межбюджетные субсидии)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</si>
  <si>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</si>
  <si>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</si>
  <si>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</si>
  <si>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40 1 00 71260</t>
  </si>
  <si>
    <t>Обеспечение первичных мер пожарной безопасности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</si>
  <si>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</si>
  <si>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</si>
  <si>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</si>
  <si>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</si>
  <si>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200</t>
  </si>
  <si>
    <t>240</t>
  </si>
  <si>
    <t>Иные выплаты персоналу учреждений, за исключением фонда оплаты труда</t>
  </si>
  <si>
    <t>40 1 00 70270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</si>
  <si>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</si>
  <si>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</si>
  <si>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</si>
  <si>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</si>
  <si>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</si>
  <si>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</si>
  <si>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</si>
  <si>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</si>
  <si>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</si>
  <si>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</si>
  <si>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</si>
  <si>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</si>
  <si>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выплаты персоналу казенных учреждений</t>
  </si>
  <si>
    <t>Расходы на выплату персоналу казенных учреждений</t>
  </si>
  <si>
    <t>Муниципальная программа "Пожарная безопасность и защита населения на территории Приискового сельсовета от чрезвычайных ситуаций на 2018 и плановый период 2019 и 2020 годов"</t>
  </si>
  <si>
    <t>Мероприятия, направленные на обеспечение противопожарной безопасности на территории муниципального образования Приисковый сельсовет</t>
  </si>
  <si>
    <t>18 0 01 00000</t>
  </si>
  <si>
    <t>18 0 01 08000</t>
  </si>
  <si>
    <t>18 0 00 00000</t>
  </si>
  <si>
    <t>Муниципальная программа "Развитие транспортной системы на 2018-2026 годы"</t>
  </si>
  <si>
    <t>Мероприятия на содержание и развитие автомобильных дорог</t>
  </si>
  <si>
    <t>19 0 01 01400</t>
  </si>
  <si>
    <t>19 0 01 00000</t>
  </si>
  <si>
    <t>Мероприятия, направленные на оказание поддержки субъектам малого и среднего предпринимательства на территории муниципального образования Приисковый сельсовет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</si>
  <si>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 на 2018 и плановый период 2019-2020годов»</t>
  </si>
  <si>
    <t>Программа комплексного развития системы коммунальной инфраструктуры на 2017-2021гг и на перспективу до 2026г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</si>
  <si>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</si>
  <si>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Муниципальная программа «Спорт, физкультура и здоровье на 2018 год и плановый период 2019-2020гг»</t>
  </si>
  <si>
    <t>Исполнение судебных актов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</si>
  <si>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</si>
  <si>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</si>
  <si>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</si>
  <si>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</si>
  <si>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</si>
  <si>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</si>
  <si>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</si>
  <si>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Субвенции бюджетам сельских поселений на осуществлении первичного  воинского учета на территориях, где отсутствуют военные комиссариаты</t>
  </si>
  <si>
    <t>Прочие субвенции 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</si>
  <si>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</si>
  <si>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 бюджетам сельских поселений для компенсации 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</si>
  <si>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</si>
  <si>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 от бюджетов муниципальных районов</t>
  </si>
  <si>
    <t>Погашение  бюджетами сельских поселений кредитов  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</si>
  <si>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</si>
  <si>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 xml:space="preserve">Увеличение прочих остатков денежных средств бюджетов </t>
  </si>
  <si>
    <t>Уменьшение прочих остатков денежных средств бюджетов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</si>
  <si>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</si>
  <si>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</si>
  <si>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</si>
  <si>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Задолженность и перерасчеты по отмененным  налогам, сборам и иным обязательным платежам</t>
  </si>
  <si>
    <t>Земельный налог (по обязательствам,     возникшим до 1 января 2006года) мобилизуемый на территориях поселений</t>
  </si>
  <si>
    <t>1 09 04000 00 0000 110</t>
  </si>
  <si>
    <t>1 09 04050 13 0000 110</t>
  </si>
  <si>
    <t>(рублей)</t>
  </si>
  <si>
    <t>Наименование доходов</t>
  </si>
  <si>
    <t xml:space="preserve">                              Наименование</t>
  </si>
  <si>
    <t xml:space="preserve">Администрация Приискового сельсовета Орджоникидзевского района Республики Хакасия  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</si>
  <si>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</si>
  <si>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</si>
  <si>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</si>
  <si>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</si>
  <si>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</si>
  <si>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</si>
  <si>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</si>
  <si>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</si>
  <si>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</si>
  <si>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</si>
  <si>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</si>
  <si>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</si>
  <si>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</si>
  <si>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</si>
  <si>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Органы внутренних дел</t>
  </si>
  <si>
    <t>Обеспечение пожарной безопасности</t>
  </si>
  <si>
    <t>Национальная экономика</t>
  </si>
  <si>
    <t>Общеэкономические вопросы</t>
  </si>
  <si>
    <t>Мероприятия по профилактике безнадзорности и правонарушений несовершеннолетних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</si>
  <si>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</si>
  <si>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</si>
  <si>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</si>
  <si>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Мероприятия в области жилищно-коммунального хозяйства</t>
  </si>
  <si>
    <t>Мероприятия в области жилищного хозяйства</t>
  </si>
  <si>
    <t>Коммунальное хозяйство</t>
  </si>
  <si>
    <t>Мероприятия в области коммунального хозяйства</t>
  </si>
  <si>
    <t>Благоустройство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</si>
  <si>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</si>
  <si>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</si>
  <si>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</si>
  <si>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</si>
  <si>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</si>
  <si>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</si>
  <si>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</si>
  <si>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</si>
  <si>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</si>
  <si>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</si>
  <si>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Доплаты к пенсиям муниципальных служащих муниципального образования Приисковый сельсовет</t>
  </si>
  <si>
    <t>Публичные нормативные социальные выплаты гражданам</t>
  </si>
  <si>
    <t>01</t>
  </si>
  <si>
    <t>00</t>
  </si>
  <si>
    <t>02</t>
  </si>
  <si>
    <t>03</t>
  </si>
  <si>
    <t>04</t>
  </si>
  <si>
    <t>05</t>
  </si>
  <si>
    <t>07</t>
  </si>
  <si>
    <t>08</t>
  </si>
  <si>
    <t>09</t>
  </si>
  <si>
    <t>Адресная социальная поддержка граждан, находящихся в трудной жизненной ситуации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</si>
  <si>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</si>
  <si>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</si>
  <si>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</si>
  <si>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</si>
  <si>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гла-вы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</si>
  <si>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</si>
  <si>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</si>
  <si>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</si>
  <si>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</si>
  <si>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</si>
  <si>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 xml:space="preserve">Доплаты к пенсиям муниципальных служащих муниципального образования Приисковый сельсовет </t>
  </si>
  <si>
    <t>Прочие безвозмездные поступления в бюджеты  сельских поселений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</si>
  <si>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</si>
  <si>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</si>
  <si>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</si>
  <si>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</si>
  <si>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</si>
  <si>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</si>
  <si>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</si>
  <si>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11 0 01 02200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</si>
  <si>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</si>
  <si>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</si>
  <si>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</si>
  <si>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</si>
  <si>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</si>
  <si>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</si>
  <si>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</si>
  <si>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</si>
  <si>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</si>
  <si>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12 0 01 03000</t>
  </si>
  <si>
    <t>12 0 00 00000</t>
  </si>
  <si>
    <t>12 0 01 00000</t>
  </si>
  <si>
    <t xml:space="preserve">Обеспечение профилактики безнадзорности и правонарушений несовершеннолетних </t>
  </si>
  <si>
    <t>13 0 01 04000</t>
  </si>
  <si>
    <t>13 0 01 00000</t>
  </si>
  <si>
    <t xml:space="preserve">Обеспечение мер борьбы с преступностью и профилактике правонарушений </t>
  </si>
  <si>
    <t>13 0 00 00000</t>
  </si>
  <si>
    <t>40 1 00 02180</t>
  </si>
  <si>
    <t>40 1 00 02470</t>
  </si>
  <si>
    <t>14 0 01 07000</t>
  </si>
  <si>
    <t xml:space="preserve">04 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</si>
  <si>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</si>
  <si>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</si>
  <si>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</si>
  <si>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>15 0 00 00000</t>
  </si>
  <si>
    <t>15 0 01 00000</t>
  </si>
  <si>
    <t xml:space="preserve">Профилактика дорожно-транспортных происшествий </t>
  </si>
  <si>
    <t xml:space="preserve">05 </t>
  </si>
  <si>
    <t xml:space="preserve">Обеспечение мерборьбы с преступностью и профилактике правонарушений 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</si>
  <si>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</si>
  <si>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</si>
  <si>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</si>
  <si>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</si>
  <si>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</si>
  <si>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</si>
  <si>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</si>
  <si>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</si>
  <si>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</si>
  <si>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40 2 00 11000</t>
  </si>
  <si>
    <t>40 2 00 10000</t>
  </si>
  <si>
    <t>40 2 00 25000</t>
  </si>
  <si>
    <t>40 2 00 23000</t>
  </si>
  <si>
    <t>40 2 00 45000</t>
  </si>
  <si>
    <t>40 2 00 44000</t>
  </si>
  <si>
    <t>40 2 00 43000</t>
  </si>
  <si>
    <t>40 2 00 41000</t>
  </si>
  <si>
    <t>40 2 00 42000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</si>
  <si>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</si>
  <si>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</si>
  <si>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</si>
  <si>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</si>
  <si>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</si>
  <si>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</si>
  <si>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</si>
  <si>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</si>
  <si>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</si>
  <si>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</si>
  <si>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</si>
  <si>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</si>
  <si>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</si>
  <si>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</si>
  <si>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</si>
  <si>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</si>
  <si>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</si>
  <si>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</si>
  <si>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</si>
  <si>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</si>
  <si>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</si>
  <si>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</si>
  <si>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</si>
  <si>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Прочие субсидии бюджетам сельских поселений</t>
  </si>
  <si>
    <t>Обеспечение проведения выборов и референдумов</t>
  </si>
  <si>
    <t>40 1 00 20030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</si>
  <si>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</si>
  <si>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</si>
  <si>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</si>
  <si>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</si>
  <si>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</si>
  <si>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</si>
  <si>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2 02 02088 10 0002 151</t>
  </si>
  <si>
    <t>2 02 02089 10 0002 151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</si>
  <si>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</si>
  <si>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</si>
  <si>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</si>
  <si>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</si>
  <si>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</si>
  <si>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</si>
  <si>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</si>
  <si>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</si>
  <si>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</si>
  <si>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</si>
  <si>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</si>
  <si>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</si>
  <si>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</si>
  <si>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</si>
  <si>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</si>
  <si>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</si>
  <si>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</si>
  <si>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</si>
  <si>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</si>
  <si>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</si>
  <si>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1 11 05030 00 0000 120</t>
  </si>
  <si>
    <t>Наименование целевых  программ</t>
  </si>
  <si>
    <t>Рз</t>
  </si>
  <si>
    <t>Код главы</t>
  </si>
  <si>
    <t xml:space="preserve">Администрация Приискового сельсовета Орджоникидзевского  района  Республики  Хакасия </t>
  </si>
  <si>
    <t>Социальная  политика</t>
  </si>
  <si>
    <t>Администрация Приискового сельсовета Орджоникидзевского  района  Республики  Хакасия</t>
  </si>
  <si>
    <t xml:space="preserve">Социальное  обеспечение  населения </t>
  </si>
  <si>
    <t xml:space="preserve">Образование </t>
  </si>
  <si>
    <t xml:space="preserve">Мероприятия, направленные на усиление мер по борьбе с преступностью и профилактике правонарушений </t>
  </si>
  <si>
    <t xml:space="preserve">Национальная безопасность и правоохранительная деятельность </t>
  </si>
  <si>
    <t>Жилищно- коммунальное хозяйство</t>
  </si>
  <si>
    <t>Мероприятия, направленные на повышения безопасности дорожного движения</t>
  </si>
  <si>
    <t>Итого:</t>
  </si>
  <si>
    <t>№п/п</t>
  </si>
  <si>
    <t>Наименование объектов</t>
  </si>
  <si>
    <t>1.</t>
  </si>
  <si>
    <t>1.1.</t>
  </si>
  <si>
    <t>Капитальный ремонт муниципального жилищного фонда</t>
  </si>
  <si>
    <t>ИТОГО:</t>
  </si>
  <si>
    <t>1 09 00000 00 0000 000</t>
  </si>
  <si>
    <t>Налоги на имущество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</si>
  <si>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</si>
  <si>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</si>
  <si>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</si>
  <si>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</si>
  <si>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</si>
  <si>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</si>
  <si>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</si>
  <si>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</si>
  <si>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</si>
  <si>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</si>
  <si>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>Глава  муниципального образования Приисковый сельсовет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</si>
  <si>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</si>
  <si>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</si>
  <si>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</si>
  <si>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</si>
  <si>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</si>
  <si>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</si>
  <si>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</si>
  <si>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</si>
  <si>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</si>
  <si>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</si>
  <si>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</si>
  <si>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</si>
  <si>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>Компенсация выпадающих доходов организациям, представляющим населению жилищные услуги по тарифам, не обеспечивающим возмещение издержек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</si>
  <si>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</si>
  <si>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</si>
  <si>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</si>
  <si>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</si>
  <si>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>Мероприятия напрапвленные на повышение безопасности дорожного движения</t>
  </si>
  <si>
    <t xml:space="preserve">Уличное освещение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</si>
  <si>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</si>
  <si>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</si>
  <si>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</si>
  <si>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</si>
  <si>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</si>
  <si>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</si>
  <si>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</si>
  <si>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</si>
  <si>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</si>
  <si>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</si>
  <si>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</si>
  <si>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</si>
  <si>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</si>
  <si>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112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</si>
  <si>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</si>
  <si>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</si>
  <si>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</si>
  <si>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</si>
  <si>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</si>
  <si>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</si>
  <si>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</si>
  <si>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</si>
  <si>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</si>
  <si>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</si>
  <si>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</si>
  <si>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</si>
  <si>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</si>
  <si>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</si>
  <si>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</si>
  <si>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</si>
  <si>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</si>
  <si>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</si>
  <si>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011 01 02 00 00 10 0000 710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</si>
  <si>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</si>
  <si>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</si>
  <si>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</si>
  <si>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</si>
  <si>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</si>
  <si>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</si>
  <si>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</si>
  <si>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011 01 03 01 00 10 0000 710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</si>
  <si>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</si>
  <si>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</si>
  <si>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</si>
  <si>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</si>
  <si>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</si>
  <si>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</si>
  <si>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</si>
  <si>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</si>
  <si>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</si>
  <si>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</si>
  <si>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</si>
  <si>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</si>
  <si>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</si>
  <si>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</si>
  <si>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</si>
  <si>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>2 02 40014 10 0000 151</t>
  </si>
  <si>
    <t>2 02 49999 10 0000 151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</si>
  <si>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</si>
  <si>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</si>
  <si>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</si>
  <si>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</si>
  <si>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</si>
  <si>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</si>
  <si>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</si>
  <si>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</si>
  <si>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(тыс.руб.)</t>
  </si>
  <si>
    <t>Исполнение судебных актов Российской Федерации и мировых соглашений по возмещению и причинению вреда</t>
  </si>
  <si>
    <t>1 03 00000 00 0000 000</t>
  </si>
  <si>
    <t>НАЛОГИ НА ТОВАРЫ (РАБОТЫ, УСЛУГИ), РЕАЛИЗУЕМЫЕ НА ТЕРРИТОРИИ РОССИЙСКОЙ ФЕДЕРАЦИИ</t>
  </si>
  <si>
    <t>Мероприятия направленные на содержание автомобильных дорог общего пользования местного значения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</si>
  <si>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</si>
  <si>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</si>
  <si>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</si>
  <si>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</si>
  <si>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Субвенции бюджетам сельских поселений  на осуществление  первичного воинского учета на территориях, где  отсутствуют военные комиссариаты</t>
  </si>
  <si>
    <t>16 0 01 00000</t>
  </si>
  <si>
    <t>16 0 01 02000</t>
  </si>
  <si>
    <t>16 0 00 00000</t>
  </si>
  <si>
    <t>19 0 00 00000</t>
  </si>
  <si>
    <t>Муниципальная программа "Профилактика терроризма и экстремизма в Администрации Приискового сельсовета на 2018г и плановый период 2019 и 2020 годов"</t>
  </si>
  <si>
    <t>20 0 00 00000</t>
  </si>
  <si>
    <t>20 0 01 00000</t>
  </si>
  <si>
    <t>20 0 01 01000</t>
  </si>
  <si>
    <t>17 0 00 00000</t>
  </si>
  <si>
    <t>Мероприятия, направленные на обеспечение профилактики терроризма и экстремизма</t>
  </si>
  <si>
    <t>Обеспечение деятельности органов местного самоуправления , муниципальных учреждений муниципального образования Приисковый сельсовет</t>
  </si>
  <si>
    <t>15 0 01 09000</t>
  </si>
  <si>
    <t>Реализация мероприятий по передаче полномочий в сфере решения вопросов градостроительной деятельности</t>
  </si>
  <si>
    <t>40 1 00 09050</t>
  </si>
  <si>
    <t xml:space="preserve">Физическая культура 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</si>
  <si>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</si>
  <si>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Налог на доходы физических лиц с доходов , полученных физическими лицами в соответствии со статьей 228 Налогового кодекса Российской  Федерации</t>
  </si>
  <si>
    <t>2 02 40000 00 0000 151</t>
  </si>
  <si>
    <t>Иные межбюджетные трансферты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</si>
  <si>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</si>
  <si>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</si>
  <si>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</si>
  <si>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2 02 49999 00 0000 151</t>
  </si>
  <si>
    <t>Прочие межбюджетные трансферты, передаваемые бюджетам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</si>
  <si>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</si>
  <si>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</si>
  <si>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</si>
  <si>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Администратор доходов</t>
  </si>
  <si>
    <t>главы</t>
  </si>
  <si>
    <t>2 07 05030 10 0000 150</t>
  </si>
  <si>
    <t>2 02 90054 10 0000 150</t>
  </si>
  <si>
    <t>2 02 49999 10 0000 150</t>
  </si>
  <si>
    <t>2 02 40014 10 0000 150</t>
  </si>
  <si>
    <t>2 02 45160 10 0000 150</t>
  </si>
  <si>
    <t>2 02 39999 10 0000 150</t>
  </si>
  <si>
    <t>2 02 35250 10 0000 150</t>
  </si>
  <si>
    <t>2 02 35118 10 0000 150</t>
  </si>
  <si>
    <t>2 02 29999 10 0000 150</t>
  </si>
  <si>
    <t>2 02 15002 10 0000 150</t>
  </si>
  <si>
    <t>2 18 60010 10 0000 150</t>
  </si>
  <si>
    <t>2 19 60010 10 0000 150</t>
  </si>
  <si>
    <t>2 02 35250 00 0000 150</t>
  </si>
  <si>
    <t>2 02 10000 00 0000 150</t>
  </si>
  <si>
    <t>2 02 15002 00 0000 150</t>
  </si>
  <si>
    <t>2 02 30000 00 0000 150</t>
  </si>
  <si>
    <t>2 02 35118 00 0000 150</t>
  </si>
  <si>
    <t>2 02 40000 00 0000 150</t>
  </si>
  <si>
    <t>2 02 40014 00 0000 150</t>
  </si>
  <si>
    <t>2 02 49999 00 0000 150</t>
  </si>
  <si>
    <t>2 08 05000 10 0000 150</t>
  </si>
  <si>
    <t xml:space="preserve">Субвенции  бюджетам бюджетной системы   Российской Федерации </t>
  </si>
  <si>
    <t>Субвенции  бюджетам бюджетной системы   Российской Федерации</t>
  </si>
  <si>
    <t>Субвенции бюджетам сельских поселений на оплату жилищно-коммунальных услуг отдельным категориям граждан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</si>
  <si>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 (за исключением имущества муниципальных бюджетных и автономных учреждений)</t>
  </si>
  <si>
    <t xml:space="preserve"> Прочие доходы от компенсации затрат  бюджетов сельских поселений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</si>
  <si>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</si>
  <si>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сумм,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</si>
  <si>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</si>
  <si>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Погашение бюджетами сельских поселений кредитов от кредитных организаций в валюте Российской Федерации </t>
  </si>
  <si>
    <t>Бюджетные кредиты от других бюджетов бюджетной системы Российской Федерации в валюте Российской Федерации</t>
  </si>
  <si>
    <t>17 0 01 03000</t>
  </si>
  <si>
    <t>1 03 02261 01 0000 110</t>
  </si>
  <si>
    <t>1 03 02251 01 0000 110</t>
  </si>
  <si>
    <t>1 03 02241 01 0000 110</t>
  </si>
  <si>
    <t>1 03 02231 01 0000 110</t>
  </si>
  <si>
    <t>1 05 00000 00 000 000</t>
  </si>
  <si>
    <t>НАЛОГИ НА СОВОКУПНЫЙ ДОХОД</t>
  </si>
  <si>
    <t>1 05 03000 01 000 110</t>
  </si>
  <si>
    <t>1 05 03010 01 000 110</t>
  </si>
  <si>
    <t>Единый сельскохозяйственный налог</t>
  </si>
  <si>
    <t>Единый сеельскохозяйственный налог</t>
  </si>
  <si>
    <t>1 08 04020 01 0000 110</t>
  </si>
  <si>
    <t>2 02 30024 10 0000150</t>
  </si>
  <si>
    <t>Субвенции бюджетам сльских поселений на выполнение передаваемых полномочий субъектов Российской Федерации</t>
  </si>
  <si>
    <t xml:space="preserve">Субвенции бюджетам сельских поселений на выполнение передаваемых полномочий субъектов Российской Фелерации </t>
  </si>
  <si>
    <t>2 02 40014 10 0000150</t>
  </si>
  <si>
    <t>880</t>
  </si>
  <si>
    <t>40 1 00 70230</t>
  </si>
  <si>
    <t>Исполнение судеьных актов</t>
  </si>
  <si>
    <t>Осуществление органами местного самоуправления государственного полномочия по определению перечня должностных лиц, уплномоченных составлять протоколы об административных правонарушениях</t>
  </si>
  <si>
    <t>Осуществление органми местного самоуправления государственного полномочия по определению перечния должностных лиц, уполномоченных составлять протоколы об административных правонарушениях</t>
  </si>
  <si>
    <t>Осуществление оранами местного самоуправления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</si>
  <si>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Осуществление органами местного самоуправления государственного полномочия по определению перечня должностных лиц, уполномоченных, уполномоченных составлять протоколы об административных правонарушениях</t>
  </si>
  <si>
    <t>40 1 00 702030</t>
  </si>
  <si>
    <t>2 02 16001 10 0000 150</t>
  </si>
  <si>
    <t>2 02 16001 00 0000 150</t>
  </si>
  <si>
    <t>Дотации бюджетам сельских поселений на выравнивание  бюджетной обеспеченности из бюджетов муниципальных районов</t>
  </si>
  <si>
    <t>01 06 06 00 00 0000 000</t>
  </si>
  <si>
    <t>Иные источники внутреннего финансирования дефицитов бюджетов</t>
  </si>
  <si>
    <t>01 06 06 00 00 0000 700</t>
  </si>
  <si>
    <t>01 06 0000 00 0000 000</t>
  </si>
  <si>
    <t>Прочие источники внутреннего финансирования дефицитов бюджетов</t>
  </si>
  <si>
    <t>Привлечение прочих источников внутреннего финансирования дефицитов бюджетов</t>
  </si>
  <si>
    <t>Привлечение прочих источников внутреннего финансирования дефицитов бюджетов сельских поселений</t>
  </si>
  <si>
    <t>01 06 06 00 00 0000 800</t>
  </si>
  <si>
    <t>01 06 06 00 10 0000 710</t>
  </si>
  <si>
    <t>01 06 06 00 10 0000 810</t>
  </si>
  <si>
    <t>Погашение обязательствза счет прочих источников внутреннего финансирования дефицитов бюджетов</t>
  </si>
  <si>
    <t>Погашение обязательствза счет прочих источников внутреннего финансирования дефицитов бюджетов сельских поселений</t>
  </si>
  <si>
    <t>Дотации бюджетам сельских поселений на выравнивание бюджетной обеспеченности из бюджетов муниципальных районов.</t>
  </si>
  <si>
    <t>1 11 05025 10 0000 120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</si>
  <si>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</si>
  <si>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2 02 19999 10 0000 150</t>
  </si>
  <si>
    <t>Прочие дотации бюджетам сельских поселений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</si>
  <si>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</si>
  <si>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</si>
  <si>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Прочие сусидии бюджетам сельских поселений</t>
  </si>
  <si>
    <t>2  02 29999 00 0000 150</t>
  </si>
  <si>
    <t xml:space="preserve">2 02 20000 00 0000 150 </t>
  </si>
  <si>
    <t>2 02 29999 00 0000 150</t>
  </si>
  <si>
    <t>17 0 01 S3280</t>
  </si>
  <si>
    <t>17 0 01 S3290</t>
  </si>
  <si>
    <t>Мероприятия по поддержке коммунальной инфраструктуры</t>
  </si>
  <si>
    <t>40 1 00 S1260</t>
  </si>
  <si>
    <t>0111</t>
  </si>
  <si>
    <t>Проведение выборов в законодательные (представительные) органы муниципального образования</t>
  </si>
  <si>
    <t>Специальные расходы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</si>
  <si>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2022 и 2023 годов  по муниципальному образованию  Приисковый сельсовет
</t>
  </si>
  <si>
    <t>Сумма на 2023 год</t>
  </si>
  <si>
    <t>Муниципальная программа «Спорт, физкультура и здоровье»</t>
  </si>
  <si>
    <t>Муниципальная программа «Адресная социальная  поддержка нетрудоспособного населения и семей с детьми "</t>
  </si>
  <si>
    <t>Муниципальная программа «Профилактика безнадзорности и правонарушений несовершеннолетних »</t>
  </si>
  <si>
    <t>Муниципальная программа «Повышение безопасности дорожного движения на территории с.Приисковое»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</si>
  <si>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 »</t>
  </si>
  <si>
    <t>Муниципальная программа "Пожарная безопасность и защита населения на территории Приискового сельсовета от чрезвычайных ситуаций "</t>
  </si>
  <si>
    <t>Муниципальная программа «Профилактика безнадзорности и правонарушений несовершеннолетних»</t>
  </si>
  <si>
    <t>Муниципальная программа "Развитие малого и среднего предпринимательства на территории Приискового сельсовета "</t>
  </si>
  <si>
    <t>Муниципальная программа «Энергосбережение и повышение энергоэффективности в муниципальном образовании Приисковый сельсовет"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</si>
  <si>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Хакасия"</t>
  </si>
  <si>
    <t>1.Бюджетные кредиты от других бюджетов бюджетной системы Российской Федерации в валюте Российской Федерации, в том числе:</t>
  </si>
  <si>
    <t>2. Кредиты кредитных организаций в валюте Российской Федерации, в том числе:</t>
  </si>
  <si>
    <t>- погашение бюджетами поселений кредитов от других бюджетов бюджетной системы Российской Федерации в валюте Российской Федерации</t>
  </si>
  <si>
    <t>- получение кредитов от кредитных организаций бюджетами поселений в валюте Российской Федерации</t>
  </si>
  <si>
    <t>- погашение бюджетами поселений  кредитов от кредитных организаций в валюте Российской Федерации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</si>
  <si>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Хакасия»</t>
  </si>
  <si>
    <t>Муниципальная программа "Профилактика терроризма и экстремизма в Администрации Приискового сельсовета"</t>
  </si>
  <si>
    <t>Муниципальная программа "Пожарная безопасность и защита населения на территории Приискового сельсовета от чрезвычайных ситуаций"</t>
  </si>
  <si>
    <t>Муниципальная программа "Развитие транспортной системы "</t>
  </si>
  <si>
    <t>Муниципальная программа «Профилактика безнадзорности и правонарушений несовершеннолетних на»</t>
  </si>
  <si>
    <t>Развитие систем водоснабжения, водоотведения и очистки сточных вод</t>
  </si>
  <si>
    <t>Муниципальная программа "Профилактика терроризма и экстремизма в Администрации Приискового сельсовета на"</t>
  </si>
  <si>
    <t>Муниципальная программа «Адресная социальная  поддержка нетрудоспособного населения и семей с детьми"</t>
  </si>
  <si>
    <t>Муниципальная программа «Энергосбережение и повышение энергоэффективности в муниципальном образовании Приисковый сельсовет "</t>
  </si>
  <si>
    <t>Муниципальная программа "Развитие малого и среднего предпринимательства на территории Приискового сельсовета"</t>
  </si>
  <si>
    <t>Мероприятия на обеспечение первичных мер пожарной безопасности</t>
  </si>
  <si>
    <t>Муниципальная программа «Адресная социальная  поддержка нетрудоспособного населения и семей с детьми »</t>
  </si>
  <si>
    <t>Муниципальная программа «Повышение безопасности дорожного движения на территории с.Приисковое"»</t>
  </si>
  <si>
    <t>Муниципальная программа "Профилактика терроризма и экстремизма в Администрации Приискового сельсовета "</t>
  </si>
  <si>
    <t>17 0 00 03000</t>
  </si>
  <si>
    <t>Муниципальная программа "Управление муниципальным имуществом Приискового сельсовета на 2019-2021 годы"</t>
  </si>
  <si>
    <t>Мероприятия направленные на повышение эффективности управления и распоряжене муниципальным имуществом</t>
  </si>
  <si>
    <t>21 0 00 00000</t>
  </si>
  <si>
    <t>21 0 01 01000</t>
  </si>
  <si>
    <t>21 0 01 00000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</si>
  <si>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</si>
  <si>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</si>
  <si>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</si>
  <si>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</si>
  <si>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2 02 20077 10 0000 150</t>
  </si>
  <si>
    <t>2 02 20077 00 0000 150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</si>
  <si>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</si>
  <si>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</si>
  <si>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400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</si>
  <si>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на 2021 год</t>
  </si>
  <si>
    <t>Капитальные вложения в объекты государственной (муни ципальной) собственности</t>
  </si>
  <si>
    <t>Бюджетные инвестициии</t>
  </si>
  <si>
    <t>17 0 02 R5767</t>
  </si>
  <si>
    <t>Мероприятия по благоустройству сельских территорй (обустройство плащадок твердых коммунальных отходов)</t>
  </si>
  <si>
    <t>17 0 03 S3320</t>
  </si>
  <si>
    <t>Мероприятия по поддержке обустройства мест массового отдыха населения</t>
  </si>
  <si>
    <t>40 20 0 S3250</t>
  </si>
  <si>
    <t xml:space="preserve">Обеспечение мероприятий по переселению граждан из аварийного жилищного фонда </t>
  </si>
  <si>
    <t>Привлечение кредитов от кредитных организаций бюджетами поселений  в валюте Российской Федерации</t>
  </si>
  <si>
    <t>Привлечение кредитов от кредитных организаций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</si>
  <si>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</si>
  <si>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 кредитов от других бюджетов  бюджетной системы Российской Федерации бюджетами поселений  в валюте Российской Федерации</t>
  </si>
  <si>
    <t>Привлечение кредитов, полученных от  кредитных организаций  бюджетами поселений в валюте Российской Федерации</t>
  </si>
  <si>
    <t>Привлечение кредитов, представленных кредитными организациями в валюте Российской Федерации</t>
  </si>
  <si>
    <t>22 0 00 00000</t>
  </si>
  <si>
    <t>22 0 01 00000</t>
  </si>
  <si>
    <t>22 0 01 01000</t>
  </si>
  <si>
    <t>Мероприятия направленные на улучшение жилищных условий</t>
  </si>
  <si>
    <t>Муниципальная программа "Жилище"</t>
  </si>
  <si>
    <t>23 0 00 00000</t>
  </si>
  <si>
    <t>23 0 01 00000</t>
  </si>
  <si>
    <t>Расходов на 2024 год</t>
  </si>
  <si>
    <t>Муниципальная программа "Переселение граждан из аварийного жилищного фонда на территории Приискового сельсовета в 2022-2023 годах"</t>
  </si>
  <si>
    <t>Муниципальная программа "Развитие  транспортной системы на 2018-2026 годы"</t>
  </si>
  <si>
    <t>Муниципальная программа "Развитие  транспортной системы на 2018-2026 года "</t>
  </si>
  <si>
    <t>24 0 00 00000</t>
  </si>
  <si>
    <t>24 0 01 01000</t>
  </si>
  <si>
    <t>Мероприятия, направленные на развитие муниципальной службы</t>
  </si>
  <si>
    <t>Муниципальная программа "Управление муниципальным имуществом"</t>
  </si>
  <si>
    <t>Мероприятия, направленные на повышение эффективности управления и распоряжения муниципальным имуществом</t>
  </si>
  <si>
    <t>Сумма доходов на 2024 год</t>
  </si>
  <si>
    <t>Муниципальная программа "Развитие муниципальной службы в Администрации Приискового сельсовета на 2020-2022 годы"</t>
  </si>
  <si>
    <t>Переселение жителей из аварийного и непригодного для проживания жилищного фонда</t>
  </si>
  <si>
    <t>Бюджетные инвестиции в объкты капитального строительства государственной (муниципальной собственности)</t>
  </si>
  <si>
    <t>23 0 01 02000</t>
  </si>
  <si>
    <t>2024 год</t>
  </si>
  <si>
    <t>расходов на 2024 год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</si>
  <si>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2022 году  по муниципальному образованию  Приисковый сельсовет
</t>
  </si>
  <si>
    <t>Сумма на 2024 год</t>
  </si>
  <si>
    <t>- привлечение кредитов от других бюджетов бюджетной системы Российской Федерации бюджетам поселений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</si>
  <si>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</si>
  <si>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</si>
  <si>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>2 02 19999 00 0000 150</t>
  </si>
  <si>
    <t>Прочие дотации</t>
  </si>
  <si>
    <t xml:space="preserve"> 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</si>
  <si>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</t>
  </si>
  <si>
    <t>40 1 00 S3450</t>
  </si>
  <si>
    <t>Обеспечение услугами связи в части предоставления широкополостного доступа к сети "Интернет" социально-значимых объектах</t>
  </si>
  <si>
    <t>22 0 01 L7484</t>
  </si>
  <si>
    <t>23 0 01 S3250</t>
  </si>
  <si>
    <t>40 100 S1260</t>
  </si>
  <si>
    <t>Приложение № 15
                                                        к решению Совета  депутатов  Приискового  сельсовета                                                                   "О бюджете муниципального образования Приисковый    сельсовет Орджоникидзевского района                         Республики Хакасия на 2022 и плановый период 2023 и 2024 годов"                                                                                                                                 от 29  декабря 2021 года №  39</t>
  </si>
  <si>
    <t>Приложение № 16
                                                        к решению Совета  депутатов  Приискового  сельсовета                                                                   "О бюджете муниципального образования Приисковый    сельсовет Орджоникидзевского района                         Республики Хакасия на 2022 и плановый период 2023 и 2024 годов"                                                                                                                                 от    29 декабря 2021 года №  39</t>
  </si>
  <si>
    <t>Сумма на 2022 год</t>
  </si>
  <si>
    <t>на 2025 год</t>
  </si>
  <si>
    <t>1 05 00000 00 0000 000</t>
  </si>
  <si>
    <t>1 05 03000 01 0000 110</t>
  </si>
  <si>
    <t>1 05 03010 01 0000 110</t>
  </si>
  <si>
    <t>Сумма доходов на 2025 год</t>
  </si>
  <si>
    <t>2025 год</t>
  </si>
  <si>
    <t>расходов на 2025 год</t>
  </si>
  <si>
    <t>Расходов на 2025 год</t>
  </si>
  <si>
    <t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на  2022 год и плановый период 2023-2024 годов</t>
  </si>
  <si>
    <t>Задолженность и перерасчеты по отмеренным налогам, сборам и иным обязательным платежам</t>
  </si>
  <si>
    <t>Земельный налог (по обязательствам,     возникшим до1января 2006года) мобилизуемый на территориях поселений</t>
  </si>
  <si>
    <t>2 02 20299 00 0000 151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</si>
  <si>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</si>
  <si>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2 02 20299 10 0000 151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</si>
  <si>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</si>
  <si>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2 02  20302 00 0000 151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</si>
  <si>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</si>
  <si>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2 02 20302 10 0000 151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</si>
  <si>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</si>
  <si>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2 02 20000 00 0000 151</t>
  </si>
  <si>
    <t>2 02 20299 10 0000 150</t>
  </si>
  <si>
    <t>2 02 20302 10 0000150</t>
  </si>
  <si>
    <t>22 0 F3 67483</t>
  </si>
  <si>
    <t>Обеспечение устойчивого сокращения нерпигодного для проживания жилищного фонда</t>
  </si>
  <si>
    <t>22 0 F3 67484</t>
  </si>
  <si>
    <t>22 0 F3 6748S</t>
  </si>
  <si>
    <t>Мероприятия, направленные на обеспечение устойчивого сокращения нерпигодного жилищного фонда</t>
  </si>
  <si>
    <t>на 2024год</t>
  </si>
  <si>
    <t>на 2026 год</t>
  </si>
  <si>
    <t>Источники  финансирования дефицита местного бюджета муниципального образования Приисковый  сельсовет на 2024 год</t>
  </si>
  <si>
    <t>Источники  финансирования дефицита местного бюджета муниципального образования Приисковый  сельсовет на 2025 и 2026  годов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</si>
  <si>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</si>
  <si>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</si>
  <si>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</si>
  <si>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</si>
  <si>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</si>
  <si>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</si>
  <si>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Доходы местного бюджета муниципального образования
Приисковый сельсовет  на  2024год
</t>
  </si>
  <si>
    <t>Сумма доходов на 2026 год</t>
  </si>
  <si>
    <t xml:space="preserve">Доходы местного бюджета муниципального образования
Приисковый сельсовет  на плановый период 2025-2026 год
</t>
  </si>
  <si>
    <t xml:space="preserve">Приложение № 6
                                                        к проекту решения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Орджоникидзевского района Республики Хакасия на 2024 и плановый период 2025 и 2026 годов"                                                                                                    от   декабря 2023 года № 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</si>
  <si>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Приисковый сельсовет Орджоникидзевского
района Республики Хакасия  на 2024 год и  плановый период 2025 и 2026 годов 
</t>
  </si>
  <si>
    <t xml:space="preserve">Приложение № 7
                                                        к  проекту решения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Орджоникидзевского района Республики Хакасия на 2024 и плановый период 2025 и 2026 годов"                                                                                                    от     декабря 2023 года №  </t>
  </si>
  <si>
    <t>на 2024 год и на плановый перид 2025-2026 годов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</si>
  <si>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Приисковый  сельсовет на 2024 год </t>
  </si>
  <si>
    <t>2024год</t>
  </si>
  <si>
    <t>40 1 00 S1140</t>
  </si>
  <si>
    <t>Капитальный ремонт автомобильных дорог, ремонт дорог общего пользования местного значения городских округов и поселений, малых и отдаленных сел Республики Хакасия, а также капитальный ремонт, ремонт искусственных сооружений т( в том числена разработку проектной документации)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</si>
  <si>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муниципального образования Приисковый  сельсовет на 2025-2026года </t>
  </si>
  <si>
    <t>2026 год</t>
  </si>
  <si>
    <t xml:space="preserve">Ведомственная структура расходов местного бюджета 
муниципального образования Приисковый  сельсовет  на 2024 год
</t>
  </si>
  <si>
    <t xml:space="preserve">Ведомственная структура расходов местного бюджета 
муниципального образования Приисковый  сельсовет  
на плановый период 2025 и 2026годов
</t>
  </si>
  <si>
    <t>расходов на 2026 год</t>
  </si>
  <si>
    <t xml:space="preserve">Перечень
муниципальных целевых программ, предусмотренных к финансированию из местного бюджета муниципального образования
Приисковый сельсовет на 2024 год
</t>
  </si>
  <si>
    <t>Расходов на 2026 год</t>
  </si>
  <si>
    <t xml:space="preserve">Перечень
муниципальных целевых программ, предусмотренных к финансированию из местного бюджета муниципального образования
Приисковый сельсовет на 2025-2026 годы
</t>
  </si>
  <si>
    <t xml:space="preserve">Программа
муниципальных внутренних заимствований  муниципального образования
Приисковый сельковый сельсовет на 2024 год и на плановый период 2025 и 2026 годов
</t>
  </si>
  <si>
    <t xml:space="preserve">Приложение № 13
                                                       к проекту решения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Орджоникидзевского района Республики Хакасия на 2024 и плановый период 2025 и 2026 годов"                                                        от    декабря 2023 года №                                       
</t>
  </si>
  <si>
    <t xml:space="preserve">Приложение № 13
                                                        к проекту решения Совета  депутатов     
                                                         Приискового  сельсовета     
 «О   бюджете муниципального образования
                                                        Приисковый сельсовет Орджоникидзевского района
                                                        Республики Хакасия на 2024 год и плановый период 2025 и 2026 годов» 
</t>
  </si>
  <si>
    <t xml:space="preserve">Приложение  1
                                                        к проекту решения Совета  депутатов    Приискового  сельсовета      
"О бюджете муниципального образования Приисковый сельсовет Орджоникидзевского района Республики Хакасия на 2024 и плановый период 2025 и 2026 годов"                                                                                                                                                                                               от 28 декабря 2023 года № 25        </t>
  </si>
  <si>
    <t xml:space="preserve">Приложение № 2
                                                        к  проекту решения Совета депутатов Приискового  сельсовета      
"О бюджете муниципального образования Приисковый сельсовет Орджоникидзевского района                                                       Республики Хакасия на 2024 и плановый период 2025 и 2026 годов"                                                                                                                                                                                    от 28 декабря 2023г  № 25                                                  </t>
  </si>
  <si>
    <t xml:space="preserve">Приложение № 3
                                                        к проекту решения Совета  депутатов  Приискового  сельсовета      
"О бюджете муниципального образования Приисковый сельсовет Орджоникидзевского района Республики Хакасия на 2024 и плановый период 2025 и 2026 годов"                                                                                                                                                                                                    от 28 декабря 2023 года № 25                            </t>
  </si>
  <si>
    <t xml:space="preserve">Приложение 4
                                                      к  проекту решения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                       Орджоникидзевского района Республики Хакасия на 2024 и плановый период 2025 и 2026 годов"                                                                                                                                                                                                    от 28 декабря 2023 года  № 25                                       
</t>
  </si>
  <si>
    <t xml:space="preserve">Приложение 5
                                                      к  проекту решения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Орджоникидзевского района Республики Хакасия на 2024 и плановый период 2025 и 2026 годов"                                                                          от 28 декабря 2023 года  № 25                                        
</t>
  </si>
  <si>
    <t xml:space="preserve">Приложение № 6
                                                        к  проекту решения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Орджоникидзевского района Республики Хакасия на 2024 и плановый период 2025 и 2026 годов"                                                                                                                                                                                                                               от 28 декабря 2023 года № 25 </t>
  </si>
  <si>
    <t xml:space="preserve">Приложение 7
                                                      к  проекту решения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Орджоникидзевского района Республики Хакасия на 2024 и плановый период 2025 и 2026 годов"                                                                                                                                                                                        от 28 декабря 2023 года  № 25                                         
</t>
  </si>
  <si>
    <t xml:space="preserve">Перечень главных  распорядителей средств
          местного  бюджета муниципального образования                                                                                                                                                     Приисковый сельсовет
</t>
  </si>
  <si>
    <t xml:space="preserve">Приложение  8
                                                      к проекту решения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Орджоникидзевского района Республики Хакасия на 2024 и плановый период 2025 и 2026 годов"                                                                                                          от 28 декабря 2023 года  № 25                                 </t>
  </si>
  <si>
    <t xml:space="preserve">Приложение  9
                                                      к проекту решения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Орджоникидзевского района Республики Хакасия на 2024 и плановый период 2025 и 2026 годов"                                                                                                          от 28 декабря 2023 года  № 25                                      </t>
  </si>
  <si>
    <t xml:space="preserve">Приложение  11
                                                      к проекту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Орджоникидзевского района Республики Хакасия на 2024 и плановый период 2025 и 2026 годов"                                                                                                          от 28 декабря 2023 года  № 25                                        </t>
  </si>
  <si>
    <t xml:space="preserve">Приложение  10
                                                      к проекту решения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                                                                                                        Орджоникидзевского района Республики Хакасия на 2024 и плановый период 2025 и 2026 годов"                                                                                                                                                                                                                                                      от 28 декабря 2023 года  № 25                                      </t>
  </si>
  <si>
    <t xml:space="preserve">Приложение  12
                                                      к проекту решения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                  Орджоникидзевского района Республики Хакасия на 2024 и плановый период 2025 и 2026 годов"                                                                                                                              от 28 декабря 2023 года  № 25                                       </t>
  </si>
  <si>
    <t xml:space="preserve">" 28" декабря 2023 года № 25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</si>
</sst>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  <numFmt numFmtId="176" formatCode="[$-FC19]d\ mmmm\ yyyy\ &quot;г.&quot;"/>
    <numFmt numFmtId="177" formatCode="000000"/>
    <numFmt numFmtId="178" formatCode="0000"/>
    <numFmt numFmtId="179" formatCode="#&quot; &quot;???/???"/>
    <numFmt numFmtId="180" formatCode="#,##0.00_р_.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"/>
    <numFmt numFmtId="189" formatCode="#,##0.00\ _₽"/>
    <numFmt numFmtId="190" formatCode="#,##0.00\ &quot;₽&quot;"/>
    <numFmt numFmtId="191" formatCode="#,##0.00\ &quot;₽&quot;;[Red]#,##0.00\ &quot;₽&quot;"/>
  </numFmts>
  <fonts count="6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2"/>
      <color rgb="FF22272F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4" fillId="0" borderId="12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12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4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4" fontId="15" fillId="34" borderId="12" xfId="0" applyNumberFormat="1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49" fontId="4" fillId="35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49" fontId="18" fillId="35" borderId="12" xfId="0" applyNumberFormat="1" applyFont="1" applyFill="1" applyBorder="1" applyAlignment="1">
      <alignment horizontal="left" vertical="top" wrapText="1"/>
    </xf>
    <xf numFmtId="0" fontId="18" fillId="35" borderId="12" xfId="0" applyFont="1" applyFill="1" applyBorder="1" applyAlignment="1">
      <alignment horizontal="left" vertical="top" wrapText="1"/>
    </xf>
    <xf numFmtId="4" fontId="18" fillId="35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11" fillId="0" borderId="12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0" fontId="15" fillId="0" borderId="12" xfId="0" applyFont="1" applyFill="1" applyBorder="1" applyAlignment="1">
      <alignment horizontal="justify" vertical="top" wrapText="1"/>
    </xf>
    <xf numFmtId="0" fontId="16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vertical="top"/>
    </xf>
    <xf numFmtId="0" fontId="2" fillId="33" borderId="12" xfId="0" applyFont="1" applyFill="1" applyBorder="1" applyAlignment="1">
      <alignment horizontal="justify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justify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2" fillId="33" borderId="13" xfId="0" applyFont="1" applyFill="1" applyBorder="1" applyAlignment="1">
      <alignment horizontal="justify" vertical="top" wrapText="1"/>
    </xf>
    <xf numFmtId="4" fontId="4" fillId="34" borderId="12" xfId="0" applyNumberFormat="1" applyFont="1" applyFill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left" vertical="top" wrapText="1"/>
    </xf>
    <xf numFmtId="49" fontId="3" fillId="34" borderId="12" xfId="0" applyNumberFormat="1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49" fontId="18" fillId="35" borderId="12" xfId="0" applyNumberFormat="1" applyFont="1" applyFill="1" applyBorder="1" applyAlignment="1">
      <alignment vertical="top" wrapText="1"/>
    </xf>
    <xf numFmtId="0" fontId="23" fillId="33" borderId="12" xfId="0" applyFont="1" applyFill="1" applyBorder="1" applyAlignment="1">
      <alignment horizontal="justify" vertical="top" wrapText="1"/>
    </xf>
    <xf numFmtId="0" fontId="23" fillId="33" borderId="12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6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25" fillId="3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9" fillId="0" borderId="12" xfId="0" applyNumberFormat="1" applyFont="1" applyFill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left" vertical="top" wrapText="1"/>
    </xf>
    <xf numFmtId="49" fontId="2" fillId="34" borderId="12" xfId="0" applyNumberFormat="1" applyFont="1" applyFill="1" applyBorder="1" applyAlignment="1">
      <alignment horizontal="left" vertical="top" wrapText="1"/>
    </xf>
    <xf numFmtId="4" fontId="2" fillId="34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8" fillId="0" borderId="15" xfId="0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13" xfId="0" applyFont="1" applyFill="1" applyBorder="1" applyAlignment="1">
      <alignment horizontal="justify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left" vertical="top" wrapText="1"/>
    </xf>
    <xf numFmtId="0" fontId="23" fillId="0" borderId="12" xfId="0" applyFont="1" applyBorder="1" applyAlignment="1">
      <alignment horizontal="left" vertical="center" wrapText="1"/>
    </xf>
    <xf numFmtId="0" fontId="8" fillId="0" borderId="15" xfId="53" applyFont="1" applyFill="1" applyBorder="1" applyAlignment="1">
      <alignment horizontal="justify" vertical="top" wrapText="1"/>
      <protection/>
    </xf>
    <xf numFmtId="49" fontId="9" fillId="0" borderId="15" xfId="53" applyNumberFormat="1" applyFont="1" applyFill="1" applyBorder="1" applyAlignment="1">
      <alignment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0" fontId="4" fillId="0" borderId="14" xfId="53" applyFont="1" applyFill="1" applyBorder="1" applyAlignment="1">
      <alignment horizontal="left" vertical="top" wrapText="1"/>
      <protection/>
    </xf>
    <xf numFmtId="49" fontId="9" fillId="0" borderId="16" xfId="53" applyNumberFormat="1" applyFont="1" applyFill="1" applyBorder="1" applyAlignment="1">
      <alignment wrapText="1"/>
      <protection/>
    </xf>
    <xf numFmtId="0" fontId="8" fillId="0" borderId="15" xfId="53" applyFont="1" applyFill="1" applyBorder="1" applyAlignment="1">
      <alignment vertical="top" wrapText="1"/>
      <protection/>
    </xf>
    <xf numFmtId="49" fontId="3" fillId="0" borderId="12" xfId="0" applyNumberFormat="1" applyFont="1" applyBorder="1" applyAlignment="1">
      <alignment horizontal="center" vertical="top"/>
    </xf>
    <xf numFmtId="49" fontId="3" fillId="36" borderId="12" xfId="0" applyNumberFormat="1" applyFont="1" applyFill="1" applyBorder="1" applyAlignment="1">
      <alignment horizontal="center" vertical="top"/>
    </xf>
    <xf numFmtId="49" fontId="0" fillId="34" borderId="12" xfId="0" applyNumberFormat="1" applyFill="1" applyBorder="1" applyAlignment="1">
      <alignment horizontal="center" vertical="center"/>
    </xf>
    <xf numFmtId="49" fontId="4" fillId="0" borderId="12" xfId="53" applyNumberFormat="1" applyFont="1" applyFill="1" applyBorder="1" applyAlignment="1">
      <alignment horizontal="center" vertical="top" wrapText="1"/>
      <protection/>
    </xf>
    <xf numFmtId="0" fontId="4" fillId="34" borderId="12" xfId="53" applyFont="1" applyFill="1" applyBorder="1" applyAlignment="1">
      <alignment horizontal="center" vertical="top" wrapText="1"/>
      <protection/>
    </xf>
    <xf numFmtId="0" fontId="4" fillId="0" borderId="12" xfId="53" applyFont="1" applyFill="1" applyBorder="1" applyAlignment="1">
      <alignment horizontal="center" vertical="top" wrapText="1"/>
      <protection/>
    </xf>
    <xf numFmtId="49" fontId="5" fillId="34" borderId="12" xfId="53" applyNumberFormat="1" applyFont="1" applyFill="1" applyBorder="1" applyAlignment="1">
      <alignment wrapText="1"/>
      <protection/>
    </xf>
    <xf numFmtId="49" fontId="2" fillId="34" borderId="12" xfId="53" applyNumberFormat="1" applyFont="1" applyFill="1" applyBorder="1" applyAlignment="1">
      <alignment horizontal="center" vertical="top" wrapText="1"/>
      <protection/>
    </xf>
    <xf numFmtId="0" fontId="8" fillId="0" borderId="12" xfId="53" applyFont="1" applyFill="1" applyBorder="1" applyAlignment="1">
      <alignment horizontal="left" vertical="top" wrapText="1"/>
      <protection/>
    </xf>
    <xf numFmtId="49" fontId="4" fillId="34" borderId="12" xfId="53" applyNumberFormat="1" applyFont="1" applyFill="1" applyBorder="1" applyAlignment="1">
      <alignment horizontal="center" vertical="top" wrapText="1"/>
      <protection/>
    </xf>
    <xf numFmtId="0" fontId="8" fillId="0" borderId="12" xfId="53" applyFont="1" applyFill="1" applyBorder="1" applyAlignment="1">
      <alignment vertical="top" wrapText="1"/>
      <protection/>
    </xf>
    <xf numFmtId="49" fontId="3" fillId="0" borderId="12" xfId="53" applyNumberFormat="1" applyFont="1" applyFill="1" applyBorder="1" applyAlignment="1">
      <alignment horizontal="center" vertical="top" wrapText="1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49" fontId="5" fillId="0" borderId="12" xfId="53" applyNumberFormat="1" applyFont="1" applyFill="1" applyBorder="1" applyAlignment="1">
      <alignment horizontal="center" vertical="top" wrapText="1"/>
      <protection/>
    </xf>
    <xf numFmtId="0" fontId="5" fillId="34" borderId="12" xfId="53" applyFont="1" applyFill="1" applyBorder="1" applyAlignment="1">
      <alignment wrapText="1"/>
      <protection/>
    </xf>
    <xf numFmtId="0" fontId="8" fillId="0" borderId="12" xfId="53" applyFont="1" applyFill="1" applyBorder="1" applyAlignment="1">
      <alignment horizontal="justify" vertical="top" wrapText="1"/>
      <protection/>
    </xf>
    <xf numFmtId="0" fontId="4" fillId="0" borderId="12" xfId="53" applyFont="1" applyFill="1" applyBorder="1" applyAlignment="1">
      <alignment vertical="top" wrapText="1"/>
      <protection/>
    </xf>
    <xf numFmtId="174" fontId="0" fillId="0" borderId="0" xfId="0" applyNumberFormat="1" applyFill="1" applyAlignment="1">
      <alignment horizontal="center"/>
    </xf>
    <xf numFmtId="0" fontId="2" fillId="0" borderId="12" xfId="0" applyFont="1" applyFill="1" applyBorder="1" applyAlignment="1">
      <alignment vertical="top" wrapText="1"/>
    </xf>
    <xf numFmtId="0" fontId="9" fillId="37" borderId="12" xfId="0" applyFont="1" applyFill="1" applyBorder="1" applyAlignment="1">
      <alignment horizontal="left" vertical="top" wrapText="1"/>
    </xf>
    <xf numFmtId="0" fontId="63" fillId="38" borderId="0" xfId="0" applyFont="1" applyFill="1" applyAlignment="1">
      <alignment vertical="top"/>
    </xf>
    <xf numFmtId="0" fontId="5" fillId="38" borderId="12" xfId="0" applyFont="1" applyFill="1" applyBorder="1" applyAlignment="1">
      <alignment horizontal="left" vertical="top" wrapText="1"/>
    </xf>
    <xf numFmtId="4" fontId="2" fillId="39" borderId="12" xfId="53" applyNumberFormat="1" applyFont="1" applyFill="1" applyBorder="1" applyAlignment="1">
      <alignment horizontal="center" vertical="top" wrapText="1"/>
      <protection/>
    </xf>
    <xf numFmtId="0" fontId="5" fillId="38" borderId="12" xfId="53" applyFont="1" applyFill="1" applyBorder="1" applyAlignment="1">
      <alignment vertical="top" wrapText="1"/>
      <protection/>
    </xf>
    <xf numFmtId="0" fontId="5" fillId="34" borderId="12" xfId="53" applyFont="1" applyFill="1" applyBorder="1" applyAlignment="1">
      <alignment horizontal="left" vertical="top" wrapText="1"/>
      <protection/>
    </xf>
    <xf numFmtId="0" fontId="9" fillId="0" borderId="12" xfId="53" applyFont="1" applyFill="1" applyBorder="1" applyAlignment="1">
      <alignment vertical="top" wrapText="1"/>
      <protection/>
    </xf>
    <xf numFmtId="0" fontId="5" fillId="38" borderId="12" xfId="53" applyFont="1" applyFill="1" applyBorder="1" applyAlignment="1">
      <alignment horizontal="center" vertical="top" wrapText="1"/>
      <protection/>
    </xf>
    <xf numFmtId="49" fontId="5" fillId="38" borderId="12" xfId="53" applyNumberFormat="1" applyFont="1" applyFill="1" applyBorder="1" applyAlignment="1">
      <alignment horizontal="center" vertical="top" wrapText="1"/>
      <protection/>
    </xf>
    <xf numFmtId="4" fontId="5" fillId="38" borderId="12" xfId="53" applyNumberFormat="1" applyFont="1" applyFill="1" applyBorder="1" applyAlignment="1">
      <alignment horizontal="center" vertical="top" wrapText="1"/>
      <protection/>
    </xf>
    <xf numFmtId="4" fontId="4" fillId="34" borderId="12" xfId="53" applyNumberFormat="1" applyFont="1" applyFill="1" applyBorder="1" applyAlignment="1">
      <alignment horizontal="center" vertical="top" wrapText="1"/>
      <protection/>
    </xf>
    <xf numFmtId="0" fontId="3" fillId="0" borderId="12" xfId="0" applyFont="1" applyFill="1" applyBorder="1" applyAlignment="1">
      <alignment horizontal="center" vertical="top" wrapText="1"/>
    </xf>
    <xf numFmtId="4" fontId="2" fillId="0" borderId="12" xfId="53" applyNumberFormat="1" applyFont="1" applyFill="1" applyBorder="1" applyAlignment="1">
      <alignment horizontal="center" vertical="top" wrapText="1"/>
      <protection/>
    </xf>
    <xf numFmtId="174" fontId="4" fillId="0" borderId="12" xfId="53" applyNumberFormat="1" applyFont="1" applyFill="1" applyBorder="1" applyAlignment="1">
      <alignment horizontal="center" vertical="top" wrapText="1"/>
      <protection/>
    </xf>
    <xf numFmtId="49" fontId="16" fillId="0" borderId="12" xfId="0" applyNumberFormat="1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18" fillId="35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top" wrapText="1"/>
    </xf>
    <xf numFmtId="0" fontId="4" fillId="0" borderId="14" xfId="53" applyFont="1" applyFill="1" applyBorder="1" applyAlignment="1">
      <alignment horizontal="center" vertical="top" wrapText="1"/>
      <protection/>
    </xf>
    <xf numFmtId="0" fontId="2" fillId="0" borderId="14" xfId="53" applyFont="1" applyFill="1" applyBorder="1" applyAlignment="1">
      <alignment horizontal="center" vertical="top" wrapText="1"/>
      <protection/>
    </xf>
    <xf numFmtId="49" fontId="4" fillId="34" borderId="12" xfId="0" applyNumberFormat="1" applyFont="1" applyFill="1" applyBorder="1" applyAlignment="1">
      <alignment horizontal="center"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2" fillId="0" borderId="12" xfId="53" applyFont="1" applyFill="1" applyBorder="1" applyAlignment="1">
      <alignment horizontal="center" vertical="top" wrapText="1"/>
      <protection/>
    </xf>
    <xf numFmtId="4" fontId="25" fillId="0" borderId="0" xfId="0" applyNumberFormat="1" applyFont="1" applyFill="1" applyBorder="1" applyAlignment="1">
      <alignment horizontal="center" vertical="top" wrapText="1"/>
    </xf>
    <xf numFmtId="0" fontId="2" fillId="0" borderId="12" xfId="53" applyFont="1" applyFill="1" applyBorder="1" applyAlignment="1">
      <alignment horizontal="left" vertical="top" wrapText="1"/>
      <protection/>
    </xf>
    <xf numFmtId="4" fontId="16" fillId="0" borderId="12" xfId="0" applyNumberFormat="1" applyFont="1" applyBorder="1" applyAlignment="1">
      <alignment horizontal="center" vertical="top" wrapText="1"/>
    </xf>
    <xf numFmtId="4" fontId="15" fillId="0" borderId="12" xfId="0" applyNumberFormat="1" applyFont="1" applyFill="1" applyBorder="1" applyAlignment="1">
      <alignment horizontal="center" vertical="top" wrapText="1"/>
    </xf>
    <xf numFmtId="4" fontId="16" fillId="0" borderId="12" xfId="0" applyNumberFormat="1" applyFont="1" applyFill="1" applyBorder="1" applyAlignment="1">
      <alignment horizontal="center" vertical="top" wrapText="1"/>
    </xf>
    <xf numFmtId="4" fontId="15" fillId="0" borderId="12" xfId="0" applyNumberFormat="1" applyFont="1" applyBorder="1" applyAlignment="1">
      <alignment horizontal="center" vertical="top" wrapText="1"/>
    </xf>
    <xf numFmtId="4" fontId="2" fillId="38" borderId="12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3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49" fontId="8" fillId="0" borderId="12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wrapText="1"/>
    </xf>
    <xf numFmtId="4" fontId="28" fillId="0" borderId="12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" fontId="27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/>
    </xf>
    <xf numFmtId="2" fontId="3" fillId="0" borderId="0" xfId="0" applyNumberFormat="1" applyFont="1" applyAlignment="1">
      <alignment horizontal="left" vertical="top"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wrapText="1"/>
    </xf>
    <xf numFmtId="4" fontId="5" fillId="0" borderId="12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34" borderId="12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8" fillId="0" borderId="21" xfId="0" applyNumberFormat="1" applyFont="1" applyFill="1" applyBorder="1" applyAlignment="1">
      <alignment horizontal="center" vertical="center" wrapText="1"/>
    </xf>
    <xf numFmtId="49" fontId="4" fillId="38" borderId="12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justify" vertical="top" wrapText="1"/>
    </xf>
    <xf numFmtId="49" fontId="2" fillId="0" borderId="12" xfId="53" applyNumberFormat="1" applyFont="1" applyFill="1" applyBorder="1" applyAlignment="1">
      <alignment horizontal="justify" vertical="top" wrapText="1"/>
      <protection/>
    </xf>
    <xf numFmtId="49" fontId="4" fillId="34" borderId="12" xfId="53" applyNumberFormat="1" applyFont="1" applyFill="1" applyBorder="1" applyAlignment="1">
      <alignment horizontal="left" vertical="top" wrapText="1"/>
      <protection/>
    </xf>
    <xf numFmtId="49" fontId="2" fillId="0" borderId="12" xfId="53" applyNumberFormat="1" applyFont="1" applyFill="1" applyBorder="1" applyAlignment="1">
      <alignment horizontal="left" vertical="top" wrapText="1"/>
      <protection/>
    </xf>
    <xf numFmtId="4" fontId="3" fillId="0" borderId="12" xfId="53" applyNumberFormat="1" applyFont="1" applyFill="1" applyBorder="1" applyAlignment="1">
      <alignment horizontal="center" vertical="top" wrapText="1"/>
      <protection/>
    </xf>
    <xf numFmtId="0" fontId="4" fillId="38" borderId="12" xfId="53" applyFont="1" applyFill="1" applyBorder="1" applyAlignment="1">
      <alignment horizontal="center" vertical="top" wrapText="1"/>
      <protection/>
    </xf>
    <xf numFmtId="49" fontId="3" fillId="38" borderId="12" xfId="53" applyNumberFormat="1" applyFont="1" applyFill="1" applyBorder="1" applyAlignment="1">
      <alignment horizontal="center" vertical="top" wrapText="1"/>
      <protection/>
    </xf>
    <xf numFmtId="4" fontId="2" fillId="38" borderId="12" xfId="53" applyNumberFormat="1" applyFont="1" applyFill="1" applyBorder="1" applyAlignment="1">
      <alignment horizontal="center" vertical="top" wrapText="1"/>
      <protection/>
    </xf>
    <xf numFmtId="0" fontId="0" fillId="38" borderId="0" xfId="0" applyFill="1" applyAlignment="1">
      <alignment/>
    </xf>
    <xf numFmtId="4" fontId="5" fillId="0" borderId="12" xfId="0" applyNumberFormat="1" applyFont="1" applyBorder="1" applyAlignment="1">
      <alignment horizontal="center" vertical="top"/>
    </xf>
    <xf numFmtId="49" fontId="8" fillId="0" borderId="12" xfId="0" applyNumberFormat="1" applyFont="1" applyFill="1" applyBorder="1" applyAlignment="1">
      <alignment vertical="top" wrapText="1"/>
    </xf>
    <xf numFmtId="4" fontId="4" fillId="38" borderId="12" xfId="53" applyNumberFormat="1" applyFont="1" applyFill="1" applyBorder="1" applyAlignment="1">
      <alignment horizontal="center" vertical="top" wrapText="1"/>
      <protection/>
    </xf>
    <xf numFmtId="0" fontId="8" fillId="0" borderId="12" xfId="0" applyFont="1" applyBorder="1" applyAlignment="1">
      <alignment vertical="top" wrapText="1"/>
    </xf>
    <xf numFmtId="0" fontId="8" fillId="0" borderId="15" xfId="53" applyFont="1" applyBorder="1" applyAlignment="1">
      <alignment vertical="top" wrapText="1"/>
      <protection/>
    </xf>
    <xf numFmtId="4" fontId="3" fillId="39" borderId="12" xfId="53" applyNumberFormat="1" applyFont="1" applyFill="1" applyBorder="1" applyAlignment="1">
      <alignment horizontal="center" vertical="top" wrapText="1"/>
      <protection/>
    </xf>
    <xf numFmtId="49" fontId="2" fillId="0" borderId="12" xfId="0" applyNumberFormat="1" applyFont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left" vertical="top" wrapText="1"/>
    </xf>
    <xf numFmtId="0" fontId="9" fillId="0" borderId="15" xfId="53" applyFont="1" applyFill="1" applyBorder="1" applyAlignment="1">
      <alignment horizontal="justify" vertical="top" wrapText="1"/>
      <protection/>
    </xf>
    <xf numFmtId="0" fontId="0" fillId="0" borderId="0" xfId="0" applyFill="1" applyAlignment="1">
      <alignment vertical="top" wrapText="1"/>
    </xf>
    <xf numFmtId="49" fontId="5" fillId="34" borderId="12" xfId="53" applyNumberFormat="1" applyFont="1" applyFill="1" applyBorder="1" applyAlignment="1">
      <alignment vertical="top" wrapText="1"/>
      <protection/>
    </xf>
    <xf numFmtId="0" fontId="5" fillId="38" borderId="12" xfId="0" applyFont="1" applyFill="1" applyBorder="1" applyAlignment="1">
      <alignment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0" fontId="64" fillId="0" borderId="12" xfId="0" applyFont="1" applyBorder="1" applyAlignment="1">
      <alignment wrapText="1"/>
    </xf>
    <xf numFmtId="0" fontId="64" fillId="0" borderId="12" xfId="0" applyFont="1" applyBorder="1" applyAlignment="1">
      <alignment vertical="top" wrapText="1"/>
    </xf>
    <xf numFmtId="4" fontId="4" fillId="0" borderId="12" xfId="53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8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8" fillId="0" borderId="2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174" fontId="8" fillId="0" borderId="12" xfId="0" applyNumberFormat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174" fontId="8" fillId="0" borderId="26" xfId="0" applyNumberFormat="1" applyFont="1" applyFill="1" applyBorder="1" applyAlignment="1">
      <alignment horizontal="center" vertical="top" wrapText="1"/>
    </xf>
    <xf numFmtId="174" fontId="8" fillId="0" borderId="27" xfId="0" applyNumberFormat="1" applyFont="1" applyFill="1" applyBorder="1" applyAlignment="1">
      <alignment horizontal="center" vertical="top" wrapText="1"/>
    </xf>
    <xf numFmtId="174" fontId="8" fillId="0" borderId="28" xfId="0" applyNumberFormat="1" applyFont="1" applyFill="1" applyBorder="1" applyAlignment="1">
      <alignment horizontal="center" vertical="top" wrapText="1"/>
    </xf>
    <xf numFmtId="174" fontId="8" fillId="0" borderId="29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justify" vertical="top" wrapText="1"/>
    </xf>
    <xf numFmtId="0" fontId="6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2" fontId="1" fillId="0" borderId="0" xfId="0" applyNumberFormat="1" applyFont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8" fillId="0" borderId="16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" fontId="8" fillId="0" borderId="34" xfId="0" applyNumberFormat="1" applyFont="1" applyFill="1" applyBorder="1" applyAlignment="1">
      <alignment horizontal="center" vertical="top" wrapText="1"/>
    </xf>
    <xf numFmtId="0" fontId="0" fillId="0" borderId="35" xfId="0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top" wrapText="1"/>
    </xf>
    <xf numFmtId="4" fontId="8" fillId="0" borderId="36" xfId="0" applyNumberFormat="1" applyFont="1" applyFill="1" applyBorder="1" applyAlignment="1">
      <alignment horizontal="center" vertical="top" wrapText="1"/>
    </xf>
    <xf numFmtId="4" fontId="8" fillId="0" borderId="37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6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1:5" ht="86.25" customHeight="1">
      <c r="A1" s="272" t="s">
        <v>748</v>
      </c>
      <c r="B1" s="273"/>
      <c r="C1" s="273"/>
      <c r="E1" s="2"/>
    </row>
    <row r="2" spans="1:3" ht="32.25" customHeight="1">
      <c r="A2" s="276" t="s">
        <v>718</v>
      </c>
      <c r="B2" s="276"/>
      <c r="C2" s="276"/>
    </row>
    <row r="3" ht="15">
      <c r="C3" s="1" t="s">
        <v>291</v>
      </c>
    </row>
    <row r="4" spans="1:3" ht="15.75" customHeight="1">
      <c r="A4" s="274" t="s">
        <v>419</v>
      </c>
      <c r="B4" s="274" t="s">
        <v>420</v>
      </c>
      <c r="C4" s="205" t="s">
        <v>421</v>
      </c>
    </row>
    <row r="5" spans="1:3" ht="17.25" customHeight="1">
      <c r="A5" s="274"/>
      <c r="B5" s="274"/>
      <c r="C5" s="205" t="s">
        <v>716</v>
      </c>
    </row>
    <row r="6" spans="1:3" ht="47.25" customHeight="1">
      <c r="A6" s="207" t="s">
        <v>422</v>
      </c>
      <c r="B6" s="207" t="s">
        <v>423</v>
      </c>
      <c r="C6" s="230">
        <f>C12</f>
        <v>0</v>
      </c>
    </row>
    <row r="7" spans="1:3" ht="43.5" customHeight="1">
      <c r="A7" s="207" t="s">
        <v>424</v>
      </c>
      <c r="B7" s="207" t="s">
        <v>425</v>
      </c>
      <c r="C7" s="92" t="s">
        <v>418</v>
      </c>
    </row>
    <row r="8" spans="1:3" ht="49.5" customHeight="1">
      <c r="A8" s="207" t="s">
        <v>426</v>
      </c>
      <c r="B8" s="207" t="s">
        <v>644</v>
      </c>
      <c r="C8" s="92" t="s">
        <v>418</v>
      </c>
    </row>
    <row r="9" spans="1:3" ht="48" customHeight="1">
      <c r="A9" s="210" t="s">
        <v>427</v>
      </c>
      <c r="B9" s="210" t="s">
        <v>643</v>
      </c>
      <c r="C9" s="93" t="s">
        <v>418</v>
      </c>
    </row>
    <row r="10" spans="1:3" ht="60.75" customHeight="1">
      <c r="A10" s="207" t="s">
        <v>428</v>
      </c>
      <c r="B10" s="207" t="s">
        <v>429</v>
      </c>
      <c r="C10" s="92" t="s">
        <v>418</v>
      </c>
    </row>
    <row r="11" spans="1:3" ht="63.75" customHeight="1">
      <c r="A11" s="210" t="s">
        <v>430</v>
      </c>
      <c r="B11" s="210" t="s">
        <v>431</v>
      </c>
      <c r="C11" s="93" t="s">
        <v>418</v>
      </c>
    </row>
    <row r="12" spans="1:3" ht="47.25" customHeight="1">
      <c r="A12" s="207" t="s">
        <v>432</v>
      </c>
      <c r="B12" s="207" t="s">
        <v>433</v>
      </c>
      <c r="C12" s="230">
        <f>C13</f>
        <v>0</v>
      </c>
    </row>
    <row r="13" spans="1:3" ht="65.25" customHeight="1">
      <c r="A13" s="207" t="s">
        <v>434</v>
      </c>
      <c r="B13" s="207" t="s">
        <v>645</v>
      </c>
      <c r="C13" s="230">
        <f>SUM(C14)</f>
        <v>0</v>
      </c>
    </row>
    <row r="14" spans="1:3" ht="75">
      <c r="A14" s="210" t="s">
        <v>435</v>
      </c>
      <c r="B14" s="210" t="s">
        <v>646</v>
      </c>
      <c r="C14" s="231">
        <v>0</v>
      </c>
    </row>
    <row r="15" spans="1:3" ht="71.25">
      <c r="A15" s="207" t="s">
        <v>436</v>
      </c>
      <c r="B15" s="207" t="s">
        <v>437</v>
      </c>
      <c r="C15" s="231">
        <f>SUM(C16)</f>
        <v>0</v>
      </c>
    </row>
    <row r="16" spans="1:3" ht="64.5" customHeight="1">
      <c r="A16" s="210" t="s">
        <v>438</v>
      </c>
      <c r="B16" s="210" t="s">
        <v>439</v>
      </c>
      <c r="C16" s="231">
        <v>0</v>
      </c>
    </row>
    <row r="17" spans="1:3" ht="33" customHeight="1">
      <c r="A17" s="207" t="s">
        <v>440</v>
      </c>
      <c r="B17" s="207" t="s">
        <v>441</v>
      </c>
      <c r="C17" s="230">
        <f>SUM(C21-(-C22))</f>
        <v>110665</v>
      </c>
    </row>
    <row r="18" spans="1:3" ht="31.5" customHeight="1">
      <c r="A18" s="207" t="s">
        <v>442</v>
      </c>
      <c r="B18" s="207" t="s">
        <v>443</v>
      </c>
      <c r="C18" s="230">
        <f>C19</f>
        <v>-19787823</v>
      </c>
    </row>
    <row r="19" spans="1:3" ht="32.25" customHeight="1">
      <c r="A19" s="210" t="s">
        <v>444</v>
      </c>
      <c r="B19" s="210" t="s">
        <v>445</v>
      </c>
      <c r="C19" s="231">
        <f>C20</f>
        <v>-19787823</v>
      </c>
    </row>
    <row r="20" spans="1:3" ht="33" customHeight="1">
      <c r="A20" s="210" t="s">
        <v>446</v>
      </c>
      <c r="B20" s="210" t="s">
        <v>447</v>
      </c>
      <c r="C20" s="231">
        <f>C21</f>
        <v>-19787823</v>
      </c>
    </row>
    <row r="21" spans="1:3" ht="39" customHeight="1">
      <c r="A21" s="210" t="s">
        <v>448</v>
      </c>
      <c r="B21" s="210" t="s">
        <v>449</v>
      </c>
      <c r="C21" s="232">
        <v>-19787823</v>
      </c>
    </row>
    <row r="22" spans="1:3" ht="33" customHeight="1">
      <c r="A22" s="207" t="s">
        <v>450</v>
      </c>
      <c r="B22" s="207" t="s">
        <v>453</v>
      </c>
      <c r="C22" s="230">
        <f>C23</f>
        <v>19898488</v>
      </c>
    </row>
    <row r="23" spans="1:3" ht="36" customHeight="1">
      <c r="A23" s="210" t="s">
        <v>454</v>
      </c>
      <c r="B23" s="210" t="s">
        <v>455</v>
      </c>
      <c r="C23" s="231">
        <f>C24</f>
        <v>19898488</v>
      </c>
    </row>
    <row r="24" spans="1:3" ht="33.75" customHeight="1">
      <c r="A24" s="210" t="s">
        <v>456</v>
      </c>
      <c r="B24" s="210" t="s">
        <v>457</v>
      </c>
      <c r="C24" s="231">
        <f>C25</f>
        <v>19898488</v>
      </c>
    </row>
    <row r="25" spans="1:3" ht="34.5" customHeight="1">
      <c r="A25" s="210" t="s">
        <v>458</v>
      </c>
      <c r="B25" s="210" t="s">
        <v>459</v>
      </c>
      <c r="C25" s="232">
        <v>19898488</v>
      </c>
    </row>
    <row r="26" spans="1:3" ht="21.75" customHeight="1">
      <c r="A26" s="275" t="s">
        <v>460</v>
      </c>
      <c r="B26" s="275"/>
      <c r="C26" s="230">
        <f>SUM(C21-(-C22))</f>
        <v>110665</v>
      </c>
    </row>
  </sheetData>
  <sheetProtection/>
  <mergeCells count="5">
    <mergeCell ref="A1:C1"/>
    <mergeCell ref="A4:A5"/>
    <mergeCell ref="B4:B5"/>
    <mergeCell ref="A26:B26"/>
    <mergeCell ref="A2:C2"/>
  </mergeCells>
  <printOptions/>
  <pageMargins left="0.7" right="0.7" top="0.36" bottom="0.41" header="0.3" footer="0.3"/>
  <pageSetup fitToHeight="1" fitToWidth="1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56"/>
  <sheetViews>
    <sheetView zoomScaleSheetLayoutView="100" workbookViewId="0" topLeftCell="A1">
      <selection activeCell="G9" sqref="G9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63" customWidth="1"/>
    <col min="6" max="6" width="16.57421875" style="8" customWidth="1"/>
    <col min="7" max="7" width="17.00390625" style="111" customWidth="1"/>
    <col min="8" max="8" width="19.57421875" style="2" customWidth="1"/>
  </cols>
  <sheetData>
    <row r="1" spans="1:7" ht="80.25" customHeight="1">
      <c r="A1" s="310" t="s">
        <v>756</v>
      </c>
      <c r="B1" s="310"/>
      <c r="C1" s="310"/>
      <c r="D1" s="310"/>
      <c r="E1" s="310"/>
      <c r="F1" s="310"/>
      <c r="G1" s="310"/>
    </row>
    <row r="2" spans="1:7" ht="45" customHeight="1">
      <c r="A2" s="308" t="s">
        <v>737</v>
      </c>
      <c r="B2" s="308"/>
      <c r="C2" s="308"/>
      <c r="D2" s="308"/>
      <c r="E2" s="308"/>
      <c r="F2" s="308"/>
      <c r="G2" s="105"/>
    </row>
    <row r="3" spans="6:7" ht="15">
      <c r="F3" s="1" t="s">
        <v>290</v>
      </c>
      <c r="G3" s="106"/>
    </row>
    <row r="4" spans="1:7" ht="15">
      <c r="A4" s="218" t="s">
        <v>174</v>
      </c>
      <c r="B4" s="218" t="s">
        <v>176</v>
      </c>
      <c r="C4" s="309" t="s">
        <v>178</v>
      </c>
      <c r="D4" s="309" t="s">
        <v>179</v>
      </c>
      <c r="E4" s="296" t="s">
        <v>180</v>
      </c>
      <c r="F4" s="219" t="s">
        <v>181</v>
      </c>
      <c r="G4" s="219" t="s">
        <v>181</v>
      </c>
    </row>
    <row r="5" spans="1:7" ht="16.5" customHeight="1">
      <c r="A5" s="218" t="s">
        <v>175</v>
      </c>
      <c r="B5" s="218" t="s">
        <v>177</v>
      </c>
      <c r="C5" s="309"/>
      <c r="D5" s="309"/>
      <c r="E5" s="296"/>
      <c r="F5" s="219" t="s">
        <v>182</v>
      </c>
      <c r="G5" s="219" t="s">
        <v>182</v>
      </c>
    </row>
    <row r="6" spans="1:7" ht="15">
      <c r="A6" s="218"/>
      <c r="B6" s="218" t="s">
        <v>175</v>
      </c>
      <c r="C6" s="309"/>
      <c r="D6" s="309"/>
      <c r="E6" s="296"/>
      <c r="F6" s="220" t="s">
        <v>694</v>
      </c>
      <c r="G6" s="220" t="s">
        <v>738</v>
      </c>
    </row>
    <row r="7" spans="1:8" s="24" customFormat="1" ht="21" customHeight="1">
      <c r="A7" s="64" t="s">
        <v>212</v>
      </c>
      <c r="B7" s="64"/>
      <c r="C7" s="64"/>
      <c r="D7" s="64"/>
      <c r="E7" s="65" t="s">
        <v>372</v>
      </c>
      <c r="F7" s="66">
        <f>SUM(F8+F14+F37+F22+F32)</f>
        <v>5672013.16</v>
      </c>
      <c r="G7" s="66">
        <f>SUM(G8+G14+G37+G22+G32)</f>
        <v>5662753.16</v>
      </c>
      <c r="H7" s="163"/>
    </row>
    <row r="8" spans="1:8" s="24" customFormat="1" ht="33" customHeight="1">
      <c r="A8" s="17" t="s">
        <v>212</v>
      </c>
      <c r="B8" s="17" t="s">
        <v>214</v>
      </c>
      <c r="C8" s="17"/>
      <c r="D8" s="17"/>
      <c r="E8" s="58" t="s">
        <v>373</v>
      </c>
      <c r="F8" s="29">
        <f>F9</f>
        <v>1000000</v>
      </c>
      <c r="G8" s="29">
        <f aca="true" t="shared" si="0" ref="F8:G10">G9</f>
        <v>1000000</v>
      </c>
      <c r="H8" s="113"/>
    </row>
    <row r="9" spans="1:7" ht="44.25" customHeight="1">
      <c r="A9" s="17" t="s">
        <v>212</v>
      </c>
      <c r="B9" s="17" t="s">
        <v>214</v>
      </c>
      <c r="C9" s="17" t="s">
        <v>248</v>
      </c>
      <c r="D9" s="17"/>
      <c r="E9" s="58" t="s">
        <v>374</v>
      </c>
      <c r="F9" s="29">
        <f t="shared" si="0"/>
        <v>1000000</v>
      </c>
      <c r="G9" s="29">
        <f t="shared" si="0"/>
        <v>1000000</v>
      </c>
    </row>
    <row r="10" spans="1:7" ht="41.25" customHeight="1">
      <c r="A10" s="17" t="s">
        <v>212</v>
      </c>
      <c r="B10" s="17" t="s">
        <v>214</v>
      </c>
      <c r="C10" s="17" t="s">
        <v>247</v>
      </c>
      <c r="D10" s="17"/>
      <c r="E10" s="58" t="s">
        <v>94</v>
      </c>
      <c r="F10" s="29">
        <f t="shared" si="0"/>
        <v>1000000</v>
      </c>
      <c r="G10" s="29">
        <f t="shared" si="0"/>
        <v>1000000</v>
      </c>
    </row>
    <row r="11" spans="1:7" ht="19.5" customHeight="1">
      <c r="A11" s="17" t="s">
        <v>212</v>
      </c>
      <c r="B11" s="17" t="s">
        <v>214</v>
      </c>
      <c r="C11" s="28" t="s">
        <v>274</v>
      </c>
      <c r="D11" s="17"/>
      <c r="E11" s="58" t="s">
        <v>375</v>
      </c>
      <c r="F11" s="29">
        <f>F12+F13</f>
        <v>1000000</v>
      </c>
      <c r="G11" s="29">
        <f>G12+G13</f>
        <v>1000000</v>
      </c>
    </row>
    <row r="12" spans="1:7" ht="29.25" customHeight="1">
      <c r="A12" s="21" t="s">
        <v>212</v>
      </c>
      <c r="B12" s="21" t="s">
        <v>214</v>
      </c>
      <c r="C12" s="23" t="s">
        <v>274</v>
      </c>
      <c r="D12" s="21" t="s">
        <v>116</v>
      </c>
      <c r="E12" s="134" t="s">
        <v>120</v>
      </c>
      <c r="F12" s="30">
        <v>1000000</v>
      </c>
      <c r="G12" s="30">
        <v>1000000</v>
      </c>
    </row>
    <row r="13" spans="1:7" ht="29.25" customHeight="1">
      <c r="A13" s="21" t="s">
        <v>212</v>
      </c>
      <c r="B13" s="21" t="s">
        <v>214</v>
      </c>
      <c r="C13" s="179" t="s">
        <v>274</v>
      </c>
      <c r="D13" s="179" t="s">
        <v>118</v>
      </c>
      <c r="E13" s="134" t="s">
        <v>124</v>
      </c>
      <c r="F13" s="30">
        <v>0</v>
      </c>
      <c r="G13" s="30">
        <v>0</v>
      </c>
    </row>
    <row r="14" spans="1:8" s="24" customFormat="1" ht="43.5" customHeight="1">
      <c r="A14" s="17" t="s">
        <v>212</v>
      </c>
      <c r="B14" s="17" t="s">
        <v>216</v>
      </c>
      <c r="C14" s="17"/>
      <c r="D14" s="17"/>
      <c r="E14" s="58" t="s">
        <v>376</v>
      </c>
      <c r="F14" s="29">
        <f>F15+F28</f>
        <v>1129013.16</v>
      </c>
      <c r="G14" s="29">
        <f>G15+G28</f>
        <v>1109753.1600000001</v>
      </c>
      <c r="H14" s="113"/>
    </row>
    <row r="15" spans="1:8" s="25" customFormat="1" ht="41.25" customHeight="1">
      <c r="A15" s="17" t="s">
        <v>212</v>
      </c>
      <c r="B15" s="17" t="s">
        <v>216</v>
      </c>
      <c r="C15" s="17" t="s">
        <v>248</v>
      </c>
      <c r="D15" s="17"/>
      <c r="E15" s="58" t="s">
        <v>374</v>
      </c>
      <c r="F15" s="29">
        <f>F16</f>
        <v>1128013.16</v>
      </c>
      <c r="G15" s="29">
        <f>G16</f>
        <v>1108753.1600000001</v>
      </c>
      <c r="H15" s="114"/>
    </row>
    <row r="16" spans="1:7" ht="42" customHeight="1">
      <c r="A16" s="17" t="s">
        <v>212</v>
      </c>
      <c r="B16" s="17" t="s">
        <v>216</v>
      </c>
      <c r="C16" s="17" t="s">
        <v>247</v>
      </c>
      <c r="D16" s="17"/>
      <c r="E16" s="58" t="s">
        <v>377</v>
      </c>
      <c r="F16" s="29">
        <f>F17+F30</f>
        <v>1128013.16</v>
      </c>
      <c r="G16" s="29">
        <f>G17</f>
        <v>1108753.1600000001</v>
      </c>
    </row>
    <row r="17" spans="1:7" ht="22.5" customHeight="1">
      <c r="A17" s="17" t="s">
        <v>212</v>
      </c>
      <c r="B17" s="17" t="s">
        <v>216</v>
      </c>
      <c r="C17" s="17" t="s">
        <v>275</v>
      </c>
      <c r="D17" s="17"/>
      <c r="E17" s="58" t="s">
        <v>378</v>
      </c>
      <c r="F17" s="29">
        <f>F18+F19+F20+F21</f>
        <v>1107768.72</v>
      </c>
      <c r="G17" s="29">
        <f>G18+G19+G20+G21</f>
        <v>1108753.1600000001</v>
      </c>
    </row>
    <row r="18" spans="1:7" ht="22.5" customHeight="1">
      <c r="A18" s="21" t="s">
        <v>212</v>
      </c>
      <c r="B18" s="21" t="s">
        <v>216</v>
      </c>
      <c r="C18" s="21" t="s">
        <v>275</v>
      </c>
      <c r="D18" s="21" t="s">
        <v>116</v>
      </c>
      <c r="E18" s="134" t="s">
        <v>120</v>
      </c>
      <c r="F18" s="30">
        <v>386000</v>
      </c>
      <c r="G18" s="30">
        <v>386000</v>
      </c>
    </row>
    <row r="19" spans="1:8" s="25" customFormat="1" ht="24.75" customHeight="1">
      <c r="A19" s="21" t="s">
        <v>212</v>
      </c>
      <c r="B19" s="21" t="s">
        <v>216</v>
      </c>
      <c r="C19" s="21" t="s">
        <v>275</v>
      </c>
      <c r="D19" s="21" t="s">
        <v>113</v>
      </c>
      <c r="E19" s="134" t="s">
        <v>123</v>
      </c>
      <c r="F19" s="30">
        <v>721768.72</v>
      </c>
      <c r="G19" s="30">
        <v>722753.16</v>
      </c>
      <c r="H19" s="114"/>
    </row>
    <row r="20" spans="1:8" ht="22.5" customHeight="1">
      <c r="A20" s="21" t="s">
        <v>212</v>
      </c>
      <c r="B20" s="21" t="s">
        <v>216</v>
      </c>
      <c r="C20" s="21" t="s">
        <v>275</v>
      </c>
      <c r="D20" s="21" t="s">
        <v>117</v>
      </c>
      <c r="E20" s="59" t="s">
        <v>549</v>
      </c>
      <c r="F20" s="30">
        <v>0</v>
      </c>
      <c r="G20" s="30">
        <v>0</v>
      </c>
      <c r="H20" s="115"/>
    </row>
    <row r="21" spans="1:8" ht="28.5" customHeight="1">
      <c r="A21" s="21" t="s">
        <v>212</v>
      </c>
      <c r="B21" s="21" t="s">
        <v>216</v>
      </c>
      <c r="C21" s="21" t="s">
        <v>275</v>
      </c>
      <c r="D21" s="21" t="s">
        <v>118</v>
      </c>
      <c r="E21" s="59" t="s">
        <v>124</v>
      </c>
      <c r="F21" s="30">
        <v>0</v>
      </c>
      <c r="G21" s="30">
        <v>0</v>
      </c>
      <c r="H21" s="115"/>
    </row>
    <row r="22" spans="1:8" s="25" customFormat="1" ht="25.5" customHeight="1" hidden="1">
      <c r="A22" s="17" t="s">
        <v>212</v>
      </c>
      <c r="B22" s="17" t="s">
        <v>218</v>
      </c>
      <c r="C22" s="17"/>
      <c r="D22" s="17"/>
      <c r="E22" s="58" t="s">
        <v>313</v>
      </c>
      <c r="F22" s="29">
        <f>SUM(F23)</f>
        <v>0</v>
      </c>
      <c r="G22" s="29">
        <f>SUM(G23)</f>
        <v>0</v>
      </c>
      <c r="H22" s="114"/>
    </row>
    <row r="23" spans="1:8" s="25" customFormat="1" ht="40.5" customHeight="1" hidden="1">
      <c r="A23" s="17" t="s">
        <v>212</v>
      </c>
      <c r="B23" s="17" t="s">
        <v>218</v>
      </c>
      <c r="C23" s="17" t="s">
        <v>248</v>
      </c>
      <c r="D23" s="17"/>
      <c r="E23" s="58" t="s">
        <v>374</v>
      </c>
      <c r="F23" s="29">
        <f>SUM(F24)</f>
        <v>0</v>
      </c>
      <c r="G23" s="29">
        <f>SUM(G24)</f>
        <v>0</v>
      </c>
      <c r="H23" s="114"/>
    </row>
    <row r="24" spans="1:8" s="25" customFormat="1" ht="39.75" customHeight="1" hidden="1">
      <c r="A24" s="17" t="s">
        <v>212</v>
      </c>
      <c r="B24" s="17" t="s">
        <v>218</v>
      </c>
      <c r="C24" s="17" t="s">
        <v>247</v>
      </c>
      <c r="D24" s="17"/>
      <c r="E24" s="58" t="s">
        <v>377</v>
      </c>
      <c r="F24" s="29">
        <f>SUM(F26+F27)</f>
        <v>0</v>
      </c>
      <c r="G24" s="29">
        <f>SUM(G26+G27)</f>
        <v>0</v>
      </c>
      <c r="H24" s="114"/>
    </row>
    <row r="25" spans="1:8" s="25" customFormat="1" ht="22.5" customHeight="1" hidden="1">
      <c r="A25" s="21" t="s">
        <v>212</v>
      </c>
      <c r="B25" s="21" t="s">
        <v>218</v>
      </c>
      <c r="C25" s="21" t="s">
        <v>105</v>
      </c>
      <c r="D25" s="21" t="s">
        <v>113</v>
      </c>
      <c r="E25" s="134" t="s">
        <v>123</v>
      </c>
      <c r="F25" s="29">
        <f>F26+F27</f>
        <v>0</v>
      </c>
      <c r="G25" s="29">
        <f>G26+G27</f>
        <v>0</v>
      </c>
      <c r="H25" s="114"/>
    </row>
    <row r="26" spans="1:8" s="25" customFormat="1" ht="39.75" customHeight="1" hidden="1">
      <c r="A26" s="21" t="s">
        <v>212</v>
      </c>
      <c r="B26" s="21" t="s">
        <v>218</v>
      </c>
      <c r="C26" s="21" t="s">
        <v>105</v>
      </c>
      <c r="D26" s="21" t="s">
        <v>402</v>
      </c>
      <c r="E26" s="59" t="s">
        <v>379</v>
      </c>
      <c r="F26" s="30">
        <v>0</v>
      </c>
      <c r="G26" s="30">
        <v>0</v>
      </c>
      <c r="H26" s="114"/>
    </row>
    <row r="27" spans="1:8" s="25" customFormat="1" ht="2.25" customHeight="1" hidden="1">
      <c r="A27" s="21" t="s">
        <v>212</v>
      </c>
      <c r="B27" s="21" t="s">
        <v>218</v>
      </c>
      <c r="C27" s="21" t="s">
        <v>314</v>
      </c>
      <c r="D27" s="21" t="s">
        <v>402</v>
      </c>
      <c r="E27" s="59" t="s">
        <v>379</v>
      </c>
      <c r="F27" s="30">
        <v>0</v>
      </c>
      <c r="G27" s="30">
        <v>0</v>
      </c>
      <c r="H27" s="97"/>
    </row>
    <row r="28" spans="1:8" s="25" customFormat="1" ht="51.75" customHeight="1">
      <c r="A28" s="17" t="s">
        <v>212</v>
      </c>
      <c r="B28" s="17" t="s">
        <v>216</v>
      </c>
      <c r="C28" s="17" t="s">
        <v>548</v>
      </c>
      <c r="D28" s="17"/>
      <c r="E28" s="58" t="s">
        <v>553</v>
      </c>
      <c r="F28" s="29">
        <f>F29</f>
        <v>1000</v>
      </c>
      <c r="G28" s="29">
        <f>G29</f>
        <v>1000</v>
      </c>
      <c r="H28" s="97"/>
    </row>
    <row r="29" spans="1:8" s="25" customFormat="1" ht="33" customHeight="1">
      <c r="A29" s="21" t="s">
        <v>212</v>
      </c>
      <c r="B29" s="21" t="s">
        <v>216</v>
      </c>
      <c r="C29" s="21" t="s">
        <v>548</v>
      </c>
      <c r="D29" s="21" t="s">
        <v>113</v>
      </c>
      <c r="E29" s="134" t="s">
        <v>123</v>
      </c>
      <c r="F29" s="30">
        <v>1000</v>
      </c>
      <c r="G29" s="30">
        <v>1000</v>
      </c>
      <c r="H29" s="97"/>
    </row>
    <row r="30" spans="1:8" s="25" customFormat="1" ht="33" customHeight="1">
      <c r="A30" s="21" t="s">
        <v>212</v>
      </c>
      <c r="B30" s="21" t="s">
        <v>216</v>
      </c>
      <c r="C30" s="177" t="s">
        <v>681</v>
      </c>
      <c r="D30" s="177"/>
      <c r="E30" s="58" t="s">
        <v>682</v>
      </c>
      <c r="F30" s="29">
        <f>F31</f>
        <v>20244.44</v>
      </c>
      <c r="G30" s="30">
        <f>G31</f>
        <v>20244.44</v>
      </c>
      <c r="H30" s="97"/>
    </row>
    <row r="31" spans="1:8" s="25" customFormat="1" ht="33" customHeight="1">
      <c r="A31" s="21" t="s">
        <v>212</v>
      </c>
      <c r="B31" s="21" t="s">
        <v>216</v>
      </c>
      <c r="C31" s="179" t="s">
        <v>681</v>
      </c>
      <c r="D31" s="179" t="s">
        <v>113</v>
      </c>
      <c r="E31" s="134" t="s">
        <v>123</v>
      </c>
      <c r="F31" s="30">
        <v>20244.44</v>
      </c>
      <c r="G31" s="30">
        <v>20244.44</v>
      </c>
      <c r="H31" s="97"/>
    </row>
    <row r="32" spans="1:8" s="25" customFormat="1" ht="32.25" customHeight="1">
      <c r="A32" s="99" t="s">
        <v>212</v>
      </c>
      <c r="B32" s="99" t="s">
        <v>410</v>
      </c>
      <c r="C32" s="100"/>
      <c r="D32" s="100"/>
      <c r="E32" s="98" t="s">
        <v>95</v>
      </c>
      <c r="F32" s="29">
        <f aca="true" t="shared" si="1" ref="F32:G35">F33</f>
        <v>50000</v>
      </c>
      <c r="G32" s="29">
        <f t="shared" si="1"/>
        <v>50000</v>
      </c>
      <c r="H32" s="97"/>
    </row>
    <row r="33" spans="1:8" s="25" customFormat="1" ht="38.25" customHeight="1">
      <c r="A33" s="176" t="s">
        <v>212</v>
      </c>
      <c r="B33" s="176" t="s">
        <v>410</v>
      </c>
      <c r="C33" s="176" t="s">
        <v>248</v>
      </c>
      <c r="D33" s="176"/>
      <c r="E33" s="136" t="s">
        <v>96</v>
      </c>
      <c r="F33" s="30">
        <f t="shared" si="1"/>
        <v>50000</v>
      </c>
      <c r="G33" s="30">
        <f t="shared" si="1"/>
        <v>50000</v>
      </c>
      <c r="H33" s="97"/>
    </row>
    <row r="34" spans="1:8" s="25" customFormat="1" ht="40.5" customHeight="1">
      <c r="A34" s="176" t="s">
        <v>212</v>
      </c>
      <c r="B34" s="176" t="s">
        <v>410</v>
      </c>
      <c r="C34" s="176" t="s">
        <v>247</v>
      </c>
      <c r="D34" s="176"/>
      <c r="E34" s="136" t="s">
        <v>97</v>
      </c>
      <c r="F34" s="30">
        <f t="shared" si="1"/>
        <v>50000</v>
      </c>
      <c r="G34" s="30">
        <f t="shared" si="1"/>
        <v>50000</v>
      </c>
      <c r="H34" s="97"/>
    </row>
    <row r="35" spans="1:8" s="25" customFormat="1" ht="21.75" customHeight="1">
      <c r="A35" s="176" t="s">
        <v>212</v>
      </c>
      <c r="B35" s="176" t="s">
        <v>410</v>
      </c>
      <c r="C35" s="176" t="s">
        <v>99</v>
      </c>
      <c r="D35" s="176"/>
      <c r="E35" s="136" t="s">
        <v>98</v>
      </c>
      <c r="F35" s="30">
        <f t="shared" si="1"/>
        <v>50000</v>
      </c>
      <c r="G35" s="30">
        <f t="shared" si="1"/>
        <v>50000</v>
      </c>
      <c r="H35" s="97"/>
    </row>
    <row r="36" spans="1:8" s="25" customFormat="1" ht="21" customHeight="1">
      <c r="A36" s="176" t="s">
        <v>212</v>
      </c>
      <c r="B36" s="176" t="s">
        <v>410</v>
      </c>
      <c r="C36" s="176" t="s">
        <v>99</v>
      </c>
      <c r="D36" s="176" t="s">
        <v>101</v>
      </c>
      <c r="E36" s="136" t="s">
        <v>100</v>
      </c>
      <c r="F36" s="30">
        <v>50000</v>
      </c>
      <c r="G36" s="30">
        <v>50000</v>
      </c>
      <c r="H36" s="97"/>
    </row>
    <row r="37" spans="1:7" ht="21" customHeight="1">
      <c r="A37" s="50" t="s">
        <v>212</v>
      </c>
      <c r="B37" s="50">
        <v>13</v>
      </c>
      <c r="C37" s="51"/>
      <c r="D37" s="51"/>
      <c r="E37" s="60" t="s">
        <v>185</v>
      </c>
      <c r="F37" s="52">
        <f>F38+F51+F42+F45</f>
        <v>3493000</v>
      </c>
      <c r="G37" s="52">
        <f>G38+G51+G42+G45</f>
        <v>3503000</v>
      </c>
    </row>
    <row r="38" spans="1:7" ht="42" customHeight="1">
      <c r="A38" s="17" t="s">
        <v>212</v>
      </c>
      <c r="B38" s="17">
        <v>13</v>
      </c>
      <c r="C38" s="17" t="s">
        <v>258</v>
      </c>
      <c r="D38" s="17"/>
      <c r="E38" s="162" t="s">
        <v>594</v>
      </c>
      <c r="F38" s="29">
        <f aca="true" t="shared" si="2" ref="F38:G40">F39</f>
        <v>0</v>
      </c>
      <c r="G38" s="29">
        <f t="shared" si="2"/>
        <v>0</v>
      </c>
    </row>
    <row r="39" spans="1:7" ht="36" customHeight="1">
      <c r="A39" s="17" t="s">
        <v>212</v>
      </c>
      <c r="B39" s="17" t="s">
        <v>278</v>
      </c>
      <c r="C39" s="17" t="s">
        <v>256</v>
      </c>
      <c r="D39" s="17"/>
      <c r="E39" s="58" t="s">
        <v>257</v>
      </c>
      <c r="F39" s="29">
        <f t="shared" si="2"/>
        <v>0</v>
      </c>
      <c r="G39" s="29">
        <f t="shared" si="2"/>
        <v>0</v>
      </c>
    </row>
    <row r="40" spans="1:7" ht="27.75" customHeight="1">
      <c r="A40" s="17" t="s">
        <v>212</v>
      </c>
      <c r="B40" s="17">
        <v>13</v>
      </c>
      <c r="C40" s="17" t="s">
        <v>255</v>
      </c>
      <c r="D40" s="17"/>
      <c r="E40" s="58" t="s">
        <v>380</v>
      </c>
      <c r="F40" s="29">
        <f t="shared" si="2"/>
        <v>0</v>
      </c>
      <c r="G40" s="29">
        <f t="shared" si="2"/>
        <v>0</v>
      </c>
    </row>
    <row r="41" spans="1:7" ht="27.75" customHeight="1">
      <c r="A41" s="21" t="s">
        <v>212</v>
      </c>
      <c r="B41" s="21" t="s">
        <v>403</v>
      </c>
      <c r="C41" s="21" t="s">
        <v>255</v>
      </c>
      <c r="D41" s="21" t="s">
        <v>113</v>
      </c>
      <c r="E41" s="134" t="s">
        <v>123</v>
      </c>
      <c r="F41" s="30">
        <v>0</v>
      </c>
      <c r="G41" s="30">
        <v>0</v>
      </c>
    </row>
    <row r="42" spans="1:7" ht="40.5" customHeight="1">
      <c r="A42" s="17" t="s">
        <v>212</v>
      </c>
      <c r="B42" s="17" t="s">
        <v>403</v>
      </c>
      <c r="C42" s="177" t="s">
        <v>476</v>
      </c>
      <c r="D42" s="21"/>
      <c r="E42" s="168" t="s">
        <v>611</v>
      </c>
      <c r="F42" s="29">
        <f>F43</f>
        <v>0</v>
      </c>
      <c r="G42" s="29">
        <f>G43</f>
        <v>0</v>
      </c>
    </row>
    <row r="43" spans="1:7" ht="32.25" customHeight="1">
      <c r="A43" s="21" t="s">
        <v>212</v>
      </c>
      <c r="B43" s="21" t="s">
        <v>403</v>
      </c>
      <c r="C43" s="192" t="s">
        <v>477</v>
      </c>
      <c r="D43" s="21"/>
      <c r="E43" s="153" t="s">
        <v>480</v>
      </c>
      <c r="F43" s="30">
        <f>F44</f>
        <v>0</v>
      </c>
      <c r="G43" s="30">
        <f>G44</f>
        <v>0</v>
      </c>
    </row>
    <row r="44" spans="1:7" ht="32.25" customHeight="1">
      <c r="A44" s="21" t="s">
        <v>212</v>
      </c>
      <c r="B44" s="21" t="s">
        <v>403</v>
      </c>
      <c r="C44" s="192" t="s">
        <v>478</v>
      </c>
      <c r="D44" s="21" t="s">
        <v>113</v>
      </c>
      <c r="E44" s="134" t="s">
        <v>123</v>
      </c>
      <c r="F44" s="30">
        <v>0</v>
      </c>
      <c r="G44" s="30">
        <v>0</v>
      </c>
    </row>
    <row r="45" spans="1:7" ht="32.25" customHeight="1">
      <c r="A45" s="17" t="s">
        <v>212</v>
      </c>
      <c r="B45" s="17" t="s">
        <v>403</v>
      </c>
      <c r="C45" s="148" t="s">
        <v>622</v>
      </c>
      <c r="D45" s="177"/>
      <c r="E45" s="133" t="s">
        <v>620</v>
      </c>
      <c r="F45" s="29">
        <f>F46</f>
        <v>0</v>
      </c>
      <c r="G45" s="29">
        <f>G46</f>
        <v>0</v>
      </c>
    </row>
    <row r="46" spans="1:7" ht="32.25" customHeight="1">
      <c r="A46" s="21" t="s">
        <v>212</v>
      </c>
      <c r="B46" s="21" t="s">
        <v>403</v>
      </c>
      <c r="C46" s="192" t="s">
        <v>624</v>
      </c>
      <c r="D46" s="179"/>
      <c r="E46" s="134" t="s">
        <v>621</v>
      </c>
      <c r="F46" s="30">
        <f>F47</f>
        <v>0</v>
      </c>
      <c r="G46" s="30">
        <f>G47</f>
        <v>0</v>
      </c>
    </row>
    <row r="47" spans="1:7" ht="32.25" customHeight="1">
      <c r="A47" s="21" t="s">
        <v>212</v>
      </c>
      <c r="B47" s="21" t="s">
        <v>403</v>
      </c>
      <c r="C47" s="192" t="s">
        <v>623</v>
      </c>
      <c r="D47" s="179" t="s">
        <v>113</v>
      </c>
      <c r="E47" s="134" t="s">
        <v>123</v>
      </c>
      <c r="F47" s="30">
        <v>0</v>
      </c>
      <c r="G47" s="30">
        <v>0</v>
      </c>
    </row>
    <row r="48" spans="1:7" ht="32.25" customHeight="1">
      <c r="A48" s="21" t="s">
        <v>212</v>
      </c>
      <c r="B48" s="21" t="s">
        <v>403</v>
      </c>
      <c r="C48" s="177" t="s">
        <v>660</v>
      </c>
      <c r="D48" s="177"/>
      <c r="E48" s="58" t="s">
        <v>666</v>
      </c>
      <c r="F48" s="30">
        <f>F49</f>
        <v>0</v>
      </c>
      <c r="G48" s="30">
        <f>G49</f>
        <v>0</v>
      </c>
    </row>
    <row r="49" spans="1:7" ht="32.25" customHeight="1">
      <c r="A49" s="21" t="s">
        <v>212</v>
      </c>
      <c r="B49" s="21" t="s">
        <v>403</v>
      </c>
      <c r="C49" s="179" t="s">
        <v>661</v>
      </c>
      <c r="D49" s="177"/>
      <c r="E49" s="136" t="s">
        <v>662</v>
      </c>
      <c r="F49" s="30">
        <f>F50</f>
        <v>0</v>
      </c>
      <c r="G49" s="30">
        <f>G50</f>
        <v>0</v>
      </c>
    </row>
    <row r="50" spans="1:7" ht="32.25" customHeight="1">
      <c r="A50" s="21" t="s">
        <v>212</v>
      </c>
      <c r="B50" s="21" t="s">
        <v>403</v>
      </c>
      <c r="C50" s="179" t="s">
        <v>661</v>
      </c>
      <c r="D50" s="179" t="s">
        <v>113</v>
      </c>
      <c r="E50" s="134" t="s">
        <v>123</v>
      </c>
      <c r="F50" s="30">
        <v>0</v>
      </c>
      <c r="G50" s="30">
        <v>0</v>
      </c>
    </row>
    <row r="51" spans="1:7" ht="40.5" customHeight="1">
      <c r="A51" s="17" t="s">
        <v>212</v>
      </c>
      <c r="B51" s="17">
        <v>13</v>
      </c>
      <c r="C51" s="17" t="s">
        <v>248</v>
      </c>
      <c r="D51" s="17"/>
      <c r="E51" s="58" t="s">
        <v>374</v>
      </c>
      <c r="F51" s="29">
        <f>F52</f>
        <v>3493000</v>
      </c>
      <c r="G51" s="29">
        <f>G52</f>
        <v>3503000</v>
      </c>
    </row>
    <row r="52" spans="1:7" ht="39" customHeight="1">
      <c r="A52" s="17" t="s">
        <v>212</v>
      </c>
      <c r="B52" s="17">
        <v>13</v>
      </c>
      <c r="C52" s="17" t="s">
        <v>247</v>
      </c>
      <c r="D52" s="17"/>
      <c r="E52" s="58" t="s">
        <v>377</v>
      </c>
      <c r="F52" s="29">
        <f>F53+F57</f>
        <v>3493000</v>
      </c>
      <c r="G52" s="29">
        <f>G57+G53</f>
        <v>3503000</v>
      </c>
    </row>
    <row r="53" spans="1:7" ht="28.5" customHeight="1">
      <c r="A53" s="17" t="s">
        <v>212</v>
      </c>
      <c r="B53" s="17">
        <v>13</v>
      </c>
      <c r="C53" s="17" t="s">
        <v>277</v>
      </c>
      <c r="D53" s="17"/>
      <c r="E53" s="58" t="s">
        <v>415</v>
      </c>
      <c r="F53" s="29">
        <f>F54+F55+F56</f>
        <v>3477000</v>
      </c>
      <c r="G53" s="29">
        <f>G54+G55+G56</f>
        <v>3487000</v>
      </c>
    </row>
    <row r="54" spans="1:7" ht="28.5" customHeight="1">
      <c r="A54" s="21" t="s">
        <v>213</v>
      </c>
      <c r="B54" s="21">
        <v>12</v>
      </c>
      <c r="C54" s="21" t="s">
        <v>277</v>
      </c>
      <c r="D54" s="21" t="s">
        <v>116</v>
      </c>
      <c r="E54" s="134" t="s">
        <v>120</v>
      </c>
      <c r="F54" s="30">
        <v>3240000</v>
      </c>
      <c r="G54" s="30">
        <v>3250000</v>
      </c>
    </row>
    <row r="55" spans="1:8" s="25" customFormat="1" ht="42.75" customHeight="1">
      <c r="A55" s="21" t="s">
        <v>212</v>
      </c>
      <c r="B55" s="21" t="s">
        <v>403</v>
      </c>
      <c r="C55" s="21" t="s">
        <v>277</v>
      </c>
      <c r="D55" s="21" t="s">
        <v>113</v>
      </c>
      <c r="E55" s="134" t="s">
        <v>123</v>
      </c>
      <c r="F55" s="30">
        <v>237000</v>
      </c>
      <c r="G55" s="30">
        <v>237000</v>
      </c>
      <c r="H55" s="114"/>
    </row>
    <row r="56" spans="1:8" s="25" customFormat="1" ht="42.75" customHeight="1">
      <c r="A56" s="21" t="s">
        <v>212</v>
      </c>
      <c r="B56" s="21" t="s">
        <v>403</v>
      </c>
      <c r="C56" s="21" t="s">
        <v>277</v>
      </c>
      <c r="D56" s="21" t="s">
        <v>118</v>
      </c>
      <c r="E56" s="59" t="s">
        <v>124</v>
      </c>
      <c r="F56" s="30">
        <v>0</v>
      </c>
      <c r="G56" s="30">
        <v>0</v>
      </c>
      <c r="H56" s="114"/>
    </row>
    <row r="57" spans="1:7" ht="29.25" customHeight="1">
      <c r="A57" s="17" t="s">
        <v>212</v>
      </c>
      <c r="B57" s="17">
        <v>13</v>
      </c>
      <c r="C57" s="17" t="s">
        <v>276</v>
      </c>
      <c r="D57" s="17"/>
      <c r="E57" s="58" t="s">
        <v>230</v>
      </c>
      <c r="F57" s="29">
        <f>F58+F59</f>
        <v>16000</v>
      </c>
      <c r="G57" s="29">
        <f>G58+G59</f>
        <v>16000</v>
      </c>
    </row>
    <row r="58" spans="1:7" ht="29.25" customHeight="1">
      <c r="A58" s="21" t="s">
        <v>212</v>
      </c>
      <c r="B58" s="21" t="s">
        <v>403</v>
      </c>
      <c r="C58" s="21" t="s">
        <v>276</v>
      </c>
      <c r="D58" s="21" t="s">
        <v>113</v>
      </c>
      <c r="E58" s="134" t="s">
        <v>123</v>
      </c>
      <c r="F58" s="30">
        <v>15000</v>
      </c>
      <c r="G58" s="30">
        <v>15000</v>
      </c>
    </row>
    <row r="59" spans="1:8" ht="21" customHeight="1">
      <c r="A59" s="21" t="s">
        <v>212</v>
      </c>
      <c r="B59" s="21" t="s">
        <v>403</v>
      </c>
      <c r="C59" s="21" t="s">
        <v>276</v>
      </c>
      <c r="D59" s="21" t="s">
        <v>118</v>
      </c>
      <c r="E59" s="59" t="s">
        <v>124</v>
      </c>
      <c r="F59" s="30">
        <v>1000</v>
      </c>
      <c r="G59" s="30">
        <v>1000</v>
      </c>
      <c r="H59" s="97"/>
    </row>
    <row r="60" spans="1:7" ht="20.25" customHeight="1">
      <c r="A60" s="64" t="s">
        <v>214</v>
      </c>
      <c r="B60" s="64"/>
      <c r="C60" s="64"/>
      <c r="D60" s="64"/>
      <c r="E60" s="65" t="s">
        <v>186</v>
      </c>
      <c r="F60" s="66">
        <f aca="true" t="shared" si="3" ref="F60:G63">F61</f>
        <v>232700</v>
      </c>
      <c r="G60" s="66">
        <f t="shared" si="3"/>
        <v>255200</v>
      </c>
    </row>
    <row r="61" spans="1:7" ht="18.75" customHeight="1">
      <c r="A61" s="17" t="s">
        <v>214</v>
      </c>
      <c r="B61" s="17" t="s">
        <v>215</v>
      </c>
      <c r="C61" s="17"/>
      <c r="D61" s="17"/>
      <c r="E61" s="58" t="s">
        <v>381</v>
      </c>
      <c r="F61" s="29">
        <f t="shared" si="3"/>
        <v>232700</v>
      </c>
      <c r="G61" s="29">
        <f t="shared" si="3"/>
        <v>255200</v>
      </c>
    </row>
    <row r="62" spans="1:7" ht="43.5" customHeight="1">
      <c r="A62" s="17" t="s">
        <v>214</v>
      </c>
      <c r="B62" s="17" t="s">
        <v>215</v>
      </c>
      <c r="C62" s="17" t="s">
        <v>248</v>
      </c>
      <c r="D62" s="17"/>
      <c r="E62" s="58" t="s">
        <v>374</v>
      </c>
      <c r="F62" s="29">
        <f t="shared" si="3"/>
        <v>232700</v>
      </c>
      <c r="G62" s="29">
        <f t="shared" si="3"/>
        <v>255200</v>
      </c>
    </row>
    <row r="63" spans="1:7" ht="40.5" customHeight="1">
      <c r="A63" s="17" t="s">
        <v>214</v>
      </c>
      <c r="B63" s="17" t="s">
        <v>215</v>
      </c>
      <c r="C63" s="17" t="s">
        <v>247</v>
      </c>
      <c r="D63" s="17"/>
      <c r="E63" s="58" t="s">
        <v>377</v>
      </c>
      <c r="F63" s="29">
        <f t="shared" si="3"/>
        <v>232700</v>
      </c>
      <c r="G63" s="29">
        <f t="shared" si="3"/>
        <v>255200</v>
      </c>
    </row>
    <row r="64" spans="1:7" ht="29.25" customHeight="1">
      <c r="A64" s="17" t="s">
        <v>214</v>
      </c>
      <c r="B64" s="17" t="s">
        <v>215</v>
      </c>
      <c r="C64" s="17" t="s">
        <v>250</v>
      </c>
      <c r="D64" s="17"/>
      <c r="E64" s="58" t="s">
        <v>382</v>
      </c>
      <c r="F64" s="29">
        <f>F65+F66</f>
        <v>232700</v>
      </c>
      <c r="G64" s="29">
        <f>G65+G66</f>
        <v>255200</v>
      </c>
    </row>
    <row r="65" spans="1:7" ht="29.25" customHeight="1">
      <c r="A65" s="21" t="s">
        <v>214</v>
      </c>
      <c r="B65" s="21" t="s">
        <v>215</v>
      </c>
      <c r="C65" s="21" t="s">
        <v>250</v>
      </c>
      <c r="D65" s="21" t="s">
        <v>116</v>
      </c>
      <c r="E65" s="134" t="s">
        <v>120</v>
      </c>
      <c r="F65" s="30">
        <v>232700</v>
      </c>
      <c r="G65" s="30">
        <v>255200</v>
      </c>
    </row>
    <row r="66" spans="1:8" s="25" customFormat="1" ht="30" customHeight="1">
      <c r="A66" s="21" t="s">
        <v>214</v>
      </c>
      <c r="B66" s="21" t="s">
        <v>215</v>
      </c>
      <c r="C66" s="21" t="s">
        <v>250</v>
      </c>
      <c r="D66" s="21" t="s">
        <v>113</v>
      </c>
      <c r="E66" s="134" t="s">
        <v>123</v>
      </c>
      <c r="F66" s="30">
        <v>0</v>
      </c>
      <c r="G66" s="30">
        <v>0</v>
      </c>
      <c r="H66" s="114"/>
    </row>
    <row r="67" spans="1:7" ht="40.5" customHeight="1">
      <c r="A67" s="64" t="s">
        <v>215</v>
      </c>
      <c r="B67" s="64"/>
      <c r="C67" s="64"/>
      <c r="D67" s="64"/>
      <c r="E67" s="65" t="s">
        <v>383</v>
      </c>
      <c r="F67" s="66">
        <f>F68+F73+F87</f>
        <v>98383.84</v>
      </c>
      <c r="G67" s="66">
        <f>G68+G73+G87</f>
        <v>98383.84</v>
      </c>
    </row>
    <row r="68" spans="1:7" ht="30.75" customHeight="1" hidden="1">
      <c r="A68" s="17" t="s">
        <v>215</v>
      </c>
      <c r="B68" s="17" t="s">
        <v>220</v>
      </c>
      <c r="C68" s="17"/>
      <c r="D68" s="17"/>
      <c r="E68" s="58" t="s">
        <v>384</v>
      </c>
      <c r="F68" s="29">
        <f aca="true" t="shared" si="4" ref="F68:G70">F69</f>
        <v>0</v>
      </c>
      <c r="G68" s="29">
        <f t="shared" si="4"/>
        <v>0</v>
      </c>
    </row>
    <row r="69" spans="1:7" ht="43.5" customHeight="1" hidden="1">
      <c r="A69" s="17" t="s">
        <v>215</v>
      </c>
      <c r="B69" s="17" t="s">
        <v>220</v>
      </c>
      <c r="C69" s="17" t="s">
        <v>248</v>
      </c>
      <c r="D69" s="17"/>
      <c r="E69" s="58" t="s">
        <v>374</v>
      </c>
      <c r="F69" s="29">
        <f t="shared" si="4"/>
        <v>0</v>
      </c>
      <c r="G69" s="29">
        <f t="shared" si="4"/>
        <v>0</v>
      </c>
    </row>
    <row r="70" spans="1:7" ht="27.75" customHeight="1" hidden="1">
      <c r="A70" s="17" t="s">
        <v>215</v>
      </c>
      <c r="B70" s="17" t="s">
        <v>220</v>
      </c>
      <c r="C70" s="17" t="s">
        <v>247</v>
      </c>
      <c r="D70" s="17"/>
      <c r="E70" s="58" t="s">
        <v>377</v>
      </c>
      <c r="F70" s="29">
        <f t="shared" si="4"/>
        <v>0</v>
      </c>
      <c r="G70" s="29">
        <f t="shared" si="4"/>
        <v>0</v>
      </c>
    </row>
    <row r="71" spans="1:7" ht="28.5" customHeight="1" hidden="1">
      <c r="A71" s="17" t="s">
        <v>215</v>
      </c>
      <c r="B71" s="17" t="s">
        <v>220</v>
      </c>
      <c r="C71" s="17" t="s">
        <v>259</v>
      </c>
      <c r="D71" s="17"/>
      <c r="E71" s="58" t="s">
        <v>385</v>
      </c>
      <c r="F71" s="29">
        <f>F72</f>
        <v>0</v>
      </c>
      <c r="G71" s="29">
        <f>G72</f>
        <v>0</v>
      </c>
    </row>
    <row r="72" spans="1:7" ht="0.75" customHeight="1">
      <c r="A72" s="21" t="s">
        <v>215</v>
      </c>
      <c r="B72" s="21" t="s">
        <v>220</v>
      </c>
      <c r="C72" s="21" t="s">
        <v>259</v>
      </c>
      <c r="D72" s="21" t="s">
        <v>113</v>
      </c>
      <c r="E72" s="134" t="s">
        <v>123</v>
      </c>
      <c r="F72" s="29">
        <v>0</v>
      </c>
      <c r="G72" s="29">
        <v>0</v>
      </c>
    </row>
    <row r="73" spans="1:7" ht="21" customHeight="1">
      <c r="A73" s="17" t="s">
        <v>215</v>
      </c>
      <c r="B73" s="17">
        <v>10</v>
      </c>
      <c r="C73" s="17"/>
      <c r="D73" s="17"/>
      <c r="E73" s="58" t="s">
        <v>188</v>
      </c>
      <c r="F73" s="29">
        <f>F78+F74</f>
        <v>98383.84</v>
      </c>
      <c r="G73" s="29">
        <f>G78+G74</f>
        <v>98383.84</v>
      </c>
    </row>
    <row r="74" spans="1:7" ht="42" customHeight="1">
      <c r="A74" s="17" t="s">
        <v>215</v>
      </c>
      <c r="B74" s="17" t="s">
        <v>404</v>
      </c>
      <c r="C74" s="140" t="s">
        <v>134</v>
      </c>
      <c r="D74" s="17"/>
      <c r="E74" s="138" t="s">
        <v>595</v>
      </c>
      <c r="F74" s="29">
        <f aca="true" t="shared" si="5" ref="F74:G76">F75</f>
        <v>0</v>
      </c>
      <c r="G74" s="29">
        <f t="shared" si="5"/>
        <v>0</v>
      </c>
    </row>
    <row r="75" spans="1:7" ht="29.25" customHeight="1">
      <c r="A75" s="21" t="s">
        <v>215</v>
      </c>
      <c r="B75" s="21" t="s">
        <v>404</v>
      </c>
      <c r="C75" s="139" t="s">
        <v>132</v>
      </c>
      <c r="D75" s="21"/>
      <c r="E75" s="137" t="s">
        <v>131</v>
      </c>
      <c r="F75" s="30">
        <f>F76</f>
        <v>0</v>
      </c>
      <c r="G75" s="30">
        <f>G76</f>
        <v>0</v>
      </c>
    </row>
    <row r="76" spans="1:7" ht="26.25" customHeight="1">
      <c r="A76" s="21" t="s">
        <v>215</v>
      </c>
      <c r="B76" s="21" t="s">
        <v>404</v>
      </c>
      <c r="C76" s="139" t="s">
        <v>133</v>
      </c>
      <c r="D76" s="21" t="s">
        <v>112</v>
      </c>
      <c r="E76" s="134" t="s">
        <v>110</v>
      </c>
      <c r="F76" s="30">
        <f t="shared" si="5"/>
        <v>0</v>
      </c>
      <c r="G76" s="30">
        <f t="shared" si="5"/>
        <v>0</v>
      </c>
    </row>
    <row r="77" spans="1:7" ht="27" customHeight="1">
      <c r="A77" s="21" t="s">
        <v>215</v>
      </c>
      <c r="B77" s="21" t="s">
        <v>404</v>
      </c>
      <c r="C77" s="139" t="s">
        <v>133</v>
      </c>
      <c r="D77" s="21" t="s">
        <v>113</v>
      </c>
      <c r="E77" s="137" t="s">
        <v>184</v>
      </c>
      <c r="F77" s="30">
        <v>0</v>
      </c>
      <c r="G77" s="30">
        <v>0</v>
      </c>
    </row>
    <row r="78" spans="1:7" ht="43.5" customHeight="1">
      <c r="A78" s="17" t="s">
        <v>215</v>
      </c>
      <c r="B78" s="17" t="s">
        <v>404</v>
      </c>
      <c r="C78" s="17" t="s">
        <v>248</v>
      </c>
      <c r="D78" s="17"/>
      <c r="E78" s="58" t="s">
        <v>374</v>
      </c>
      <c r="F78" s="29">
        <f>F79</f>
        <v>98383.84</v>
      </c>
      <c r="G78" s="29">
        <f>G79</f>
        <v>98383.84</v>
      </c>
    </row>
    <row r="79" spans="1:7" ht="42" customHeight="1">
      <c r="A79" s="17" t="s">
        <v>215</v>
      </c>
      <c r="B79" s="17" t="s">
        <v>404</v>
      </c>
      <c r="C79" s="17" t="s">
        <v>247</v>
      </c>
      <c r="D79" s="17"/>
      <c r="E79" s="58" t="s">
        <v>377</v>
      </c>
      <c r="F79" s="29">
        <f>F80+F82+F85</f>
        <v>98383.84</v>
      </c>
      <c r="G79" s="29">
        <f>G80+G82+G85</f>
        <v>98383.84</v>
      </c>
    </row>
    <row r="80" spans="1:7" ht="42" customHeight="1">
      <c r="A80" s="17" t="s">
        <v>215</v>
      </c>
      <c r="B80" s="17" t="s">
        <v>404</v>
      </c>
      <c r="C80" s="17" t="s">
        <v>259</v>
      </c>
      <c r="D80" s="17"/>
      <c r="E80" s="58" t="s">
        <v>385</v>
      </c>
      <c r="F80" s="29">
        <f>F81</f>
        <v>50000</v>
      </c>
      <c r="G80" s="29">
        <f>G81</f>
        <v>50000</v>
      </c>
    </row>
    <row r="81" spans="1:8" s="25" customFormat="1" ht="42" customHeight="1">
      <c r="A81" s="21" t="s">
        <v>215</v>
      </c>
      <c r="B81" s="21" t="s">
        <v>404</v>
      </c>
      <c r="C81" s="21" t="s">
        <v>259</v>
      </c>
      <c r="D81" s="21" t="s">
        <v>113</v>
      </c>
      <c r="E81" s="134" t="s">
        <v>123</v>
      </c>
      <c r="F81" s="30">
        <v>50000</v>
      </c>
      <c r="G81" s="30">
        <v>50000</v>
      </c>
      <c r="H81" s="114"/>
    </row>
    <row r="82" spans="1:7" ht="28.5" customHeight="1">
      <c r="A82" s="17" t="s">
        <v>215</v>
      </c>
      <c r="B82" s="17">
        <v>10</v>
      </c>
      <c r="C82" s="17" t="s">
        <v>260</v>
      </c>
      <c r="D82" s="17"/>
      <c r="E82" s="58" t="s">
        <v>386</v>
      </c>
      <c r="F82" s="29">
        <f>SUM(F83:F84)</f>
        <v>10000</v>
      </c>
      <c r="G82" s="29">
        <f>SUM(G83:G84)</f>
        <v>10000</v>
      </c>
    </row>
    <row r="83" spans="1:7" ht="28.5" customHeight="1">
      <c r="A83" s="21" t="s">
        <v>215</v>
      </c>
      <c r="B83" s="21" t="s">
        <v>404</v>
      </c>
      <c r="C83" s="21" t="s">
        <v>260</v>
      </c>
      <c r="D83" s="21" t="s">
        <v>113</v>
      </c>
      <c r="E83" s="134" t="s">
        <v>123</v>
      </c>
      <c r="F83" s="30">
        <v>10000</v>
      </c>
      <c r="G83" s="30">
        <v>10000</v>
      </c>
    </row>
    <row r="84" spans="1:7" ht="21.75" customHeight="1" hidden="1">
      <c r="A84" s="21" t="s">
        <v>215</v>
      </c>
      <c r="B84" s="21" t="s">
        <v>404</v>
      </c>
      <c r="C84" s="21" t="s">
        <v>260</v>
      </c>
      <c r="D84" s="21" t="s">
        <v>119</v>
      </c>
      <c r="E84" s="59" t="s">
        <v>126</v>
      </c>
      <c r="F84" s="30">
        <v>0</v>
      </c>
      <c r="G84" s="30">
        <v>0</v>
      </c>
    </row>
    <row r="85" spans="1:7" ht="21" customHeight="1">
      <c r="A85" s="17" t="s">
        <v>215</v>
      </c>
      <c r="B85" s="17" t="s">
        <v>404</v>
      </c>
      <c r="C85" s="17" t="s">
        <v>584</v>
      </c>
      <c r="D85" s="17"/>
      <c r="E85" s="58" t="s">
        <v>107</v>
      </c>
      <c r="F85" s="29">
        <f>F86</f>
        <v>38383.84</v>
      </c>
      <c r="G85" s="29">
        <f>G86</f>
        <v>38383.84</v>
      </c>
    </row>
    <row r="86" spans="1:7" ht="25.5" customHeight="1">
      <c r="A86" s="21" t="s">
        <v>215</v>
      </c>
      <c r="B86" s="21" t="s">
        <v>404</v>
      </c>
      <c r="C86" s="21" t="s">
        <v>584</v>
      </c>
      <c r="D86" s="21" t="s">
        <v>113</v>
      </c>
      <c r="E86" s="134" t="s">
        <v>123</v>
      </c>
      <c r="F86" s="30">
        <v>38383.84</v>
      </c>
      <c r="G86" s="30">
        <v>38383.84</v>
      </c>
    </row>
    <row r="87" spans="1:7" ht="31.5" customHeight="1">
      <c r="A87" s="17" t="s">
        <v>215</v>
      </c>
      <c r="B87" s="17" t="s">
        <v>88</v>
      </c>
      <c r="C87" s="17"/>
      <c r="D87" s="17"/>
      <c r="E87" s="15" t="s">
        <v>93</v>
      </c>
      <c r="F87" s="29">
        <f aca="true" t="shared" si="6" ref="F87:G89">F88</f>
        <v>0</v>
      </c>
      <c r="G87" s="29">
        <f t="shared" si="6"/>
        <v>0</v>
      </c>
    </row>
    <row r="88" spans="1:7" ht="45.75" customHeight="1">
      <c r="A88" s="17" t="s">
        <v>215</v>
      </c>
      <c r="B88" s="17" t="s">
        <v>88</v>
      </c>
      <c r="C88" s="17" t="s">
        <v>258</v>
      </c>
      <c r="D88" s="17"/>
      <c r="E88" s="162" t="s">
        <v>594</v>
      </c>
      <c r="F88" s="29">
        <f t="shared" si="6"/>
        <v>0</v>
      </c>
      <c r="G88" s="29">
        <f t="shared" si="6"/>
        <v>0</v>
      </c>
    </row>
    <row r="89" spans="1:7" ht="29.25" customHeight="1">
      <c r="A89" s="17" t="s">
        <v>215</v>
      </c>
      <c r="B89" s="17" t="s">
        <v>88</v>
      </c>
      <c r="C89" s="17" t="s">
        <v>256</v>
      </c>
      <c r="D89" s="17"/>
      <c r="E89" s="58" t="s">
        <v>257</v>
      </c>
      <c r="F89" s="29">
        <f t="shared" si="6"/>
        <v>0</v>
      </c>
      <c r="G89" s="29">
        <f t="shared" si="6"/>
        <v>0</v>
      </c>
    </row>
    <row r="90" spans="1:7" ht="30" customHeight="1">
      <c r="A90" s="17" t="s">
        <v>215</v>
      </c>
      <c r="B90" s="17" t="s">
        <v>88</v>
      </c>
      <c r="C90" s="17" t="s">
        <v>255</v>
      </c>
      <c r="D90" s="17"/>
      <c r="E90" s="58" t="s">
        <v>380</v>
      </c>
      <c r="F90" s="29">
        <f>F91</f>
        <v>0</v>
      </c>
      <c r="G90" s="29">
        <f>G91</f>
        <v>0</v>
      </c>
    </row>
    <row r="91" spans="1:7" ht="30" customHeight="1">
      <c r="A91" s="21" t="s">
        <v>215</v>
      </c>
      <c r="B91" s="21" t="s">
        <v>88</v>
      </c>
      <c r="C91" s="21" t="s">
        <v>255</v>
      </c>
      <c r="D91" s="21" t="s">
        <v>113</v>
      </c>
      <c r="E91" s="134" t="s">
        <v>123</v>
      </c>
      <c r="F91" s="30">
        <v>0</v>
      </c>
      <c r="G91" s="30">
        <v>0</v>
      </c>
    </row>
    <row r="92" spans="1:7" ht="30" customHeight="1">
      <c r="A92" s="64" t="s">
        <v>216</v>
      </c>
      <c r="B92" s="64"/>
      <c r="C92" s="64"/>
      <c r="D92" s="64"/>
      <c r="E92" s="65" t="s">
        <v>189</v>
      </c>
      <c r="F92" s="66">
        <f>F93+F112+F98</f>
        <v>713100</v>
      </c>
      <c r="G92" s="66">
        <f>G93+G112+G98</f>
        <v>787400</v>
      </c>
    </row>
    <row r="93" spans="1:7" ht="21" customHeight="1">
      <c r="A93" s="17" t="s">
        <v>216</v>
      </c>
      <c r="B93" s="17" t="s">
        <v>212</v>
      </c>
      <c r="C93" s="17"/>
      <c r="D93" s="17"/>
      <c r="E93" s="58" t="s">
        <v>190</v>
      </c>
      <c r="F93" s="29">
        <f aca="true" t="shared" si="7" ref="F93:G95">F94</f>
        <v>0</v>
      </c>
      <c r="G93" s="29">
        <f t="shared" si="7"/>
        <v>0</v>
      </c>
    </row>
    <row r="94" spans="1:7" ht="44.25" customHeight="1">
      <c r="A94" s="17" t="s">
        <v>216</v>
      </c>
      <c r="B94" s="17" t="s">
        <v>212</v>
      </c>
      <c r="C94" s="17" t="s">
        <v>252</v>
      </c>
      <c r="D94" s="17"/>
      <c r="E94" s="118" t="s">
        <v>609</v>
      </c>
      <c r="F94" s="29">
        <f t="shared" si="7"/>
        <v>0</v>
      </c>
      <c r="G94" s="29">
        <f t="shared" si="7"/>
        <v>0</v>
      </c>
    </row>
    <row r="95" spans="1:7" ht="30" customHeight="1">
      <c r="A95" s="17" t="s">
        <v>216</v>
      </c>
      <c r="B95" s="17" t="s">
        <v>212</v>
      </c>
      <c r="C95" s="17" t="s">
        <v>253</v>
      </c>
      <c r="D95" s="17"/>
      <c r="E95" s="118" t="s">
        <v>254</v>
      </c>
      <c r="F95" s="29">
        <f t="shared" si="7"/>
        <v>0</v>
      </c>
      <c r="G95" s="29">
        <f t="shared" si="7"/>
        <v>0</v>
      </c>
    </row>
    <row r="96" spans="1:7" ht="30" customHeight="1">
      <c r="A96" s="17" t="s">
        <v>216</v>
      </c>
      <c r="B96" s="17" t="s">
        <v>212</v>
      </c>
      <c r="C96" s="17" t="s">
        <v>251</v>
      </c>
      <c r="D96" s="17"/>
      <c r="E96" s="58" t="s">
        <v>191</v>
      </c>
      <c r="F96" s="29">
        <f>F97</f>
        <v>0</v>
      </c>
      <c r="G96" s="29">
        <f>G97</f>
        <v>0</v>
      </c>
    </row>
    <row r="97" spans="1:7" ht="30" customHeight="1">
      <c r="A97" s="21" t="s">
        <v>216</v>
      </c>
      <c r="B97" s="21" t="s">
        <v>212</v>
      </c>
      <c r="C97" s="21" t="s">
        <v>251</v>
      </c>
      <c r="D97" s="21" t="s">
        <v>113</v>
      </c>
      <c r="E97" s="134" t="s">
        <v>123</v>
      </c>
      <c r="F97" s="30">
        <v>0</v>
      </c>
      <c r="G97" s="30">
        <v>0</v>
      </c>
    </row>
    <row r="98" spans="1:7" ht="19.5" customHeight="1">
      <c r="A98" s="125" t="s">
        <v>216</v>
      </c>
      <c r="B98" s="125" t="s">
        <v>220</v>
      </c>
      <c r="C98" s="17"/>
      <c r="D98" s="56"/>
      <c r="E98" s="58" t="s">
        <v>293</v>
      </c>
      <c r="F98" s="29">
        <f>F104+F99+F106</f>
        <v>713100</v>
      </c>
      <c r="G98" s="29">
        <f>G104+G99+G106</f>
        <v>787400</v>
      </c>
    </row>
    <row r="99" spans="1:7" ht="20.25" customHeight="1" hidden="1">
      <c r="A99" s="126" t="s">
        <v>216</v>
      </c>
      <c r="B99" s="126" t="s">
        <v>220</v>
      </c>
      <c r="C99" s="119" t="s">
        <v>266</v>
      </c>
      <c r="D99" s="88"/>
      <c r="E99" s="62" t="s">
        <v>365</v>
      </c>
      <c r="F99" s="87">
        <f aca="true" t="shared" si="8" ref="F99:G102">SUM(F100)</f>
        <v>0</v>
      </c>
      <c r="G99" s="87">
        <f t="shared" si="8"/>
        <v>0</v>
      </c>
    </row>
    <row r="100" spans="1:7" ht="0.75" customHeight="1" hidden="1">
      <c r="A100" s="126" t="s">
        <v>216</v>
      </c>
      <c r="B100" s="126" t="s">
        <v>220</v>
      </c>
      <c r="C100" s="119" t="s">
        <v>267</v>
      </c>
      <c r="D100" s="88"/>
      <c r="E100" s="62" t="s">
        <v>366</v>
      </c>
      <c r="F100" s="87">
        <f t="shared" si="8"/>
        <v>0</v>
      </c>
      <c r="G100" s="87">
        <f t="shared" si="8"/>
        <v>0</v>
      </c>
    </row>
    <row r="101" spans="1:7" ht="33.75" customHeight="1" hidden="1">
      <c r="A101" s="126" t="s">
        <v>216</v>
      </c>
      <c r="B101" s="126" t="s">
        <v>220</v>
      </c>
      <c r="C101" s="119" t="s">
        <v>369</v>
      </c>
      <c r="D101" s="88"/>
      <c r="E101" s="62" t="s">
        <v>367</v>
      </c>
      <c r="F101" s="87">
        <f t="shared" si="8"/>
        <v>0</v>
      </c>
      <c r="G101" s="87">
        <f t="shared" si="8"/>
        <v>0</v>
      </c>
    </row>
    <row r="102" spans="1:7" ht="36" customHeight="1" hidden="1">
      <c r="A102" s="126" t="s">
        <v>216</v>
      </c>
      <c r="B102" s="126" t="s">
        <v>220</v>
      </c>
      <c r="C102" s="119" t="s">
        <v>370</v>
      </c>
      <c r="D102" s="88"/>
      <c r="E102" s="62" t="s">
        <v>368</v>
      </c>
      <c r="F102" s="87">
        <f t="shared" si="8"/>
        <v>0</v>
      </c>
      <c r="G102" s="87">
        <f t="shared" si="8"/>
        <v>0</v>
      </c>
    </row>
    <row r="103" spans="1:7" ht="27" customHeight="1" hidden="1">
      <c r="A103" s="127" t="s">
        <v>216</v>
      </c>
      <c r="B103" s="127" t="s">
        <v>220</v>
      </c>
      <c r="C103" s="120" t="s">
        <v>370</v>
      </c>
      <c r="D103" s="89" t="s">
        <v>402</v>
      </c>
      <c r="E103" s="90" t="s">
        <v>379</v>
      </c>
      <c r="F103" s="121"/>
      <c r="G103" s="121"/>
    </row>
    <row r="104" spans="1:7" ht="29.25" customHeight="1" hidden="1">
      <c r="A104" s="125" t="s">
        <v>216</v>
      </c>
      <c r="B104" s="125" t="s">
        <v>220</v>
      </c>
      <c r="C104" s="17" t="s">
        <v>248</v>
      </c>
      <c r="D104" s="56"/>
      <c r="E104" s="58" t="s">
        <v>374</v>
      </c>
      <c r="F104" s="29">
        <f>F105</f>
        <v>213100</v>
      </c>
      <c r="G104" s="29">
        <f>G105</f>
        <v>287400</v>
      </c>
    </row>
    <row r="105" spans="1:7" ht="40.5" customHeight="1" hidden="1">
      <c r="A105" s="125" t="s">
        <v>216</v>
      </c>
      <c r="B105" s="125" t="s">
        <v>220</v>
      </c>
      <c r="C105" s="17" t="s">
        <v>247</v>
      </c>
      <c r="D105" s="56"/>
      <c r="E105" s="58" t="s">
        <v>377</v>
      </c>
      <c r="F105" s="29">
        <f>F109</f>
        <v>213100</v>
      </c>
      <c r="G105" s="29">
        <f>G109</f>
        <v>287400</v>
      </c>
    </row>
    <row r="106" spans="1:7" ht="24.75" customHeight="1">
      <c r="A106" s="125" t="s">
        <v>216</v>
      </c>
      <c r="B106" s="125" t="s">
        <v>220</v>
      </c>
      <c r="C106" s="17" t="s">
        <v>474</v>
      </c>
      <c r="D106" s="56"/>
      <c r="E106" s="133" t="s">
        <v>135</v>
      </c>
      <c r="F106" s="29">
        <f>F107</f>
        <v>500000</v>
      </c>
      <c r="G106" s="29">
        <f>G107</f>
        <v>500000</v>
      </c>
    </row>
    <row r="107" spans="1:7" ht="18" customHeight="1">
      <c r="A107" s="21" t="s">
        <v>216</v>
      </c>
      <c r="B107" s="21" t="s">
        <v>220</v>
      </c>
      <c r="C107" s="21" t="s">
        <v>138</v>
      </c>
      <c r="D107" s="56"/>
      <c r="E107" s="134" t="s">
        <v>136</v>
      </c>
      <c r="F107" s="30">
        <f>F108</f>
        <v>500000</v>
      </c>
      <c r="G107" s="30">
        <f>G108</f>
        <v>500000</v>
      </c>
    </row>
    <row r="108" spans="1:7" ht="27.75" customHeight="1">
      <c r="A108" s="21" t="s">
        <v>216</v>
      </c>
      <c r="B108" s="21" t="s">
        <v>220</v>
      </c>
      <c r="C108" s="21" t="s">
        <v>137</v>
      </c>
      <c r="D108" s="57" t="s">
        <v>113</v>
      </c>
      <c r="E108" s="134" t="s">
        <v>111</v>
      </c>
      <c r="F108" s="30">
        <v>500000</v>
      </c>
      <c r="G108" s="30">
        <v>500000</v>
      </c>
    </row>
    <row r="109" spans="1:7" ht="27.75" customHeight="1">
      <c r="A109" s="125" t="s">
        <v>216</v>
      </c>
      <c r="B109" s="125" t="s">
        <v>220</v>
      </c>
      <c r="C109" s="17" t="s">
        <v>466</v>
      </c>
      <c r="D109" s="56"/>
      <c r="E109" s="61" t="s">
        <v>465</v>
      </c>
      <c r="F109" s="29">
        <f>F110+F111</f>
        <v>213100</v>
      </c>
      <c r="G109" s="29">
        <f>G110+G111</f>
        <v>287400</v>
      </c>
    </row>
    <row r="110" spans="1:7" ht="30" customHeight="1">
      <c r="A110" s="128" t="s">
        <v>216</v>
      </c>
      <c r="B110" s="128" t="s">
        <v>220</v>
      </c>
      <c r="C110" s="21" t="s">
        <v>466</v>
      </c>
      <c r="D110" s="57" t="s">
        <v>113</v>
      </c>
      <c r="E110" s="134" t="s">
        <v>123</v>
      </c>
      <c r="F110" s="30">
        <v>213100</v>
      </c>
      <c r="G110" s="30">
        <v>287400</v>
      </c>
    </row>
    <row r="111" spans="1:7" ht="30" customHeight="1">
      <c r="A111" s="128" t="s">
        <v>216</v>
      </c>
      <c r="B111" s="128" t="s">
        <v>220</v>
      </c>
      <c r="C111" s="21" t="s">
        <v>466</v>
      </c>
      <c r="D111" s="57" t="s">
        <v>117</v>
      </c>
      <c r="E111" s="59" t="s">
        <v>549</v>
      </c>
      <c r="F111" s="30">
        <v>0</v>
      </c>
      <c r="G111" s="30">
        <v>0</v>
      </c>
    </row>
    <row r="112" spans="1:7" ht="20.25" customHeight="1" thickBot="1">
      <c r="A112" s="28" t="s">
        <v>216</v>
      </c>
      <c r="B112" s="28" t="s">
        <v>405</v>
      </c>
      <c r="C112" s="28"/>
      <c r="D112" s="28"/>
      <c r="E112" s="58" t="s">
        <v>192</v>
      </c>
      <c r="F112" s="29">
        <f>F117+F113</f>
        <v>0</v>
      </c>
      <c r="G112" s="29">
        <f>G117+G113</f>
        <v>0</v>
      </c>
    </row>
    <row r="113" spans="1:7" ht="42" customHeight="1">
      <c r="A113" s="28" t="s">
        <v>216</v>
      </c>
      <c r="B113" s="28" t="s">
        <v>405</v>
      </c>
      <c r="C113" s="28" t="s">
        <v>473</v>
      </c>
      <c r="D113" s="28"/>
      <c r="E113" s="141" t="s">
        <v>597</v>
      </c>
      <c r="F113" s="29">
        <f aca="true" t="shared" si="9" ref="F113:G115">F114</f>
        <v>0</v>
      </c>
      <c r="G113" s="29">
        <f t="shared" si="9"/>
        <v>0</v>
      </c>
    </row>
    <row r="114" spans="1:7" ht="28.5" customHeight="1">
      <c r="A114" s="23" t="s">
        <v>216</v>
      </c>
      <c r="B114" s="23" t="s">
        <v>405</v>
      </c>
      <c r="C114" s="23" t="s">
        <v>471</v>
      </c>
      <c r="D114" s="28"/>
      <c r="E114" s="142" t="s">
        <v>139</v>
      </c>
      <c r="F114" s="30">
        <f t="shared" si="9"/>
        <v>0</v>
      </c>
      <c r="G114" s="30">
        <f t="shared" si="9"/>
        <v>0</v>
      </c>
    </row>
    <row r="115" spans="1:7" ht="20.25" customHeight="1">
      <c r="A115" s="23" t="s">
        <v>216</v>
      </c>
      <c r="B115" s="23" t="s">
        <v>405</v>
      </c>
      <c r="C115" s="23" t="s">
        <v>472</v>
      </c>
      <c r="D115" s="23" t="s">
        <v>112</v>
      </c>
      <c r="E115" s="137" t="s">
        <v>192</v>
      </c>
      <c r="F115" s="30">
        <f t="shared" si="9"/>
        <v>0</v>
      </c>
      <c r="G115" s="30">
        <f t="shared" si="9"/>
        <v>0</v>
      </c>
    </row>
    <row r="116" spans="1:7" ht="31.5" customHeight="1">
      <c r="A116" s="23" t="s">
        <v>216</v>
      </c>
      <c r="B116" s="23" t="s">
        <v>405</v>
      </c>
      <c r="C116" s="23" t="s">
        <v>472</v>
      </c>
      <c r="D116" s="23" t="s">
        <v>113</v>
      </c>
      <c r="E116" s="137" t="s">
        <v>184</v>
      </c>
      <c r="F116" s="30">
        <v>0</v>
      </c>
      <c r="G116" s="30">
        <v>0</v>
      </c>
    </row>
    <row r="117" spans="1:7" ht="45" customHeight="1">
      <c r="A117" s="28" t="s">
        <v>216</v>
      </c>
      <c r="B117" s="28" t="s">
        <v>405</v>
      </c>
      <c r="C117" s="28" t="s">
        <v>265</v>
      </c>
      <c r="D117" s="28"/>
      <c r="E117" s="118" t="s">
        <v>598</v>
      </c>
      <c r="F117" s="29">
        <f aca="true" t="shared" si="10" ref="F117:G119">F118</f>
        <v>0</v>
      </c>
      <c r="G117" s="29">
        <f t="shared" si="10"/>
        <v>0</v>
      </c>
    </row>
    <row r="118" spans="1:7" ht="28.5" customHeight="1">
      <c r="A118" s="23" t="s">
        <v>262</v>
      </c>
      <c r="B118" s="23" t="s">
        <v>405</v>
      </c>
      <c r="C118" s="23" t="s">
        <v>263</v>
      </c>
      <c r="D118" s="23"/>
      <c r="E118" s="254" t="s">
        <v>264</v>
      </c>
      <c r="F118" s="30">
        <f t="shared" si="10"/>
        <v>0</v>
      </c>
      <c r="G118" s="30">
        <f t="shared" si="10"/>
        <v>0</v>
      </c>
    </row>
    <row r="119" spans="1:7" ht="30.75" customHeight="1">
      <c r="A119" s="23" t="s">
        <v>216</v>
      </c>
      <c r="B119" s="23" t="s">
        <v>405</v>
      </c>
      <c r="C119" s="23" t="s">
        <v>261</v>
      </c>
      <c r="D119" s="23"/>
      <c r="E119" s="59" t="s">
        <v>231</v>
      </c>
      <c r="F119" s="30">
        <f t="shared" si="10"/>
        <v>0</v>
      </c>
      <c r="G119" s="30">
        <f t="shared" si="10"/>
        <v>0</v>
      </c>
    </row>
    <row r="120" spans="1:7" ht="30.75" customHeight="1">
      <c r="A120" s="23" t="s">
        <v>216</v>
      </c>
      <c r="B120" s="23" t="s">
        <v>405</v>
      </c>
      <c r="C120" s="23" t="s">
        <v>261</v>
      </c>
      <c r="D120" s="23" t="s">
        <v>113</v>
      </c>
      <c r="E120" s="134" t="s">
        <v>123</v>
      </c>
      <c r="F120" s="30">
        <v>0</v>
      </c>
      <c r="G120" s="30">
        <v>0</v>
      </c>
    </row>
    <row r="121" spans="1:7" ht="31.5" customHeight="1">
      <c r="A121" s="94" t="s">
        <v>217</v>
      </c>
      <c r="B121" s="94"/>
      <c r="C121" s="94"/>
      <c r="D121" s="94"/>
      <c r="E121" s="65" t="s">
        <v>387</v>
      </c>
      <c r="F121" s="66">
        <f>F126+F169</f>
        <v>564000</v>
      </c>
      <c r="G121" s="66">
        <f>G126+G169</f>
        <v>549000</v>
      </c>
    </row>
    <row r="122" spans="1:7" ht="19.5" customHeight="1" hidden="1">
      <c r="A122" s="28" t="s">
        <v>217</v>
      </c>
      <c r="B122" s="17" t="s">
        <v>212</v>
      </c>
      <c r="C122" s="17" t="s">
        <v>341</v>
      </c>
      <c r="D122" s="17"/>
      <c r="E122" s="58" t="s">
        <v>339</v>
      </c>
      <c r="F122" s="52">
        <f aca="true" t="shared" si="11" ref="F122:G124">F123</f>
        <v>0</v>
      </c>
      <c r="G122" s="52">
        <f t="shared" si="11"/>
        <v>1</v>
      </c>
    </row>
    <row r="123" spans="1:7" ht="19.5" customHeight="1" hidden="1">
      <c r="A123" s="28" t="s">
        <v>217</v>
      </c>
      <c r="B123" s="17" t="s">
        <v>212</v>
      </c>
      <c r="C123" s="17" t="s">
        <v>341</v>
      </c>
      <c r="D123" s="17"/>
      <c r="E123" s="58" t="s">
        <v>195</v>
      </c>
      <c r="F123" s="52">
        <f t="shared" si="11"/>
        <v>0</v>
      </c>
      <c r="G123" s="52">
        <f t="shared" si="11"/>
        <v>1</v>
      </c>
    </row>
    <row r="124" spans="1:7" ht="28.5" customHeight="1" hidden="1">
      <c r="A124" s="28" t="s">
        <v>217</v>
      </c>
      <c r="B124" s="17" t="s">
        <v>212</v>
      </c>
      <c r="C124" s="17" t="s">
        <v>341</v>
      </c>
      <c r="D124" s="17"/>
      <c r="E124" s="118" t="s">
        <v>340</v>
      </c>
      <c r="F124" s="52">
        <f t="shared" si="11"/>
        <v>0</v>
      </c>
      <c r="G124" s="52">
        <f t="shared" si="11"/>
        <v>1</v>
      </c>
    </row>
    <row r="125" spans="1:7" ht="32.25" customHeight="1" hidden="1">
      <c r="A125" s="23" t="s">
        <v>217</v>
      </c>
      <c r="B125" s="21" t="s">
        <v>212</v>
      </c>
      <c r="C125" s="21" t="s">
        <v>341</v>
      </c>
      <c r="D125" s="21" t="s">
        <v>323</v>
      </c>
      <c r="E125" s="59" t="s">
        <v>327</v>
      </c>
      <c r="F125" s="53">
        <v>0</v>
      </c>
      <c r="G125" s="53">
        <v>1</v>
      </c>
    </row>
    <row r="126" spans="1:7" ht="23.25" customHeight="1">
      <c r="A126" s="17" t="s">
        <v>217</v>
      </c>
      <c r="B126" s="17" t="s">
        <v>212</v>
      </c>
      <c r="C126" s="17"/>
      <c r="D126" s="17"/>
      <c r="E126" s="58" t="s">
        <v>194</v>
      </c>
      <c r="F126" s="29">
        <f>F137+F142+F127+F132</f>
        <v>180000</v>
      </c>
      <c r="G126" s="29">
        <f>G137+G142</f>
        <v>180000</v>
      </c>
    </row>
    <row r="127" spans="1:7" ht="36" customHeight="1">
      <c r="A127" s="17" t="s">
        <v>217</v>
      </c>
      <c r="B127" s="17" t="s">
        <v>212</v>
      </c>
      <c r="C127" s="17" t="s">
        <v>649</v>
      </c>
      <c r="D127" s="177"/>
      <c r="E127" s="118" t="s">
        <v>657</v>
      </c>
      <c r="F127" s="29">
        <f>F128</f>
        <v>0</v>
      </c>
      <c r="G127" s="29">
        <f>G128</f>
        <v>0</v>
      </c>
    </row>
    <row r="128" spans="1:7" ht="23.25" customHeight="1">
      <c r="A128" s="17" t="s">
        <v>217</v>
      </c>
      <c r="B128" s="17" t="s">
        <v>212</v>
      </c>
      <c r="C128" s="253" t="s">
        <v>650</v>
      </c>
      <c r="D128" s="177"/>
      <c r="E128" s="250" t="s">
        <v>667</v>
      </c>
      <c r="F128" s="29">
        <f>F129</f>
        <v>0</v>
      </c>
      <c r="G128" s="29">
        <f>G129</f>
        <v>0</v>
      </c>
    </row>
    <row r="129" spans="1:7" ht="23.25" customHeight="1">
      <c r="A129" s="17" t="s">
        <v>217</v>
      </c>
      <c r="B129" s="17" t="s">
        <v>212</v>
      </c>
      <c r="C129" s="253" t="s">
        <v>651</v>
      </c>
      <c r="D129" s="179" t="s">
        <v>633</v>
      </c>
      <c r="E129" s="250" t="s">
        <v>126</v>
      </c>
      <c r="F129" s="29">
        <f>F130+F131</f>
        <v>0</v>
      </c>
      <c r="G129" s="29">
        <f>G130+G131</f>
        <v>0</v>
      </c>
    </row>
    <row r="130" spans="1:7" ht="33" customHeight="1">
      <c r="A130" s="17" t="s">
        <v>217</v>
      </c>
      <c r="B130" s="17" t="s">
        <v>212</v>
      </c>
      <c r="C130" s="253" t="s">
        <v>651</v>
      </c>
      <c r="D130" s="179" t="s">
        <v>119</v>
      </c>
      <c r="E130" s="250" t="s">
        <v>668</v>
      </c>
      <c r="F130" s="30">
        <v>0</v>
      </c>
      <c r="G130" s="30">
        <v>0</v>
      </c>
    </row>
    <row r="131" spans="1:7" ht="33" customHeight="1">
      <c r="A131" s="17" t="s">
        <v>217</v>
      </c>
      <c r="B131" s="17" t="s">
        <v>212</v>
      </c>
      <c r="C131" s="253" t="s">
        <v>683</v>
      </c>
      <c r="D131" s="179" t="s">
        <v>119</v>
      </c>
      <c r="E131" s="250" t="s">
        <v>668</v>
      </c>
      <c r="F131" s="30">
        <v>0</v>
      </c>
      <c r="G131" s="30">
        <v>0</v>
      </c>
    </row>
    <row r="132" spans="1:7" ht="23.25" customHeight="1">
      <c r="A132" s="17" t="s">
        <v>217</v>
      </c>
      <c r="B132" s="17" t="s">
        <v>212</v>
      </c>
      <c r="C132" s="17" t="s">
        <v>654</v>
      </c>
      <c r="D132" s="177"/>
      <c r="E132" s="118" t="s">
        <v>653</v>
      </c>
      <c r="F132" s="29">
        <f>F133</f>
        <v>0</v>
      </c>
      <c r="G132" s="29">
        <f>G133</f>
        <v>0</v>
      </c>
    </row>
    <row r="133" spans="1:7" ht="23.25" customHeight="1">
      <c r="A133" s="17" t="s">
        <v>217</v>
      </c>
      <c r="B133" s="17" t="s">
        <v>212</v>
      </c>
      <c r="C133" s="253" t="s">
        <v>655</v>
      </c>
      <c r="D133" s="177"/>
      <c r="E133" s="250" t="s">
        <v>652</v>
      </c>
      <c r="F133" s="29">
        <f>F134</f>
        <v>0</v>
      </c>
      <c r="G133" s="29">
        <f>G134</f>
        <v>0</v>
      </c>
    </row>
    <row r="134" spans="1:7" ht="23.25" customHeight="1">
      <c r="A134" s="17" t="s">
        <v>217</v>
      </c>
      <c r="B134" s="17" t="s">
        <v>212</v>
      </c>
      <c r="C134" s="253" t="s">
        <v>669</v>
      </c>
      <c r="D134" s="179" t="s">
        <v>633</v>
      </c>
      <c r="E134" s="250" t="s">
        <v>126</v>
      </c>
      <c r="F134" s="29">
        <f>F135+F136</f>
        <v>0</v>
      </c>
      <c r="G134" s="29">
        <f>G135+G136</f>
        <v>0</v>
      </c>
    </row>
    <row r="135" spans="1:7" ht="31.5" customHeight="1">
      <c r="A135" s="17" t="s">
        <v>217</v>
      </c>
      <c r="B135" s="17" t="s">
        <v>212</v>
      </c>
      <c r="C135" s="253" t="s">
        <v>669</v>
      </c>
      <c r="D135" s="179" t="s">
        <v>119</v>
      </c>
      <c r="E135" s="250" t="s">
        <v>668</v>
      </c>
      <c r="F135" s="30">
        <v>0</v>
      </c>
      <c r="G135" s="30">
        <v>0</v>
      </c>
    </row>
    <row r="136" spans="1:7" ht="31.5" customHeight="1">
      <c r="A136" s="17" t="s">
        <v>217</v>
      </c>
      <c r="B136" s="17" t="s">
        <v>212</v>
      </c>
      <c r="C136" s="253" t="s">
        <v>684</v>
      </c>
      <c r="D136" s="179" t="s">
        <v>119</v>
      </c>
      <c r="E136" s="250" t="s">
        <v>668</v>
      </c>
      <c r="F136" s="30">
        <v>0</v>
      </c>
      <c r="G136" s="30">
        <v>0</v>
      </c>
    </row>
    <row r="137" spans="1:7" ht="42" customHeight="1">
      <c r="A137" s="17" t="s">
        <v>217</v>
      </c>
      <c r="B137" s="17" t="s">
        <v>212</v>
      </c>
      <c r="C137" s="17" t="s">
        <v>248</v>
      </c>
      <c r="D137" s="17"/>
      <c r="E137" s="58" t="s">
        <v>374</v>
      </c>
      <c r="F137" s="29">
        <f>F138</f>
        <v>0</v>
      </c>
      <c r="G137" s="29">
        <f>G138</f>
        <v>0</v>
      </c>
    </row>
    <row r="138" spans="1:7" ht="23.25" customHeight="1">
      <c r="A138" s="17" t="s">
        <v>217</v>
      </c>
      <c r="B138" s="17" t="s">
        <v>212</v>
      </c>
      <c r="C138" s="17" t="s">
        <v>273</v>
      </c>
      <c r="D138" s="17"/>
      <c r="E138" s="58" t="s">
        <v>195</v>
      </c>
      <c r="F138" s="29">
        <f>F139+F146</f>
        <v>0</v>
      </c>
      <c r="G138" s="29">
        <f>G139+G146</f>
        <v>0</v>
      </c>
    </row>
    <row r="139" spans="1:7" ht="18" customHeight="1">
      <c r="A139" s="17" t="s">
        <v>217</v>
      </c>
      <c r="B139" s="17" t="s">
        <v>212</v>
      </c>
      <c r="C139" s="17" t="s">
        <v>281</v>
      </c>
      <c r="D139" s="17"/>
      <c r="E139" s="58" t="s">
        <v>194</v>
      </c>
      <c r="F139" s="29">
        <f>F140</f>
        <v>0</v>
      </c>
      <c r="G139" s="29">
        <f>G140</f>
        <v>0</v>
      </c>
    </row>
    <row r="140" spans="1:7" ht="30" customHeight="1">
      <c r="A140" s="17" t="s">
        <v>217</v>
      </c>
      <c r="B140" s="17" t="s">
        <v>212</v>
      </c>
      <c r="C140" s="17" t="s">
        <v>280</v>
      </c>
      <c r="D140" s="17"/>
      <c r="E140" s="58" t="s">
        <v>388</v>
      </c>
      <c r="F140" s="29">
        <f>F141</f>
        <v>0</v>
      </c>
      <c r="G140" s="29">
        <f>G141</f>
        <v>0</v>
      </c>
    </row>
    <row r="141" spans="1:7" ht="30" customHeight="1">
      <c r="A141" s="21" t="s">
        <v>217</v>
      </c>
      <c r="B141" s="21" t="s">
        <v>212</v>
      </c>
      <c r="C141" s="21" t="s">
        <v>280</v>
      </c>
      <c r="D141" s="21" t="s">
        <v>101</v>
      </c>
      <c r="E141" s="59" t="s">
        <v>100</v>
      </c>
      <c r="F141" s="30">
        <v>0</v>
      </c>
      <c r="G141" s="30">
        <v>0</v>
      </c>
    </row>
    <row r="142" spans="1:7" ht="23.25" customHeight="1">
      <c r="A142" s="17" t="s">
        <v>217</v>
      </c>
      <c r="B142" s="17" t="s">
        <v>212</v>
      </c>
      <c r="C142" s="17" t="s">
        <v>279</v>
      </c>
      <c r="D142" s="17"/>
      <c r="E142" s="58" t="s">
        <v>196</v>
      </c>
      <c r="F142" s="29">
        <f>F143+F149</f>
        <v>180000</v>
      </c>
      <c r="G142" s="29">
        <f>G143+G149</f>
        <v>180000</v>
      </c>
    </row>
    <row r="143" spans="1:7" ht="31.5" customHeight="1">
      <c r="A143" s="21" t="s">
        <v>217</v>
      </c>
      <c r="B143" s="21" t="s">
        <v>212</v>
      </c>
      <c r="C143" s="21" t="s">
        <v>279</v>
      </c>
      <c r="D143" s="21" t="s">
        <v>113</v>
      </c>
      <c r="E143" s="134" t="s">
        <v>123</v>
      </c>
      <c r="F143" s="30">
        <v>150000</v>
      </c>
      <c r="G143" s="30">
        <v>150000</v>
      </c>
    </row>
    <row r="144" spans="1:7" ht="21" customHeight="1" hidden="1">
      <c r="A144" s="21" t="s">
        <v>217</v>
      </c>
      <c r="B144" s="21" t="s">
        <v>212</v>
      </c>
      <c r="C144" s="21" t="s">
        <v>279</v>
      </c>
      <c r="D144" s="21" t="s">
        <v>101</v>
      </c>
      <c r="E144" s="59" t="s">
        <v>100</v>
      </c>
      <c r="F144" s="30">
        <f>F145</f>
        <v>0</v>
      </c>
      <c r="G144" s="30">
        <f>G145</f>
        <v>0</v>
      </c>
    </row>
    <row r="145" spans="1:7" ht="24" customHeight="1" hidden="1">
      <c r="A145" s="21" t="s">
        <v>217</v>
      </c>
      <c r="B145" s="21" t="s">
        <v>212</v>
      </c>
      <c r="C145" s="21" t="s">
        <v>279</v>
      </c>
      <c r="D145" s="21" t="s">
        <v>91</v>
      </c>
      <c r="E145" s="96" t="s">
        <v>92</v>
      </c>
      <c r="F145" s="30">
        <v>0</v>
      </c>
      <c r="G145" s="30">
        <v>0</v>
      </c>
    </row>
    <row r="146" spans="1:7" ht="18" customHeight="1" hidden="1">
      <c r="A146" s="17" t="s">
        <v>217</v>
      </c>
      <c r="B146" s="17" t="s">
        <v>212</v>
      </c>
      <c r="C146" s="17" t="s">
        <v>325</v>
      </c>
      <c r="D146" s="17"/>
      <c r="E146" s="58" t="s">
        <v>195</v>
      </c>
      <c r="F146" s="29">
        <f>F147+F150</f>
        <v>0</v>
      </c>
      <c r="G146" s="29">
        <f>G147+G150</f>
        <v>0</v>
      </c>
    </row>
    <row r="147" spans="1:17" ht="17.25" customHeight="1" hidden="1">
      <c r="A147" s="17" t="s">
        <v>217</v>
      </c>
      <c r="B147" s="17" t="s">
        <v>212</v>
      </c>
      <c r="C147" s="17" t="s">
        <v>324</v>
      </c>
      <c r="D147" s="17"/>
      <c r="E147" s="58" t="s">
        <v>318</v>
      </c>
      <c r="F147" s="29">
        <f>F148</f>
        <v>0</v>
      </c>
      <c r="G147" s="29">
        <f>G148</f>
        <v>0</v>
      </c>
      <c r="K147" s="45"/>
      <c r="L147" s="43"/>
      <c r="M147" s="43"/>
      <c r="N147" s="43"/>
      <c r="O147" s="46"/>
      <c r="P147" s="44"/>
      <c r="Q147" s="42"/>
    </row>
    <row r="148" spans="1:17" ht="26.25" customHeight="1" hidden="1">
      <c r="A148" s="21" t="s">
        <v>217</v>
      </c>
      <c r="B148" s="21" t="s">
        <v>212</v>
      </c>
      <c r="C148" s="21" t="s">
        <v>324</v>
      </c>
      <c r="D148" s="21" t="s">
        <v>323</v>
      </c>
      <c r="E148" s="59" t="s">
        <v>327</v>
      </c>
      <c r="F148" s="30">
        <v>0</v>
      </c>
      <c r="G148" s="30">
        <v>0</v>
      </c>
      <c r="K148" s="45"/>
      <c r="L148" s="43"/>
      <c r="M148" s="43"/>
      <c r="N148" s="43"/>
      <c r="O148" s="46"/>
      <c r="P148" s="44"/>
      <c r="Q148" s="42"/>
    </row>
    <row r="149" spans="1:17" ht="26.25" customHeight="1">
      <c r="A149" s="21" t="s">
        <v>279</v>
      </c>
      <c r="B149" s="21" t="s">
        <v>279</v>
      </c>
      <c r="C149" s="21" t="s">
        <v>279</v>
      </c>
      <c r="D149" s="21" t="s">
        <v>118</v>
      </c>
      <c r="E149" s="59" t="s">
        <v>124</v>
      </c>
      <c r="F149" s="30">
        <v>30000</v>
      </c>
      <c r="G149" s="30">
        <v>30000</v>
      </c>
      <c r="K149" s="45"/>
      <c r="L149" s="43"/>
      <c r="M149" s="43"/>
      <c r="N149" s="43"/>
      <c r="O149" s="46"/>
      <c r="P149" s="44"/>
      <c r="Q149" s="42"/>
    </row>
    <row r="150" spans="1:7" ht="35.25" customHeight="1">
      <c r="A150" s="17" t="s">
        <v>217</v>
      </c>
      <c r="B150" s="17" t="s">
        <v>212</v>
      </c>
      <c r="C150" s="17" t="s">
        <v>641</v>
      </c>
      <c r="D150" s="17"/>
      <c r="E150" s="58" t="s">
        <v>642</v>
      </c>
      <c r="F150" s="29">
        <f>F151</f>
        <v>0</v>
      </c>
      <c r="G150" s="29">
        <f>G151</f>
        <v>0</v>
      </c>
    </row>
    <row r="151" spans="1:8" ht="27.75" customHeight="1">
      <c r="A151" s="21" t="s">
        <v>217</v>
      </c>
      <c r="B151" s="21" t="s">
        <v>212</v>
      </c>
      <c r="C151" s="21" t="s">
        <v>641</v>
      </c>
      <c r="D151" s="21" t="s">
        <v>323</v>
      </c>
      <c r="E151" s="59" t="s">
        <v>327</v>
      </c>
      <c r="F151" s="30">
        <v>0</v>
      </c>
      <c r="G151" s="30">
        <v>0</v>
      </c>
      <c r="H151" s="116"/>
    </row>
    <row r="152" spans="1:7" ht="21.75" customHeight="1" hidden="1">
      <c r="A152" s="28" t="s">
        <v>217</v>
      </c>
      <c r="B152" s="28" t="s">
        <v>214</v>
      </c>
      <c r="C152" s="17" t="s">
        <v>272</v>
      </c>
      <c r="D152" s="17"/>
      <c r="E152" s="58" t="s">
        <v>389</v>
      </c>
      <c r="F152" s="29">
        <f>F153+F156+F159</f>
        <v>0</v>
      </c>
      <c r="G152" s="29">
        <f>G153+G156+G159</f>
        <v>0</v>
      </c>
    </row>
    <row r="153" spans="1:7" ht="46.5" customHeight="1" hidden="1">
      <c r="A153" s="28" t="s">
        <v>217</v>
      </c>
      <c r="B153" s="28" t="s">
        <v>214</v>
      </c>
      <c r="C153" s="17" t="s">
        <v>271</v>
      </c>
      <c r="D153" s="17"/>
      <c r="E153" s="58" t="s">
        <v>390</v>
      </c>
      <c r="F153" s="29">
        <f>F155</f>
        <v>0</v>
      </c>
      <c r="G153" s="29">
        <f>G155</f>
        <v>0</v>
      </c>
    </row>
    <row r="154" spans="1:7" ht="21.75" customHeight="1" hidden="1">
      <c r="A154" s="23" t="s">
        <v>217</v>
      </c>
      <c r="B154" s="23" t="s">
        <v>214</v>
      </c>
      <c r="C154" s="21" t="s">
        <v>271</v>
      </c>
      <c r="D154" s="21" t="s">
        <v>101</v>
      </c>
      <c r="E154" s="59" t="s">
        <v>100</v>
      </c>
      <c r="F154" s="30">
        <f>F155</f>
        <v>0</v>
      </c>
      <c r="G154" s="30">
        <f>G155</f>
        <v>0</v>
      </c>
    </row>
    <row r="155" spans="1:7" ht="40.5" customHeight="1" hidden="1">
      <c r="A155" s="23" t="s">
        <v>217</v>
      </c>
      <c r="B155" s="23" t="s">
        <v>214</v>
      </c>
      <c r="C155" s="21" t="s">
        <v>271</v>
      </c>
      <c r="D155" s="21" t="s">
        <v>90</v>
      </c>
      <c r="E155" s="95" t="s">
        <v>89</v>
      </c>
      <c r="F155" s="30">
        <v>0</v>
      </c>
      <c r="G155" s="30">
        <v>0</v>
      </c>
    </row>
    <row r="156" spans="1:7" ht="38.25" hidden="1">
      <c r="A156" s="28" t="s">
        <v>217</v>
      </c>
      <c r="B156" s="17" t="s">
        <v>214</v>
      </c>
      <c r="C156" s="17" t="s">
        <v>283</v>
      </c>
      <c r="D156" s="17"/>
      <c r="E156" s="58" t="s">
        <v>391</v>
      </c>
      <c r="F156" s="29">
        <f>F158</f>
        <v>0</v>
      </c>
      <c r="G156" s="29">
        <f>G158</f>
        <v>0</v>
      </c>
    </row>
    <row r="157" spans="1:7" ht="15.75" hidden="1">
      <c r="A157" s="23" t="s">
        <v>217</v>
      </c>
      <c r="B157" s="21" t="s">
        <v>214</v>
      </c>
      <c r="C157" s="21" t="s">
        <v>283</v>
      </c>
      <c r="D157" s="21" t="s">
        <v>406</v>
      </c>
      <c r="E157" s="59" t="s">
        <v>100</v>
      </c>
      <c r="F157" s="30">
        <f>F158</f>
        <v>0</v>
      </c>
      <c r="G157" s="30">
        <f>G158</f>
        <v>0</v>
      </c>
    </row>
    <row r="158" spans="1:7" ht="41.25" customHeight="1" hidden="1">
      <c r="A158" s="23" t="s">
        <v>217</v>
      </c>
      <c r="B158" s="21" t="s">
        <v>214</v>
      </c>
      <c r="C158" s="21" t="s">
        <v>283</v>
      </c>
      <c r="D158" s="21" t="s">
        <v>90</v>
      </c>
      <c r="E158" s="95" t="s">
        <v>89</v>
      </c>
      <c r="F158" s="30">
        <v>0</v>
      </c>
      <c r="G158" s="30">
        <v>0</v>
      </c>
    </row>
    <row r="159" spans="1:7" ht="22.5" customHeight="1" hidden="1">
      <c r="A159" s="17" t="s">
        <v>217</v>
      </c>
      <c r="B159" s="17" t="s">
        <v>214</v>
      </c>
      <c r="C159" s="28" t="s">
        <v>282</v>
      </c>
      <c r="D159" s="17"/>
      <c r="E159" s="58" t="s">
        <v>198</v>
      </c>
      <c r="F159" s="29">
        <f>F164+F162+F161+F165</f>
        <v>0</v>
      </c>
      <c r="G159" s="29">
        <f>G164+G162+G161+G165</f>
        <v>0</v>
      </c>
    </row>
    <row r="160" spans="1:7" ht="22.5" customHeight="1" hidden="1">
      <c r="A160" s="21" t="s">
        <v>217</v>
      </c>
      <c r="B160" s="21" t="s">
        <v>214</v>
      </c>
      <c r="C160" s="23" t="s">
        <v>282</v>
      </c>
      <c r="D160" s="21" t="s">
        <v>113</v>
      </c>
      <c r="E160" s="134" t="s">
        <v>123</v>
      </c>
      <c r="F160" s="30">
        <f>F161+F162</f>
        <v>0</v>
      </c>
      <c r="G160" s="30">
        <f>G161+G162</f>
        <v>0</v>
      </c>
    </row>
    <row r="161" spans="1:7" ht="13.5" customHeight="1" hidden="1">
      <c r="A161" s="21" t="s">
        <v>217</v>
      </c>
      <c r="B161" s="21" t="s">
        <v>214</v>
      </c>
      <c r="C161" s="23" t="s">
        <v>282</v>
      </c>
      <c r="D161" s="21" t="s">
        <v>103</v>
      </c>
      <c r="E161" s="59" t="s">
        <v>104</v>
      </c>
      <c r="F161" s="30"/>
      <c r="G161" s="30"/>
    </row>
    <row r="162" spans="1:7" ht="29.25" customHeight="1" hidden="1">
      <c r="A162" s="21" t="s">
        <v>217</v>
      </c>
      <c r="B162" s="21" t="s">
        <v>214</v>
      </c>
      <c r="C162" s="23" t="s">
        <v>282</v>
      </c>
      <c r="D162" s="21" t="s">
        <v>402</v>
      </c>
      <c r="E162" s="59" t="s">
        <v>379</v>
      </c>
      <c r="F162" s="30">
        <v>0</v>
      </c>
      <c r="G162" s="30">
        <v>0</v>
      </c>
    </row>
    <row r="163" spans="1:7" ht="29.25" customHeight="1" hidden="1">
      <c r="A163" s="21" t="s">
        <v>217</v>
      </c>
      <c r="B163" s="21" t="s">
        <v>214</v>
      </c>
      <c r="C163" s="23" t="s">
        <v>282</v>
      </c>
      <c r="D163" s="21" t="s">
        <v>101</v>
      </c>
      <c r="E163" s="59" t="s">
        <v>100</v>
      </c>
      <c r="F163" s="30">
        <f>F164+F165</f>
        <v>0</v>
      </c>
      <c r="G163" s="30">
        <f>G164+G165</f>
        <v>0</v>
      </c>
    </row>
    <row r="164" spans="1:7" ht="39.75" customHeight="1" hidden="1">
      <c r="A164" s="21" t="s">
        <v>217</v>
      </c>
      <c r="B164" s="21" t="s">
        <v>214</v>
      </c>
      <c r="C164" s="23" t="s">
        <v>282</v>
      </c>
      <c r="D164" s="21" t="s">
        <v>91</v>
      </c>
      <c r="E164" s="96" t="s">
        <v>92</v>
      </c>
      <c r="F164" s="30">
        <v>0</v>
      </c>
      <c r="G164" s="30">
        <v>0</v>
      </c>
    </row>
    <row r="165" spans="1:7" ht="27.75" customHeight="1" hidden="1">
      <c r="A165" s="21" t="s">
        <v>217</v>
      </c>
      <c r="B165" s="21" t="s">
        <v>214</v>
      </c>
      <c r="C165" s="23" t="s">
        <v>282</v>
      </c>
      <c r="D165" s="21" t="s">
        <v>342</v>
      </c>
      <c r="E165" s="59" t="s">
        <v>462</v>
      </c>
      <c r="F165" s="30">
        <v>0</v>
      </c>
      <c r="G165" s="30">
        <v>0</v>
      </c>
    </row>
    <row r="166" spans="1:7" ht="31.5" customHeight="1" hidden="1">
      <c r="A166" s="17" t="s">
        <v>217</v>
      </c>
      <c r="B166" s="17" t="s">
        <v>214</v>
      </c>
      <c r="C166" s="28" t="s">
        <v>294</v>
      </c>
      <c r="D166" s="17"/>
      <c r="E166" s="58" t="s">
        <v>295</v>
      </c>
      <c r="F166" s="29">
        <f>SUM(F168)</f>
        <v>0</v>
      </c>
      <c r="G166" s="29">
        <f>SUM(G168)</f>
        <v>0</v>
      </c>
    </row>
    <row r="167" spans="1:7" ht="31.5" customHeight="1" hidden="1">
      <c r="A167" s="21" t="s">
        <v>217</v>
      </c>
      <c r="B167" s="21" t="s">
        <v>214</v>
      </c>
      <c r="C167" s="23" t="s">
        <v>294</v>
      </c>
      <c r="D167" s="21" t="s">
        <v>113</v>
      </c>
      <c r="E167" s="134" t="s">
        <v>123</v>
      </c>
      <c r="F167" s="30">
        <f>F168</f>
        <v>0</v>
      </c>
      <c r="G167" s="30">
        <f>G168</f>
        <v>0</v>
      </c>
    </row>
    <row r="168" spans="1:7" ht="29.25" customHeight="1" hidden="1">
      <c r="A168" s="21" t="s">
        <v>217</v>
      </c>
      <c r="B168" s="21" t="s">
        <v>214</v>
      </c>
      <c r="C168" s="23" t="s">
        <v>294</v>
      </c>
      <c r="D168" s="21" t="s">
        <v>103</v>
      </c>
      <c r="E168" s="59" t="s">
        <v>104</v>
      </c>
      <c r="F168" s="30">
        <v>0</v>
      </c>
      <c r="G168" s="30">
        <v>0</v>
      </c>
    </row>
    <row r="169" spans="1:9" ht="19.5" customHeight="1">
      <c r="A169" s="17" t="s">
        <v>217</v>
      </c>
      <c r="B169" s="17" t="s">
        <v>215</v>
      </c>
      <c r="C169" s="17"/>
      <c r="D169" s="17"/>
      <c r="E169" s="58" t="s">
        <v>392</v>
      </c>
      <c r="F169" s="29">
        <f>F170+F173+F177</f>
        <v>384000</v>
      </c>
      <c r="G169" s="29">
        <f>G170+G173+G177</f>
        <v>369000</v>
      </c>
      <c r="H169" s="97"/>
      <c r="I169" s="42"/>
    </row>
    <row r="170" spans="1:7" ht="45.75" customHeight="1">
      <c r="A170" s="17" t="s">
        <v>217</v>
      </c>
      <c r="B170" s="17" t="s">
        <v>215</v>
      </c>
      <c r="C170" s="17" t="s">
        <v>258</v>
      </c>
      <c r="D170" s="17"/>
      <c r="E170" s="162" t="s">
        <v>605</v>
      </c>
      <c r="F170" s="29">
        <f>F171</f>
        <v>0</v>
      </c>
      <c r="G170" s="29">
        <f>G171</f>
        <v>0</v>
      </c>
    </row>
    <row r="171" spans="1:7" ht="25.5">
      <c r="A171" s="17" t="s">
        <v>269</v>
      </c>
      <c r="B171" s="17" t="s">
        <v>215</v>
      </c>
      <c r="C171" s="17" t="s">
        <v>256</v>
      </c>
      <c r="D171" s="17"/>
      <c r="E171" s="58" t="s">
        <v>270</v>
      </c>
      <c r="F171" s="29">
        <f>F172</f>
        <v>0</v>
      </c>
      <c r="G171" s="29">
        <f>G172</f>
        <v>0</v>
      </c>
    </row>
    <row r="172" spans="1:7" ht="25.5">
      <c r="A172" s="21" t="s">
        <v>217</v>
      </c>
      <c r="B172" s="21" t="s">
        <v>215</v>
      </c>
      <c r="C172" s="21" t="s">
        <v>255</v>
      </c>
      <c r="D172" s="21" t="s">
        <v>113</v>
      </c>
      <c r="E172" s="134" t="s">
        <v>123</v>
      </c>
      <c r="F172" s="30">
        <v>0</v>
      </c>
      <c r="G172" s="30">
        <v>0</v>
      </c>
    </row>
    <row r="173" spans="1:7" ht="42.75" customHeight="1">
      <c r="A173" s="17" t="s">
        <v>217</v>
      </c>
      <c r="B173" s="17" t="s">
        <v>215</v>
      </c>
      <c r="C173" s="17" t="s">
        <v>266</v>
      </c>
      <c r="D173" s="17"/>
      <c r="E173" s="118" t="s">
        <v>593</v>
      </c>
      <c r="F173" s="29">
        <f aca="true" t="shared" si="12" ref="F173:G175">F174</f>
        <v>0</v>
      </c>
      <c r="G173" s="29">
        <f t="shared" si="12"/>
        <v>0</v>
      </c>
    </row>
    <row r="174" spans="1:7" ht="30" customHeight="1">
      <c r="A174" s="17" t="s">
        <v>217</v>
      </c>
      <c r="B174" s="17" t="s">
        <v>215</v>
      </c>
      <c r="C174" s="17" t="s">
        <v>267</v>
      </c>
      <c r="D174" s="17"/>
      <c r="E174" s="118" t="s">
        <v>268</v>
      </c>
      <c r="F174" s="29">
        <f t="shared" si="12"/>
        <v>0</v>
      </c>
      <c r="G174" s="29">
        <f t="shared" si="12"/>
        <v>0</v>
      </c>
    </row>
    <row r="175" spans="1:7" ht="24" customHeight="1">
      <c r="A175" s="17" t="s">
        <v>217</v>
      </c>
      <c r="B175" s="17" t="s">
        <v>215</v>
      </c>
      <c r="C175" s="17" t="s">
        <v>482</v>
      </c>
      <c r="D175" s="17"/>
      <c r="E175" s="58" t="s">
        <v>393</v>
      </c>
      <c r="F175" s="29">
        <f t="shared" si="12"/>
        <v>0</v>
      </c>
      <c r="G175" s="29">
        <f t="shared" si="12"/>
        <v>0</v>
      </c>
    </row>
    <row r="176" spans="1:7" ht="29.25" customHeight="1">
      <c r="A176" s="21" t="s">
        <v>217</v>
      </c>
      <c r="B176" s="21" t="s">
        <v>215</v>
      </c>
      <c r="C176" s="21" t="s">
        <v>482</v>
      </c>
      <c r="D176" s="21" t="s">
        <v>113</v>
      </c>
      <c r="E176" s="134" t="s">
        <v>123</v>
      </c>
      <c r="F176" s="30">
        <v>0</v>
      </c>
      <c r="G176" s="30">
        <v>0</v>
      </c>
    </row>
    <row r="177" spans="1:7" ht="42.75" customHeight="1">
      <c r="A177" s="17" t="s">
        <v>217</v>
      </c>
      <c r="B177" s="17" t="s">
        <v>215</v>
      </c>
      <c r="C177" s="17" t="s">
        <v>248</v>
      </c>
      <c r="D177" s="17"/>
      <c r="E177" s="58" t="s">
        <v>374</v>
      </c>
      <c r="F177" s="29">
        <f>F178</f>
        <v>384000</v>
      </c>
      <c r="G177" s="29">
        <f>G178</f>
        <v>369000</v>
      </c>
    </row>
    <row r="178" spans="1:7" ht="18.75" customHeight="1">
      <c r="A178" s="17" t="s">
        <v>217</v>
      </c>
      <c r="B178" s="17" t="s">
        <v>215</v>
      </c>
      <c r="C178" s="17" t="s">
        <v>273</v>
      </c>
      <c r="D178" s="17"/>
      <c r="E178" s="58" t="s">
        <v>198</v>
      </c>
      <c r="F178" s="29">
        <f>F179</f>
        <v>384000</v>
      </c>
      <c r="G178" s="29">
        <f>G179</f>
        <v>369000</v>
      </c>
    </row>
    <row r="179" spans="1:7" ht="22.5" customHeight="1">
      <c r="A179" s="17" t="s">
        <v>217</v>
      </c>
      <c r="B179" s="17" t="s">
        <v>215</v>
      </c>
      <c r="C179" s="17" t="s">
        <v>289</v>
      </c>
      <c r="D179" s="17"/>
      <c r="E179" s="58" t="s">
        <v>392</v>
      </c>
      <c r="F179" s="29">
        <f>F180+F182+F184+F186+F188</f>
        <v>384000</v>
      </c>
      <c r="G179" s="29">
        <f>G180+G182+G184+G186+G188</f>
        <v>369000</v>
      </c>
    </row>
    <row r="180" spans="1:7" ht="21.75" customHeight="1">
      <c r="A180" s="17" t="s">
        <v>217</v>
      </c>
      <c r="B180" s="17" t="s">
        <v>215</v>
      </c>
      <c r="C180" s="17" t="s">
        <v>287</v>
      </c>
      <c r="D180" s="17"/>
      <c r="E180" s="58" t="s">
        <v>394</v>
      </c>
      <c r="F180" s="29">
        <f>F181</f>
        <v>153000</v>
      </c>
      <c r="G180" s="29">
        <f>G181</f>
        <v>153000</v>
      </c>
    </row>
    <row r="181" spans="1:7" ht="30.75" customHeight="1">
      <c r="A181" s="47" t="s">
        <v>217</v>
      </c>
      <c r="B181" s="47" t="s">
        <v>215</v>
      </c>
      <c r="C181" s="47" t="s">
        <v>287</v>
      </c>
      <c r="D181" s="47" t="s">
        <v>113</v>
      </c>
      <c r="E181" s="134" t="s">
        <v>123</v>
      </c>
      <c r="F181" s="30">
        <v>153000</v>
      </c>
      <c r="G181" s="30">
        <v>153000</v>
      </c>
    </row>
    <row r="182" spans="1:7" ht="45" customHeight="1">
      <c r="A182" s="17" t="s">
        <v>217</v>
      </c>
      <c r="B182" s="17" t="s">
        <v>215</v>
      </c>
      <c r="C182" s="28" t="s">
        <v>288</v>
      </c>
      <c r="D182" s="17"/>
      <c r="E182" s="58" t="s">
        <v>395</v>
      </c>
      <c r="F182" s="29">
        <f>F183</f>
        <v>0</v>
      </c>
      <c r="G182" s="29">
        <f>G183</f>
        <v>0</v>
      </c>
    </row>
    <row r="183" spans="1:7" ht="30" customHeight="1">
      <c r="A183" s="21" t="s">
        <v>217</v>
      </c>
      <c r="B183" s="21" t="s">
        <v>215</v>
      </c>
      <c r="C183" s="23" t="s">
        <v>288</v>
      </c>
      <c r="D183" s="21" t="s">
        <v>113</v>
      </c>
      <c r="E183" s="134" t="s">
        <v>123</v>
      </c>
      <c r="F183" s="30">
        <v>0</v>
      </c>
      <c r="G183" s="30">
        <v>0</v>
      </c>
    </row>
    <row r="184" spans="1:7" ht="19.5" customHeight="1">
      <c r="A184" s="17" t="s">
        <v>217</v>
      </c>
      <c r="B184" s="17" t="s">
        <v>215</v>
      </c>
      <c r="C184" s="17" t="s">
        <v>286</v>
      </c>
      <c r="D184" s="17"/>
      <c r="E184" s="58" t="s">
        <v>200</v>
      </c>
      <c r="F184" s="29">
        <f>F185</f>
        <v>1000</v>
      </c>
      <c r="G184" s="29">
        <f>G185</f>
        <v>1000</v>
      </c>
    </row>
    <row r="185" spans="1:7" ht="27" customHeight="1">
      <c r="A185" s="21" t="s">
        <v>217</v>
      </c>
      <c r="B185" s="21" t="s">
        <v>215</v>
      </c>
      <c r="C185" s="21" t="s">
        <v>286</v>
      </c>
      <c r="D185" s="21" t="s">
        <v>113</v>
      </c>
      <c r="E185" s="134" t="s">
        <v>123</v>
      </c>
      <c r="F185" s="30">
        <v>1000</v>
      </c>
      <c r="G185" s="30">
        <v>1000</v>
      </c>
    </row>
    <row r="186" spans="1:7" ht="18.75" customHeight="1">
      <c r="A186" s="17" t="s">
        <v>217</v>
      </c>
      <c r="B186" s="17" t="s">
        <v>215</v>
      </c>
      <c r="C186" s="17" t="s">
        <v>285</v>
      </c>
      <c r="D186" s="17"/>
      <c r="E186" s="58" t="s">
        <v>201</v>
      </c>
      <c r="F186" s="29">
        <f>F187</f>
        <v>30000</v>
      </c>
      <c r="G186" s="29">
        <f>G187</f>
        <v>15000</v>
      </c>
    </row>
    <row r="187" spans="1:7" ht="18.75" customHeight="1">
      <c r="A187" s="21" t="s">
        <v>217</v>
      </c>
      <c r="B187" s="21" t="s">
        <v>215</v>
      </c>
      <c r="C187" s="21" t="s">
        <v>285</v>
      </c>
      <c r="D187" s="21" t="s">
        <v>113</v>
      </c>
      <c r="E187" s="134" t="s">
        <v>123</v>
      </c>
      <c r="F187" s="30">
        <v>30000</v>
      </c>
      <c r="G187" s="30">
        <v>15000</v>
      </c>
    </row>
    <row r="188" spans="1:7" ht="31.5" customHeight="1">
      <c r="A188" s="17" t="s">
        <v>217</v>
      </c>
      <c r="B188" s="17" t="s">
        <v>215</v>
      </c>
      <c r="C188" s="17" t="s">
        <v>284</v>
      </c>
      <c r="D188" s="17"/>
      <c r="E188" s="58" t="s">
        <v>202</v>
      </c>
      <c r="F188" s="29">
        <f>F189+F190</f>
        <v>200000</v>
      </c>
      <c r="G188" s="29">
        <f>G189+G190</f>
        <v>200000</v>
      </c>
    </row>
    <row r="189" spans="1:7" ht="31.5" customHeight="1">
      <c r="A189" s="21" t="s">
        <v>217</v>
      </c>
      <c r="B189" s="21" t="s">
        <v>215</v>
      </c>
      <c r="C189" s="21" t="s">
        <v>284</v>
      </c>
      <c r="D189" s="21" t="s">
        <v>113</v>
      </c>
      <c r="E189" s="134" t="s">
        <v>123</v>
      </c>
      <c r="F189" s="30">
        <v>200000</v>
      </c>
      <c r="G189" s="30">
        <v>200000</v>
      </c>
    </row>
    <row r="190" spans="1:7" ht="30.75" customHeight="1">
      <c r="A190" s="21" t="s">
        <v>217</v>
      </c>
      <c r="B190" s="21" t="s">
        <v>215</v>
      </c>
      <c r="C190" s="21" t="s">
        <v>284</v>
      </c>
      <c r="D190" s="21" t="s">
        <v>101</v>
      </c>
      <c r="E190" s="59" t="s">
        <v>100</v>
      </c>
      <c r="F190" s="30">
        <f>F191</f>
        <v>0</v>
      </c>
      <c r="G190" s="30">
        <f>G191</f>
        <v>0</v>
      </c>
    </row>
    <row r="191" spans="1:7" ht="30.75" customHeight="1">
      <c r="A191" s="21" t="s">
        <v>217</v>
      </c>
      <c r="B191" s="21" t="s">
        <v>215</v>
      </c>
      <c r="C191" s="21" t="s">
        <v>284</v>
      </c>
      <c r="D191" s="21" t="s">
        <v>117</v>
      </c>
      <c r="E191" s="59" t="s">
        <v>125</v>
      </c>
      <c r="F191" s="30">
        <v>0</v>
      </c>
      <c r="G191" s="30">
        <v>0</v>
      </c>
    </row>
    <row r="192" spans="1:7" ht="19.5" customHeight="1">
      <c r="A192" s="64" t="s">
        <v>218</v>
      </c>
      <c r="B192" s="64"/>
      <c r="C192" s="64"/>
      <c r="D192" s="64"/>
      <c r="E192" s="65" t="s">
        <v>203</v>
      </c>
      <c r="F192" s="66">
        <f>F193</f>
        <v>0</v>
      </c>
      <c r="G192" s="66">
        <f>G193</f>
        <v>0</v>
      </c>
    </row>
    <row r="193" spans="1:7" ht="19.5" customHeight="1">
      <c r="A193" s="17" t="s">
        <v>218</v>
      </c>
      <c r="B193" s="17" t="s">
        <v>218</v>
      </c>
      <c r="C193" s="17"/>
      <c r="D193" s="17"/>
      <c r="E193" s="58" t="s">
        <v>204</v>
      </c>
      <c r="F193" s="29">
        <f>F194+F198</f>
        <v>0</v>
      </c>
      <c r="G193" s="29">
        <f>G194+G198</f>
        <v>0</v>
      </c>
    </row>
    <row r="194" spans="1:7" ht="39.75" customHeight="1">
      <c r="A194" s="17" t="s">
        <v>218</v>
      </c>
      <c r="B194" s="17" t="s">
        <v>218</v>
      </c>
      <c r="C194" s="17" t="s">
        <v>252</v>
      </c>
      <c r="D194" s="17"/>
      <c r="E194" s="118" t="s">
        <v>596</v>
      </c>
      <c r="F194" s="29">
        <f aca="true" t="shared" si="13" ref="F194:G196">F195</f>
        <v>0</v>
      </c>
      <c r="G194" s="29">
        <f t="shared" si="13"/>
        <v>0</v>
      </c>
    </row>
    <row r="195" spans="1:7" ht="30" customHeight="1">
      <c r="A195" s="17" t="s">
        <v>218</v>
      </c>
      <c r="B195" s="17" t="s">
        <v>218</v>
      </c>
      <c r="C195" s="17" t="s">
        <v>253</v>
      </c>
      <c r="D195" s="17"/>
      <c r="E195" s="118" t="s">
        <v>254</v>
      </c>
      <c r="F195" s="29">
        <f t="shared" si="13"/>
        <v>0</v>
      </c>
      <c r="G195" s="29">
        <f t="shared" si="13"/>
        <v>0</v>
      </c>
    </row>
    <row r="196" spans="1:7" ht="33.75" customHeight="1">
      <c r="A196" s="17" t="s">
        <v>218</v>
      </c>
      <c r="B196" s="17" t="s">
        <v>218</v>
      </c>
      <c r="C196" s="17" t="s">
        <v>251</v>
      </c>
      <c r="D196" s="17"/>
      <c r="E196" s="58" t="s">
        <v>191</v>
      </c>
      <c r="F196" s="29">
        <f t="shared" si="13"/>
        <v>0</v>
      </c>
      <c r="G196" s="29">
        <f t="shared" si="13"/>
        <v>0</v>
      </c>
    </row>
    <row r="197" spans="1:7" ht="33.75" customHeight="1">
      <c r="A197" s="21" t="s">
        <v>218</v>
      </c>
      <c r="B197" s="21" t="s">
        <v>218</v>
      </c>
      <c r="C197" s="21" t="s">
        <v>251</v>
      </c>
      <c r="D197" s="21" t="s">
        <v>113</v>
      </c>
      <c r="E197" s="134" t="s">
        <v>123</v>
      </c>
      <c r="F197" s="30">
        <v>0</v>
      </c>
      <c r="G197" s="30">
        <v>0</v>
      </c>
    </row>
    <row r="198" spans="1:7" ht="55.5" customHeight="1">
      <c r="A198" s="17" t="s">
        <v>218</v>
      </c>
      <c r="B198" s="17" t="s">
        <v>218</v>
      </c>
      <c r="C198" s="17" t="s">
        <v>258</v>
      </c>
      <c r="D198" s="17"/>
      <c r="E198" s="162" t="s">
        <v>594</v>
      </c>
      <c r="F198" s="29">
        <f aca="true" t="shared" si="14" ref="F198:G200">F199</f>
        <v>0</v>
      </c>
      <c r="G198" s="29">
        <f t="shared" si="14"/>
        <v>0</v>
      </c>
    </row>
    <row r="199" spans="1:7" ht="29.25" customHeight="1">
      <c r="A199" s="17" t="s">
        <v>218</v>
      </c>
      <c r="B199" s="17" t="s">
        <v>218</v>
      </c>
      <c r="C199" s="17" t="s">
        <v>256</v>
      </c>
      <c r="D199" s="17"/>
      <c r="E199" s="58" t="s">
        <v>257</v>
      </c>
      <c r="F199" s="29">
        <f t="shared" si="14"/>
        <v>0</v>
      </c>
      <c r="G199" s="29">
        <f t="shared" si="14"/>
        <v>0</v>
      </c>
    </row>
    <row r="200" spans="1:7" ht="31.5" customHeight="1">
      <c r="A200" s="17" t="s">
        <v>218</v>
      </c>
      <c r="B200" s="17" t="s">
        <v>218</v>
      </c>
      <c r="C200" s="17" t="s">
        <v>255</v>
      </c>
      <c r="D200" s="17"/>
      <c r="E200" s="58" t="s">
        <v>380</v>
      </c>
      <c r="F200" s="29">
        <f t="shared" si="14"/>
        <v>0</v>
      </c>
      <c r="G200" s="29">
        <f t="shared" si="14"/>
        <v>0</v>
      </c>
    </row>
    <row r="201" spans="1:7" ht="31.5" customHeight="1">
      <c r="A201" s="21" t="s">
        <v>218</v>
      </c>
      <c r="B201" s="21" t="s">
        <v>218</v>
      </c>
      <c r="C201" s="21" t="s">
        <v>255</v>
      </c>
      <c r="D201" s="21" t="s">
        <v>113</v>
      </c>
      <c r="E201" s="134" t="s">
        <v>123</v>
      </c>
      <c r="F201" s="30">
        <v>0</v>
      </c>
      <c r="G201" s="30">
        <v>0</v>
      </c>
    </row>
    <row r="202" spans="1:7" ht="32.25" customHeight="1">
      <c r="A202" s="64" t="s">
        <v>219</v>
      </c>
      <c r="B202" s="64"/>
      <c r="C202" s="64"/>
      <c r="D202" s="64"/>
      <c r="E202" s="65" t="s">
        <v>205</v>
      </c>
      <c r="F202" s="66">
        <f>F203+F211</f>
        <v>2330000</v>
      </c>
      <c r="G202" s="66">
        <f>G203+G211</f>
        <v>2330000</v>
      </c>
    </row>
    <row r="203" spans="1:7" ht="20.25" customHeight="1">
      <c r="A203" s="17" t="s">
        <v>219</v>
      </c>
      <c r="B203" s="17" t="s">
        <v>212</v>
      </c>
      <c r="C203" s="17"/>
      <c r="D203" s="17"/>
      <c r="E203" s="58" t="s">
        <v>206</v>
      </c>
      <c r="F203" s="29">
        <f aca="true" t="shared" si="15" ref="F203:G205">F204</f>
        <v>770000</v>
      </c>
      <c r="G203" s="29">
        <f t="shared" si="15"/>
        <v>770000</v>
      </c>
    </row>
    <row r="204" spans="1:7" ht="39" customHeight="1">
      <c r="A204" s="17" t="s">
        <v>219</v>
      </c>
      <c r="B204" s="17" t="s">
        <v>212</v>
      </c>
      <c r="C204" s="17" t="s">
        <v>248</v>
      </c>
      <c r="D204" s="17"/>
      <c r="E204" s="58" t="s">
        <v>374</v>
      </c>
      <c r="F204" s="29">
        <f t="shared" si="15"/>
        <v>770000</v>
      </c>
      <c r="G204" s="29">
        <f t="shared" si="15"/>
        <v>770000</v>
      </c>
    </row>
    <row r="205" spans="1:7" ht="39.75" customHeight="1">
      <c r="A205" s="17" t="s">
        <v>219</v>
      </c>
      <c r="B205" s="17" t="s">
        <v>212</v>
      </c>
      <c r="C205" s="17" t="s">
        <v>247</v>
      </c>
      <c r="D205" s="17"/>
      <c r="E205" s="58" t="s">
        <v>377</v>
      </c>
      <c r="F205" s="29">
        <f t="shared" si="15"/>
        <v>770000</v>
      </c>
      <c r="G205" s="29">
        <f t="shared" si="15"/>
        <v>770000</v>
      </c>
    </row>
    <row r="206" spans="1:7" ht="29.25" customHeight="1">
      <c r="A206" s="17" t="s">
        <v>219</v>
      </c>
      <c r="B206" s="17" t="s">
        <v>212</v>
      </c>
      <c r="C206" s="17" t="s">
        <v>249</v>
      </c>
      <c r="D206" s="17"/>
      <c r="E206" s="58" t="s">
        <v>396</v>
      </c>
      <c r="F206" s="29">
        <f>F207+F208+F209+F210</f>
        <v>770000</v>
      </c>
      <c r="G206" s="29">
        <f>G207+G208+G209+G210</f>
        <v>770000</v>
      </c>
    </row>
    <row r="207" spans="1:7" ht="29.25" customHeight="1">
      <c r="A207" s="21" t="s">
        <v>219</v>
      </c>
      <c r="B207" s="21" t="s">
        <v>212</v>
      </c>
      <c r="C207" s="21" t="s">
        <v>249</v>
      </c>
      <c r="D207" s="21" t="s">
        <v>122</v>
      </c>
      <c r="E207" s="59" t="s">
        <v>129</v>
      </c>
      <c r="F207" s="30">
        <v>620000</v>
      </c>
      <c r="G207" s="30">
        <v>620000</v>
      </c>
    </row>
    <row r="208" spans="1:7" ht="29.25" customHeight="1">
      <c r="A208" s="21" t="s">
        <v>219</v>
      </c>
      <c r="B208" s="21" t="s">
        <v>212</v>
      </c>
      <c r="C208" s="21" t="s">
        <v>249</v>
      </c>
      <c r="D208" s="21" t="s">
        <v>113</v>
      </c>
      <c r="E208" s="134" t="s">
        <v>123</v>
      </c>
      <c r="F208" s="30">
        <v>150000</v>
      </c>
      <c r="G208" s="30">
        <v>150000</v>
      </c>
    </row>
    <row r="209" spans="1:7" ht="30.75" customHeight="1">
      <c r="A209" s="21" t="s">
        <v>219</v>
      </c>
      <c r="B209" s="21" t="s">
        <v>212</v>
      </c>
      <c r="C209" s="21" t="s">
        <v>249</v>
      </c>
      <c r="D209" s="21" t="s">
        <v>117</v>
      </c>
      <c r="E209" s="59" t="s">
        <v>125</v>
      </c>
      <c r="F209" s="30">
        <v>0</v>
      </c>
      <c r="G209" s="30">
        <v>0</v>
      </c>
    </row>
    <row r="210" spans="1:7" ht="28.5" customHeight="1">
      <c r="A210" s="21" t="s">
        <v>219</v>
      </c>
      <c r="B210" s="21" t="s">
        <v>212</v>
      </c>
      <c r="C210" s="21" t="s">
        <v>249</v>
      </c>
      <c r="D210" s="21" t="s">
        <v>118</v>
      </c>
      <c r="E210" s="59" t="s">
        <v>124</v>
      </c>
      <c r="F210" s="30">
        <v>0</v>
      </c>
      <c r="G210" s="30">
        <v>0</v>
      </c>
    </row>
    <row r="211" spans="1:8" s="25" customFormat="1" ht="24.75" customHeight="1">
      <c r="A211" s="17" t="s">
        <v>219</v>
      </c>
      <c r="B211" s="17" t="s">
        <v>216</v>
      </c>
      <c r="C211" s="17"/>
      <c r="D211" s="17"/>
      <c r="E211" s="58" t="s">
        <v>207</v>
      </c>
      <c r="F211" s="29">
        <f>F212</f>
        <v>1560000</v>
      </c>
      <c r="G211" s="29">
        <f>G212</f>
        <v>1560000</v>
      </c>
      <c r="H211" s="114"/>
    </row>
    <row r="212" spans="1:8" s="25" customFormat="1" ht="40.5" customHeight="1">
      <c r="A212" s="17" t="s">
        <v>219</v>
      </c>
      <c r="B212" s="17" t="s">
        <v>216</v>
      </c>
      <c r="C212" s="17" t="s">
        <v>248</v>
      </c>
      <c r="D212" s="17"/>
      <c r="E212" s="58" t="s">
        <v>374</v>
      </c>
      <c r="F212" s="29">
        <f>F213</f>
        <v>1560000</v>
      </c>
      <c r="G212" s="29">
        <f>G213</f>
        <v>1560000</v>
      </c>
      <c r="H212" s="114"/>
    </row>
    <row r="213" spans="1:8" ht="42.75" customHeight="1">
      <c r="A213" s="17" t="s">
        <v>219</v>
      </c>
      <c r="B213" s="17" t="s">
        <v>216</v>
      </c>
      <c r="C213" s="17" t="s">
        <v>247</v>
      </c>
      <c r="D213" s="17"/>
      <c r="E213" s="58" t="s">
        <v>377</v>
      </c>
      <c r="F213" s="29">
        <f>F214+F222</f>
        <v>1560000</v>
      </c>
      <c r="G213" s="29">
        <f>G214+G222</f>
        <v>1560000</v>
      </c>
      <c r="H213" s="116"/>
    </row>
    <row r="214" spans="1:7" ht="0.75" customHeight="1" hidden="1">
      <c r="A214" s="17" t="s">
        <v>219</v>
      </c>
      <c r="B214" s="17" t="s">
        <v>216</v>
      </c>
      <c r="C214" s="17" t="s">
        <v>246</v>
      </c>
      <c r="D214" s="17"/>
      <c r="E214" s="58" t="s">
        <v>415</v>
      </c>
      <c r="F214" s="29">
        <f>F216+F217+F221+F219</f>
        <v>0</v>
      </c>
      <c r="G214" s="29">
        <f>G216+G217+G221+G219</f>
        <v>0</v>
      </c>
    </row>
    <row r="215" spans="1:7" ht="28.5" customHeight="1" hidden="1">
      <c r="A215" s="21" t="s">
        <v>219</v>
      </c>
      <c r="B215" s="21" t="s">
        <v>216</v>
      </c>
      <c r="C215" s="21" t="s">
        <v>246</v>
      </c>
      <c r="D215" s="21" t="s">
        <v>122</v>
      </c>
      <c r="E215" s="59" t="s">
        <v>129</v>
      </c>
      <c r="F215" s="30">
        <f>F216+F217</f>
        <v>0</v>
      </c>
      <c r="G215" s="30">
        <f>G216+G217</f>
        <v>0</v>
      </c>
    </row>
    <row r="216" spans="1:7" ht="20.25" customHeight="1" hidden="1">
      <c r="A216" s="21" t="s">
        <v>219</v>
      </c>
      <c r="B216" s="21" t="s">
        <v>216</v>
      </c>
      <c r="C216" s="21" t="s">
        <v>246</v>
      </c>
      <c r="D216" s="21" t="s">
        <v>407</v>
      </c>
      <c r="E216" s="22" t="s">
        <v>22</v>
      </c>
      <c r="F216" s="30">
        <v>0</v>
      </c>
      <c r="G216" s="30">
        <v>0</v>
      </c>
    </row>
    <row r="217" spans="1:8" s="25" customFormat="1" ht="27.75" customHeight="1" hidden="1">
      <c r="A217" s="21" t="s">
        <v>219</v>
      </c>
      <c r="B217" s="21" t="s">
        <v>216</v>
      </c>
      <c r="C217" s="21" t="s">
        <v>246</v>
      </c>
      <c r="D217" s="21" t="s">
        <v>320</v>
      </c>
      <c r="E217" s="59" t="s">
        <v>292</v>
      </c>
      <c r="F217" s="30">
        <v>0</v>
      </c>
      <c r="G217" s="30">
        <v>0</v>
      </c>
      <c r="H217" s="114"/>
    </row>
    <row r="218" spans="1:8" s="25" customFormat="1" ht="27.75" customHeight="1" hidden="1">
      <c r="A218" s="21" t="s">
        <v>219</v>
      </c>
      <c r="B218" s="21" t="s">
        <v>216</v>
      </c>
      <c r="C218" s="21" t="s">
        <v>246</v>
      </c>
      <c r="D218" s="21" t="s">
        <v>113</v>
      </c>
      <c r="E218" s="134" t="s">
        <v>123</v>
      </c>
      <c r="F218" s="30">
        <f>F219</f>
        <v>0</v>
      </c>
      <c r="G218" s="30">
        <f>G219</f>
        <v>0</v>
      </c>
      <c r="H218" s="114"/>
    </row>
    <row r="219" spans="1:7" ht="27.75" customHeight="1" hidden="1">
      <c r="A219" s="21" t="s">
        <v>219</v>
      </c>
      <c r="B219" s="21" t="s">
        <v>216</v>
      </c>
      <c r="C219" s="21" t="s">
        <v>246</v>
      </c>
      <c r="D219" s="21" t="s">
        <v>402</v>
      </c>
      <c r="E219" s="59" t="s">
        <v>397</v>
      </c>
      <c r="F219" s="30">
        <v>0</v>
      </c>
      <c r="G219" s="30">
        <v>0</v>
      </c>
    </row>
    <row r="220" spans="1:7" ht="27.75" customHeight="1" hidden="1">
      <c r="A220" s="21" t="s">
        <v>219</v>
      </c>
      <c r="B220" s="21" t="s">
        <v>216</v>
      </c>
      <c r="C220" s="21" t="s">
        <v>246</v>
      </c>
      <c r="D220" s="21" t="s">
        <v>117</v>
      </c>
      <c r="E220" s="59" t="s">
        <v>125</v>
      </c>
      <c r="F220" s="30">
        <f>F221</f>
        <v>0</v>
      </c>
      <c r="G220" s="30">
        <f>G221</f>
        <v>0</v>
      </c>
    </row>
    <row r="221" spans="1:7" ht="28.5" customHeight="1" hidden="1">
      <c r="A221" s="21" t="s">
        <v>219</v>
      </c>
      <c r="B221" s="21" t="s">
        <v>216</v>
      </c>
      <c r="C221" s="21" t="s">
        <v>246</v>
      </c>
      <c r="D221" s="21" t="s">
        <v>342</v>
      </c>
      <c r="E221" s="59" t="s">
        <v>462</v>
      </c>
      <c r="F221" s="30">
        <v>0</v>
      </c>
      <c r="G221" s="30">
        <v>0</v>
      </c>
    </row>
    <row r="222" spans="1:7" ht="54" customHeight="1">
      <c r="A222" s="17" t="s">
        <v>219</v>
      </c>
      <c r="B222" s="17" t="s">
        <v>216</v>
      </c>
      <c r="C222" s="17" t="s">
        <v>245</v>
      </c>
      <c r="D222" s="17"/>
      <c r="E222" s="58" t="s">
        <v>244</v>
      </c>
      <c r="F222" s="29">
        <f>F223+F224+F225</f>
        <v>1560000</v>
      </c>
      <c r="G222" s="29">
        <f>G223+G224+G225</f>
        <v>1560000</v>
      </c>
    </row>
    <row r="223" spans="1:7" ht="27" customHeight="1">
      <c r="A223" s="21" t="s">
        <v>219</v>
      </c>
      <c r="B223" s="21" t="s">
        <v>216</v>
      </c>
      <c r="C223" s="21" t="s">
        <v>245</v>
      </c>
      <c r="D223" s="21" t="s">
        <v>116</v>
      </c>
      <c r="E223" s="134" t="s">
        <v>120</v>
      </c>
      <c r="F223" s="30">
        <v>1560000</v>
      </c>
      <c r="G223" s="30">
        <v>1560000</v>
      </c>
    </row>
    <row r="224" spans="1:7" ht="45.75" customHeight="1">
      <c r="A224" s="23" t="s">
        <v>219</v>
      </c>
      <c r="B224" s="23" t="s">
        <v>216</v>
      </c>
      <c r="C224" s="21" t="s">
        <v>245</v>
      </c>
      <c r="D224" s="21" t="s">
        <v>113</v>
      </c>
      <c r="E224" s="134" t="s">
        <v>123</v>
      </c>
      <c r="F224" s="30">
        <v>0</v>
      </c>
      <c r="G224" s="30">
        <v>0</v>
      </c>
    </row>
    <row r="225" spans="1:7" ht="45.75" customHeight="1">
      <c r="A225" s="23" t="s">
        <v>219</v>
      </c>
      <c r="B225" s="23" t="s">
        <v>216</v>
      </c>
      <c r="C225" s="21" t="s">
        <v>245</v>
      </c>
      <c r="D225" s="21" t="s">
        <v>118</v>
      </c>
      <c r="E225" s="59" t="s">
        <v>124</v>
      </c>
      <c r="F225" s="30">
        <v>0</v>
      </c>
      <c r="G225" s="30">
        <v>0</v>
      </c>
    </row>
    <row r="226" spans="1:7" ht="27" customHeight="1">
      <c r="A226" s="64">
        <v>10</v>
      </c>
      <c r="B226" s="64"/>
      <c r="C226" s="64"/>
      <c r="D226" s="64"/>
      <c r="E226" s="65" t="s">
        <v>398</v>
      </c>
      <c r="F226" s="66">
        <f>F227+F233</f>
        <v>0</v>
      </c>
      <c r="G226" s="66">
        <f>G227+G233</f>
        <v>0</v>
      </c>
    </row>
    <row r="227" spans="1:8" ht="17.25" customHeight="1">
      <c r="A227" s="17">
        <v>10</v>
      </c>
      <c r="B227" s="17" t="s">
        <v>212</v>
      </c>
      <c r="C227" s="17"/>
      <c r="D227" s="17"/>
      <c r="E227" s="58" t="s">
        <v>208</v>
      </c>
      <c r="F227" s="29">
        <f aca="true" t="shared" si="16" ref="F227:G230">F228</f>
        <v>0</v>
      </c>
      <c r="G227" s="29">
        <f t="shared" si="16"/>
        <v>0</v>
      </c>
      <c r="H227" s="97"/>
    </row>
    <row r="228" spans="1:8" s="25" customFormat="1" ht="47.25" customHeight="1">
      <c r="A228" s="17">
        <v>10</v>
      </c>
      <c r="B228" s="17" t="s">
        <v>212</v>
      </c>
      <c r="C228" s="17" t="s">
        <v>238</v>
      </c>
      <c r="D228" s="17"/>
      <c r="E228" s="118" t="s">
        <v>612</v>
      </c>
      <c r="F228" s="29">
        <f>F229</f>
        <v>0</v>
      </c>
      <c r="G228" s="29">
        <f t="shared" si="16"/>
        <v>0</v>
      </c>
      <c r="H228" s="114"/>
    </row>
    <row r="229" spans="1:8" s="25" customFormat="1" ht="27.75" customHeight="1">
      <c r="A229" s="17" t="s">
        <v>404</v>
      </c>
      <c r="B229" s="17" t="s">
        <v>212</v>
      </c>
      <c r="C229" s="17" t="s">
        <v>242</v>
      </c>
      <c r="D229" s="17"/>
      <c r="E229" s="118" t="s">
        <v>243</v>
      </c>
      <c r="F229" s="52">
        <f t="shared" si="16"/>
        <v>0</v>
      </c>
      <c r="G229" s="52">
        <f t="shared" si="16"/>
        <v>0</v>
      </c>
      <c r="H229" s="114"/>
    </row>
    <row r="230" spans="1:8" s="25" customFormat="1" ht="33" customHeight="1">
      <c r="A230" s="17" t="s">
        <v>404</v>
      </c>
      <c r="B230" s="17" t="s">
        <v>212</v>
      </c>
      <c r="C230" s="17" t="s">
        <v>240</v>
      </c>
      <c r="D230" s="17"/>
      <c r="E230" s="58" t="s">
        <v>209</v>
      </c>
      <c r="F230" s="29">
        <f t="shared" si="16"/>
        <v>0</v>
      </c>
      <c r="G230" s="29">
        <f t="shared" si="16"/>
        <v>0</v>
      </c>
      <c r="H230" s="116"/>
    </row>
    <row r="231" spans="1:8" ht="29.25" customHeight="1">
      <c r="A231" s="17">
        <v>10</v>
      </c>
      <c r="B231" s="17" t="s">
        <v>212</v>
      </c>
      <c r="C231" s="17" t="s">
        <v>241</v>
      </c>
      <c r="D231" s="17"/>
      <c r="E231" s="58" t="s">
        <v>232</v>
      </c>
      <c r="F231" s="29">
        <f>F232</f>
        <v>0</v>
      </c>
      <c r="G231" s="29">
        <f>G232</f>
        <v>0</v>
      </c>
      <c r="H231" s="116"/>
    </row>
    <row r="232" spans="1:8" ht="29.25" customHeight="1">
      <c r="A232" s="21" t="s">
        <v>404</v>
      </c>
      <c r="B232" s="21" t="s">
        <v>212</v>
      </c>
      <c r="C232" s="21" t="s">
        <v>241</v>
      </c>
      <c r="D232" s="21" t="s">
        <v>121</v>
      </c>
      <c r="E232" s="59" t="s">
        <v>127</v>
      </c>
      <c r="F232" s="30">
        <v>0</v>
      </c>
      <c r="G232" s="30">
        <v>0</v>
      </c>
      <c r="H232" s="116"/>
    </row>
    <row r="233" spans="1:7" ht="16.5" customHeight="1">
      <c r="A233" s="17">
        <v>10</v>
      </c>
      <c r="B233" s="17" t="s">
        <v>215</v>
      </c>
      <c r="C233" s="17"/>
      <c r="D233" s="17"/>
      <c r="E233" s="58" t="s">
        <v>416</v>
      </c>
      <c r="F233" s="29">
        <f>F234+F239</f>
        <v>0</v>
      </c>
      <c r="G233" s="29">
        <f>G234+G239</f>
        <v>0</v>
      </c>
    </row>
    <row r="234" spans="1:7" ht="37.5" customHeight="1">
      <c r="A234" s="17">
        <v>10</v>
      </c>
      <c r="B234" s="17" t="s">
        <v>215</v>
      </c>
      <c r="C234" s="17" t="s">
        <v>238</v>
      </c>
      <c r="D234" s="17"/>
      <c r="E234" s="118" t="s">
        <v>142</v>
      </c>
      <c r="F234" s="29">
        <f aca="true" t="shared" si="17" ref="F234:G236">F235</f>
        <v>0</v>
      </c>
      <c r="G234" s="29">
        <f t="shared" si="17"/>
        <v>0</v>
      </c>
    </row>
    <row r="235" spans="1:7" ht="27.75" customHeight="1">
      <c r="A235" s="21" t="s">
        <v>404</v>
      </c>
      <c r="B235" s="21" t="s">
        <v>215</v>
      </c>
      <c r="C235" s="21" t="s">
        <v>242</v>
      </c>
      <c r="D235" s="21"/>
      <c r="E235" s="254" t="s">
        <v>243</v>
      </c>
      <c r="F235" s="53">
        <f t="shared" si="17"/>
        <v>0</v>
      </c>
      <c r="G235" s="53">
        <f t="shared" si="17"/>
        <v>0</v>
      </c>
    </row>
    <row r="236" spans="1:7" ht="27" customHeight="1">
      <c r="A236" s="21" t="s">
        <v>404</v>
      </c>
      <c r="B236" s="21" t="s">
        <v>215</v>
      </c>
      <c r="C236" s="21" t="s">
        <v>240</v>
      </c>
      <c r="D236" s="21"/>
      <c r="E236" s="59" t="s">
        <v>209</v>
      </c>
      <c r="F236" s="30">
        <f t="shared" si="17"/>
        <v>0</v>
      </c>
      <c r="G236" s="30">
        <f t="shared" si="17"/>
        <v>0</v>
      </c>
    </row>
    <row r="237" spans="1:7" ht="30" customHeight="1">
      <c r="A237" s="21">
        <v>10</v>
      </c>
      <c r="B237" s="21" t="s">
        <v>215</v>
      </c>
      <c r="C237" s="21" t="s">
        <v>239</v>
      </c>
      <c r="D237" s="21"/>
      <c r="E237" s="59" t="s">
        <v>399</v>
      </c>
      <c r="F237" s="30">
        <f>F238</f>
        <v>0</v>
      </c>
      <c r="G237" s="30">
        <f>G238</f>
        <v>0</v>
      </c>
    </row>
    <row r="238" spans="1:7" ht="30" customHeight="1">
      <c r="A238" s="21" t="s">
        <v>404</v>
      </c>
      <c r="B238" s="21" t="s">
        <v>215</v>
      </c>
      <c r="C238" s="21" t="s">
        <v>239</v>
      </c>
      <c r="D238" s="21" t="s">
        <v>121</v>
      </c>
      <c r="E238" s="59" t="s">
        <v>127</v>
      </c>
      <c r="F238" s="30">
        <v>0</v>
      </c>
      <c r="G238" s="30">
        <v>0</v>
      </c>
    </row>
    <row r="239" spans="1:8" ht="39.75" customHeight="1">
      <c r="A239" s="17" t="s">
        <v>404</v>
      </c>
      <c r="B239" s="17" t="s">
        <v>215</v>
      </c>
      <c r="C239" s="17" t="s">
        <v>248</v>
      </c>
      <c r="D239" s="17"/>
      <c r="E239" s="133" t="s">
        <v>374</v>
      </c>
      <c r="F239" s="29">
        <v>0</v>
      </c>
      <c r="G239" s="29">
        <v>0</v>
      </c>
      <c r="H239" s="97"/>
    </row>
    <row r="240" spans="1:8" ht="45.75" customHeight="1">
      <c r="A240" s="17" t="s">
        <v>404</v>
      </c>
      <c r="B240" s="17" t="s">
        <v>215</v>
      </c>
      <c r="C240" s="17" t="s">
        <v>247</v>
      </c>
      <c r="D240" s="17"/>
      <c r="E240" s="133" t="s">
        <v>377</v>
      </c>
      <c r="F240" s="29">
        <f>F241</f>
        <v>0</v>
      </c>
      <c r="G240" s="29">
        <f>G241</f>
        <v>0</v>
      </c>
      <c r="H240" s="97"/>
    </row>
    <row r="241" spans="1:8" ht="55.5" customHeight="1">
      <c r="A241" s="17" t="s">
        <v>404</v>
      </c>
      <c r="B241" s="17" t="s">
        <v>215</v>
      </c>
      <c r="C241" s="17" t="s">
        <v>115</v>
      </c>
      <c r="D241" s="17"/>
      <c r="E241" s="135" t="s">
        <v>495</v>
      </c>
      <c r="F241" s="29">
        <f>F243</f>
        <v>0</v>
      </c>
      <c r="G241" s="29">
        <f>G243</f>
        <v>0</v>
      </c>
      <c r="H241" s="97"/>
    </row>
    <row r="242" spans="1:8" ht="27.75" customHeight="1">
      <c r="A242" s="21" t="s">
        <v>404</v>
      </c>
      <c r="B242" s="21" t="s">
        <v>215</v>
      </c>
      <c r="C242" s="21" t="s">
        <v>115</v>
      </c>
      <c r="D242" s="21" t="s">
        <v>122</v>
      </c>
      <c r="E242" s="91" t="s">
        <v>128</v>
      </c>
      <c r="F242" s="29">
        <f>F243</f>
        <v>0</v>
      </c>
      <c r="G242" s="29">
        <f>G243</f>
        <v>0</v>
      </c>
      <c r="H242" s="97"/>
    </row>
    <row r="243" spans="1:8" ht="31.5" customHeight="1">
      <c r="A243" s="21" t="s">
        <v>404</v>
      </c>
      <c r="B243" s="21" t="s">
        <v>215</v>
      </c>
      <c r="C243" s="21" t="s">
        <v>115</v>
      </c>
      <c r="D243" s="21" t="s">
        <v>408</v>
      </c>
      <c r="E243" s="134" t="s">
        <v>114</v>
      </c>
      <c r="F243" s="30">
        <v>0</v>
      </c>
      <c r="G243" s="30">
        <v>0</v>
      </c>
      <c r="H243" s="97"/>
    </row>
    <row r="244" spans="1:7" ht="21" customHeight="1">
      <c r="A244" s="64">
        <v>11</v>
      </c>
      <c r="B244" s="64"/>
      <c r="C244" s="64"/>
      <c r="D244" s="64"/>
      <c r="E244" s="65" t="s">
        <v>222</v>
      </c>
      <c r="F244" s="66">
        <f aca="true" t="shared" si="18" ref="F244:G247">F245</f>
        <v>0</v>
      </c>
      <c r="G244" s="66">
        <f t="shared" si="18"/>
        <v>0</v>
      </c>
    </row>
    <row r="245" spans="1:7" ht="20.25" customHeight="1">
      <c r="A245" s="17">
        <v>11</v>
      </c>
      <c r="B245" s="17" t="s">
        <v>212</v>
      </c>
      <c r="C245" s="17"/>
      <c r="D245" s="17"/>
      <c r="E245" s="58" t="s">
        <v>401</v>
      </c>
      <c r="F245" s="29">
        <f t="shared" si="18"/>
        <v>0</v>
      </c>
      <c r="G245" s="29">
        <f t="shared" si="18"/>
        <v>0</v>
      </c>
    </row>
    <row r="246" spans="1:7" ht="31.5" customHeight="1">
      <c r="A246" s="17">
        <v>11</v>
      </c>
      <c r="B246" s="17" t="s">
        <v>212</v>
      </c>
      <c r="C246" s="17" t="s">
        <v>235</v>
      </c>
      <c r="D246" s="17"/>
      <c r="E246" s="58" t="s">
        <v>590</v>
      </c>
      <c r="F246" s="29">
        <f t="shared" si="18"/>
        <v>0</v>
      </c>
      <c r="G246" s="29">
        <f t="shared" si="18"/>
        <v>0</v>
      </c>
    </row>
    <row r="247" spans="1:7" ht="27.75" customHeight="1">
      <c r="A247" s="17" t="s">
        <v>410</v>
      </c>
      <c r="B247" s="17" t="s">
        <v>212</v>
      </c>
      <c r="C247" s="17" t="s">
        <v>236</v>
      </c>
      <c r="D247" s="17"/>
      <c r="E247" s="58" t="s">
        <v>237</v>
      </c>
      <c r="F247" s="52">
        <f t="shared" si="18"/>
        <v>0</v>
      </c>
      <c r="G247" s="52">
        <f t="shared" si="18"/>
        <v>0</v>
      </c>
    </row>
    <row r="248" spans="1:7" ht="20.25" customHeight="1">
      <c r="A248" s="17">
        <v>11</v>
      </c>
      <c r="B248" s="17" t="s">
        <v>212</v>
      </c>
      <c r="C248" s="17" t="s">
        <v>234</v>
      </c>
      <c r="D248" s="17"/>
      <c r="E248" s="58" t="s">
        <v>223</v>
      </c>
      <c r="F248" s="29">
        <f>F249</f>
        <v>0</v>
      </c>
      <c r="G248" s="29">
        <f>G249</f>
        <v>0</v>
      </c>
    </row>
    <row r="249" spans="1:7" ht="27.75" customHeight="1">
      <c r="A249" s="21" t="s">
        <v>410</v>
      </c>
      <c r="B249" s="21" t="s">
        <v>212</v>
      </c>
      <c r="C249" s="21" t="s">
        <v>234</v>
      </c>
      <c r="D249" s="21" t="s">
        <v>113</v>
      </c>
      <c r="E249" s="134" t="s">
        <v>123</v>
      </c>
      <c r="F249" s="30">
        <v>0</v>
      </c>
      <c r="G249" s="30">
        <v>0</v>
      </c>
    </row>
    <row r="250" spans="1:7" ht="31.5" customHeight="1">
      <c r="A250" s="48"/>
      <c r="B250" s="48"/>
      <c r="C250" s="48"/>
      <c r="D250" s="48"/>
      <c r="E250" s="62" t="s">
        <v>417</v>
      </c>
      <c r="F250" s="49">
        <f>F7+F60+F67+F92+F121+F192+F202+F226+F244</f>
        <v>9610197</v>
      </c>
      <c r="G250" s="49">
        <f>G7+G60+G67+G92+G121+G192+G202+G226+G244</f>
        <v>9682737</v>
      </c>
    </row>
    <row r="251" ht="18.75" customHeight="1">
      <c r="G251" s="193"/>
    </row>
    <row r="252" ht="33.75" customHeight="1"/>
    <row r="253" ht="33.75" customHeight="1"/>
    <row r="254" ht="21.75" customHeight="1"/>
    <row r="255" ht="33" customHeight="1"/>
    <row r="256" ht="15">
      <c r="H256" s="117"/>
    </row>
  </sheetData>
  <sheetProtection/>
  <mergeCells count="5">
    <mergeCell ref="A1:G1"/>
    <mergeCell ref="A2:F2"/>
    <mergeCell ref="C4:C6"/>
    <mergeCell ref="D4:D6"/>
    <mergeCell ref="E4:E6"/>
  </mergeCells>
  <printOptions/>
  <pageMargins left="0.46" right="0.34" top="0.38" bottom="0.39" header="0.5" footer="0.3"/>
  <pageSetup fitToHeight="0" fitToWidth="1"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65"/>
  <sheetViews>
    <sheetView view="pageBreakPreview" zoomScaleSheetLayoutView="100" workbookViewId="0" topLeftCell="A1">
      <selection activeCell="F5" sqref="F5"/>
    </sheetView>
  </sheetViews>
  <sheetFormatPr defaultColWidth="9.140625" defaultRowHeight="15"/>
  <cols>
    <col min="1" max="1" width="55.28125" style="122" customWidth="1"/>
    <col min="2" max="2" width="8.7109375" style="18" customWidth="1"/>
    <col min="3" max="3" width="5.8515625" style="18" customWidth="1"/>
    <col min="4" max="4" width="5.57421875" style="18" customWidth="1"/>
    <col min="5" max="5" width="16.7109375" style="18" customWidth="1"/>
    <col min="6" max="6" width="8.421875" style="18" customWidth="1"/>
    <col min="7" max="7" width="19.7109375" style="20" customWidth="1"/>
  </cols>
  <sheetData>
    <row r="1" spans="1:7" ht="83.25" customHeight="1">
      <c r="A1" s="310" t="s">
        <v>757</v>
      </c>
      <c r="B1" s="310"/>
      <c r="C1" s="310"/>
      <c r="D1" s="310"/>
      <c r="E1" s="310"/>
      <c r="F1" s="310"/>
      <c r="G1" s="310"/>
    </row>
    <row r="2" spans="1:7" ht="32.25" customHeight="1">
      <c r="A2" s="311" t="s">
        <v>739</v>
      </c>
      <c r="B2" s="312"/>
      <c r="C2" s="312"/>
      <c r="D2" s="312"/>
      <c r="E2" s="312"/>
      <c r="F2" s="312"/>
      <c r="G2" s="312"/>
    </row>
    <row r="3" ht="15">
      <c r="G3" s="19" t="s">
        <v>290</v>
      </c>
    </row>
    <row r="4" spans="1:8" ht="15">
      <c r="A4" s="313" t="s">
        <v>224</v>
      </c>
      <c r="B4" s="206" t="s">
        <v>225</v>
      </c>
      <c r="C4" s="206"/>
      <c r="D4" s="206"/>
      <c r="E4" s="206"/>
      <c r="F4" s="206"/>
      <c r="G4" s="221" t="s">
        <v>181</v>
      </c>
      <c r="H4" s="10"/>
    </row>
    <row r="5" spans="1:8" ht="30" customHeight="1">
      <c r="A5" s="314"/>
      <c r="B5" s="206" t="s">
        <v>499</v>
      </c>
      <c r="C5" s="206" t="s">
        <v>227</v>
      </c>
      <c r="D5" s="206" t="s">
        <v>228</v>
      </c>
      <c r="E5" s="206" t="s">
        <v>229</v>
      </c>
      <c r="F5" s="206" t="s">
        <v>179</v>
      </c>
      <c r="G5" s="221" t="s">
        <v>671</v>
      </c>
      <c r="H5" s="10"/>
    </row>
    <row r="6" spans="1:8" ht="21.75" customHeight="1">
      <c r="A6" s="65" t="s">
        <v>372</v>
      </c>
      <c r="B6" s="54" t="s">
        <v>27</v>
      </c>
      <c r="C6" s="64" t="s">
        <v>212</v>
      </c>
      <c r="D6" s="64"/>
      <c r="E6" s="64"/>
      <c r="F6" s="64"/>
      <c r="G6" s="66">
        <f>SUM(G7+G13+G36+G25+G31)</f>
        <v>5429344.56</v>
      </c>
      <c r="H6" s="11"/>
    </row>
    <row r="7" spans="1:7" ht="25.5">
      <c r="A7" s="58" t="s">
        <v>373</v>
      </c>
      <c r="B7" s="143" t="s">
        <v>27</v>
      </c>
      <c r="C7" s="17" t="s">
        <v>212</v>
      </c>
      <c r="D7" s="17" t="s">
        <v>214</v>
      </c>
      <c r="E7" s="17"/>
      <c r="F7" s="17"/>
      <c r="G7" s="29">
        <f>G8</f>
        <v>1000000</v>
      </c>
    </row>
    <row r="8" spans="1:7" ht="38.25">
      <c r="A8" s="58" t="s">
        <v>374</v>
      </c>
      <c r="B8" s="143" t="s">
        <v>27</v>
      </c>
      <c r="C8" s="17" t="s">
        <v>212</v>
      </c>
      <c r="D8" s="17" t="s">
        <v>214</v>
      </c>
      <c r="E8" s="17" t="s">
        <v>248</v>
      </c>
      <c r="F8" s="17"/>
      <c r="G8" s="29">
        <f>G9</f>
        <v>1000000</v>
      </c>
    </row>
    <row r="9" spans="1:7" ht="38.25">
      <c r="A9" s="58" t="s">
        <v>94</v>
      </c>
      <c r="B9" s="143" t="s">
        <v>27</v>
      </c>
      <c r="C9" s="17" t="s">
        <v>212</v>
      </c>
      <c r="D9" s="17" t="s">
        <v>214</v>
      </c>
      <c r="E9" s="17" t="s">
        <v>247</v>
      </c>
      <c r="F9" s="17"/>
      <c r="G9" s="29">
        <f>G10</f>
        <v>1000000</v>
      </c>
    </row>
    <row r="10" spans="1:7" ht="15.75">
      <c r="A10" s="58" t="s">
        <v>375</v>
      </c>
      <c r="B10" s="143" t="s">
        <v>27</v>
      </c>
      <c r="C10" s="17" t="s">
        <v>212</v>
      </c>
      <c r="D10" s="17" t="s">
        <v>214</v>
      </c>
      <c r="E10" s="28" t="s">
        <v>274</v>
      </c>
      <c r="F10" s="17"/>
      <c r="G10" s="29">
        <f>G11+G12</f>
        <v>1000000</v>
      </c>
    </row>
    <row r="11" spans="1:7" ht="25.5">
      <c r="A11" s="134" t="s">
        <v>120</v>
      </c>
      <c r="B11" s="143" t="s">
        <v>27</v>
      </c>
      <c r="C11" s="21" t="s">
        <v>212</v>
      </c>
      <c r="D11" s="21" t="s">
        <v>214</v>
      </c>
      <c r="E11" s="23" t="s">
        <v>274</v>
      </c>
      <c r="F11" s="21" t="s">
        <v>116</v>
      </c>
      <c r="G11" s="30">
        <v>1000000</v>
      </c>
    </row>
    <row r="12" spans="1:7" ht="15.75">
      <c r="A12" s="134" t="s">
        <v>124</v>
      </c>
      <c r="B12" s="143" t="s">
        <v>585</v>
      </c>
      <c r="C12" s="21" t="s">
        <v>212</v>
      </c>
      <c r="D12" s="21" t="s">
        <v>214</v>
      </c>
      <c r="E12" s="23" t="s">
        <v>274</v>
      </c>
      <c r="F12" s="21" t="s">
        <v>118</v>
      </c>
      <c r="G12" s="30">
        <v>0</v>
      </c>
    </row>
    <row r="13" spans="1:7" ht="38.25">
      <c r="A13" s="58" t="s">
        <v>376</v>
      </c>
      <c r="B13" s="143" t="s">
        <v>27</v>
      </c>
      <c r="C13" s="17" t="s">
        <v>212</v>
      </c>
      <c r="D13" s="17" t="s">
        <v>216</v>
      </c>
      <c r="E13" s="17"/>
      <c r="F13" s="17"/>
      <c r="G13" s="29">
        <f>G14</f>
        <v>1119344.5599999998</v>
      </c>
    </row>
    <row r="14" spans="1:7" ht="38.25">
      <c r="A14" s="58" t="s">
        <v>374</v>
      </c>
      <c r="B14" s="143" t="s">
        <v>27</v>
      </c>
      <c r="C14" s="17" t="s">
        <v>212</v>
      </c>
      <c r="D14" s="17" t="s">
        <v>216</v>
      </c>
      <c r="E14" s="17" t="s">
        <v>248</v>
      </c>
      <c r="F14" s="17"/>
      <c r="G14" s="29">
        <f>G15</f>
        <v>1119344.5599999998</v>
      </c>
    </row>
    <row r="15" spans="1:7" ht="38.25">
      <c r="A15" s="58" t="s">
        <v>377</v>
      </c>
      <c r="B15" s="143" t="s">
        <v>27</v>
      </c>
      <c r="C15" s="17" t="s">
        <v>212</v>
      </c>
      <c r="D15" s="17" t="s">
        <v>216</v>
      </c>
      <c r="E15" s="17" t="s">
        <v>247</v>
      </c>
      <c r="F15" s="17"/>
      <c r="G15" s="29">
        <f>G16+G23+G21</f>
        <v>1119344.5599999998</v>
      </c>
    </row>
    <row r="16" spans="1:7" ht="15.75">
      <c r="A16" s="58" t="s">
        <v>378</v>
      </c>
      <c r="B16" s="143" t="s">
        <v>27</v>
      </c>
      <c r="C16" s="17" t="s">
        <v>212</v>
      </c>
      <c r="D16" s="17" t="s">
        <v>216</v>
      </c>
      <c r="E16" s="17" t="s">
        <v>275</v>
      </c>
      <c r="F16" s="17"/>
      <c r="G16" s="29">
        <f>SUM(G17:G20)</f>
        <v>1098220.3199999998</v>
      </c>
    </row>
    <row r="17" spans="1:7" ht="25.5">
      <c r="A17" s="134" t="s">
        <v>120</v>
      </c>
      <c r="B17" s="143" t="s">
        <v>27</v>
      </c>
      <c r="C17" s="21" t="s">
        <v>212</v>
      </c>
      <c r="D17" s="21" t="s">
        <v>216</v>
      </c>
      <c r="E17" s="21" t="s">
        <v>275</v>
      </c>
      <c r="F17" s="21" t="s">
        <v>116</v>
      </c>
      <c r="G17" s="30">
        <v>386000</v>
      </c>
    </row>
    <row r="18" spans="1:7" ht="25.5">
      <c r="A18" s="134" t="s">
        <v>123</v>
      </c>
      <c r="B18" s="143" t="s">
        <v>27</v>
      </c>
      <c r="C18" s="21" t="s">
        <v>212</v>
      </c>
      <c r="D18" s="21" t="s">
        <v>216</v>
      </c>
      <c r="E18" s="21" t="s">
        <v>275</v>
      </c>
      <c r="F18" s="21" t="s">
        <v>113</v>
      </c>
      <c r="G18" s="30">
        <f>'№7 расход,24г'!F19</f>
        <v>712220.32</v>
      </c>
    </row>
    <row r="19" spans="1:7" ht="15.75">
      <c r="A19" s="59" t="s">
        <v>144</v>
      </c>
      <c r="B19" s="143" t="s">
        <v>27</v>
      </c>
      <c r="C19" s="21" t="s">
        <v>212</v>
      </c>
      <c r="D19" s="21" t="s">
        <v>216</v>
      </c>
      <c r="E19" s="21" t="s">
        <v>275</v>
      </c>
      <c r="F19" s="21" t="s">
        <v>117</v>
      </c>
      <c r="G19" s="30">
        <v>0</v>
      </c>
    </row>
    <row r="20" spans="1:7" ht="15.75">
      <c r="A20" s="59" t="s">
        <v>124</v>
      </c>
      <c r="B20" s="143" t="s">
        <v>27</v>
      </c>
      <c r="C20" s="21" t="s">
        <v>212</v>
      </c>
      <c r="D20" s="21" t="s">
        <v>216</v>
      </c>
      <c r="E20" s="21" t="s">
        <v>275</v>
      </c>
      <c r="F20" s="21" t="s">
        <v>118</v>
      </c>
      <c r="G20" s="30">
        <f>'№7 расход,24г'!F21</f>
        <v>0</v>
      </c>
    </row>
    <row r="21" spans="1:7" ht="51">
      <c r="A21" s="58" t="s">
        <v>550</v>
      </c>
      <c r="B21" s="226" t="s">
        <v>27</v>
      </c>
      <c r="C21" s="17" t="s">
        <v>212</v>
      </c>
      <c r="D21" s="17" t="s">
        <v>216</v>
      </c>
      <c r="E21" s="17" t="s">
        <v>548</v>
      </c>
      <c r="F21" s="17"/>
      <c r="G21" s="29">
        <f>G22</f>
        <v>1000</v>
      </c>
    </row>
    <row r="22" spans="1:7" ht="26.25" customHeight="1">
      <c r="A22" s="134" t="s">
        <v>123</v>
      </c>
      <c r="B22" s="143" t="s">
        <v>27</v>
      </c>
      <c r="C22" s="21" t="s">
        <v>212</v>
      </c>
      <c r="D22" s="21" t="s">
        <v>216</v>
      </c>
      <c r="E22" s="21" t="s">
        <v>548</v>
      </c>
      <c r="F22" s="21" t="s">
        <v>113</v>
      </c>
      <c r="G22" s="30">
        <f>'№7 расход,24г'!F23</f>
        <v>1000</v>
      </c>
    </row>
    <row r="23" spans="1:7" ht="26.25" customHeight="1">
      <c r="A23" s="58" t="s">
        <v>682</v>
      </c>
      <c r="B23" s="143" t="s">
        <v>27</v>
      </c>
      <c r="C23" s="17" t="s">
        <v>219</v>
      </c>
      <c r="D23" s="17" t="s">
        <v>212</v>
      </c>
      <c r="E23" s="177" t="s">
        <v>681</v>
      </c>
      <c r="F23" s="177"/>
      <c r="G23" s="29">
        <f>G24</f>
        <v>20124.24</v>
      </c>
    </row>
    <row r="24" spans="1:7" ht="26.25" customHeight="1">
      <c r="A24" s="134" t="s">
        <v>123</v>
      </c>
      <c r="B24" s="143" t="s">
        <v>27</v>
      </c>
      <c r="C24" s="21" t="s">
        <v>219</v>
      </c>
      <c r="D24" s="21" t="s">
        <v>212</v>
      </c>
      <c r="E24" s="179" t="s">
        <v>681</v>
      </c>
      <c r="F24" s="179" t="s">
        <v>113</v>
      </c>
      <c r="G24" s="30">
        <f>'№7 расход,24г'!F25</f>
        <v>20124.24</v>
      </c>
    </row>
    <row r="25" spans="1:7" ht="15.75">
      <c r="A25" s="58" t="s">
        <v>313</v>
      </c>
      <c r="B25" s="143" t="s">
        <v>27</v>
      </c>
      <c r="C25" s="17" t="s">
        <v>212</v>
      </c>
      <c r="D25" s="17" t="s">
        <v>218</v>
      </c>
      <c r="E25" s="17"/>
      <c r="F25" s="17"/>
      <c r="G25" s="29">
        <f>SUM(G26)</f>
        <v>0</v>
      </c>
    </row>
    <row r="26" spans="1:7" ht="38.25">
      <c r="A26" s="58" t="s">
        <v>374</v>
      </c>
      <c r="B26" s="143" t="s">
        <v>27</v>
      </c>
      <c r="C26" s="17" t="s">
        <v>212</v>
      </c>
      <c r="D26" s="17" t="s">
        <v>218</v>
      </c>
      <c r="E26" s="17" t="s">
        <v>248</v>
      </c>
      <c r="F26" s="17"/>
      <c r="G26" s="29">
        <f>SUM(G27)</f>
        <v>0</v>
      </c>
    </row>
    <row r="27" spans="1:7" ht="38.25">
      <c r="A27" s="58" t="s">
        <v>377</v>
      </c>
      <c r="B27" s="143" t="s">
        <v>27</v>
      </c>
      <c r="C27" s="17" t="s">
        <v>212</v>
      </c>
      <c r="D27" s="17" t="s">
        <v>218</v>
      </c>
      <c r="E27" s="17" t="s">
        <v>247</v>
      </c>
      <c r="F27" s="17"/>
      <c r="G27" s="29">
        <f>G28</f>
        <v>0</v>
      </c>
    </row>
    <row r="28" spans="1:7" ht="24.75" customHeight="1">
      <c r="A28" s="134" t="s">
        <v>586</v>
      </c>
      <c r="B28" s="143" t="s">
        <v>27</v>
      </c>
      <c r="C28" s="21" t="s">
        <v>212</v>
      </c>
      <c r="D28" s="21" t="s">
        <v>218</v>
      </c>
      <c r="E28" s="21" t="s">
        <v>105</v>
      </c>
      <c r="F28" s="21" t="s">
        <v>101</v>
      </c>
      <c r="G28" s="30">
        <f>G30</f>
        <v>0</v>
      </c>
    </row>
    <row r="29" spans="1:7" ht="0.75" customHeight="1">
      <c r="A29" s="59" t="s">
        <v>379</v>
      </c>
      <c r="B29" s="143" t="s">
        <v>27</v>
      </c>
      <c r="C29" s="21" t="s">
        <v>212</v>
      </c>
      <c r="D29" s="21" t="s">
        <v>218</v>
      </c>
      <c r="E29" s="21" t="s">
        <v>105</v>
      </c>
      <c r="F29" s="21" t="s">
        <v>402</v>
      </c>
      <c r="G29" s="30">
        <v>0</v>
      </c>
    </row>
    <row r="30" spans="1:7" ht="19.5" customHeight="1">
      <c r="A30" s="59" t="s">
        <v>587</v>
      </c>
      <c r="B30" s="143" t="s">
        <v>27</v>
      </c>
      <c r="C30" s="21" t="s">
        <v>212</v>
      </c>
      <c r="D30" s="21" t="s">
        <v>218</v>
      </c>
      <c r="E30" s="21" t="s">
        <v>105</v>
      </c>
      <c r="F30" s="21" t="s">
        <v>547</v>
      </c>
      <c r="G30" s="30">
        <v>0</v>
      </c>
    </row>
    <row r="31" spans="1:7" ht="15.75">
      <c r="A31" s="98" t="s">
        <v>95</v>
      </c>
      <c r="B31" s="143" t="s">
        <v>27</v>
      </c>
      <c r="C31" s="99" t="s">
        <v>212</v>
      </c>
      <c r="D31" s="99" t="s">
        <v>410</v>
      </c>
      <c r="E31" s="100"/>
      <c r="F31" s="100"/>
      <c r="G31" s="29">
        <f>G32</f>
        <v>50000</v>
      </c>
    </row>
    <row r="32" spans="1:7" ht="38.25">
      <c r="A32" s="136" t="s">
        <v>96</v>
      </c>
      <c r="B32" s="143" t="s">
        <v>27</v>
      </c>
      <c r="C32" s="176" t="s">
        <v>212</v>
      </c>
      <c r="D32" s="176" t="s">
        <v>410</v>
      </c>
      <c r="E32" s="176" t="s">
        <v>248</v>
      </c>
      <c r="F32" s="176"/>
      <c r="G32" s="29">
        <f>G33</f>
        <v>50000</v>
      </c>
    </row>
    <row r="33" spans="1:7" ht="38.25">
      <c r="A33" s="136" t="s">
        <v>97</v>
      </c>
      <c r="B33" s="143" t="s">
        <v>27</v>
      </c>
      <c r="C33" s="176" t="s">
        <v>212</v>
      </c>
      <c r="D33" s="176" t="s">
        <v>410</v>
      </c>
      <c r="E33" s="176" t="s">
        <v>247</v>
      </c>
      <c r="F33" s="176"/>
      <c r="G33" s="29">
        <f>G34</f>
        <v>50000</v>
      </c>
    </row>
    <row r="34" spans="1:7" ht="15.75">
      <c r="A34" s="136" t="s">
        <v>98</v>
      </c>
      <c r="B34" s="143" t="s">
        <v>27</v>
      </c>
      <c r="C34" s="176" t="s">
        <v>212</v>
      </c>
      <c r="D34" s="176" t="s">
        <v>410</v>
      </c>
      <c r="E34" s="176" t="s">
        <v>99</v>
      </c>
      <c r="F34" s="176"/>
      <c r="G34" s="29">
        <f>G35</f>
        <v>50000</v>
      </c>
    </row>
    <row r="35" spans="1:7" ht="15.75">
      <c r="A35" s="136" t="s">
        <v>100</v>
      </c>
      <c r="B35" s="143" t="s">
        <v>27</v>
      </c>
      <c r="C35" s="176" t="s">
        <v>212</v>
      </c>
      <c r="D35" s="176" t="s">
        <v>410</v>
      </c>
      <c r="E35" s="176" t="s">
        <v>99</v>
      </c>
      <c r="F35" s="176" t="s">
        <v>101</v>
      </c>
      <c r="G35" s="30">
        <v>50000</v>
      </c>
    </row>
    <row r="36" spans="1:7" ht="15.75">
      <c r="A36" s="60" t="s">
        <v>185</v>
      </c>
      <c r="B36" s="143" t="s">
        <v>27</v>
      </c>
      <c r="C36" s="50" t="s">
        <v>212</v>
      </c>
      <c r="D36" s="50">
        <v>13</v>
      </c>
      <c r="E36" s="51"/>
      <c r="F36" s="51"/>
      <c r="G36" s="52">
        <f>G37+G44+G51+G41+G48</f>
        <v>3260000</v>
      </c>
    </row>
    <row r="37" spans="1:7" ht="38.25">
      <c r="A37" s="162" t="s">
        <v>605</v>
      </c>
      <c r="B37" s="143" t="s">
        <v>27</v>
      </c>
      <c r="C37" s="17" t="s">
        <v>212</v>
      </c>
      <c r="D37" s="17">
        <v>13</v>
      </c>
      <c r="E37" s="17" t="s">
        <v>258</v>
      </c>
      <c r="F37" s="17"/>
      <c r="G37" s="29">
        <f>G38</f>
        <v>0</v>
      </c>
    </row>
    <row r="38" spans="1:7" ht="25.5">
      <c r="A38" s="58" t="s">
        <v>257</v>
      </c>
      <c r="B38" s="143" t="s">
        <v>27</v>
      </c>
      <c r="C38" s="17" t="s">
        <v>212</v>
      </c>
      <c r="D38" s="17" t="s">
        <v>278</v>
      </c>
      <c r="E38" s="17" t="s">
        <v>256</v>
      </c>
      <c r="F38" s="17"/>
      <c r="G38" s="29">
        <f>G39</f>
        <v>0</v>
      </c>
    </row>
    <row r="39" spans="1:7" ht="25.5">
      <c r="A39" s="58" t="s">
        <v>380</v>
      </c>
      <c r="B39" s="143" t="s">
        <v>27</v>
      </c>
      <c r="C39" s="17" t="s">
        <v>212</v>
      </c>
      <c r="D39" s="17">
        <v>13</v>
      </c>
      <c r="E39" s="17" t="s">
        <v>255</v>
      </c>
      <c r="F39" s="17"/>
      <c r="G39" s="29">
        <f>G40</f>
        <v>0</v>
      </c>
    </row>
    <row r="40" spans="1:7" ht="25.5">
      <c r="A40" s="134" t="s">
        <v>123</v>
      </c>
      <c r="B40" s="143" t="s">
        <v>27</v>
      </c>
      <c r="C40" s="21" t="s">
        <v>212</v>
      </c>
      <c r="D40" s="21" t="s">
        <v>403</v>
      </c>
      <c r="E40" s="21" t="s">
        <v>255</v>
      </c>
      <c r="F40" s="21" t="s">
        <v>113</v>
      </c>
      <c r="G40" s="30">
        <f>'№7 расход,24г'!F40</f>
        <v>0</v>
      </c>
    </row>
    <row r="41" spans="1:7" ht="25.5">
      <c r="A41" s="168" t="s">
        <v>606</v>
      </c>
      <c r="B41" s="143" t="s">
        <v>27</v>
      </c>
      <c r="C41" s="17" t="s">
        <v>212</v>
      </c>
      <c r="D41" s="17" t="s">
        <v>403</v>
      </c>
      <c r="E41" s="177" t="s">
        <v>476</v>
      </c>
      <c r="F41" s="21"/>
      <c r="G41" s="29">
        <f>G42</f>
        <v>0</v>
      </c>
    </row>
    <row r="42" spans="1:7" ht="25.5">
      <c r="A42" s="153" t="s">
        <v>480</v>
      </c>
      <c r="B42" s="143" t="s">
        <v>27</v>
      </c>
      <c r="C42" s="21" t="s">
        <v>212</v>
      </c>
      <c r="D42" s="21" t="s">
        <v>403</v>
      </c>
      <c r="E42" s="192" t="s">
        <v>477</v>
      </c>
      <c r="F42" s="21"/>
      <c r="G42" s="30">
        <f>G43</f>
        <v>0</v>
      </c>
    </row>
    <row r="43" spans="1:7" ht="25.5">
      <c r="A43" s="134" t="s">
        <v>123</v>
      </c>
      <c r="B43" s="143" t="s">
        <v>27</v>
      </c>
      <c r="C43" s="21" t="s">
        <v>212</v>
      </c>
      <c r="D43" s="21" t="s">
        <v>403</v>
      </c>
      <c r="E43" s="192" t="s">
        <v>478</v>
      </c>
      <c r="F43" s="21" t="s">
        <v>113</v>
      </c>
      <c r="G43" s="30">
        <f>'№7 расход,24г'!F43</f>
        <v>0</v>
      </c>
    </row>
    <row r="44" spans="1:7" s="24" customFormat="1" ht="30" customHeight="1">
      <c r="A44" s="133" t="s">
        <v>620</v>
      </c>
      <c r="B44" s="226" t="s">
        <v>27</v>
      </c>
      <c r="C44" s="17" t="s">
        <v>212</v>
      </c>
      <c r="D44" s="17" t="s">
        <v>403</v>
      </c>
      <c r="E44" s="148" t="s">
        <v>622</v>
      </c>
      <c r="F44" s="17"/>
      <c r="G44" s="29">
        <f>G45</f>
        <v>327000</v>
      </c>
    </row>
    <row r="45" spans="1:7" ht="25.5">
      <c r="A45" s="134" t="s">
        <v>621</v>
      </c>
      <c r="B45" s="143" t="s">
        <v>27</v>
      </c>
      <c r="C45" s="21" t="s">
        <v>212</v>
      </c>
      <c r="D45" s="21" t="s">
        <v>403</v>
      </c>
      <c r="E45" s="192" t="s">
        <v>624</v>
      </c>
      <c r="F45" s="21"/>
      <c r="G45" s="30">
        <f>G46+G47</f>
        <v>327000</v>
      </c>
    </row>
    <row r="46" spans="1:7" ht="29.25" customHeight="1">
      <c r="A46" s="134" t="s">
        <v>123</v>
      </c>
      <c r="B46" s="143" t="s">
        <v>27</v>
      </c>
      <c r="C46" s="21" t="s">
        <v>212</v>
      </c>
      <c r="D46" s="21" t="s">
        <v>403</v>
      </c>
      <c r="E46" s="192" t="s">
        <v>623</v>
      </c>
      <c r="F46" s="21" t="s">
        <v>113</v>
      </c>
      <c r="G46" s="30">
        <v>327000</v>
      </c>
    </row>
    <row r="47" spans="1:7" ht="29.25" customHeight="1">
      <c r="A47" s="134" t="s">
        <v>124</v>
      </c>
      <c r="B47" s="143" t="s">
        <v>27</v>
      </c>
      <c r="C47" s="21" t="s">
        <v>212</v>
      </c>
      <c r="D47" s="21" t="s">
        <v>403</v>
      </c>
      <c r="E47" s="192" t="s">
        <v>623</v>
      </c>
      <c r="F47" s="21" t="s">
        <v>118</v>
      </c>
      <c r="G47" s="30">
        <v>0</v>
      </c>
    </row>
    <row r="48" spans="1:7" ht="29.25" customHeight="1">
      <c r="A48" s="58" t="s">
        <v>666</v>
      </c>
      <c r="B48" s="143" t="s">
        <v>27</v>
      </c>
      <c r="C48" s="21" t="s">
        <v>212</v>
      </c>
      <c r="D48" s="21" t="s">
        <v>403</v>
      </c>
      <c r="E48" s="177" t="s">
        <v>660</v>
      </c>
      <c r="F48" s="177"/>
      <c r="G48" s="29">
        <f>G49</f>
        <v>0</v>
      </c>
    </row>
    <row r="49" spans="1:7" ht="29.25" customHeight="1">
      <c r="A49" s="136" t="s">
        <v>662</v>
      </c>
      <c r="B49" s="143" t="s">
        <v>27</v>
      </c>
      <c r="C49" s="21" t="s">
        <v>212</v>
      </c>
      <c r="D49" s="21" t="s">
        <v>403</v>
      </c>
      <c r="E49" s="179" t="s">
        <v>661</v>
      </c>
      <c r="F49" s="177"/>
      <c r="G49" s="30">
        <f>G50</f>
        <v>0</v>
      </c>
    </row>
    <row r="50" spans="1:7" ht="29.25" customHeight="1">
      <c r="A50" s="134" t="s">
        <v>123</v>
      </c>
      <c r="B50" s="143" t="s">
        <v>27</v>
      </c>
      <c r="C50" s="21" t="s">
        <v>212</v>
      </c>
      <c r="D50" s="21" t="s">
        <v>403</v>
      </c>
      <c r="E50" s="179" t="s">
        <v>661</v>
      </c>
      <c r="F50" s="179" t="s">
        <v>113</v>
      </c>
      <c r="G50" s="30">
        <v>0</v>
      </c>
    </row>
    <row r="51" spans="1:7" ht="38.25">
      <c r="A51" s="58" t="s">
        <v>374</v>
      </c>
      <c r="B51" s="143" t="s">
        <v>27</v>
      </c>
      <c r="C51" s="17" t="s">
        <v>212</v>
      </c>
      <c r="D51" s="17">
        <v>13</v>
      </c>
      <c r="E51" s="17" t="s">
        <v>248</v>
      </c>
      <c r="F51" s="17"/>
      <c r="G51" s="29">
        <f>G52</f>
        <v>2933000</v>
      </c>
    </row>
    <row r="52" spans="1:7" ht="38.25">
      <c r="A52" s="58" t="s">
        <v>377</v>
      </c>
      <c r="B52" s="143" t="s">
        <v>27</v>
      </c>
      <c r="C52" s="17" t="s">
        <v>212</v>
      </c>
      <c r="D52" s="17">
        <v>13</v>
      </c>
      <c r="E52" s="17" t="s">
        <v>247</v>
      </c>
      <c r="F52" s="17"/>
      <c r="G52" s="29">
        <f>G57+G53</f>
        <v>2933000</v>
      </c>
    </row>
    <row r="53" spans="1:7" ht="25.5">
      <c r="A53" s="58" t="s">
        <v>415</v>
      </c>
      <c r="B53" s="143" t="s">
        <v>27</v>
      </c>
      <c r="C53" s="17" t="s">
        <v>212</v>
      </c>
      <c r="D53" s="17">
        <v>13</v>
      </c>
      <c r="E53" s="17" t="s">
        <v>277</v>
      </c>
      <c r="F53" s="17"/>
      <c r="G53" s="29">
        <f>G54+G55+G56</f>
        <v>2917000</v>
      </c>
    </row>
    <row r="54" spans="1:7" ht="25.5">
      <c r="A54" s="134" t="s">
        <v>120</v>
      </c>
      <c r="B54" s="143" t="s">
        <v>27</v>
      </c>
      <c r="C54" s="21" t="s">
        <v>213</v>
      </c>
      <c r="D54" s="21">
        <v>12</v>
      </c>
      <c r="E54" s="21" t="s">
        <v>277</v>
      </c>
      <c r="F54" s="21" t="s">
        <v>116</v>
      </c>
      <c r="G54" s="30">
        <f>'№7 расход,24г'!F54</f>
        <v>2680000</v>
      </c>
    </row>
    <row r="55" spans="1:7" ht="25.5">
      <c r="A55" s="134" t="s">
        <v>123</v>
      </c>
      <c r="B55" s="143" t="s">
        <v>27</v>
      </c>
      <c r="C55" s="21" t="s">
        <v>212</v>
      </c>
      <c r="D55" s="21" t="s">
        <v>403</v>
      </c>
      <c r="E55" s="21" t="s">
        <v>277</v>
      </c>
      <c r="F55" s="21" t="s">
        <v>113</v>
      </c>
      <c r="G55" s="30">
        <f>'№7 расход,24г'!F55</f>
        <v>237000</v>
      </c>
    </row>
    <row r="56" spans="1:7" ht="15.75">
      <c r="A56" s="134" t="s">
        <v>124</v>
      </c>
      <c r="B56" s="143" t="s">
        <v>27</v>
      </c>
      <c r="C56" s="21" t="s">
        <v>212</v>
      </c>
      <c r="D56" s="21" t="s">
        <v>403</v>
      </c>
      <c r="E56" s="21" t="s">
        <v>277</v>
      </c>
      <c r="F56" s="21" t="s">
        <v>118</v>
      </c>
      <c r="G56" s="30">
        <f>'№7 расход,24г'!F56</f>
        <v>0</v>
      </c>
    </row>
    <row r="57" spans="1:7" ht="25.5">
      <c r="A57" s="58" t="s">
        <v>230</v>
      </c>
      <c r="B57" s="143" t="s">
        <v>27</v>
      </c>
      <c r="C57" s="17" t="s">
        <v>212</v>
      </c>
      <c r="D57" s="17">
        <v>13</v>
      </c>
      <c r="E57" s="17" t="s">
        <v>276</v>
      </c>
      <c r="F57" s="17"/>
      <c r="G57" s="29">
        <f>G58+G59</f>
        <v>16000</v>
      </c>
    </row>
    <row r="58" spans="1:7" ht="25.5">
      <c r="A58" s="134" t="s">
        <v>123</v>
      </c>
      <c r="B58" s="143" t="s">
        <v>27</v>
      </c>
      <c r="C58" s="21" t="s">
        <v>212</v>
      </c>
      <c r="D58" s="21" t="s">
        <v>403</v>
      </c>
      <c r="E58" s="21" t="s">
        <v>276</v>
      </c>
      <c r="F58" s="21" t="s">
        <v>113</v>
      </c>
      <c r="G58" s="30">
        <v>15000</v>
      </c>
    </row>
    <row r="59" spans="1:7" ht="15.75">
      <c r="A59" s="59" t="s">
        <v>124</v>
      </c>
      <c r="B59" s="143" t="s">
        <v>27</v>
      </c>
      <c r="C59" s="21" t="s">
        <v>212</v>
      </c>
      <c r="D59" s="21" t="s">
        <v>403</v>
      </c>
      <c r="E59" s="21" t="s">
        <v>276</v>
      </c>
      <c r="F59" s="21" t="s">
        <v>118</v>
      </c>
      <c r="G59" s="30">
        <v>1000</v>
      </c>
    </row>
    <row r="60" spans="1:7" ht="16.5">
      <c r="A60" s="65" t="s">
        <v>186</v>
      </c>
      <c r="B60" s="144" t="s">
        <v>27</v>
      </c>
      <c r="C60" s="64" t="s">
        <v>214</v>
      </c>
      <c r="D60" s="64"/>
      <c r="E60" s="64"/>
      <c r="F60" s="64"/>
      <c r="G60" s="66">
        <f>G61</f>
        <v>210600</v>
      </c>
    </row>
    <row r="61" spans="1:7" ht="15.75">
      <c r="A61" s="58" t="s">
        <v>381</v>
      </c>
      <c r="B61" s="143" t="s">
        <v>27</v>
      </c>
      <c r="C61" s="17" t="s">
        <v>214</v>
      </c>
      <c r="D61" s="17" t="s">
        <v>215</v>
      </c>
      <c r="E61" s="17"/>
      <c r="F61" s="17"/>
      <c r="G61" s="29">
        <f>G62</f>
        <v>210600</v>
      </c>
    </row>
    <row r="62" spans="1:7" ht="38.25">
      <c r="A62" s="58" t="s">
        <v>374</v>
      </c>
      <c r="B62" s="143" t="s">
        <v>27</v>
      </c>
      <c r="C62" s="17" t="s">
        <v>214</v>
      </c>
      <c r="D62" s="17" t="s">
        <v>215</v>
      </c>
      <c r="E62" s="17" t="s">
        <v>248</v>
      </c>
      <c r="F62" s="17"/>
      <c r="G62" s="29">
        <f>G63</f>
        <v>210600</v>
      </c>
    </row>
    <row r="63" spans="1:7" ht="38.25">
      <c r="A63" s="58" t="s">
        <v>377</v>
      </c>
      <c r="B63" s="143" t="s">
        <v>27</v>
      </c>
      <c r="C63" s="17" t="s">
        <v>214</v>
      </c>
      <c r="D63" s="17" t="s">
        <v>215</v>
      </c>
      <c r="E63" s="17" t="s">
        <v>247</v>
      </c>
      <c r="F63" s="17"/>
      <c r="G63" s="29">
        <f>G64</f>
        <v>210600</v>
      </c>
    </row>
    <row r="64" spans="1:7" ht="25.5">
      <c r="A64" s="58" t="s">
        <v>382</v>
      </c>
      <c r="B64" s="143" t="s">
        <v>27</v>
      </c>
      <c r="C64" s="17" t="s">
        <v>214</v>
      </c>
      <c r="D64" s="17" t="s">
        <v>215</v>
      </c>
      <c r="E64" s="17" t="s">
        <v>250</v>
      </c>
      <c r="F64" s="17"/>
      <c r="G64" s="29">
        <f>G65+G66</f>
        <v>210600</v>
      </c>
    </row>
    <row r="65" spans="1:7" ht="25.5">
      <c r="A65" s="134" t="s">
        <v>120</v>
      </c>
      <c r="B65" s="143" t="s">
        <v>27</v>
      </c>
      <c r="C65" s="21" t="s">
        <v>214</v>
      </c>
      <c r="D65" s="21" t="s">
        <v>215</v>
      </c>
      <c r="E65" s="21" t="s">
        <v>250</v>
      </c>
      <c r="F65" s="21" t="s">
        <v>116</v>
      </c>
      <c r="G65" s="30">
        <f>'№7 расход,24г'!F65</f>
        <v>210600</v>
      </c>
    </row>
    <row r="66" spans="1:7" ht="25.5">
      <c r="A66" s="134" t="s">
        <v>123</v>
      </c>
      <c r="B66" s="143" t="s">
        <v>27</v>
      </c>
      <c r="C66" s="21" t="s">
        <v>214</v>
      </c>
      <c r="D66" s="21" t="s">
        <v>215</v>
      </c>
      <c r="E66" s="21" t="s">
        <v>250</v>
      </c>
      <c r="F66" s="21" t="s">
        <v>113</v>
      </c>
      <c r="G66" s="30">
        <v>0</v>
      </c>
    </row>
    <row r="67" spans="1:7" ht="33">
      <c r="A67" s="65" t="s">
        <v>383</v>
      </c>
      <c r="B67" s="144" t="s">
        <v>27</v>
      </c>
      <c r="C67" s="64" t="s">
        <v>215</v>
      </c>
      <c r="D67" s="64"/>
      <c r="E67" s="64"/>
      <c r="F67" s="64"/>
      <c r="G67" s="66">
        <f>G68+G73+G89</f>
        <v>204383.84</v>
      </c>
    </row>
    <row r="68" spans="1:7" ht="0.75" customHeight="1">
      <c r="A68" s="58" t="s">
        <v>384</v>
      </c>
      <c r="B68" s="143" t="s">
        <v>27</v>
      </c>
      <c r="C68" s="17" t="s">
        <v>215</v>
      </c>
      <c r="D68" s="17" t="s">
        <v>220</v>
      </c>
      <c r="E68" s="17"/>
      <c r="F68" s="17"/>
      <c r="G68" s="29">
        <f>G69</f>
        <v>0</v>
      </c>
    </row>
    <row r="69" spans="1:7" ht="38.25" hidden="1">
      <c r="A69" s="58" t="s">
        <v>374</v>
      </c>
      <c r="B69" s="143" t="s">
        <v>27</v>
      </c>
      <c r="C69" s="17" t="s">
        <v>215</v>
      </c>
      <c r="D69" s="17" t="s">
        <v>220</v>
      </c>
      <c r="E69" s="17" t="s">
        <v>248</v>
      </c>
      <c r="F69" s="17"/>
      <c r="G69" s="29">
        <f>G70</f>
        <v>0</v>
      </c>
    </row>
    <row r="70" spans="1:7" ht="38.25" hidden="1">
      <c r="A70" s="58" t="s">
        <v>377</v>
      </c>
      <c r="B70" s="143" t="s">
        <v>27</v>
      </c>
      <c r="C70" s="17" t="s">
        <v>215</v>
      </c>
      <c r="D70" s="17" t="s">
        <v>220</v>
      </c>
      <c r="E70" s="17" t="s">
        <v>247</v>
      </c>
      <c r="F70" s="17"/>
      <c r="G70" s="29">
        <f>G71</f>
        <v>0</v>
      </c>
    </row>
    <row r="71" spans="1:7" ht="38.25" hidden="1">
      <c r="A71" s="58" t="s">
        <v>385</v>
      </c>
      <c r="B71" s="143" t="s">
        <v>27</v>
      </c>
      <c r="C71" s="17" t="s">
        <v>215</v>
      </c>
      <c r="D71" s="17" t="s">
        <v>220</v>
      </c>
      <c r="E71" s="17" t="s">
        <v>259</v>
      </c>
      <c r="F71" s="17"/>
      <c r="G71" s="29">
        <f>G72</f>
        <v>0</v>
      </c>
    </row>
    <row r="72" spans="1:7" ht="25.5" hidden="1">
      <c r="A72" s="134" t="s">
        <v>123</v>
      </c>
      <c r="B72" s="143" t="s">
        <v>27</v>
      </c>
      <c r="C72" s="21" t="s">
        <v>215</v>
      </c>
      <c r="D72" s="21" t="s">
        <v>220</v>
      </c>
      <c r="E72" s="21" t="s">
        <v>259</v>
      </c>
      <c r="F72" s="21" t="s">
        <v>113</v>
      </c>
      <c r="G72" s="30">
        <v>0</v>
      </c>
    </row>
    <row r="73" spans="1:7" ht="15.75">
      <c r="A73" s="58" t="s">
        <v>188</v>
      </c>
      <c r="B73" s="143" t="s">
        <v>27</v>
      </c>
      <c r="C73" s="17" t="s">
        <v>215</v>
      </c>
      <c r="D73" s="17">
        <v>10</v>
      </c>
      <c r="E73" s="17"/>
      <c r="F73" s="17"/>
      <c r="G73" s="29">
        <f>G77+G74+G86</f>
        <v>204383.84</v>
      </c>
    </row>
    <row r="74" spans="1:7" ht="39">
      <c r="A74" s="138" t="s">
        <v>607</v>
      </c>
      <c r="B74" s="143" t="s">
        <v>27</v>
      </c>
      <c r="C74" s="17" t="s">
        <v>215</v>
      </c>
      <c r="D74" s="17" t="s">
        <v>404</v>
      </c>
      <c r="E74" s="140" t="s">
        <v>134</v>
      </c>
      <c r="F74" s="17"/>
      <c r="G74" s="29">
        <f>G75</f>
        <v>1000</v>
      </c>
    </row>
    <row r="75" spans="1:7" ht="38.25">
      <c r="A75" s="137" t="s">
        <v>131</v>
      </c>
      <c r="B75" s="143" t="s">
        <v>27</v>
      </c>
      <c r="C75" s="21" t="s">
        <v>215</v>
      </c>
      <c r="D75" s="21" t="s">
        <v>404</v>
      </c>
      <c r="E75" s="139" t="s">
        <v>132</v>
      </c>
      <c r="F75" s="21"/>
      <c r="G75" s="30">
        <f>G76</f>
        <v>1000</v>
      </c>
    </row>
    <row r="76" spans="1:7" ht="25.5">
      <c r="A76" s="137" t="s">
        <v>184</v>
      </c>
      <c r="B76" s="143" t="s">
        <v>27</v>
      </c>
      <c r="C76" s="21" t="s">
        <v>215</v>
      </c>
      <c r="D76" s="21" t="s">
        <v>404</v>
      </c>
      <c r="E76" s="139" t="s">
        <v>133</v>
      </c>
      <c r="F76" s="21" t="s">
        <v>113</v>
      </c>
      <c r="G76" s="30">
        <v>1000</v>
      </c>
    </row>
    <row r="77" spans="1:7" ht="38.25">
      <c r="A77" s="58" t="s">
        <v>374</v>
      </c>
      <c r="B77" s="143" t="s">
        <v>27</v>
      </c>
      <c r="C77" s="17" t="s">
        <v>215</v>
      </c>
      <c r="D77" s="17" t="s">
        <v>404</v>
      </c>
      <c r="E77" s="17" t="s">
        <v>248</v>
      </c>
      <c r="F77" s="17"/>
      <c r="G77" s="29">
        <f>G78</f>
        <v>165000</v>
      </c>
    </row>
    <row r="78" spans="1:7" ht="38.25">
      <c r="A78" s="58" t="s">
        <v>377</v>
      </c>
      <c r="B78" s="143" t="s">
        <v>27</v>
      </c>
      <c r="C78" s="17" t="s">
        <v>215</v>
      </c>
      <c r="D78" s="17" t="s">
        <v>404</v>
      </c>
      <c r="E78" s="17" t="s">
        <v>247</v>
      </c>
      <c r="F78" s="17"/>
      <c r="G78" s="29">
        <f>G79+G81</f>
        <v>165000</v>
      </c>
    </row>
    <row r="79" spans="1:7" ht="37.5" customHeight="1">
      <c r="A79" s="58" t="s">
        <v>385</v>
      </c>
      <c r="B79" s="143" t="s">
        <v>27</v>
      </c>
      <c r="C79" s="17" t="s">
        <v>215</v>
      </c>
      <c r="D79" s="17" t="s">
        <v>404</v>
      </c>
      <c r="E79" s="17" t="s">
        <v>259</v>
      </c>
      <c r="F79" s="17"/>
      <c r="G79" s="29">
        <f>G80</f>
        <v>15000</v>
      </c>
    </row>
    <row r="80" spans="1:7" ht="33" customHeight="1">
      <c r="A80" s="134" t="s">
        <v>123</v>
      </c>
      <c r="B80" s="143" t="s">
        <v>27</v>
      </c>
      <c r="C80" s="21" t="s">
        <v>215</v>
      </c>
      <c r="D80" s="21" t="s">
        <v>404</v>
      </c>
      <c r="E80" s="21" t="s">
        <v>259</v>
      </c>
      <c r="F80" s="21" t="s">
        <v>113</v>
      </c>
      <c r="G80" s="30">
        <v>15000</v>
      </c>
    </row>
    <row r="81" spans="1:7" ht="38.25">
      <c r="A81" s="58" t="s">
        <v>386</v>
      </c>
      <c r="B81" s="143" t="s">
        <v>27</v>
      </c>
      <c r="C81" s="17" t="s">
        <v>215</v>
      </c>
      <c r="D81" s="17">
        <v>10</v>
      </c>
      <c r="E81" s="17" t="s">
        <v>260</v>
      </c>
      <c r="F81" s="17"/>
      <c r="G81" s="29">
        <f>G82+G85+G83</f>
        <v>150000</v>
      </c>
    </row>
    <row r="82" spans="1:7" ht="24.75" customHeight="1">
      <c r="A82" s="134" t="s">
        <v>123</v>
      </c>
      <c r="B82" s="143" t="s">
        <v>27</v>
      </c>
      <c r="C82" s="21" t="s">
        <v>215</v>
      </c>
      <c r="D82" s="21" t="s">
        <v>404</v>
      </c>
      <c r="E82" s="21" t="s">
        <v>260</v>
      </c>
      <c r="F82" s="21" t="s">
        <v>113</v>
      </c>
      <c r="G82" s="30">
        <f>'№7 расход,24г'!F83</f>
        <v>150000</v>
      </c>
    </row>
    <row r="83" spans="1:7" ht="0.75" customHeight="1" hidden="1">
      <c r="A83" s="59" t="s">
        <v>126</v>
      </c>
      <c r="B83" s="143" t="s">
        <v>27</v>
      </c>
      <c r="C83" s="21" t="s">
        <v>215</v>
      </c>
      <c r="D83" s="21" t="s">
        <v>404</v>
      </c>
      <c r="E83" s="21" t="s">
        <v>260</v>
      </c>
      <c r="F83" s="21" t="s">
        <v>119</v>
      </c>
      <c r="G83" s="30">
        <f>G84</f>
        <v>0</v>
      </c>
    </row>
    <row r="84" spans="1:7" ht="25.5" hidden="1">
      <c r="A84" s="59" t="s">
        <v>327</v>
      </c>
      <c r="B84" s="143" t="s">
        <v>27</v>
      </c>
      <c r="C84" s="21" t="s">
        <v>215</v>
      </c>
      <c r="D84" s="21" t="s">
        <v>404</v>
      </c>
      <c r="E84" s="21" t="s">
        <v>260</v>
      </c>
      <c r="F84" s="21" t="s">
        <v>323</v>
      </c>
      <c r="G84" s="30">
        <v>0</v>
      </c>
    </row>
    <row r="85" spans="1:7" ht="15.75" hidden="1">
      <c r="A85" s="59" t="s">
        <v>125</v>
      </c>
      <c r="B85" s="143" t="s">
        <v>27</v>
      </c>
      <c r="C85" s="21" t="s">
        <v>215</v>
      </c>
      <c r="D85" s="21" t="s">
        <v>404</v>
      </c>
      <c r="E85" s="21" t="s">
        <v>260</v>
      </c>
      <c r="F85" s="21" t="s">
        <v>101</v>
      </c>
      <c r="G85" s="30">
        <v>0</v>
      </c>
    </row>
    <row r="86" spans="1:7" ht="15.75">
      <c r="A86" s="58" t="s">
        <v>107</v>
      </c>
      <c r="B86" s="143" t="s">
        <v>27</v>
      </c>
      <c r="C86" s="17" t="s">
        <v>215</v>
      </c>
      <c r="D86" s="17" t="s">
        <v>404</v>
      </c>
      <c r="E86" s="17" t="s">
        <v>584</v>
      </c>
      <c r="F86" s="17"/>
      <c r="G86" s="29">
        <f>SUM(G88)</f>
        <v>38383.84</v>
      </c>
    </row>
    <row r="87" spans="1:7" ht="25.5">
      <c r="A87" s="134" t="s">
        <v>123</v>
      </c>
      <c r="B87" s="143" t="s">
        <v>27</v>
      </c>
      <c r="C87" s="21" t="s">
        <v>215</v>
      </c>
      <c r="D87" s="21" t="s">
        <v>404</v>
      </c>
      <c r="E87" s="21" t="s">
        <v>584</v>
      </c>
      <c r="F87" s="21" t="s">
        <v>113</v>
      </c>
      <c r="G87" s="29">
        <f>G88</f>
        <v>38383.84</v>
      </c>
    </row>
    <row r="88" spans="1:7" ht="25.5">
      <c r="A88" s="59" t="s">
        <v>379</v>
      </c>
      <c r="B88" s="143" t="s">
        <v>27</v>
      </c>
      <c r="C88" s="21" t="s">
        <v>215</v>
      </c>
      <c r="D88" s="21" t="s">
        <v>404</v>
      </c>
      <c r="E88" s="21" t="s">
        <v>584</v>
      </c>
      <c r="F88" s="21" t="s">
        <v>402</v>
      </c>
      <c r="G88" s="30">
        <v>38383.84</v>
      </c>
    </row>
    <row r="89" spans="1:7" ht="28.5">
      <c r="A89" s="15" t="s">
        <v>93</v>
      </c>
      <c r="B89" s="143" t="s">
        <v>27</v>
      </c>
      <c r="C89" s="17" t="s">
        <v>215</v>
      </c>
      <c r="D89" s="17" t="s">
        <v>88</v>
      </c>
      <c r="E89" s="17"/>
      <c r="F89" s="17"/>
      <c r="G89" s="29">
        <f>G90</f>
        <v>0</v>
      </c>
    </row>
    <row r="90" spans="1:7" ht="38.25">
      <c r="A90" s="162" t="s">
        <v>605</v>
      </c>
      <c r="B90" s="143" t="s">
        <v>27</v>
      </c>
      <c r="C90" s="17" t="s">
        <v>215</v>
      </c>
      <c r="D90" s="17" t="s">
        <v>88</v>
      </c>
      <c r="E90" s="17" t="s">
        <v>258</v>
      </c>
      <c r="F90" s="17"/>
      <c r="G90" s="29">
        <f>G91</f>
        <v>0</v>
      </c>
    </row>
    <row r="91" spans="1:7" ht="25.5">
      <c r="A91" s="58" t="s">
        <v>257</v>
      </c>
      <c r="B91" s="143" t="s">
        <v>27</v>
      </c>
      <c r="C91" s="17" t="s">
        <v>215</v>
      </c>
      <c r="D91" s="17" t="s">
        <v>88</v>
      </c>
      <c r="E91" s="17" t="s">
        <v>256</v>
      </c>
      <c r="F91" s="17"/>
      <c r="G91" s="29">
        <f>G92</f>
        <v>0</v>
      </c>
    </row>
    <row r="92" spans="1:7" ht="25.5">
      <c r="A92" s="58" t="s">
        <v>380</v>
      </c>
      <c r="B92" s="143" t="s">
        <v>27</v>
      </c>
      <c r="C92" s="17" t="s">
        <v>215</v>
      </c>
      <c r="D92" s="17" t="s">
        <v>88</v>
      </c>
      <c r="E92" s="17" t="s">
        <v>255</v>
      </c>
      <c r="F92" s="17"/>
      <c r="G92" s="29">
        <f>G93</f>
        <v>0</v>
      </c>
    </row>
    <row r="93" spans="1:7" ht="25.5">
      <c r="A93" s="134" t="s">
        <v>123</v>
      </c>
      <c r="B93" s="143" t="s">
        <v>27</v>
      </c>
      <c r="C93" s="21" t="s">
        <v>215</v>
      </c>
      <c r="D93" s="21" t="s">
        <v>88</v>
      </c>
      <c r="E93" s="21" t="s">
        <v>255</v>
      </c>
      <c r="F93" s="21" t="s">
        <v>113</v>
      </c>
      <c r="G93" s="30">
        <f>'№7 расход,24г'!F94</f>
        <v>0</v>
      </c>
    </row>
    <row r="94" spans="1:7" ht="16.5">
      <c r="A94" s="65" t="s">
        <v>189</v>
      </c>
      <c r="B94" s="144" t="s">
        <v>27</v>
      </c>
      <c r="C94" s="64" t="s">
        <v>216</v>
      </c>
      <c r="D94" s="64"/>
      <c r="E94" s="64"/>
      <c r="F94" s="64"/>
      <c r="G94" s="66">
        <f>G95+G116+G100</f>
        <v>10335159.6</v>
      </c>
    </row>
    <row r="95" spans="1:7" ht="15.75">
      <c r="A95" s="58" t="s">
        <v>190</v>
      </c>
      <c r="B95" s="143" t="s">
        <v>27</v>
      </c>
      <c r="C95" s="17" t="s">
        <v>216</v>
      </c>
      <c r="D95" s="17" t="s">
        <v>212</v>
      </c>
      <c r="E95" s="17"/>
      <c r="F95" s="17"/>
      <c r="G95" s="29">
        <f>G96</f>
        <v>0</v>
      </c>
    </row>
    <row r="96" spans="1:7" ht="25.5">
      <c r="A96" s="118" t="s">
        <v>596</v>
      </c>
      <c r="B96" s="143" t="s">
        <v>27</v>
      </c>
      <c r="C96" s="17" t="s">
        <v>216</v>
      </c>
      <c r="D96" s="17" t="s">
        <v>212</v>
      </c>
      <c r="E96" s="17" t="s">
        <v>252</v>
      </c>
      <c r="F96" s="17"/>
      <c r="G96" s="29">
        <f>G97</f>
        <v>0</v>
      </c>
    </row>
    <row r="97" spans="1:7" ht="25.5">
      <c r="A97" s="118" t="s">
        <v>254</v>
      </c>
      <c r="B97" s="143" t="s">
        <v>27</v>
      </c>
      <c r="C97" s="17" t="s">
        <v>216</v>
      </c>
      <c r="D97" s="17" t="s">
        <v>212</v>
      </c>
      <c r="E97" s="17" t="s">
        <v>253</v>
      </c>
      <c r="F97" s="17"/>
      <c r="G97" s="29">
        <f>G98</f>
        <v>0</v>
      </c>
    </row>
    <row r="98" spans="1:7" ht="25.5">
      <c r="A98" s="58" t="s">
        <v>191</v>
      </c>
      <c r="B98" s="143" t="s">
        <v>27</v>
      </c>
      <c r="C98" s="17" t="s">
        <v>216</v>
      </c>
      <c r="D98" s="17" t="s">
        <v>212</v>
      </c>
      <c r="E98" s="17" t="s">
        <v>251</v>
      </c>
      <c r="F98" s="17"/>
      <c r="G98" s="29">
        <f>G99</f>
        <v>0</v>
      </c>
    </row>
    <row r="99" spans="1:7" ht="25.5">
      <c r="A99" s="134" t="s">
        <v>123</v>
      </c>
      <c r="B99" s="143" t="s">
        <v>27</v>
      </c>
      <c r="C99" s="21" t="s">
        <v>216</v>
      </c>
      <c r="D99" s="21" t="s">
        <v>212</v>
      </c>
      <c r="E99" s="21" t="s">
        <v>251</v>
      </c>
      <c r="F99" s="21" t="s">
        <v>113</v>
      </c>
      <c r="G99" s="30">
        <f>'№7 расход,24г'!F100</f>
        <v>0</v>
      </c>
    </row>
    <row r="100" spans="1:7" ht="13.5" customHeight="1">
      <c r="A100" s="58" t="s">
        <v>293</v>
      </c>
      <c r="B100" s="143" t="s">
        <v>27</v>
      </c>
      <c r="C100" s="125" t="s">
        <v>216</v>
      </c>
      <c r="D100" s="125" t="s">
        <v>220</v>
      </c>
      <c r="E100" s="17"/>
      <c r="F100" s="56"/>
      <c r="G100" s="29">
        <f>G108+G107</f>
        <v>10300159.6</v>
      </c>
    </row>
    <row r="101" spans="1:7" ht="51" hidden="1">
      <c r="A101" s="62" t="s">
        <v>365</v>
      </c>
      <c r="B101" s="143" t="s">
        <v>27</v>
      </c>
      <c r="C101" s="126" t="s">
        <v>216</v>
      </c>
      <c r="D101" s="126" t="s">
        <v>220</v>
      </c>
      <c r="E101" s="119" t="s">
        <v>266</v>
      </c>
      <c r="F101" s="88"/>
      <c r="G101" s="87">
        <f>SUM(G102)</f>
        <v>0</v>
      </c>
    </row>
    <row r="102" spans="1:7" ht="25.5" hidden="1">
      <c r="A102" s="62" t="s">
        <v>366</v>
      </c>
      <c r="B102" s="143" t="s">
        <v>27</v>
      </c>
      <c r="C102" s="126" t="s">
        <v>216</v>
      </c>
      <c r="D102" s="126" t="s">
        <v>220</v>
      </c>
      <c r="E102" s="119" t="s">
        <v>267</v>
      </c>
      <c r="F102" s="88"/>
      <c r="G102" s="87">
        <f>SUM(G103)</f>
        <v>0</v>
      </c>
    </row>
    <row r="103" spans="1:7" ht="25.5" hidden="1">
      <c r="A103" s="62" t="s">
        <v>367</v>
      </c>
      <c r="B103" s="143" t="s">
        <v>27</v>
      </c>
      <c r="C103" s="126" t="s">
        <v>216</v>
      </c>
      <c r="D103" s="126" t="s">
        <v>220</v>
      </c>
      <c r="E103" s="119" t="s">
        <v>369</v>
      </c>
      <c r="F103" s="88"/>
      <c r="G103" s="87">
        <f>SUM(G104)</f>
        <v>0</v>
      </c>
    </row>
    <row r="104" spans="1:7" ht="25.5" hidden="1">
      <c r="A104" s="62" t="s">
        <v>368</v>
      </c>
      <c r="B104" s="143" t="s">
        <v>27</v>
      </c>
      <c r="C104" s="126" t="s">
        <v>216</v>
      </c>
      <c r="D104" s="126" t="s">
        <v>220</v>
      </c>
      <c r="E104" s="119" t="s">
        <v>370</v>
      </c>
      <c r="F104" s="88"/>
      <c r="G104" s="87">
        <f>SUM(G105)</f>
        <v>0</v>
      </c>
    </row>
    <row r="105" spans="1:7" ht="25.5" hidden="1">
      <c r="A105" s="90" t="s">
        <v>379</v>
      </c>
      <c r="B105" s="143" t="s">
        <v>27</v>
      </c>
      <c r="C105" s="127" t="s">
        <v>216</v>
      </c>
      <c r="D105" s="127" t="s">
        <v>220</v>
      </c>
      <c r="E105" s="120" t="s">
        <v>370</v>
      </c>
      <c r="F105" s="89" t="s">
        <v>402</v>
      </c>
      <c r="G105" s="121"/>
    </row>
    <row r="106" spans="1:7" ht="38.25">
      <c r="A106" s="58" t="s">
        <v>374</v>
      </c>
      <c r="B106" s="143" t="s">
        <v>27</v>
      </c>
      <c r="C106" s="125" t="s">
        <v>216</v>
      </c>
      <c r="D106" s="125" t="s">
        <v>220</v>
      </c>
      <c r="E106" s="17" t="s">
        <v>248</v>
      </c>
      <c r="F106" s="56"/>
      <c r="G106" s="29">
        <f>G107</f>
        <v>9800159.6</v>
      </c>
    </row>
    <row r="107" spans="1:7" ht="38.25">
      <c r="A107" s="58" t="s">
        <v>377</v>
      </c>
      <c r="B107" s="143" t="s">
        <v>27</v>
      </c>
      <c r="C107" s="125" t="s">
        <v>216</v>
      </c>
      <c r="D107" s="125" t="s">
        <v>220</v>
      </c>
      <c r="E107" s="17" t="s">
        <v>247</v>
      </c>
      <c r="F107" s="56"/>
      <c r="G107" s="29">
        <f>G111+G114</f>
        <v>9800159.6</v>
      </c>
    </row>
    <row r="108" spans="1:7" ht="15.75">
      <c r="A108" s="133" t="s">
        <v>608</v>
      </c>
      <c r="B108" s="143" t="s">
        <v>27</v>
      </c>
      <c r="C108" s="125" t="s">
        <v>216</v>
      </c>
      <c r="D108" s="125" t="s">
        <v>220</v>
      </c>
      <c r="E108" s="17" t="s">
        <v>138</v>
      </c>
      <c r="F108" s="56"/>
      <c r="G108" s="29">
        <f>G109</f>
        <v>500000</v>
      </c>
    </row>
    <row r="109" spans="1:7" ht="15.75">
      <c r="A109" s="134" t="s">
        <v>136</v>
      </c>
      <c r="B109" s="143" t="s">
        <v>27</v>
      </c>
      <c r="C109" s="21" t="s">
        <v>216</v>
      </c>
      <c r="D109" s="21" t="s">
        <v>220</v>
      </c>
      <c r="E109" s="21" t="s">
        <v>137</v>
      </c>
      <c r="F109" s="56"/>
      <c r="G109" s="30">
        <f>G110</f>
        <v>500000</v>
      </c>
    </row>
    <row r="110" spans="1:7" ht="25.5">
      <c r="A110" s="134" t="s">
        <v>111</v>
      </c>
      <c r="B110" s="143" t="s">
        <v>27</v>
      </c>
      <c r="C110" s="21" t="s">
        <v>216</v>
      </c>
      <c r="D110" s="21" t="s">
        <v>220</v>
      </c>
      <c r="E110" s="21" t="s">
        <v>137</v>
      </c>
      <c r="F110" s="57" t="s">
        <v>113</v>
      </c>
      <c r="G110" s="30">
        <v>500000</v>
      </c>
    </row>
    <row r="111" spans="1:7" ht="25.5">
      <c r="A111" s="61" t="s">
        <v>465</v>
      </c>
      <c r="B111" s="143" t="s">
        <v>27</v>
      </c>
      <c r="C111" s="125" t="s">
        <v>216</v>
      </c>
      <c r="D111" s="125" t="s">
        <v>220</v>
      </c>
      <c r="E111" s="17" t="s">
        <v>466</v>
      </c>
      <c r="F111" s="56"/>
      <c r="G111" s="29">
        <f>G112+G113</f>
        <v>204200</v>
      </c>
    </row>
    <row r="112" spans="1:7" ht="25.5">
      <c r="A112" s="134" t="s">
        <v>123</v>
      </c>
      <c r="B112" s="143" t="s">
        <v>27</v>
      </c>
      <c r="C112" s="128" t="s">
        <v>216</v>
      </c>
      <c r="D112" s="128" t="s">
        <v>220</v>
      </c>
      <c r="E112" s="21" t="s">
        <v>466</v>
      </c>
      <c r="F112" s="57" t="s">
        <v>113</v>
      </c>
      <c r="G112" s="30">
        <f>'№7 расход,24г'!F113</f>
        <v>204200</v>
      </c>
    </row>
    <row r="113" spans="1:7" ht="15.75">
      <c r="A113" s="59" t="s">
        <v>125</v>
      </c>
      <c r="B113" s="143" t="s">
        <v>27</v>
      </c>
      <c r="C113" s="128" t="s">
        <v>216</v>
      </c>
      <c r="D113" s="128" t="s">
        <v>220</v>
      </c>
      <c r="E113" s="21" t="s">
        <v>466</v>
      </c>
      <c r="F113" s="57" t="s">
        <v>117</v>
      </c>
      <c r="G113" s="30">
        <v>0</v>
      </c>
    </row>
    <row r="114" spans="1:7" ht="63.75">
      <c r="A114" s="59" t="s">
        <v>736</v>
      </c>
      <c r="B114" s="143" t="s">
        <v>27</v>
      </c>
      <c r="C114" s="21" t="s">
        <v>216</v>
      </c>
      <c r="D114" s="21" t="s">
        <v>220</v>
      </c>
      <c r="E114" s="179" t="s">
        <v>735</v>
      </c>
      <c r="F114" s="191"/>
      <c r="G114" s="30">
        <f>G115</f>
        <v>9595959.6</v>
      </c>
    </row>
    <row r="115" spans="1:7" ht="25.5">
      <c r="A115" s="134" t="s">
        <v>123</v>
      </c>
      <c r="B115" s="143" t="s">
        <v>27</v>
      </c>
      <c r="C115" s="21" t="s">
        <v>216</v>
      </c>
      <c r="D115" s="21" t="s">
        <v>220</v>
      </c>
      <c r="E115" s="179" t="s">
        <v>735</v>
      </c>
      <c r="F115" s="191" t="s">
        <v>113</v>
      </c>
      <c r="G115" s="30">
        <f>'№7 расход,24г'!F116</f>
        <v>9595959.6</v>
      </c>
    </row>
    <row r="116" spans="1:7" ht="16.5" thickBot="1">
      <c r="A116" s="58" t="s">
        <v>192</v>
      </c>
      <c r="B116" s="143" t="s">
        <v>27</v>
      </c>
      <c r="C116" s="28" t="s">
        <v>216</v>
      </c>
      <c r="D116" s="28" t="s">
        <v>405</v>
      </c>
      <c r="E116" s="28"/>
      <c r="F116" s="28"/>
      <c r="G116" s="29">
        <f>G120+G117+G124</f>
        <v>35000</v>
      </c>
    </row>
    <row r="117" spans="1:7" ht="26.25">
      <c r="A117" s="141" t="s">
        <v>597</v>
      </c>
      <c r="B117" s="143" t="s">
        <v>27</v>
      </c>
      <c r="C117" s="28" t="s">
        <v>216</v>
      </c>
      <c r="D117" s="28" t="s">
        <v>405</v>
      </c>
      <c r="E117" s="28" t="s">
        <v>473</v>
      </c>
      <c r="F117" s="28"/>
      <c r="G117" s="29">
        <f>G118</f>
        <v>0</v>
      </c>
    </row>
    <row r="118" spans="1:7" ht="38.25">
      <c r="A118" s="142" t="s">
        <v>139</v>
      </c>
      <c r="B118" s="143" t="s">
        <v>27</v>
      </c>
      <c r="C118" s="23" t="s">
        <v>216</v>
      </c>
      <c r="D118" s="23" t="s">
        <v>405</v>
      </c>
      <c r="E118" s="23" t="s">
        <v>471</v>
      </c>
      <c r="F118" s="28"/>
      <c r="G118" s="30">
        <f>G119</f>
        <v>0</v>
      </c>
    </row>
    <row r="119" spans="1:7" ht="25.5">
      <c r="A119" s="137" t="s">
        <v>184</v>
      </c>
      <c r="B119" s="143" t="s">
        <v>27</v>
      </c>
      <c r="C119" s="23" t="s">
        <v>216</v>
      </c>
      <c r="D119" s="23" t="s">
        <v>405</v>
      </c>
      <c r="E119" s="23" t="s">
        <v>472</v>
      </c>
      <c r="F119" s="23" t="s">
        <v>113</v>
      </c>
      <c r="G119" s="30">
        <f>'№7 расход,24г'!F121</f>
        <v>0</v>
      </c>
    </row>
    <row r="120" spans="1:7" ht="38.25">
      <c r="A120" s="118" t="s">
        <v>598</v>
      </c>
      <c r="B120" s="143" t="s">
        <v>27</v>
      </c>
      <c r="C120" s="28" t="s">
        <v>216</v>
      </c>
      <c r="D120" s="28" t="s">
        <v>405</v>
      </c>
      <c r="E120" s="28" t="s">
        <v>265</v>
      </c>
      <c r="F120" s="28"/>
      <c r="G120" s="29">
        <f>G121</f>
        <v>0</v>
      </c>
    </row>
    <row r="121" spans="1:7" ht="25.5">
      <c r="A121" s="118" t="s">
        <v>264</v>
      </c>
      <c r="B121" s="143" t="s">
        <v>27</v>
      </c>
      <c r="C121" s="28" t="s">
        <v>262</v>
      </c>
      <c r="D121" s="28" t="s">
        <v>405</v>
      </c>
      <c r="E121" s="28" t="s">
        <v>263</v>
      </c>
      <c r="F121" s="28"/>
      <c r="G121" s="29">
        <f>G122</f>
        <v>0</v>
      </c>
    </row>
    <row r="122" spans="1:7" ht="25.5">
      <c r="A122" s="58" t="s">
        <v>231</v>
      </c>
      <c r="B122" s="143" t="s">
        <v>27</v>
      </c>
      <c r="C122" s="28" t="s">
        <v>216</v>
      </c>
      <c r="D122" s="28" t="s">
        <v>405</v>
      </c>
      <c r="E122" s="28" t="s">
        <v>261</v>
      </c>
      <c r="F122" s="28"/>
      <c r="G122" s="29">
        <f>G123</f>
        <v>0</v>
      </c>
    </row>
    <row r="123" spans="1:7" ht="25.5">
      <c r="A123" s="134" t="s">
        <v>123</v>
      </c>
      <c r="B123" s="143" t="s">
        <v>27</v>
      </c>
      <c r="C123" s="23" t="s">
        <v>216</v>
      </c>
      <c r="D123" s="23" t="s">
        <v>405</v>
      </c>
      <c r="E123" s="23" t="s">
        <v>261</v>
      </c>
      <c r="F123" s="23" t="s">
        <v>113</v>
      </c>
      <c r="G123" s="30">
        <f>'№7 расход,24г'!F125</f>
        <v>0</v>
      </c>
    </row>
    <row r="124" spans="1:7" ht="25.5">
      <c r="A124" s="58" t="s">
        <v>483</v>
      </c>
      <c r="B124" s="143" t="s">
        <v>27</v>
      </c>
      <c r="C124" s="28" t="s">
        <v>216</v>
      </c>
      <c r="D124" s="28" t="s">
        <v>405</v>
      </c>
      <c r="E124" s="28" t="s">
        <v>484</v>
      </c>
      <c r="F124" s="28"/>
      <c r="G124" s="29">
        <f>G125</f>
        <v>35000</v>
      </c>
    </row>
    <row r="125" spans="1:7" ht="15.75">
      <c r="A125" s="137" t="s">
        <v>192</v>
      </c>
      <c r="B125" s="143" t="s">
        <v>27</v>
      </c>
      <c r="C125" s="23" t="s">
        <v>216</v>
      </c>
      <c r="D125" s="23" t="s">
        <v>405</v>
      </c>
      <c r="E125" s="23" t="s">
        <v>484</v>
      </c>
      <c r="F125" s="23" t="s">
        <v>112</v>
      </c>
      <c r="G125" s="30">
        <f>G126</f>
        <v>35000</v>
      </c>
    </row>
    <row r="126" spans="1:7" ht="25.5">
      <c r="A126" s="137" t="s">
        <v>184</v>
      </c>
      <c r="B126" s="143" t="s">
        <v>27</v>
      </c>
      <c r="C126" s="23" t="s">
        <v>216</v>
      </c>
      <c r="D126" s="23" t="s">
        <v>405</v>
      </c>
      <c r="E126" s="23" t="s">
        <v>484</v>
      </c>
      <c r="F126" s="23" t="s">
        <v>113</v>
      </c>
      <c r="G126" s="30">
        <f>G127</f>
        <v>35000</v>
      </c>
    </row>
    <row r="127" spans="1:7" ht="25.5">
      <c r="A127" s="134" t="s">
        <v>379</v>
      </c>
      <c r="B127" s="143" t="s">
        <v>27</v>
      </c>
      <c r="C127" s="23" t="s">
        <v>216</v>
      </c>
      <c r="D127" s="23" t="s">
        <v>405</v>
      </c>
      <c r="E127" s="23" t="s">
        <v>484</v>
      </c>
      <c r="F127" s="23" t="s">
        <v>402</v>
      </c>
      <c r="G127" s="30">
        <f>'№7 расход,24г'!F128</f>
        <v>35000</v>
      </c>
    </row>
    <row r="128" spans="1:7" ht="16.5">
      <c r="A128" s="65" t="s">
        <v>387</v>
      </c>
      <c r="B128" s="144" t="s">
        <v>27</v>
      </c>
      <c r="C128" s="94" t="s">
        <v>217</v>
      </c>
      <c r="D128" s="94"/>
      <c r="E128" s="94"/>
      <c r="F128" s="94"/>
      <c r="G128" s="66">
        <f>G133+G181</f>
        <v>1499000</v>
      </c>
    </row>
    <row r="129" spans="1:7" ht="15.75" hidden="1">
      <c r="A129" s="58" t="s">
        <v>339</v>
      </c>
      <c r="B129" s="143" t="s">
        <v>27</v>
      </c>
      <c r="C129" s="28" t="s">
        <v>217</v>
      </c>
      <c r="D129" s="17" t="s">
        <v>212</v>
      </c>
      <c r="E129" s="17" t="s">
        <v>341</v>
      </c>
      <c r="F129" s="17"/>
      <c r="G129" s="52">
        <f>G130</f>
        <v>0</v>
      </c>
    </row>
    <row r="130" spans="1:7" ht="15.75" hidden="1">
      <c r="A130" s="58" t="s">
        <v>195</v>
      </c>
      <c r="B130" s="143" t="s">
        <v>27</v>
      </c>
      <c r="C130" s="28" t="s">
        <v>217</v>
      </c>
      <c r="D130" s="17" t="s">
        <v>212</v>
      </c>
      <c r="E130" s="17" t="s">
        <v>341</v>
      </c>
      <c r="F130" s="17"/>
      <c r="G130" s="52">
        <f>G131</f>
        <v>0</v>
      </c>
    </row>
    <row r="131" spans="1:7" ht="25.5" hidden="1">
      <c r="A131" s="118" t="s">
        <v>340</v>
      </c>
      <c r="B131" s="143" t="s">
        <v>27</v>
      </c>
      <c r="C131" s="28" t="s">
        <v>217</v>
      </c>
      <c r="D131" s="17" t="s">
        <v>212</v>
      </c>
      <c r="E131" s="17" t="s">
        <v>341</v>
      </c>
      <c r="F131" s="17"/>
      <c r="G131" s="52">
        <f>G132</f>
        <v>0</v>
      </c>
    </row>
    <row r="132" spans="1:7" ht="25.5" hidden="1">
      <c r="A132" s="59" t="s">
        <v>327</v>
      </c>
      <c r="B132" s="143" t="s">
        <v>27</v>
      </c>
      <c r="C132" s="23" t="s">
        <v>217</v>
      </c>
      <c r="D132" s="21" t="s">
        <v>212</v>
      </c>
      <c r="E132" s="21" t="s">
        <v>341</v>
      </c>
      <c r="F132" s="21" t="s">
        <v>323</v>
      </c>
      <c r="G132" s="53">
        <v>0</v>
      </c>
    </row>
    <row r="133" spans="1:7" ht="15.75">
      <c r="A133" s="58" t="s">
        <v>194</v>
      </c>
      <c r="B133" s="143" t="s">
        <v>27</v>
      </c>
      <c r="C133" s="17" t="s">
        <v>217</v>
      </c>
      <c r="D133" s="17" t="s">
        <v>212</v>
      </c>
      <c r="E133" s="17"/>
      <c r="F133" s="17"/>
      <c r="G133" s="29">
        <f>G134+G144+G149</f>
        <v>1180000</v>
      </c>
    </row>
    <row r="134" spans="1:7" ht="38.25">
      <c r="A134" s="118" t="s">
        <v>657</v>
      </c>
      <c r="B134" s="143" t="s">
        <v>27</v>
      </c>
      <c r="C134" s="17" t="s">
        <v>217</v>
      </c>
      <c r="D134" s="17" t="s">
        <v>212</v>
      </c>
      <c r="E134" s="17" t="s">
        <v>649</v>
      </c>
      <c r="F134" s="177"/>
      <c r="G134" s="29">
        <f>G143+G136+G139</f>
        <v>0</v>
      </c>
    </row>
    <row r="135" spans="1:7" ht="25.5">
      <c r="A135" s="250" t="s">
        <v>712</v>
      </c>
      <c r="B135" s="143" t="s">
        <v>27</v>
      </c>
      <c r="C135" s="21" t="s">
        <v>217</v>
      </c>
      <c r="D135" s="21" t="s">
        <v>212</v>
      </c>
      <c r="E135" s="253" t="s">
        <v>711</v>
      </c>
      <c r="F135" s="177"/>
      <c r="G135" s="29">
        <f>G136</f>
        <v>0</v>
      </c>
    </row>
    <row r="136" spans="1:7" ht="15.75">
      <c r="A136" s="250" t="s">
        <v>126</v>
      </c>
      <c r="B136" s="143" t="s">
        <v>27</v>
      </c>
      <c r="C136" s="21" t="s">
        <v>217</v>
      </c>
      <c r="D136" s="21" t="s">
        <v>212</v>
      </c>
      <c r="E136" s="253" t="s">
        <v>711</v>
      </c>
      <c r="F136" s="179" t="s">
        <v>633</v>
      </c>
      <c r="G136" s="29">
        <f>G137</f>
        <v>0</v>
      </c>
    </row>
    <row r="137" spans="1:7" ht="25.5">
      <c r="A137" s="250" t="s">
        <v>668</v>
      </c>
      <c r="B137" s="143" t="s">
        <v>27</v>
      </c>
      <c r="C137" s="21" t="s">
        <v>217</v>
      </c>
      <c r="D137" s="21" t="s">
        <v>212</v>
      </c>
      <c r="E137" s="253" t="s">
        <v>711</v>
      </c>
      <c r="F137" s="179" t="s">
        <v>119</v>
      </c>
      <c r="G137" s="30">
        <v>0</v>
      </c>
    </row>
    <row r="138" spans="1:7" ht="25.5">
      <c r="A138" s="250" t="s">
        <v>712</v>
      </c>
      <c r="B138" s="143" t="s">
        <v>27</v>
      </c>
      <c r="C138" s="21" t="s">
        <v>217</v>
      </c>
      <c r="D138" s="21" t="s">
        <v>212</v>
      </c>
      <c r="E138" s="253" t="s">
        <v>713</v>
      </c>
      <c r="F138" s="179"/>
      <c r="G138" s="30">
        <f>G139</f>
        <v>0</v>
      </c>
    </row>
    <row r="139" spans="1:7" ht="15.75">
      <c r="A139" s="250" t="s">
        <v>126</v>
      </c>
      <c r="B139" s="143" t="s">
        <v>27</v>
      </c>
      <c r="C139" s="21" t="s">
        <v>217</v>
      </c>
      <c r="D139" s="21" t="s">
        <v>212</v>
      </c>
      <c r="E139" s="253" t="s">
        <v>713</v>
      </c>
      <c r="F139" s="179" t="s">
        <v>633</v>
      </c>
      <c r="G139" s="30">
        <f>G140</f>
        <v>0</v>
      </c>
    </row>
    <row r="140" spans="1:7" ht="25.5">
      <c r="A140" s="250" t="s">
        <v>668</v>
      </c>
      <c r="B140" s="143" t="s">
        <v>27</v>
      </c>
      <c r="C140" s="21" t="s">
        <v>217</v>
      </c>
      <c r="D140" s="21" t="s">
        <v>212</v>
      </c>
      <c r="E140" s="253" t="s">
        <v>713</v>
      </c>
      <c r="F140" s="179" t="s">
        <v>119</v>
      </c>
      <c r="G140" s="30">
        <v>0</v>
      </c>
    </row>
    <row r="141" spans="1:7" ht="25.5">
      <c r="A141" s="250" t="s">
        <v>715</v>
      </c>
      <c r="B141" s="143" t="s">
        <v>27</v>
      </c>
      <c r="C141" s="21" t="s">
        <v>217</v>
      </c>
      <c r="D141" s="21" t="s">
        <v>212</v>
      </c>
      <c r="E141" s="253" t="s">
        <v>714</v>
      </c>
      <c r="F141" s="179"/>
      <c r="G141" s="30">
        <f>G142</f>
        <v>0</v>
      </c>
    </row>
    <row r="142" spans="1:7" ht="15.75">
      <c r="A142" s="250" t="s">
        <v>126</v>
      </c>
      <c r="B142" s="143" t="s">
        <v>27</v>
      </c>
      <c r="C142" s="21" t="s">
        <v>217</v>
      </c>
      <c r="D142" s="21" t="s">
        <v>212</v>
      </c>
      <c r="E142" s="253" t="s">
        <v>714</v>
      </c>
      <c r="F142" s="179" t="s">
        <v>633</v>
      </c>
      <c r="G142" s="30">
        <f>G143</f>
        <v>0</v>
      </c>
    </row>
    <row r="143" spans="1:7" ht="25.5">
      <c r="A143" s="250" t="s">
        <v>668</v>
      </c>
      <c r="B143" s="143" t="s">
        <v>27</v>
      </c>
      <c r="C143" s="21" t="s">
        <v>217</v>
      </c>
      <c r="D143" s="21" t="s">
        <v>212</v>
      </c>
      <c r="E143" s="253" t="s">
        <v>714</v>
      </c>
      <c r="F143" s="179" t="s">
        <v>119</v>
      </c>
      <c r="G143" s="30">
        <v>0</v>
      </c>
    </row>
    <row r="144" spans="1:7" ht="15.75">
      <c r="A144" s="118" t="s">
        <v>653</v>
      </c>
      <c r="B144" s="143" t="s">
        <v>27</v>
      </c>
      <c r="C144" s="17" t="s">
        <v>217</v>
      </c>
      <c r="D144" s="17" t="s">
        <v>212</v>
      </c>
      <c r="E144" s="17" t="s">
        <v>654</v>
      </c>
      <c r="F144" s="177"/>
      <c r="G144" s="29">
        <f>G145</f>
        <v>1000000</v>
      </c>
    </row>
    <row r="145" spans="1:7" ht="15.75">
      <c r="A145" s="250" t="s">
        <v>652</v>
      </c>
      <c r="B145" s="143" t="s">
        <v>27</v>
      </c>
      <c r="C145" s="17" t="s">
        <v>217</v>
      </c>
      <c r="D145" s="17" t="s">
        <v>212</v>
      </c>
      <c r="E145" s="253" t="s">
        <v>655</v>
      </c>
      <c r="F145" s="177"/>
      <c r="G145" s="29">
        <f>G147+G146</f>
        <v>1000000</v>
      </c>
    </row>
    <row r="146" spans="1:7" ht="25.5">
      <c r="A146" s="134" t="s">
        <v>123</v>
      </c>
      <c r="B146" s="143" t="s">
        <v>27</v>
      </c>
      <c r="C146" s="17" t="s">
        <v>217</v>
      </c>
      <c r="D146" s="17" t="s">
        <v>212</v>
      </c>
      <c r="E146" s="253" t="s">
        <v>684</v>
      </c>
      <c r="F146" s="179" t="s">
        <v>113</v>
      </c>
      <c r="G146" s="29">
        <v>0</v>
      </c>
    </row>
    <row r="147" spans="1:7" ht="15.75">
      <c r="A147" s="250" t="s">
        <v>126</v>
      </c>
      <c r="B147" s="143" t="s">
        <v>27</v>
      </c>
      <c r="C147" s="17" t="s">
        <v>217</v>
      </c>
      <c r="D147" s="17" t="s">
        <v>212</v>
      </c>
      <c r="E147" s="253" t="s">
        <v>684</v>
      </c>
      <c r="F147" s="179" t="s">
        <v>633</v>
      </c>
      <c r="G147" s="29">
        <f>G148</f>
        <v>1000000</v>
      </c>
    </row>
    <row r="148" spans="1:7" ht="25.5">
      <c r="A148" s="250" t="s">
        <v>668</v>
      </c>
      <c r="B148" s="143" t="s">
        <v>27</v>
      </c>
      <c r="C148" s="17" t="s">
        <v>217</v>
      </c>
      <c r="D148" s="17" t="s">
        <v>212</v>
      </c>
      <c r="E148" s="253" t="s">
        <v>684</v>
      </c>
      <c r="F148" s="179" t="s">
        <v>119</v>
      </c>
      <c r="G148" s="30">
        <f>'№7 расход,24г'!F149</f>
        <v>1000000</v>
      </c>
    </row>
    <row r="149" spans="1:7" ht="38.25">
      <c r="A149" s="58" t="s">
        <v>374</v>
      </c>
      <c r="B149" s="143" t="s">
        <v>27</v>
      </c>
      <c r="C149" s="17" t="s">
        <v>217</v>
      </c>
      <c r="D149" s="17" t="s">
        <v>212</v>
      </c>
      <c r="E149" s="17" t="s">
        <v>248</v>
      </c>
      <c r="F149" s="17"/>
      <c r="G149" s="29">
        <f>G150</f>
        <v>180000</v>
      </c>
    </row>
    <row r="150" spans="1:7" ht="15.75">
      <c r="A150" s="58" t="s">
        <v>195</v>
      </c>
      <c r="B150" s="143" t="s">
        <v>27</v>
      </c>
      <c r="C150" s="17" t="s">
        <v>217</v>
      </c>
      <c r="D150" s="17" t="s">
        <v>212</v>
      </c>
      <c r="E150" s="17" t="s">
        <v>273</v>
      </c>
      <c r="F150" s="17"/>
      <c r="G150" s="29">
        <f>G151+G159</f>
        <v>180000</v>
      </c>
    </row>
    <row r="151" spans="1:7" ht="15" customHeight="1">
      <c r="A151" s="58" t="s">
        <v>194</v>
      </c>
      <c r="B151" s="143" t="s">
        <v>27</v>
      </c>
      <c r="C151" s="17" t="s">
        <v>217</v>
      </c>
      <c r="D151" s="17" t="s">
        <v>212</v>
      </c>
      <c r="E151" s="17" t="s">
        <v>281</v>
      </c>
      <c r="F151" s="17"/>
      <c r="G151" s="29">
        <f>G152+G155</f>
        <v>180000</v>
      </c>
    </row>
    <row r="152" spans="1:7" ht="38.25" hidden="1">
      <c r="A152" s="58" t="s">
        <v>388</v>
      </c>
      <c r="B152" s="143" t="s">
        <v>27</v>
      </c>
      <c r="C152" s="17" t="s">
        <v>217</v>
      </c>
      <c r="D152" s="17" t="s">
        <v>212</v>
      </c>
      <c r="E152" s="17" t="s">
        <v>280</v>
      </c>
      <c r="F152" s="17"/>
      <c r="G152" s="29">
        <f>G154</f>
        <v>0</v>
      </c>
    </row>
    <row r="153" spans="1:7" ht="15.75" hidden="1">
      <c r="A153" s="59" t="s">
        <v>100</v>
      </c>
      <c r="B153" s="143" t="s">
        <v>27</v>
      </c>
      <c r="C153" s="21" t="s">
        <v>217</v>
      </c>
      <c r="D153" s="21" t="s">
        <v>212</v>
      </c>
      <c r="E153" s="21" t="s">
        <v>280</v>
      </c>
      <c r="F153" s="21" t="s">
        <v>101</v>
      </c>
      <c r="G153" s="30">
        <f>G154</f>
        <v>0</v>
      </c>
    </row>
    <row r="154" spans="1:7" ht="51" hidden="1">
      <c r="A154" s="95" t="s">
        <v>89</v>
      </c>
      <c r="B154" s="143" t="s">
        <v>27</v>
      </c>
      <c r="C154" s="21" t="s">
        <v>217</v>
      </c>
      <c r="D154" s="21" t="s">
        <v>212</v>
      </c>
      <c r="E154" s="21" t="s">
        <v>280</v>
      </c>
      <c r="F154" s="21" t="s">
        <v>90</v>
      </c>
      <c r="G154" s="30">
        <v>0</v>
      </c>
    </row>
    <row r="155" spans="1:7" ht="15.75">
      <c r="A155" s="58" t="s">
        <v>196</v>
      </c>
      <c r="B155" s="143" t="s">
        <v>27</v>
      </c>
      <c r="C155" s="17" t="s">
        <v>217</v>
      </c>
      <c r="D155" s="17" t="s">
        <v>212</v>
      </c>
      <c r="E155" s="17" t="s">
        <v>279</v>
      </c>
      <c r="F155" s="17"/>
      <c r="G155" s="29">
        <f>G156+G157</f>
        <v>180000</v>
      </c>
    </row>
    <row r="156" spans="1:7" ht="36.75" customHeight="1">
      <c r="A156" s="134" t="s">
        <v>123</v>
      </c>
      <c r="B156" s="143" t="s">
        <v>27</v>
      </c>
      <c r="C156" s="21" t="s">
        <v>217</v>
      </c>
      <c r="D156" s="21" t="s">
        <v>212</v>
      </c>
      <c r="E156" s="21" t="s">
        <v>279</v>
      </c>
      <c r="F156" s="21" t="s">
        <v>113</v>
      </c>
      <c r="G156" s="30">
        <v>150000</v>
      </c>
    </row>
    <row r="157" spans="1:7" ht="15" customHeight="1">
      <c r="A157" s="59" t="s">
        <v>100</v>
      </c>
      <c r="B157" s="143" t="s">
        <v>27</v>
      </c>
      <c r="C157" s="21" t="s">
        <v>217</v>
      </c>
      <c r="D157" s="21" t="s">
        <v>212</v>
      </c>
      <c r="E157" s="21" t="s">
        <v>279</v>
      </c>
      <c r="F157" s="21" t="s">
        <v>101</v>
      </c>
      <c r="G157" s="30">
        <f>G158</f>
        <v>30000</v>
      </c>
    </row>
    <row r="158" spans="1:7" ht="14.25" customHeight="1">
      <c r="A158" s="96" t="s">
        <v>124</v>
      </c>
      <c r="B158" s="143" t="s">
        <v>27</v>
      </c>
      <c r="C158" s="21" t="s">
        <v>217</v>
      </c>
      <c r="D158" s="21" t="s">
        <v>212</v>
      </c>
      <c r="E158" s="21" t="s">
        <v>279</v>
      </c>
      <c r="F158" s="21" t="s">
        <v>118</v>
      </c>
      <c r="G158" s="30">
        <v>30000</v>
      </c>
    </row>
    <row r="159" spans="1:7" ht="16.5" customHeight="1" hidden="1">
      <c r="A159" s="58" t="s">
        <v>195</v>
      </c>
      <c r="B159" s="143" t="s">
        <v>27</v>
      </c>
      <c r="C159" s="17" t="s">
        <v>217</v>
      </c>
      <c r="D159" s="17" t="s">
        <v>212</v>
      </c>
      <c r="E159" s="17" t="s">
        <v>325</v>
      </c>
      <c r="F159" s="17"/>
      <c r="G159" s="29">
        <f>G160+G162</f>
        <v>0</v>
      </c>
    </row>
    <row r="160" spans="1:7" ht="15.75" customHeight="1" hidden="1">
      <c r="A160" s="58" t="s">
        <v>318</v>
      </c>
      <c r="B160" s="143" t="s">
        <v>27</v>
      </c>
      <c r="C160" s="17" t="s">
        <v>217</v>
      </c>
      <c r="D160" s="17" t="s">
        <v>212</v>
      </c>
      <c r="E160" s="17" t="s">
        <v>324</v>
      </c>
      <c r="F160" s="17"/>
      <c r="G160" s="29">
        <f>G161</f>
        <v>0</v>
      </c>
    </row>
    <row r="161" spans="1:7" ht="13.5" customHeight="1" hidden="1">
      <c r="A161" s="59" t="s">
        <v>327</v>
      </c>
      <c r="B161" s="143" t="s">
        <v>27</v>
      </c>
      <c r="C161" s="21" t="s">
        <v>217</v>
      </c>
      <c r="D161" s="21" t="s">
        <v>212</v>
      </c>
      <c r="E161" s="21" t="s">
        <v>324</v>
      </c>
      <c r="F161" s="21" t="s">
        <v>323</v>
      </c>
      <c r="G161" s="30">
        <v>0</v>
      </c>
    </row>
    <row r="162" spans="1:7" ht="18.75" customHeight="1" hidden="1">
      <c r="A162" s="58" t="s">
        <v>319</v>
      </c>
      <c r="B162" s="143" t="s">
        <v>27</v>
      </c>
      <c r="C162" s="17" t="s">
        <v>217</v>
      </c>
      <c r="D162" s="17" t="s">
        <v>212</v>
      </c>
      <c r="E162" s="17" t="s">
        <v>326</v>
      </c>
      <c r="F162" s="17"/>
      <c r="G162" s="29">
        <f>G163</f>
        <v>0</v>
      </c>
    </row>
    <row r="163" spans="1:7" ht="19.5" customHeight="1" hidden="1">
      <c r="A163" s="59" t="s">
        <v>327</v>
      </c>
      <c r="B163" s="143" t="s">
        <v>27</v>
      </c>
      <c r="C163" s="21" t="s">
        <v>217</v>
      </c>
      <c r="D163" s="21" t="s">
        <v>212</v>
      </c>
      <c r="E163" s="21" t="s">
        <v>326</v>
      </c>
      <c r="F163" s="21" t="s">
        <v>323</v>
      </c>
      <c r="G163" s="30">
        <v>0</v>
      </c>
    </row>
    <row r="164" spans="1:7" ht="15.75" hidden="1">
      <c r="A164" s="58" t="s">
        <v>389</v>
      </c>
      <c r="B164" s="143" t="s">
        <v>27</v>
      </c>
      <c r="C164" s="28" t="s">
        <v>217</v>
      </c>
      <c r="D164" s="28" t="s">
        <v>214</v>
      </c>
      <c r="E164" s="17" t="s">
        <v>272</v>
      </c>
      <c r="F164" s="17"/>
      <c r="G164" s="29">
        <f>G165+G168+G171</f>
        <v>0</v>
      </c>
    </row>
    <row r="165" spans="1:7" ht="38.25" hidden="1">
      <c r="A165" s="58" t="s">
        <v>390</v>
      </c>
      <c r="B165" s="143" t="s">
        <v>27</v>
      </c>
      <c r="C165" s="28" t="s">
        <v>217</v>
      </c>
      <c r="D165" s="28" t="s">
        <v>214</v>
      </c>
      <c r="E165" s="17" t="s">
        <v>271</v>
      </c>
      <c r="F165" s="17"/>
      <c r="G165" s="29">
        <f>G167</f>
        <v>0</v>
      </c>
    </row>
    <row r="166" spans="1:7" ht="15.75" hidden="1">
      <c r="A166" s="59" t="s">
        <v>100</v>
      </c>
      <c r="B166" s="143" t="s">
        <v>27</v>
      </c>
      <c r="C166" s="23" t="s">
        <v>217</v>
      </c>
      <c r="D166" s="23" t="s">
        <v>214</v>
      </c>
      <c r="E166" s="21" t="s">
        <v>271</v>
      </c>
      <c r="F166" s="21" t="s">
        <v>101</v>
      </c>
      <c r="G166" s="30">
        <f>G167</f>
        <v>0</v>
      </c>
    </row>
    <row r="167" spans="1:7" ht="51" hidden="1">
      <c r="A167" s="95" t="s">
        <v>89</v>
      </c>
      <c r="B167" s="143" t="s">
        <v>27</v>
      </c>
      <c r="C167" s="23" t="s">
        <v>217</v>
      </c>
      <c r="D167" s="23" t="s">
        <v>214</v>
      </c>
      <c r="E167" s="21" t="s">
        <v>271</v>
      </c>
      <c r="F167" s="21" t="s">
        <v>90</v>
      </c>
      <c r="G167" s="30">
        <v>0</v>
      </c>
    </row>
    <row r="168" spans="1:7" ht="38.25" hidden="1">
      <c r="A168" s="58" t="s">
        <v>391</v>
      </c>
      <c r="B168" s="143" t="s">
        <v>27</v>
      </c>
      <c r="C168" s="28" t="s">
        <v>217</v>
      </c>
      <c r="D168" s="17" t="s">
        <v>214</v>
      </c>
      <c r="E168" s="17" t="s">
        <v>283</v>
      </c>
      <c r="F168" s="17"/>
      <c r="G168" s="29">
        <f>G170</f>
        <v>0</v>
      </c>
    </row>
    <row r="169" spans="1:7" ht="15.75" hidden="1">
      <c r="A169" s="59" t="s">
        <v>100</v>
      </c>
      <c r="B169" s="143" t="s">
        <v>27</v>
      </c>
      <c r="C169" s="23" t="s">
        <v>217</v>
      </c>
      <c r="D169" s="21" t="s">
        <v>214</v>
      </c>
      <c r="E169" s="21" t="s">
        <v>283</v>
      </c>
      <c r="F169" s="21" t="s">
        <v>406</v>
      </c>
      <c r="G169" s="30">
        <f>G170</f>
        <v>0</v>
      </c>
    </row>
    <row r="170" spans="1:7" ht="48" customHeight="1" hidden="1">
      <c r="A170" s="95" t="s">
        <v>89</v>
      </c>
      <c r="B170" s="143" t="s">
        <v>27</v>
      </c>
      <c r="C170" s="23" t="s">
        <v>217</v>
      </c>
      <c r="D170" s="21" t="s">
        <v>214</v>
      </c>
      <c r="E170" s="21" t="s">
        <v>283</v>
      </c>
      <c r="F170" s="21" t="s">
        <v>90</v>
      </c>
      <c r="G170" s="30">
        <v>0</v>
      </c>
    </row>
    <row r="171" spans="1:7" ht="15.75" hidden="1">
      <c r="A171" s="58" t="s">
        <v>198</v>
      </c>
      <c r="B171" s="143" t="s">
        <v>27</v>
      </c>
      <c r="C171" s="17" t="s">
        <v>217</v>
      </c>
      <c r="D171" s="17" t="s">
        <v>214</v>
      </c>
      <c r="E171" s="28" t="s">
        <v>282</v>
      </c>
      <c r="F171" s="17"/>
      <c r="G171" s="29">
        <f>G176+G174+G173+G177</f>
        <v>0</v>
      </c>
    </row>
    <row r="172" spans="1:7" ht="25.5" hidden="1">
      <c r="A172" s="134" t="s">
        <v>123</v>
      </c>
      <c r="B172" s="143" t="s">
        <v>27</v>
      </c>
      <c r="C172" s="21" t="s">
        <v>217</v>
      </c>
      <c r="D172" s="21" t="s">
        <v>214</v>
      </c>
      <c r="E172" s="23" t="s">
        <v>282</v>
      </c>
      <c r="F172" s="21" t="s">
        <v>113</v>
      </c>
      <c r="G172" s="30">
        <f>G173+G174</f>
        <v>0</v>
      </c>
    </row>
    <row r="173" spans="1:7" ht="25.5" hidden="1">
      <c r="A173" s="59" t="s">
        <v>104</v>
      </c>
      <c r="B173" s="143" t="s">
        <v>27</v>
      </c>
      <c r="C173" s="21" t="s">
        <v>217</v>
      </c>
      <c r="D173" s="21" t="s">
        <v>214</v>
      </c>
      <c r="E173" s="23" t="s">
        <v>282</v>
      </c>
      <c r="F173" s="21" t="s">
        <v>103</v>
      </c>
      <c r="G173" s="30"/>
    </row>
    <row r="174" spans="1:7" ht="25.5" hidden="1">
      <c r="A174" s="59" t="s">
        <v>379</v>
      </c>
      <c r="B174" s="143" t="s">
        <v>27</v>
      </c>
      <c r="C174" s="21" t="s">
        <v>217</v>
      </c>
      <c r="D174" s="21" t="s">
        <v>214</v>
      </c>
      <c r="E174" s="23" t="s">
        <v>282</v>
      </c>
      <c r="F174" s="21" t="s">
        <v>402</v>
      </c>
      <c r="G174" s="30">
        <v>0</v>
      </c>
    </row>
    <row r="175" spans="1:7" ht="15.75" hidden="1">
      <c r="A175" s="59" t="s">
        <v>100</v>
      </c>
      <c r="B175" s="143" t="s">
        <v>27</v>
      </c>
      <c r="C175" s="21" t="s">
        <v>217</v>
      </c>
      <c r="D175" s="21" t="s">
        <v>214</v>
      </c>
      <c r="E175" s="23" t="s">
        <v>282</v>
      </c>
      <c r="F175" s="21" t="s">
        <v>101</v>
      </c>
      <c r="G175" s="30">
        <f>G176+G177</f>
        <v>0</v>
      </c>
    </row>
    <row r="176" spans="1:7" ht="39" hidden="1">
      <c r="A176" s="96" t="s">
        <v>92</v>
      </c>
      <c r="B176" s="143" t="s">
        <v>27</v>
      </c>
      <c r="C176" s="21" t="s">
        <v>217</v>
      </c>
      <c r="D176" s="21" t="s">
        <v>214</v>
      </c>
      <c r="E176" s="23" t="s">
        <v>282</v>
      </c>
      <c r="F176" s="21" t="s">
        <v>91</v>
      </c>
      <c r="G176" s="30">
        <v>0</v>
      </c>
    </row>
    <row r="177" spans="1:7" ht="25.5" hidden="1">
      <c r="A177" s="59" t="s">
        <v>462</v>
      </c>
      <c r="B177" s="143" t="s">
        <v>27</v>
      </c>
      <c r="C177" s="21" t="s">
        <v>217</v>
      </c>
      <c r="D177" s="21" t="s">
        <v>214</v>
      </c>
      <c r="E177" s="23" t="s">
        <v>282</v>
      </c>
      <c r="F177" s="21" t="s">
        <v>342</v>
      </c>
      <c r="G177" s="30">
        <v>0</v>
      </c>
    </row>
    <row r="178" spans="1:7" ht="25.5" hidden="1">
      <c r="A178" s="58" t="s">
        <v>295</v>
      </c>
      <c r="B178" s="143" t="s">
        <v>27</v>
      </c>
      <c r="C178" s="17" t="s">
        <v>217</v>
      </c>
      <c r="D178" s="17" t="s">
        <v>214</v>
      </c>
      <c r="E178" s="28" t="s">
        <v>294</v>
      </c>
      <c r="F178" s="17"/>
      <c r="G178" s="29">
        <f>SUM(G180)</f>
        <v>0</v>
      </c>
    </row>
    <row r="179" spans="1:7" ht="25.5" hidden="1">
      <c r="A179" s="134" t="s">
        <v>123</v>
      </c>
      <c r="B179" s="143" t="s">
        <v>27</v>
      </c>
      <c r="C179" s="21" t="s">
        <v>217</v>
      </c>
      <c r="D179" s="21" t="s">
        <v>214</v>
      </c>
      <c r="E179" s="23" t="s">
        <v>294</v>
      </c>
      <c r="F179" s="21" t="s">
        <v>113</v>
      </c>
      <c r="G179" s="30">
        <f>G180</f>
        <v>0</v>
      </c>
    </row>
    <row r="180" spans="1:7" ht="25.5" hidden="1">
      <c r="A180" s="59" t="s">
        <v>104</v>
      </c>
      <c r="B180" s="143" t="s">
        <v>27</v>
      </c>
      <c r="C180" s="21" t="s">
        <v>217</v>
      </c>
      <c r="D180" s="21" t="s">
        <v>214</v>
      </c>
      <c r="E180" s="23" t="s">
        <v>294</v>
      </c>
      <c r="F180" s="21" t="s">
        <v>103</v>
      </c>
      <c r="G180" s="30">
        <v>0</v>
      </c>
    </row>
    <row r="181" spans="1:7" ht="15.75">
      <c r="A181" s="58" t="s">
        <v>392</v>
      </c>
      <c r="B181" s="143" t="s">
        <v>27</v>
      </c>
      <c r="C181" s="17" t="s">
        <v>217</v>
      </c>
      <c r="D181" s="17" t="s">
        <v>215</v>
      </c>
      <c r="E181" s="17"/>
      <c r="F181" s="17"/>
      <c r="G181" s="29">
        <f>G182+G185+G189</f>
        <v>319000</v>
      </c>
    </row>
    <row r="182" spans="1:7" ht="38.25">
      <c r="A182" s="162" t="s">
        <v>594</v>
      </c>
      <c r="B182" s="143" t="s">
        <v>27</v>
      </c>
      <c r="C182" s="17" t="s">
        <v>217</v>
      </c>
      <c r="D182" s="17" t="s">
        <v>215</v>
      </c>
      <c r="E182" s="17" t="s">
        <v>258</v>
      </c>
      <c r="F182" s="17"/>
      <c r="G182" s="29">
        <f>G183</f>
        <v>0</v>
      </c>
    </row>
    <row r="183" spans="1:7" ht="25.5">
      <c r="A183" s="58" t="s">
        <v>270</v>
      </c>
      <c r="B183" s="143" t="s">
        <v>27</v>
      </c>
      <c r="C183" s="17" t="s">
        <v>269</v>
      </c>
      <c r="D183" s="17" t="s">
        <v>215</v>
      </c>
      <c r="E183" s="17" t="s">
        <v>256</v>
      </c>
      <c r="F183" s="17"/>
      <c r="G183" s="29">
        <f>G184</f>
        <v>0</v>
      </c>
    </row>
    <row r="184" spans="1:7" ht="25.5">
      <c r="A184" s="134" t="s">
        <v>123</v>
      </c>
      <c r="B184" s="143" t="s">
        <v>27</v>
      </c>
      <c r="C184" s="21" t="s">
        <v>217</v>
      </c>
      <c r="D184" s="21" t="s">
        <v>215</v>
      </c>
      <c r="E184" s="21" t="s">
        <v>255</v>
      </c>
      <c r="F184" s="21" t="s">
        <v>113</v>
      </c>
      <c r="G184" s="30">
        <f>'№7 расход,24г'!F185</f>
        <v>0</v>
      </c>
    </row>
    <row r="185" spans="1:7" ht="25.5">
      <c r="A185" s="118" t="s">
        <v>593</v>
      </c>
      <c r="B185" s="143" t="s">
        <v>27</v>
      </c>
      <c r="C185" s="17" t="s">
        <v>217</v>
      </c>
      <c r="D185" s="17" t="s">
        <v>215</v>
      </c>
      <c r="E185" s="17" t="s">
        <v>266</v>
      </c>
      <c r="F185" s="17"/>
      <c r="G185" s="29">
        <f>G186</f>
        <v>0</v>
      </c>
    </row>
    <row r="186" spans="1:7" ht="15.75">
      <c r="A186" s="118" t="s">
        <v>268</v>
      </c>
      <c r="B186" s="143" t="s">
        <v>27</v>
      </c>
      <c r="C186" s="17" t="s">
        <v>217</v>
      </c>
      <c r="D186" s="17" t="s">
        <v>215</v>
      </c>
      <c r="E186" s="17" t="s">
        <v>267</v>
      </c>
      <c r="F186" s="17"/>
      <c r="G186" s="29">
        <f>G187</f>
        <v>0</v>
      </c>
    </row>
    <row r="187" spans="1:7" ht="25.5">
      <c r="A187" s="58" t="s">
        <v>393</v>
      </c>
      <c r="B187" s="143" t="s">
        <v>27</v>
      </c>
      <c r="C187" s="17" t="s">
        <v>217</v>
      </c>
      <c r="D187" s="17" t="s">
        <v>215</v>
      </c>
      <c r="E187" s="17" t="s">
        <v>482</v>
      </c>
      <c r="F187" s="17"/>
      <c r="G187" s="29">
        <f>G188</f>
        <v>0</v>
      </c>
    </row>
    <row r="188" spans="1:7" ht="25.5">
      <c r="A188" s="134" t="s">
        <v>123</v>
      </c>
      <c r="B188" s="143" t="s">
        <v>27</v>
      </c>
      <c r="C188" s="21" t="s">
        <v>217</v>
      </c>
      <c r="D188" s="21" t="s">
        <v>215</v>
      </c>
      <c r="E188" s="21" t="s">
        <v>482</v>
      </c>
      <c r="F188" s="21" t="s">
        <v>113</v>
      </c>
      <c r="G188" s="30">
        <f>'№7 расход,24г'!F189</f>
        <v>0</v>
      </c>
    </row>
    <row r="189" spans="1:7" ht="38.25">
      <c r="A189" s="58" t="s">
        <v>374</v>
      </c>
      <c r="B189" s="143" t="s">
        <v>27</v>
      </c>
      <c r="C189" s="17" t="s">
        <v>217</v>
      </c>
      <c r="D189" s="17" t="s">
        <v>215</v>
      </c>
      <c r="E189" s="17" t="s">
        <v>248</v>
      </c>
      <c r="F189" s="17"/>
      <c r="G189" s="29">
        <f>G190</f>
        <v>319000</v>
      </c>
    </row>
    <row r="190" spans="1:7" ht="15.75">
      <c r="A190" s="58" t="s">
        <v>198</v>
      </c>
      <c r="B190" s="143" t="s">
        <v>27</v>
      </c>
      <c r="C190" s="17" t="s">
        <v>217</v>
      </c>
      <c r="D190" s="17" t="s">
        <v>215</v>
      </c>
      <c r="E190" s="17" t="s">
        <v>273</v>
      </c>
      <c r="F190" s="17"/>
      <c r="G190" s="29">
        <f>G191</f>
        <v>319000</v>
      </c>
    </row>
    <row r="191" spans="1:7" ht="15.75">
      <c r="A191" s="58" t="s">
        <v>392</v>
      </c>
      <c r="B191" s="143" t="s">
        <v>27</v>
      </c>
      <c r="C191" s="17" t="s">
        <v>217</v>
      </c>
      <c r="D191" s="17" t="s">
        <v>215</v>
      </c>
      <c r="E191" s="17" t="s">
        <v>289</v>
      </c>
      <c r="F191" s="17"/>
      <c r="G191" s="29">
        <f>G192+G194+G196+G198+G200</f>
        <v>319000</v>
      </c>
    </row>
    <row r="192" spans="1:7" ht="15.75">
      <c r="A192" s="58" t="s">
        <v>394</v>
      </c>
      <c r="B192" s="143" t="s">
        <v>27</v>
      </c>
      <c r="C192" s="17" t="s">
        <v>217</v>
      </c>
      <c r="D192" s="17" t="s">
        <v>215</v>
      </c>
      <c r="E192" s="17" t="s">
        <v>287</v>
      </c>
      <c r="F192" s="17"/>
      <c r="G192" s="29">
        <f>G193</f>
        <v>153000</v>
      </c>
    </row>
    <row r="193" spans="1:7" ht="25.5">
      <c r="A193" s="134" t="s">
        <v>123</v>
      </c>
      <c r="B193" s="143" t="s">
        <v>27</v>
      </c>
      <c r="C193" s="47" t="s">
        <v>217</v>
      </c>
      <c r="D193" s="47" t="s">
        <v>215</v>
      </c>
      <c r="E193" s="47" t="s">
        <v>287</v>
      </c>
      <c r="F193" s="47" t="s">
        <v>113</v>
      </c>
      <c r="G193" s="30">
        <f>'№7 расход,24г'!F194</f>
        <v>153000</v>
      </c>
    </row>
    <row r="194" spans="1:7" ht="38.25">
      <c r="A194" s="58" t="s">
        <v>395</v>
      </c>
      <c r="B194" s="143" t="s">
        <v>27</v>
      </c>
      <c r="C194" s="17" t="s">
        <v>217</v>
      </c>
      <c r="D194" s="17" t="s">
        <v>215</v>
      </c>
      <c r="E194" s="28" t="s">
        <v>288</v>
      </c>
      <c r="F194" s="17"/>
      <c r="G194" s="29">
        <f>G195</f>
        <v>0</v>
      </c>
    </row>
    <row r="195" spans="1:7" ht="25.5">
      <c r="A195" s="134" t="s">
        <v>123</v>
      </c>
      <c r="B195" s="143" t="s">
        <v>27</v>
      </c>
      <c r="C195" s="21" t="s">
        <v>217</v>
      </c>
      <c r="D195" s="21" t="s">
        <v>215</v>
      </c>
      <c r="E195" s="23" t="s">
        <v>288</v>
      </c>
      <c r="F195" s="21" t="s">
        <v>113</v>
      </c>
      <c r="G195" s="30">
        <f>'№7 расход,24г'!F196</f>
        <v>0</v>
      </c>
    </row>
    <row r="196" spans="1:7" ht="15.75">
      <c r="A196" s="58" t="s">
        <v>200</v>
      </c>
      <c r="B196" s="143" t="s">
        <v>27</v>
      </c>
      <c r="C196" s="17" t="s">
        <v>217</v>
      </c>
      <c r="D196" s="17" t="s">
        <v>215</v>
      </c>
      <c r="E196" s="17" t="s">
        <v>286</v>
      </c>
      <c r="F196" s="17"/>
      <c r="G196" s="29">
        <f>G197</f>
        <v>1000</v>
      </c>
    </row>
    <row r="197" spans="1:7" ht="25.5">
      <c r="A197" s="134" t="s">
        <v>123</v>
      </c>
      <c r="B197" s="143" t="s">
        <v>27</v>
      </c>
      <c r="C197" s="21" t="s">
        <v>217</v>
      </c>
      <c r="D197" s="21" t="s">
        <v>215</v>
      </c>
      <c r="E197" s="21" t="s">
        <v>286</v>
      </c>
      <c r="F197" s="21" t="s">
        <v>113</v>
      </c>
      <c r="G197" s="30">
        <f>'№7 расход,24г'!F198</f>
        <v>1000</v>
      </c>
    </row>
    <row r="198" spans="1:7" ht="15.75">
      <c r="A198" s="58" t="s">
        <v>201</v>
      </c>
      <c r="B198" s="143" t="s">
        <v>27</v>
      </c>
      <c r="C198" s="17" t="s">
        <v>217</v>
      </c>
      <c r="D198" s="17" t="s">
        <v>215</v>
      </c>
      <c r="E198" s="17" t="s">
        <v>285</v>
      </c>
      <c r="F198" s="17"/>
      <c r="G198" s="29">
        <f>G199</f>
        <v>15000</v>
      </c>
    </row>
    <row r="199" spans="1:7" ht="25.5">
      <c r="A199" s="134" t="s">
        <v>123</v>
      </c>
      <c r="B199" s="143" t="s">
        <v>27</v>
      </c>
      <c r="C199" s="21" t="s">
        <v>217</v>
      </c>
      <c r="D199" s="21" t="s">
        <v>215</v>
      </c>
      <c r="E199" s="21" t="s">
        <v>285</v>
      </c>
      <c r="F199" s="21" t="s">
        <v>113</v>
      </c>
      <c r="G199" s="30">
        <f>'№7 расход,24г'!F200</f>
        <v>15000</v>
      </c>
    </row>
    <row r="200" spans="1:7" ht="25.5">
      <c r="A200" s="58" t="s">
        <v>202</v>
      </c>
      <c r="B200" s="143" t="s">
        <v>27</v>
      </c>
      <c r="C200" s="17" t="s">
        <v>217</v>
      </c>
      <c r="D200" s="17" t="s">
        <v>215</v>
      </c>
      <c r="E200" s="17" t="s">
        <v>284</v>
      </c>
      <c r="F200" s="17"/>
      <c r="G200" s="29">
        <f>G201+G202</f>
        <v>150000</v>
      </c>
    </row>
    <row r="201" spans="1:7" ht="25.5">
      <c r="A201" s="134" t="s">
        <v>123</v>
      </c>
      <c r="B201" s="143" t="s">
        <v>27</v>
      </c>
      <c r="C201" s="21" t="s">
        <v>217</v>
      </c>
      <c r="D201" s="21" t="s">
        <v>215</v>
      </c>
      <c r="E201" s="21" t="s">
        <v>284</v>
      </c>
      <c r="F201" s="21" t="s">
        <v>113</v>
      </c>
      <c r="G201" s="30">
        <f>'№7 расход,24г'!F202</f>
        <v>150000</v>
      </c>
    </row>
    <row r="202" spans="1:7" ht="15.75">
      <c r="A202" s="59" t="s">
        <v>100</v>
      </c>
      <c r="B202" s="143" t="s">
        <v>27</v>
      </c>
      <c r="C202" s="21" t="s">
        <v>217</v>
      </c>
      <c r="D202" s="21" t="s">
        <v>215</v>
      </c>
      <c r="E202" s="21" t="s">
        <v>284</v>
      </c>
      <c r="F202" s="21" t="s">
        <v>101</v>
      </c>
      <c r="G202" s="30">
        <f>G203</f>
        <v>0</v>
      </c>
    </row>
    <row r="203" spans="1:7" ht="15.75">
      <c r="A203" s="59" t="s">
        <v>125</v>
      </c>
      <c r="B203" s="143" t="s">
        <v>27</v>
      </c>
      <c r="C203" s="21" t="s">
        <v>217</v>
      </c>
      <c r="D203" s="21" t="s">
        <v>215</v>
      </c>
      <c r="E203" s="21" t="s">
        <v>284</v>
      </c>
      <c r="F203" s="21" t="s">
        <v>117</v>
      </c>
      <c r="G203" s="30">
        <v>0</v>
      </c>
    </row>
    <row r="204" spans="1:7" ht="16.5">
      <c r="A204" s="65" t="s">
        <v>203</v>
      </c>
      <c r="B204" s="144" t="s">
        <v>27</v>
      </c>
      <c r="C204" s="64" t="s">
        <v>218</v>
      </c>
      <c r="D204" s="64"/>
      <c r="E204" s="64"/>
      <c r="F204" s="64"/>
      <c r="G204" s="66">
        <f>G205</f>
        <v>0</v>
      </c>
    </row>
    <row r="205" spans="1:7" ht="15.75">
      <c r="A205" s="58" t="s">
        <v>204</v>
      </c>
      <c r="B205" s="143" t="s">
        <v>27</v>
      </c>
      <c r="C205" s="17" t="s">
        <v>218</v>
      </c>
      <c r="D205" s="17" t="s">
        <v>218</v>
      </c>
      <c r="E205" s="17"/>
      <c r="F205" s="17"/>
      <c r="G205" s="29">
        <f>G206+G210</f>
        <v>0</v>
      </c>
    </row>
    <row r="206" spans="1:7" ht="25.5">
      <c r="A206" s="118" t="s">
        <v>609</v>
      </c>
      <c r="B206" s="143" t="s">
        <v>27</v>
      </c>
      <c r="C206" s="17" t="s">
        <v>218</v>
      </c>
      <c r="D206" s="17" t="s">
        <v>218</v>
      </c>
      <c r="E206" s="17" t="s">
        <v>252</v>
      </c>
      <c r="F206" s="17"/>
      <c r="G206" s="29">
        <f>G207</f>
        <v>0</v>
      </c>
    </row>
    <row r="207" spans="1:7" ht="25.5">
      <c r="A207" s="118" t="s">
        <v>254</v>
      </c>
      <c r="B207" s="143" t="s">
        <v>27</v>
      </c>
      <c r="C207" s="17" t="s">
        <v>218</v>
      </c>
      <c r="D207" s="17" t="s">
        <v>218</v>
      </c>
      <c r="E207" s="17" t="s">
        <v>253</v>
      </c>
      <c r="F207" s="17"/>
      <c r="G207" s="29">
        <f>G208</f>
        <v>0</v>
      </c>
    </row>
    <row r="208" spans="1:7" ht="25.5">
      <c r="A208" s="58" t="s">
        <v>191</v>
      </c>
      <c r="B208" s="143" t="s">
        <v>27</v>
      </c>
      <c r="C208" s="17" t="s">
        <v>218</v>
      </c>
      <c r="D208" s="17" t="s">
        <v>218</v>
      </c>
      <c r="E208" s="17" t="s">
        <v>251</v>
      </c>
      <c r="F208" s="17"/>
      <c r="G208" s="29">
        <f>G209</f>
        <v>0</v>
      </c>
    </row>
    <row r="209" spans="1:7" ht="25.5">
      <c r="A209" s="134" t="s">
        <v>123</v>
      </c>
      <c r="B209" s="143" t="s">
        <v>27</v>
      </c>
      <c r="C209" s="21" t="s">
        <v>218</v>
      </c>
      <c r="D209" s="21" t="s">
        <v>218</v>
      </c>
      <c r="E209" s="21" t="s">
        <v>251</v>
      </c>
      <c r="F209" s="21" t="s">
        <v>113</v>
      </c>
      <c r="G209" s="30">
        <f>'№7 расход,24г'!F209</f>
        <v>0</v>
      </c>
    </row>
    <row r="210" spans="1:7" ht="38.25">
      <c r="A210" s="162" t="s">
        <v>605</v>
      </c>
      <c r="B210" s="143" t="s">
        <v>27</v>
      </c>
      <c r="C210" s="17" t="s">
        <v>218</v>
      </c>
      <c r="D210" s="17" t="s">
        <v>218</v>
      </c>
      <c r="E210" s="17" t="s">
        <v>258</v>
      </c>
      <c r="F210" s="17"/>
      <c r="G210" s="29">
        <f>G211</f>
        <v>0</v>
      </c>
    </row>
    <row r="211" spans="1:7" ht="25.5">
      <c r="A211" s="58" t="s">
        <v>257</v>
      </c>
      <c r="B211" s="143" t="s">
        <v>27</v>
      </c>
      <c r="C211" s="17" t="s">
        <v>218</v>
      </c>
      <c r="D211" s="17" t="s">
        <v>218</v>
      </c>
      <c r="E211" s="17" t="s">
        <v>256</v>
      </c>
      <c r="F211" s="17"/>
      <c r="G211" s="29">
        <f>G212</f>
        <v>0</v>
      </c>
    </row>
    <row r="212" spans="1:7" ht="25.5">
      <c r="A212" s="58" t="s">
        <v>380</v>
      </c>
      <c r="B212" s="143" t="s">
        <v>27</v>
      </c>
      <c r="C212" s="17" t="s">
        <v>218</v>
      </c>
      <c r="D212" s="17" t="s">
        <v>218</v>
      </c>
      <c r="E212" s="17" t="s">
        <v>255</v>
      </c>
      <c r="F212" s="17"/>
      <c r="G212" s="29">
        <f>G213</f>
        <v>0</v>
      </c>
    </row>
    <row r="213" spans="1:7" ht="25.5">
      <c r="A213" s="134" t="s">
        <v>123</v>
      </c>
      <c r="B213" s="143" t="s">
        <v>27</v>
      </c>
      <c r="C213" s="21" t="s">
        <v>218</v>
      </c>
      <c r="D213" s="21" t="s">
        <v>218</v>
      </c>
      <c r="E213" s="21" t="s">
        <v>255</v>
      </c>
      <c r="F213" s="21" t="s">
        <v>113</v>
      </c>
      <c r="G213" s="30">
        <f>'№7 расход,24г'!F213</f>
        <v>0</v>
      </c>
    </row>
    <row r="214" spans="1:7" ht="16.5">
      <c r="A214" s="65" t="s">
        <v>205</v>
      </c>
      <c r="B214" s="144" t="s">
        <v>27</v>
      </c>
      <c r="C214" s="64" t="s">
        <v>219</v>
      </c>
      <c r="D214" s="64"/>
      <c r="E214" s="64"/>
      <c r="F214" s="64"/>
      <c r="G214" s="66">
        <f>G215+G225</f>
        <v>2190000</v>
      </c>
    </row>
    <row r="215" spans="1:7" ht="15.75">
      <c r="A215" s="58" t="s">
        <v>206</v>
      </c>
      <c r="B215" s="143" t="s">
        <v>27</v>
      </c>
      <c r="C215" s="17" t="s">
        <v>219</v>
      </c>
      <c r="D215" s="17" t="s">
        <v>212</v>
      </c>
      <c r="E215" s="17"/>
      <c r="F215" s="17"/>
      <c r="G215" s="29">
        <f>G216+G223</f>
        <v>730000</v>
      </c>
    </row>
    <row r="216" spans="1:7" ht="38.25">
      <c r="A216" s="58" t="s">
        <v>374</v>
      </c>
      <c r="B216" s="143" t="s">
        <v>27</v>
      </c>
      <c r="C216" s="17" t="s">
        <v>219</v>
      </c>
      <c r="D216" s="17" t="s">
        <v>212</v>
      </c>
      <c r="E216" s="17" t="s">
        <v>248</v>
      </c>
      <c r="F216" s="17"/>
      <c r="G216" s="29">
        <f>G217</f>
        <v>730000</v>
      </c>
    </row>
    <row r="217" spans="1:7" ht="38.25">
      <c r="A217" s="58" t="s">
        <v>377</v>
      </c>
      <c r="B217" s="143" t="s">
        <v>27</v>
      </c>
      <c r="C217" s="17" t="s">
        <v>219</v>
      </c>
      <c r="D217" s="17" t="s">
        <v>212</v>
      </c>
      <c r="E217" s="17" t="s">
        <v>247</v>
      </c>
      <c r="F217" s="17"/>
      <c r="G217" s="29">
        <f>G218</f>
        <v>730000</v>
      </c>
    </row>
    <row r="218" spans="1:7" ht="25.5">
      <c r="A218" s="58" t="s">
        <v>396</v>
      </c>
      <c r="B218" s="143" t="s">
        <v>27</v>
      </c>
      <c r="C218" s="17" t="s">
        <v>219</v>
      </c>
      <c r="D218" s="17" t="s">
        <v>212</v>
      </c>
      <c r="E218" s="17" t="s">
        <v>249</v>
      </c>
      <c r="F218" s="17"/>
      <c r="G218" s="29">
        <f>G219+G220+G221+G222</f>
        <v>730000</v>
      </c>
    </row>
    <row r="219" spans="1:7" ht="15.75">
      <c r="A219" s="59" t="s">
        <v>129</v>
      </c>
      <c r="B219" s="143" t="s">
        <v>27</v>
      </c>
      <c r="C219" s="21" t="s">
        <v>219</v>
      </c>
      <c r="D219" s="21" t="s">
        <v>212</v>
      </c>
      <c r="E219" s="21" t="s">
        <v>249</v>
      </c>
      <c r="F219" s="21" t="s">
        <v>122</v>
      </c>
      <c r="G219" s="30">
        <f>'№7 расход,24г'!F219</f>
        <v>620000</v>
      </c>
    </row>
    <row r="220" spans="1:7" ht="25.5">
      <c r="A220" s="134" t="s">
        <v>123</v>
      </c>
      <c r="B220" s="143" t="s">
        <v>27</v>
      </c>
      <c r="C220" s="21" t="s">
        <v>219</v>
      </c>
      <c r="D220" s="21" t="s">
        <v>212</v>
      </c>
      <c r="E220" s="21" t="s">
        <v>249</v>
      </c>
      <c r="F220" s="21" t="s">
        <v>113</v>
      </c>
      <c r="G220" s="30">
        <f>'№7 расход,24г'!F220</f>
        <v>110000</v>
      </c>
    </row>
    <row r="221" spans="1:7" ht="15.75">
      <c r="A221" s="59" t="s">
        <v>125</v>
      </c>
      <c r="B221" s="143" t="s">
        <v>27</v>
      </c>
      <c r="C221" s="21" t="s">
        <v>219</v>
      </c>
      <c r="D221" s="21" t="s">
        <v>212</v>
      </c>
      <c r="E221" s="21" t="s">
        <v>249</v>
      </c>
      <c r="F221" s="21" t="s">
        <v>117</v>
      </c>
      <c r="G221" s="30">
        <v>0</v>
      </c>
    </row>
    <row r="222" spans="1:7" ht="15.75">
      <c r="A222" s="59" t="s">
        <v>124</v>
      </c>
      <c r="B222" s="143" t="s">
        <v>27</v>
      </c>
      <c r="C222" s="21" t="s">
        <v>219</v>
      </c>
      <c r="D222" s="21" t="s">
        <v>212</v>
      </c>
      <c r="E222" s="21" t="s">
        <v>249</v>
      </c>
      <c r="F222" s="21" t="s">
        <v>118</v>
      </c>
      <c r="G222" s="30">
        <f>'№7 расход,24г'!F222</f>
        <v>0</v>
      </c>
    </row>
    <row r="223" spans="1:7" ht="38.25" hidden="1">
      <c r="A223" s="58" t="s">
        <v>682</v>
      </c>
      <c r="B223" s="143" t="s">
        <v>27</v>
      </c>
      <c r="C223" s="17" t="s">
        <v>219</v>
      </c>
      <c r="D223" s="17" t="s">
        <v>212</v>
      </c>
      <c r="E223" s="177" t="s">
        <v>681</v>
      </c>
      <c r="F223" s="177"/>
      <c r="G223" s="29">
        <f>G224</f>
        <v>0</v>
      </c>
    </row>
    <row r="224" spans="1:7" ht="25.5" hidden="1">
      <c r="A224" s="134" t="s">
        <v>123</v>
      </c>
      <c r="B224" s="143" t="s">
        <v>27</v>
      </c>
      <c r="C224" s="21" t="s">
        <v>219</v>
      </c>
      <c r="D224" s="21" t="s">
        <v>212</v>
      </c>
      <c r="E224" s="179" t="s">
        <v>681</v>
      </c>
      <c r="F224" s="179" t="s">
        <v>113</v>
      </c>
      <c r="G224" s="30"/>
    </row>
    <row r="225" spans="1:7" ht="15.75">
      <c r="A225" s="58" t="s">
        <v>207</v>
      </c>
      <c r="B225" s="143" t="s">
        <v>27</v>
      </c>
      <c r="C225" s="17" t="s">
        <v>219</v>
      </c>
      <c r="D225" s="17" t="s">
        <v>216</v>
      </c>
      <c r="E225" s="17"/>
      <c r="F225" s="17"/>
      <c r="G225" s="29">
        <f>G226</f>
        <v>1460000</v>
      </c>
    </row>
    <row r="226" spans="1:7" ht="38.25">
      <c r="A226" s="58" t="s">
        <v>374</v>
      </c>
      <c r="B226" s="143" t="s">
        <v>27</v>
      </c>
      <c r="C226" s="17" t="s">
        <v>219</v>
      </c>
      <c r="D226" s="17" t="s">
        <v>216</v>
      </c>
      <c r="E226" s="17" t="s">
        <v>248</v>
      </c>
      <c r="F226" s="17"/>
      <c r="G226" s="29">
        <f>G227</f>
        <v>1460000</v>
      </c>
    </row>
    <row r="227" spans="1:7" ht="38.25">
      <c r="A227" s="58" t="s">
        <v>377</v>
      </c>
      <c r="B227" s="143" t="s">
        <v>27</v>
      </c>
      <c r="C227" s="17" t="s">
        <v>219</v>
      </c>
      <c r="D227" s="17" t="s">
        <v>216</v>
      </c>
      <c r="E227" s="17" t="s">
        <v>247</v>
      </c>
      <c r="F227" s="17"/>
      <c r="G227" s="29">
        <f>G228+G236</f>
        <v>1460000</v>
      </c>
    </row>
    <row r="228" spans="1:7" ht="25.5" hidden="1">
      <c r="A228" s="58" t="s">
        <v>415</v>
      </c>
      <c r="B228" s="143" t="s">
        <v>27</v>
      </c>
      <c r="C228" s="17" t="s">
        <v>219</v>
      </c>
      <c r="D228" s="17" t="s">
        <v>216</v>
      </c>
      <c r="E228" s="17" t="s">
        <v>246</v>
      </c>
      <c r="F228" s="17"/>
      <c r="G228" s="29">
        <f>G230+G231+G235+G233</f>
        <v>0</v>
      </c>
    </row>
    <row r="229" spans="1:7" ht="15.75" hidden="1">
      <c r="A229" s="59" t="s">
        <v>129</v>
      </c>
      <c r="B229" s="143" t="s">
        <v>27</v>
      </c>
      <c r="C229" s="21" t="s">
        <v>219</v>
      </c>
      <c r="D229" s="21" t="s">
        <v>216</v>
      </c>
      <c r="E229" s="21" t="s">
        <v>246</v>
      </c>
      <c r="F229" s="21" t="s">
        <v>122</v>
      </c>
      <c r="G229" s="30">
        <f>G230+G231</f>
        <v>0</v>
      </c>
    </row>
    <row r="230" spans="1:7" ht="15.75" hidden="1">
      <c r="A230" s="22" t="s">
        <v>22</v>
      </c>
      <c r="B230" s="143" t="s">
        <v>27</v>
      </c>
      <c r="C230" s="21" t="s">
        <v>219</v>
      </c>
      <c r="D230" s="21" t="s">
        <v>216</v>
      </c>
      <c r="E230" s="21" t="s">
        <v>246</v>
      </c>
      <c r="F230" s="21" t="s">
        <v>407</v>
      </c>
      <c r="G230" s="30">
        <v>0</v>
      </c>
    </row>
    <row r="231" spans="1:7" ht="38.25" hidden="1">
      <c r="A231" s="59" t="s">
        <v>292</v>
      </c>
      <c r="B231" s="143" t="s">
        <v>27</v>
      </c>
      <c r="C231" s="21" t="s">
        <v>219</v>
      </c>
      <c r="D231" s="21" t="s">
        <v>216</v>
      </c>
      <c r="E231" s="21" t="s">
        <v>246</v>
      </c>
      <c r="F231" s="21" t="s">
        <v>320</v>
      </c>
      <c r="G231" s="30">
        <v>0</v>
      </c>
    </row>
    <row r="232" spans="1:7" ht="25.5" hidden="1">
      <c r="A232" s="134" t="s">
        <v>123</v>
      </c>
      <c r="B232" s="143" t="s">
        <v>27</v>
      </c>
      <c r="C232" s="21" t="s">
        <v>219</v>
      </c>
      <c r="D232" s="21" t="s">
        <v>216</v>
      </c>
      <c r="E232" s="21" t="s">
        <v>246</v>
      </c>
      <c r="F232" s="21" t="s">
        <v>113</v>
      </c>
      <c r="G232" s="30">
        <f>G233</f>
        <v>0</v>
      </c>
    </row>
    <row r="233" spans="1:7" ht="25.5" hidden="1">
      <c r="A233" s="59" t="s">
        <v>397</v>
      </c>
      <c r="B233" s="143" t="s">
        <v>27</v>
      </c>
      <c r="C233" s="21" t="s">
        <v>219</v>
      </c>
      <c r="D233" s="21" t="s">
        <v>216</v>
      </c>
      <c r="E233" s="21" t="s">
        <v>246</v>
      </c>
      <c r="F233" s="21" t="s">
        <v>402</v>
      </c>
      <c r="G233" s="30">
        <v>0</v>
      </c>
    </row>
    <row r="234" spans="1:7" ht="15.75" hidden="1">
      <c r="A234" s="59" t="s">
        <v>125</v>
      </c>
      <c r="B234" s="143" t="s">
        <v>27</v>
      </c>
      <c r="C234" s="21" t="s">
        <v>219</v>
      </c>
      <c r="D234" s="21" t="s">
        <v>216</v>
      </c>
      <c r="E234" s="21" t="s">
        <v>246</v>
      </c>
      <c r="F234" s="21" t="s">
        <v>117</v>
      </c>
      <c r="G234" s="30">
        <f>G235</f>
        <v>0</v>
      </c>
    </row>
    <row r="235" spans="1:7" ht="25.5" hidden="1">
      <c r="A235" s="59" t="s">
        <v>462</v>
      </c>
      <c r="B235" s="143" t="s">
        <v>27</v>
      </c>
      <c r="C235" s="21" t="s">
        <v>219</v>
      </c>
      <c r="D235" s="21" t="s">
        <v>216</v>
      </c>
      <c r="E235" s="21" t="s">
        <v>246</v>
      </c>
      <c r="F235" s="21" t="s">
        <v>342</v>
      </c>
      <c r="G235" s="30">
        <v>0</v>
      </c>
    </row>
    <row r="236" spans="1:7" ht="63.75">
      <c r="A236" s="58" t="s">
        <v>244</v>
      </c>
      <c r="B236" s="143" t="s">
        <v>27</v>
      </c>
      <c r="C236" s="17" t="s">
        <v>219</v>
      </c>
      <c r="D236" s="17" t="s">
        <v>216</v>
      </c>
      <c r="E236" s="17" t="s">
        <v>245</v>
      </c>
      <c r="F236" s="17"/>
      <c r="G236" s="29">
        <f>G237+G238+G239</f>
        <v>1460000</v>
      </c>
    </row>
    <row r="237" spans="1:7" ht="30" customHeight="1">
      <c r="A237" s="134" t="s">
        <v>120</v>
      </c>
      <c r="B237" s="143" t="s">
        <v>27</v>
      </c>
      <c r="C237" s="21" t="s">
        <v>219</v>
      </c>
      <c r="D237" s="21" t="s">
        <v>216</v>
      </c>
      <c r="E237" s="21" t="s">
        <v>245</v>
      </c>
      <c r="F237" s="21" t="s">
        <v>116</v>
      </c>
      <c r="G237" s="30">
        <f>'№7 расход,24г'!F237</f>
        <v>1460000</v>
      </c>
    </row>
    <row r="238" spans="1:7" ht="25.5">
      <c r="A238" s="134" t="s">
        <v>123</v>
      </c>
      <c r="B238" s="143" t="s">
        <v>27</v>
      </c>
      <c r="C238" s="23" t="s">
        <v>219</v>
      </c>
      <c r="D238" s="23" t="s">
        <v>216</v>
      </c>
      <c r="E238" s="21" t="s">
        <v>245</v>
      </c>
      <c r="F238" s="21" t="s">
        <v>113</v>
      </c>
      <c r="G238" s="30">
        <v>0</v>
      </c>
    </row>
    <row r="239" spans="1:7" ht="15.75">
      <c r="A239" s="134" t="s">
        <v>124</v>
      </c>
      <c r="B239" s="143" t="s">
        <v>27</v>
      </c>
      <c r="C239" s="23" t="s">
        <v>219</v>
      </c>
      <c r="D239" s="23" t="s">
        <v>216</v>
      </c>
      <c r="E239" s="21" t="s">
        <v>245</v>
      </c>
      <c r="F239" s="21" t="s">
        <v>118</v>
      </c>
      <c r="G239" s="30">
        <f>'№7 расход,24г'!F239</f>
        <v>0</v>
      </c>
    </row>
    <row r="240" spans="1:7" ht="16.5">
      <c r="A240" s="65" t="s">
        <v>398</v>
      </c>
      <c r="B240" s="144" t="s">
        <v>27</v>
      </c>
      <c r="C240" s="64">
        <v>10</v>
      </c>
      <c r="D240" s="64"/>
      <c r="E240" s="64"/>
      <c r="F240" s="64"/>
      <c r="G240" s="66">
        <f>G241+G247</f>
        <v>0</v>
      </c>
    </row>
    <row r="241" spans="1:7" ht="15.75">
      <c r="A241" s="58" t="s">
        <v>208</v>
      </c>
      <c r="B241" s="143" t="s">
        <v>27</v>
      </c>
      <c r="C241" s="17">
        <v>10</v>
      </c>
      <c r="D241" s="17" t="s">
        <v>212</v>
      </c>
      <c r="E241" s="17"/>
      <c r="F241" s="17"/>
      <c r="G241" s="29">
        <f>G242</f>
        <v>0</v>
      </c>
    </row>
    <row r="242" spans="1:7" ht="25.5">
      <c r="A242" s="118" t="s">
        <v>591</v>
      </c>
      <c r="B242" s="143" t="s">
        <v>27</v>
      </c>
      <c r="C242" s="17">
        <v>10</v>
      </c>
      <c r="D242" s="17" t="s">
        <v>212</v>
      </c>
      <c r="E242" s="17" t="s">
        <v>238</v>
      </c>
      <c r="F242" s="17"/>
      <c r="G242" s="29">
        <f>G243</f>
        <v>0</v>
      </c>
    </row>
    <row r="243" spans="1:7" ht="25.5">
      <c r="A243" s="118" t="s">
        <v>243</v>
      </c>
      <c r="B243" s="143" t="s">
        <v>27</v>
      </c>
      <c r="C243" s="17" t="s">
        <v>404</v>
      </c>
      <c r="D243" s="17" t="s">
        <v>212</v>
      </c>
      <c r="E243" s="17" t="s">
        <v>242</v>
      </c>
      <c r="F243" s="17"/>
      <c r="G243" s="52">
        <f>G244</f>
        <v>0</v>
      </c>
    </row>
    <row r="244" spans="1:7" ht="25.5">
      <c r="A244" s="58" t="s">
        <v>209</v>
      </c>
      <c r="B244" s="143" t="s">
        <v>27</v>
      </c>
      <c r="C244" s="17" t="s">
        <v>404</v>
      </c>
      <c r="D244" s="17" t="s">
        <v>212</v>
      </c>
      <c r="E244" s="17" t="s">
        <v>240</v>
      </c>
      <c r="F244" s="17"/>
      <c r="G244" s="29">
        <f>G245</f>
        <v>0</v>
      </c>
    </row>
    <row r="245" spans="1:7" ht="25.5">
      <c r="A245" s="58" t="s">
        <v>232</v>
      </c>
      <c r="B245" s="143" t="s">
        <v>27</v>
      </c>
      <c r="C245" s="17">
        <v>10</v>
      </c>
      <c r="D245" s="17" t="s">
        <v>212</v>
      </c>
      <c r="E245" s="17" t="s">
        <v>241</v>
      </c>
      <c r="F245" s="17"/>
      <c r="G245" s="29">
        <f>G246</f>
        <v>0</v>
      </c>
    </row>
    <row r="246" spans="1:7" ht="15.75">
      <c r="A246" s="59" t="s">
        <v>127</v>
      </c>
      <c r="B246" s="143" t="s">
        <v>27</v>
      </c>
      <c r="C246" s="21" t="s">
        <v>404</v>
      </c>
      <c r="D246" s="21" t="s">
        <v>212</v>
      </c>
      <c r="E246" s="21" t="s">
        <v>241</v>
      </c>
      <c r="F246" s="21" t="s">
        <v>121</v>
      </c>
      <c r="G246" s="30">
        <f>'№7 расход,24г'!F246</f>
        <v>0</v>
      </c>
    </row>
    <row r="247" spans="1:7" ht="15.75">
      <c r="A247" s="58" t="s">
        <v>416</v>
      </c>
      <c r="B247" s="143" t="s">
        <v>27</v>
      </c>
      <c r="C247" s="17">
        <v>10</v>
      </c>
      <c r="D247" s="17" t="s">
        <v>215</v>
      </c>
      <c r="E247" s="17"/>
      <c r="F247" s="17"/>
      <c r="G247" s="29">
        <f>G248+G254</f>
        <v>0</v>
      </c>
    </row>
    <row r="248" spans="1:7" ht="38.25" hidden="1">
      <c r="A248" s="118" t="s">
        <v>142</v>
      </c>
      <c r="B248" s="143" t="s">
        <v>27</v>
      </c>
      <c r="C248" s="17">
        <v>10</v>
      </c>
      <c r="D248" s="17" t="s">
        <v>215</v>
      </c>
      <c r="E248" s="17" t="s">
        <v>238</v>
      </c>
      <c r="F248" s="17"/>
      <c r="G248" s="29">
        <f>G249</f>
        <v>0</v>
      </c>
    </row>
    <row r="249" spans="1:7" ht="15" customHeight="1" hidden="1">
      <c r="A249" s="118" t="s">
        <v>243</v>
      </c>
      <c r="B249" s="143" t="s">
        <v>27</v>
      </c>
      <c r="C249" s="17" t="s">
        <v>404</v>
      </c>
      <c r="D249" s="17" t="s">
        <v>215</v>
      </c>
      <c r="E249" s="17" t="s">
        <v>242</v>
      </c>
      <c r="F249" s="17"/>
      <c r="G249" s="52">
        <f>G250</f>
        <v>0</v>
      </c>
    </row>
    <row r="250" spans="1:7" ht="18" customHeight="1">
      <c r="A250" s="58" t="s">
        <v>209</v>
      </c>
      <c r="B250" s="143" t="s">
        <v>27</v>
      </c>
      <c r="C250" s="17" t="s">
        <v>404</v>
      </c>
      <c r="D250" s="17" t="s">
        <v>215</v>
      </c>
      <c r="E250" s="17" t="s">
        <v>240</v>
      </c>
      <c r="F250" s="17"/>
      <c r="G250" s="29">
        <f>G251</f>
        <v>0</v>
      </c>
    </row>
    <row r="251" spans="1:7" ht="22.5" customHeight="1">
      <c r="A251" s="58" t="s">
        <v>399</v>
      </c>
      <c r="B251" s="143" t="s">
        <v>27</v>
      </c>
      <c r="C251" s="17">
        <v>10</v>
      </c>
      <c r="D251" s="17" t="s">
        <v>215</v>
      </c>
      <c r="E251" s="17" t="s">
        <v>239</v>
      </c>
      <c r="F251" s="17"/>
      <c r="G251" s="29">
        <f>G253</f>
        <v>0</v>
      </c>
    </row>
    <row r="252" spans="1:7" ht="25.5" customHeight="1">
      <c r="A252" s="59" t="s">
        <v>127</v>
      </c>
      <c r="B252" s="143" t="s">
        <v>27</v>
      </c>
      <c r="C252" s="21" t="s">
        <v>404</v>
      </c>
      <c r="D252" s="21" t="s">
        <v>215</v>
      </c>
      <c r="E252" s="21" t="s">
        <v>239</v>
      </c>
      <c r="F252" s="21" t="s">
        <v>121</v>
      </c>
      <c r="G252" s="29">
        <f>G253</f>
        <v>0</v>
      </c>
    </row>
    <row r="253" spans="1:7" ht="18" customHeight="1">
      <c r="A253" s="59" t="s">
        <v>400</v>
      </c>
      <c r="B253" s="143" t="s">
        <v>27</v>
      </c>
      <c r="C253" s="21" t="s">
        <v>404</v>
      </c>
      <c r="D253" s="21" t="s">
        <v>215</v>
      </c>
      <c r="E253" s="21" t="s">
        <v>239</v>
      </c>
      <c r="F253" s="21" t="s">
        <v>409</v>
      </c>
      <c r="G253" s="30">
        <f>'№7 расход,24г'!F252</f>
        <v>0</v>
      </c>
    </row>
    <row r="254" spans="1:7" ht="38.25">
      <c r="A254" s="133" t="s">
        <v>374</v>
      </c>
      <c r="B254" s="143" t="s">
        <v>27</v>
      </c>
      <c r="C254" s="17" t="s">
        <v>404</v>
      </c>
      <c r="D254" s="17" t="s">
        <v>215</v>
      </c>
      <c r="E254" s="17" t="s">
        <v>248</v>
      </c>
      <c r="F254" s="17"/>
      <c r="G254" s="29">
        <f>G255</f>
        <v>0</v>
      </c>
    </row>
    <row r="255" spans="1:7" ht="38.25">
      <c r="A255" s="133" t="s">
        <v>377</v>
      </c>
      <c r="B255" s="143" t="s">
        <v>27</v>
      </c>
      <c r="C255" s="17" t="s">
        <v>404</v>
      </c>
      <c r="D255" s="17" t="s">
        <v>215</v>
      </c>
      <c r="E255" s="17" t="s">
        <v>247</v>
      </c>
      <c r="F255" s="17"/>
      <c r="G255" s="29">
        <f>G256</f>
        <v>0</v>
      </c>
    </row>
    <row r="256" spans="1:7" ht="51">
      <c r="A256" s="135" t="s">
        <v>634</v>
      </c>
      <c r="B256" s="143" t="s">
        <v>27</v>
      </c>
      <c r="C256" s="17" t="s">
        <v>404</v>
      </c>
      <c r="D256" s="17" t="s">
        <v>215</v>
      </c>
      <c r="E256" s="17" t="s">
        <v>115</v>
      </c>
      <c r="F256" s="17"/>
      <c r="G256" s="29">
        <f>G258</f>
        <v>0</v>
      </c>
    </row>
    <row r="257" spans="1:7" ht="15.75">
      <c r="A257" s="91" t="s">
        <v>128</v>
      </c>
      <c r="B257" s="143" t="s">
        <v>27</v>
      </c>
      <c r="C257" s="21" t="s">
        <v>404</v>
      </c>
      <c r="D257" s="21" t="s">
        <v>215</v>
      </c>
      <c r="E257" s="21" t="s">
        <v>115</v>
      </c>
      <c r="F257" s="21" t="s">
        <v>122</v>
      </c>
      <c r="G257" s="29">
        <f>G258</f>
        <v>0</v>
      </c>
    </row>
    <row r="258" spans="1:7" ht="25.5">
      <c r="A258" s="134" t="s">
        <v>114</v>
      </c>
      <c r="B258" s="143" t="s">
        <v>27</v>
      </c>
      <c r="C258" s="21" t="s">
        <v>404</v>
      </c>
      <c r="D258" s="21" t="s">
        <v>215</v>
      </c>
      <c r="E258" s="21" t="s">
        <v>115</v>
      </c>
      <c r="F258" s="21" t="s">
        <v>408</v>
      </c>
      <c r="G258" s="30">
        <f>'№7 расход,24г'!F256</f>
        <v>0</v>
      </c>
    </row>
    <row r="259" spans="1:7" ht="16.5">
      <c r="A259" s="65" t="s">
        <v>222</v>
      </c>
      <c r="B259" s="144" t="s">
        <v>27</v>
      </c>
      <c r="C259" s="64">
        <v>11</v>
      </c>
      <c r="D259" s="64"/>
      <c r="E259" s="64"/>
      <c r="F259" s="64"/>
      <c r="G259" s="66">
        <f>G260</f>
        <v>30000</v>
      </c>
    </row>
    <row r="260" spans="1:7" ht="15.75">
      <c r="A260" s="58" t="s">
        <v>401</v>
      </c>
      <c r="B260" s="143" t="s">
        <v>27</v>
      </c>
      <c r="C260" s="17">
        <v>11</v>
      </c>
      <c r="D260" s="17" t="s">
        <v>212</v>
      </c>
      <c r="E260" s="17"/>
      <c r="F260" s="17"/>
      <c r="G260" s="29">
        <f>G261</f>
        <v>30000</v>
      </c>
    </row>
    <row r="261" spans="1:7" ht="25.5">
      <c r="A261" s="58" t="s">
        <v>143</v>
      </c>
      <c r="B261" s="143" t="s">
        <v>27</v>
      </c>
      <c r="C261" s="17">
        <v>11</v>
      </c>
      <c r="D261" s="17" t="s">
        <v>212</v>
      </c>
      <c r="E261" s="17" t="s">
        <v>235</v>
      </c>
      <c r="F261" s="17"/>
      <c r="G261" s="29">
        <f>G262</f>
        <v>30000</v>
      </c>
    </row>
    <row r="262" spans="1:7" ht="25.5">
      <c r="A262" s="58" t="s">
        <v>237</v>
      </c>
      <c r="B262" s="143" t="s">
        <v>27</v>
      </c>
      <c r="C262" s="17" t="s">
        <v>410</v>
      </c>
      <c r="D262" s="17" t="s">
        <v>212</v>
      </c>
      <c r="E262" s="17" t="s">
        <v>236</v>
      </c>
      <c r="F262" s="17"/>
      <c r="G262" s="52">
        <f>G263</f>
        <v>30000</v>
      </c>
    </row>
    <row r="263" spans="1:7" ht="15.75">
      <c r="A263" s="58" t="s">
        <v>223</v>
      </c>
      <c r="B263" s="143" t="s">
        <v>27</v>
      </c>
      <c r="C263" s="17">
        <v>11</v>
      </c>
      <c r="D263" s="17" t="s">
        <v>212</v>
      </c>
      <c r="E263" s="17" t="s">
        <v>234</v>
      </c>
      <c r="F263" s="17"/>
      <c r="G263" s="29">
        <f>G264</f>
        <v>30000</v>
      </c>
    </row>
    <row r="264" spans="1:7" ht="25.5">
      <c r="A264" s="134" t="s">
        <v>123</v>
      </c>
      <c r="B264" s="143" t="s">
        <v>27</v>
      </c>
      <c r="C264" s="21" t="s">
        <v>410</v>
      </c>
      <c r="D264" s="21" t="s">
        <v>212</v>
      </c>
      <c r="E264" s="21" t="s">
        <v>234</v>
      </c>
      <c r="F264" s="21" t="s">
        <v>113</v>
      </c>
      <c r="G264" s="30">
        <v>30000</v>
      </c>
    </row>
    <row r="265" spans="1:7" ht="15.75">
      <c r="A265" s="62" t="s">
        <v>417</v>
      </c>
      <c r="B265" s="145"/>
      <c r="C265" s="48"/>
      <c r="D265" s="48"/>
      <c r="E265" s="48"/>
      <c r="F265" s="48"/>
      <c r="G265" s="49">
        <f>G6+G60+G67+G94+G128+G204+G214+G240+G259</f>
        <v>19898488</v>
      </c>
    </row>
  </sheetData>
  <sheetProtection/>
  <mergeCells count="3">
    <mergeCell ref="A2:G2"/>
    <mergeCell ref="A1:G1"/>
    <mergeCell ref="A4:A5"/>
  </mergeCells>
  <printOptions/>
  <pageMargins left="0.38" right="0.36" top="0.36" bottom="0.37" header="0.36" footer="0.3"/>
  <pageSetup fitToHeight="0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53"/>
  <sheetViews>
    <sheetView view="pageBreakPreview" zoomScaleSheetLayoutView="100" workbookViewId="0" topLeftCell="A1">
      <selection activeCell="A1" sqref="A1:H1"/>
    </sheetView>
  </sheetViews>
  <sheetFormatPr defaultColWidth="9.140625" defaultRowHeight="15"/>
  <cols>
    <col min="1" max="1" width="55.28125" style="122" customWidth="1"/>
    <col min="2" max="2" width="8.7109375" style="18" customWidth="1"/>
    <col min="3" max="3" width="5.8515625" style="18" customWidth="1"/>
    <col min="4" max="4" width="5.57421875" style="18" customWidth="1"/>
    <col min="5" max="5" width="16.7109375" style="18" customWidth="1"/>
    <col min="6" max="6" width="8.421875" style="18" customWidth="1"/>
    <col min="7" max="7" width="16.28125" style="18" customWidth="1"/>
    <col min="8" max="8" width="16.57421875" style="20" customWidth="1"/>
  </cols>
  <sheetData>
    <row r="1" spans="1:8" ht="78" customHeight="1">
      <c r="A1" s="310" t="s">
        <v>759</v>
      </c>
      <c r="B1" s="310"/>
      <c r="C1" s="310"/>
      <c r="D1" s="310"/>
      <c r="E1" s="310"/>
      <c r="F1" s="310"/>
      <c r="G1" s="310"/>
      <c r="H1" s="310"/>
    </row>
    <row r="2" spans="1:8" ht="50.25" customHeight="1">
      <c r="A2" s="311" t="s">
        <v>740</v>
      </c>
      <c r="B2" s="315"/>
      <c r="C2" s="315"/>
      <c r="D2" s="315"/>
      <c r="E2" s="315"/>
      <c r="F2" s="315"/>
      <c r="G2" s="315"/>
      <c r="H2" s="315"/>
    </row>
    <row r="3" spans="1:9" ht="26.25" customHeight="1">
      <c r="A3" s="313" t="s">
        <v>224</v>
      </c>
      <c r="B3" s="206" t="s">
        <v>225</v>
      </c>
      <c r="C3" s="206"/>
      <c r="D3" s="206"/>
      <c r="E3" s="206"/>
      <c r="F3" s="206"/>
      <c r="G3" s="221" t="s">
        <v>181</v>
      </c>
      <c r="H3" s="221" t="s">
        <v>181</v>
      </c>
      <c r="I3" s="11"/>
    </row>
    <row r="4" spans="1:9" ht="34.5" customHeight="1">
      <c r="A4" s="314"/>
      <c r="B4" s="206" t="s">
        <v>226</v>
      </c>
      <c r="C4" s="206" t="s">
        <v>227</v>
      </c>
      <c r="D4" s="206" t="s">
        <v>228</v>
      </c>
      <c r="E4" s="206" t="s">
        <v>229</v>
      </c>
      <c r="F4" s="206" t="s">
        <v>179</v>
      </c>
      <c r="G4" s="221" t="s">
        <v>695</v>
      </c>
      <c r="H4" s="221" t="s">
        <v>741</v>
      </c>
      <c r="I4" s="11"/>
    </row>
    <row r="5" spans="1:9" ht="23.25" customHeight="1">
      <c r="A5" s="65" t="s">
        <v>372</v>
      </c>
      <c r="B5" s="54" t="s">
        <v>27</v>
      </c>
      <c r="C5" s="64" t="s">
        <v>212</v>
      </c>
      <c r="D5" s="64"/>
      <c r="E5" s="64"/>
      <c r="F5" s="64"/>
      <c r="G5" s="66">
        <f>G6+G12+G20+G30+G35</f>
        <v>5672013.16</v>
      </c>
      <c r="H5" s="66">
        <f>H6+H12+H20+H30+H35</f>
        <v>5662753.16</v>
      </c>
      <c r="I5" s="11"/>
    </row>
    <row r="6" spans="1:9" ht="37.5" customHeight="1">
      <c r="A6" s="58" t="s">
        <v>373</v>
      </c>
      <c r="B6" s="143" t="s">
        <v>27</v>
      </c>
      <c r="C6" s="17" t="s">
        <v>212</v>
      </c>
      <c r="D6" s="17" t="s">
        <v>214</v>
      </c>
      <c r="E6" s="17"/>
      <c r="F6" s="17"/>
      <c r="G6" s="29">
        <f aca="true" t="shared" si="0" ref="G6:H8">G7</f>
        <v>1000000</v>
      </c>
      <c r="H6" s="29">
        <f t="shared" si="0"/>
        <v>1000000</v>
      </c>
      <c r="I6" s="11"/>
    </row>
    <row r="7" spans="1:8" ht="38.25">
      <c r="A7" s="58" t="s">
        <v>374</v>
      </c>
      <c r="B7" s="143" t="s">
        <v>27</v>
      </c>
      <c r="C7" s="17" t="s">
        <v>212</v>
      </c>
      <c r="D7" s="17" t="s">
        <v>214</v>
      </c>
      <c r="E7" s="17" t="s">
        <v>248</v>
      </c>
      <c r="F7" s="17"/>
      <c r="G7" s="29">
        <f t="shared" si="0"/>
        <v>1000000</v>
      </c>
      <c r="H7" s="29">
        <f t="shared" si="0"/>
        <v>1000000</v>
      </c>
    </row>
    <row r="8" spans="1:8" ht="38.25">
      <c r="A8" s="58" t="s">
        <v>94</v>
      </c>
      <c r="B8" s="143" t="s">
        <v>27</v>
      </c>
      <c r="C8" s="17" t="s">
        <v>212</v>
      </c>
      <c r="D8" s="17" t="s">
        <v>214</v>
      </c>
      <c r="E8" s="17" t="s">
        <v>247</v>
      </c>
      <c r="F8" s="17"/>
      <c r="G8" s="29">
        <f t="shared" si="0"/>
        <v>1000000</v>
      </c>
      <c r="H8" s="29">
        <f t="shared" si="0"/>
        <v>1000000</v>
      </c>
    </row>
    <row r="9" spans="1:8" ht="15.75">
      <c r="A9" s="58" t="s">
        <v>375</v>
      </c>
      <c r="B9" s="143" t="s">
        <v>27</v>
      </c>
      <c r="C9" s="17" t="s">
        <v>212</v>
      </c>
      <c r="D9" s="17" t="s">
        <v>214</v>
      </c>
      <c r="E9" s="28" t="s">
        <v>274</v>
      </c>
      <c r="F9" s="17"/>
      <c r="G9" s="29">
        <f>G10+G11</f>
        <v>1000000</v>
      </c>
      <c r="H9" s="29">
        <f>H10+H11</f>
        <v>1000000</v>
      </c>
    </row>
    <row r="10" spans="1:8" ht="25.5">
      <c r="A10" s="134" t="s">
        <v>120</v>
      </c>
      <c r="B10" s="143" t="s">
        <v>27</v>
      </c>
      <c r="C10" s="21" t="s">
        <v>212</v>
      </c>
      <c r="D10" s="21" t="s">
        <v>214</v>
      </c>
      <c r="E10" s="23" t="s">
        <v>274</v>
      </c>
      <c r="F10" s="21" t="s">
        <v>116</v>
      </c>
      <c r="G10" s="30">
        <f>'№8 расход,25-26'!F12</f>
        <v>1000000</v>
      </c>
      <c r="H10" s="30">
        <f>'№8 расход,25-26'!G12</f>
        <v>1000000</v>
      </c>
    </row>
    <row r="11" spans="1:8" ht="15.75">
      <c r="A11" s="59" t="s">
        <v>124</v>
      </c>
      <c r="B11" s="143" t="s">
        <v>27</v>
      </c>
      <c r="C11" s="21" t="s">
        <v>212</v>
      </c>
      <c r="D11" s="21" t="s">
        <v>214</v>
      </c>
      <c r="E11" s="23" t="s">
        <v>274</v>
      </c>
      <c r="F11" s="21" t="s">
        <v>118</v>
      </c>
      <c r="G11" s="30">
        <f>'№8 расход,25-26'!F13</f>
        <v>0</v>
      </c>
      <c r="H11" s="30">
        <f>'№8 расход,25-26'!G13</f>
        <v>0</v>
      </c>
    </row>
    <row r="12" spans="1:8" ht="38.25">
      <c r="A12" s="58" t="s">
        <v>376</v>
      </c>
      <c r="B12" s="143" t="s">
        <v>27</v>
      </c>
      <c r="C12" s="17" t="s">
        <v>212</v>
      </c>
      <c r="D12" s="17" t="s">
        <v>216</v>
      </c>
      <c r="E12" s="17"/>
      <c r="F12" s="17"/>
      <c r="G12" s="29">
        <f aca="true" t="shared" si="1" ref="G12:H14">G13</f>
        <v>1129013.16</v>
      </c>
      <c r="H12" s="29">
        <f t="shared" si="1"/>
        <v>1109753.1600000001</v>
      </c>
    </row>
    <row r="13" spans="1:8" ht="38.25">
      <c r="A13" s="58" t="s">
        <v>374</v>
      </c>
      <c r="B13" s="143" t="s">
        <v>27</v>
      </c>
      <c r="C13" s="17" t="s">
        <v>212</v>
      </c>
      <c r="D13" s="17" t="s">
        <v>216</v>
      </c>
      <c r="E13" s="17" t="s">
        <v>248</v>
      </c>
      <c r="F13" s="17"/>
      <c r="G13" s="29">
        <f t="shared" si="1"/>
        <v>1129013.16</v>
      </c>
      <c r="H13" s="29">
        <f t="shared" si="1"/>
        <v>1109753.1600000001</v>
      </c>
    </row>
    <row r="14" spans="1:8" ht="38.25">
      <c r="A14" s="58" t="s">
        <v>377</v>
      </c>
      <c r="B14" s="143" t="s">
        <v>27</v>
      </c>
      <c r="C14" s="17" t="s">
        <v>212</v>
      </c>
      <c r="D14" s="17" t="s">
        <v>216</v>
      </c>
      <c r="E14" s="17" t="s">
        <v>247</v>
      </c>
      <c r="F14" s="17"/>
      <c r="G14" s="29">
        <f>G15+G28</f>
        <v>1129013.16</v>
      </c>
      <c r="H14" s="29">
        <f t="shared" si="1"/>
        <v>1109753.1600000001</v>
      </c>
    </row>
    <row r="15" spans="1:8" ht="15.75">
      <c r="A15" s="58" t="s">
        <v>378</v>
      </c>
      <c r="B15" s="143" t="s">
        <v>27</v>
      </c>
      <c r="C15" s="17" t="s">
        <v>212</v>
      </c>
      <c r="D15" s="17" t="s">
        <v>216</v>
      </c>
      <c r="E15" s="17" t="s">
        <v>275</v>
      </c>
      <c r="F15" s="17"/>
      <c r="G15" s="29">
        <f>G16+G17+G18+G19+G26</f>
        <v>1108768.72</v>
      </c>
      <c r="H15" s="29">
        <f>H16+H17+H18+H19+H26</f>
        <v>1109753.1600000001</v>
      </c>
    </row>
    <row r="16" spans="1:8" ht="25.5">
      <c r="A16" s="134" t="s">
        <v>120</v>
      </c>
      <c r="B16" s="143" t="s">
        <v>27</v>
      </c>
      <c r="C16" s="21" t="s">
        <v>212</v>
      </c>
      <c r="D16" s="21" t="s">
        <v>216</v>
      </c>
      <c r="E16" s="21" t="s">
        <v>275</v>
      </c>
      <c r="F16" s="21" t="s">
        <v>116</v>
      </c>
      <c r="G16" s="30">
        <f>'№8 расход,25-26'!F18</f>
        <v>386000</v>
      </c>
      <c r="H16" s="30">
        <f>'№8 расход,25-26'!G18</f>
        <v>386000</v>
      </c>
    </row>
    <row r="17" spans="1:8" ht="25.5">
      <c r="A17" s="134" t="s">
        <v>123</v>
      </c>
      <c r="B17" s="143" t="s">
        <v>27</v>
      </c>
      <c r="C17" s="21" t="s">
        <v>212</v>
      </c>
      <c r="D17" s="21" t="s">
        <v>216</v>
      </c>
      <c r="E17" s="21" t="s">
        <v>275</v>
      </c>
      <c r="F17" s="21" t="s">
        <v>113</v>
      </c>
      <c r="G17" s="30">
        <f>'№8 расход,25-26'!F19</f>
        <v>721768.72</v>
      </c>
      <c r="H17" s="30">
        <f>'№8 расход,25-26'!G19</f>
        <v>722753.16</v>
      </c>
    </row>
    <row r="18" spans="1:8" ht="15.75">
      <c r="A18" s="59" t="s">
        <v>144</v>
      </c>
      <c r="B18" s="143" t="s">
        <v>27</v>
      </c>
      <c r="C18" s="21" t="s">
        <v>212</v>
      </c>
      <c r="D18" s="21" t="s">
        <v>216</v>
      </c>
      <c r="E18" s="21" t="s">
        <v>275</v>
      </c>
      <c r="F18" s="21" t="s">
        <v>117</v>
      </c>
      <c r="G18" s="30">
        <v>0</v>
      </c>
      <c r="H18" s="30">
        <v>0</v>
      </c>
    </row>
    <row r="19" spans="1:8" ht="15.75">
      <c r="A19" s="59" t="s">
        <v>124</v>
      </c>
      <c r="B19" s="143" t="s">
        <v>27</v>
      </c>
      <c r="C19" s="21" t="s">
        <v>212</v>
      </c>
      <c r="D19" s="21" t="s">
        <v>216</v>
      </c>
      <c r="E19" s="21" t="s">
        <v>275</v>
      </c>
      <c r="F19" s="21" t="s">
        <v>118</v>
      </c>
      <c r="G19" s="30">
        <f>'№8 расход,25-26'!F21</f>
        <v>0</v>
      </c>
      <c r="H19" s="30">
        <f>'№8 расход,25-26'!G21</f>
        <v>0</v>
      </c>
    </row>
    <row r="20" spans="1:8" ht="15.75" hidden="1">
      <c r="A20" s="58" t="s">
        <v>313</v>
      </c>
      <c r="B20" s="143" t="s">
        <v>27</v>
      </c>
      <c r="C20" s="17" t="s">
        <v>212</v>
      </c>
      <c r="D20" s="17" t="s">
        <v>218</v>
      </c>
      <c r="E20" s="17"/>
      <c r="F20" s="17"/>
      <c r="G20" s="29">
        <f>SUM(G21)</f>
        <v>0</v>
      </c>
      <c r="H20" s="29">
        <f>SUM(H21)</f>
        <v>0</v>
      </c>
    </row>
    <row r="21" spans="1:8" ht="38.25" hidden="1">
      <c r="A21" s="58" t="s">
        <v>374</v>
      </c>
      <c r="B21" s="143" t="s">
        <v>27</v>
      </c>
      <c r="C21" s="17" t="s">
        <v>212</v>
      </c>
      <c r="D21" s="17" t="s">
        <v>218</v>
      </c>
      <c r="E21" s="17" t="s">
        <v>248</v>
      </c>
      <c r="F21" s="17"/>
      <c r="G21" s="29">
        <f>SUM(G22)</f>
        <v>0</v>
      </c>
      <c r="H21" s="29">
        <f>SUM(H22)</f>
        <v>0</v>
      </c>
    </row>
    <row r="22" spans="1:8" ht="38.25" hidden="1">
      <c r="A22" s="58" t="s">
        <v>377</v>
      </c>
      <c r="B22" s="143" t="s">
        <v>27</v>
      </c>
      <c r="C22" s="17" t="s">
        <v>212</v>
      </c>
      <c r="D22" s="17" t="s">
        <v>218</v>
      </c>
      <c r="E22" s="17" t="s">
        <v>247</v>
      </c>
      <c r="F22" s="17"/>
      <c r="G22" s="29">
        <f>SUM(G24+G25)</f>
        <v>0</v>
      </c>
      <c r="H22" s="29">
        <f>SUM(H24+H25)</f>
        <v>0</v>
      </c>
    </row>
    <row r="23" spans="1:8" ht="25.5" hidden="1">
      <c r="A23" s="134" t="s">
        <v>123</v>
      </c>
      <c r="B23" s="143" t="s">
        <v>27</v>
      </c>
      <c r="C23" s="21" t="s">
        <v>212</v>
      </c>
      <c r="D23" s="21" t="s">
        <v>218</v>
      </c>
      <c r="E23" s="21" t="s">
        <v>314</v>
      </c>
      <c r="F23" s="21" t="s">
        <v>113</v>
      </c>
      <c r="G23" s="29">
        <f>G24+G25</f>
        <v>0</v>
      </c>
      <c r="H23" s="29">
        <f>H24+H25</f>
        <v>0</v>
      </c>
    </row>
    <row r="24" spans="1:8" ht="24.75" customHeight="1" hidden="1">
      <c r="A24" s="59" t="s">
        <v>379</v>
      </c>
      <c r="B24" s="143" t="s">
        <v>27</v>
      </c>
      <c r="C24" s="21" t="s">
        <v>212</v>
      </c>
      <c r="D24" s="21" t="s">
        <v>218</v>
      </c>
      <c r="E24" s="21" t="s">
        <v>105</v>
      </c>
      <c r="F24" s="21" t="s">
        <v>402</v>
      </c>
      <c r="G24" s="30">
        <v>0</v>
      </c>
      <c r="H24" s="30">
        <v>0</v>
      </c>
    </row>
    <row r="25" spans="1:8" ht="0.75" customHeight="1">
      <c r="A25" s="59" t="s">
        <v>379</v>
      </c>
      <c r="B25" s="143" t="s">
        <v>27</v>
      </c>
      <c r="C25" s="21" t="s">
        <v>212</v>
      </c>
      <c r="D25" s="21" t="s">
        <v>218</v>
      </c>
      <c r="E25" s="21" t="s">
        <v>314</v>
      </c>
      <c r="F25" s="21" t="s">
        <v>402</v>
      </c>
      <c r="G25" s="30">
        <v>0</v>
      </c>
      <c r="H25" s="30">
        <v>0</v>
      </c>
    </row>
    <row r="26" spans="1:8" ht="51">
      <c r="A26" s="58" t="s">
        <v>551</v>
      </c>
      <c r="B26" s="226" t="s">
        <v>27</v>
      </c>
      <c r="C26" s="17" t="s">
        <v>212</v>
      </c>
      <c r="D26" s="17" t="s">
        <v>216</v>
      </c>
      <c r="E26" s="17" t="s">
        <v>548</v>
      </c>
      <c r="F26" s="17"/>
      <c r="G26" s="29">
        <f>G27</f>
        <v>1000</v>
      </c>
      <c r="H26" s="29">
        <f>H27</f>
        <v>1000</v>
      </c>
    </row>
    <row r="27" spans="1:8" ht="29.25" customHeight="1">
      <c r="A27" s="134" t="s">
        <v>123</v>
      </c>
      <c r="B27" s="143" t="s">
        <v>27</v>
      </c>
      <c r="C27" s="21" t="s">
        <v>212</v>
      </c>
      <c r="D27" s="21" t="s">
        <v>216</v>
      </c>
      <c r="E27" s="21" t="s">
        <v>554</v>
      </c>
      <c r="F27" s="21" t="s">
        <v>113</v>
      </c>
      <c r="G27" s="30">
        <f>'№8 расход,25-26'!F29</f>
        <v>1000</v>
      </c>
      <c r="H27" s="30">
        <f>'№8 расход,25-26'!G29</f>
        <v>1000</v>
      </c>
    </row>
    <row r="28" spans="1:8" ht="29.25" customHeight="1">
      <c r="A28" s="58" t="s">
        <v>682</v>
      </c>
      <c r="B28" s="143" t="s">
        <v>27</v>
      </c>
      <c r="C28" s="17" t="s">
        <v>219</v>
      </c>
      <c r="D28" s="17" t="s">
        <v>212</v>
      </c>
      <c r="E28" s="177" t="s">
        <v>681</v>
      </c>
      <c r="F28" s="177"/>
      <c r="G28" s="29">
        <f>G29</f>
        <v>20244.44</v>
      </c>
      <c r="H28" s="30">
        <f>H29</f>
        <v>20244.44</v>
      </c>
    </row>
    <row r="29" spans="1:8" ht="29.25" customHeight="1">
      <c r="A29" s="134" t="s">
        <v>123</v>
      </c>
      <c r="B29" s="143" t="s">
        <v>27</v>
      </c>
      <c r="C29" s="21" t="s">
        <v>219</v>
      </c>
      <c r="D29" s="21" t="s">
        <v>212</v>
      </c>
      <c r="E29" s="179" t="s">
        <v>681</v>
      </c>
      <c r="F29" s="179" t="s">
        <v>113</v>
      </c>
      <c r="G29" s="30">
        <f>'№8 расход,25-26'!F31</f>
        <v>20244.44</v>
      </c>
      <c r="H29" s="30">
        <f>'№8 расход,25-26'!G31</f>
        <v>20244.44</v>
      </c>
    </row>
    <row r="30" spans="1:8" ht="21.75" customHeight="1">
      <c r="A30" s="98" t="s">
        <v>95</v>
      </c>
      <c r="B30" s="143" t="s">
        <v>27</v>
      </c>
      <c r="C30" s="99" t="s">
        <v>212</v>
      </c>
      <c r="D30" s="99" t="s">
        <v>410</v>
      </c>
      <c r="E30" s="100"/>
      <c r="F30" s="100"/>
      <c r="G30" s="29">
        <f aca="true" t="shared" si="2" ref="G30:H33">G31</f>
        <v>50000</v>
      </c>
      <c r="H30" s="29">
        <f t="shared" si="2"/>
        <v>50000</v>
      </c>
    </row>
    <row r="31" spans="1:8" ht="38.25">
      <c r="A31" s="136" t="s">
        <v>96</v>
      </c>
      <c r="B31" s="143" t="s">
        <v>27</v>
      </c>
      <c r="C31" s="176" t="s">
        <v>212</v>
      </c>
      <c r="D31" s="176" t="s">
        <v>410</v>
      </c>
      <c r="E31" s="176" t="s">
        <v>248</v>
      </c>
      <c r="F31" s="176"/>
      <c r="G31" s="29">
        <f t="shared" si="2"/>
        <v>50000</v>
      </c>
      <c r="H31" s="29">
        <f t="shared" si="2"/>
        <v>50000</v>
      </c>
    </row>
    <row r="32" spans="1:8" ht="38.25">
      <c r="A32" s="136" t="s">
        <v>97</v>
      </c>
      <c r="B32" s="143" t="s">
        <v>27</v>
      </c>
      <c r="C32" s="176" t="s">
        <v>212</v>
      </c>
      <c r="D32" s="176" t="s">
        <v>410</v>
      </c>
      <c r="E32" s="176" t="s">
        <v>247</v>
      </c>
      <c r="F32" s="176"/>
      <c r="G32" s="29">
        <f t="shared" si="2"/>
        <v>50000</v>
      </c>
      <c r="H32" s="29">
        <f t="shared" si="2"/>
        <v>50000</v>
      </c>
    </row>
    <row r="33" spans="1:8" ht="15.75">
      <c r="A33" s="136" t="s">
        <v>98</v>
      </c>
      <c r="B33" s="143" t="s">
        <v>27</v>
      </c>
      <c r="C33" s="176" t="s">
        <v>212</v>
      </c>
      <c r="D33" s="176" t="s">
        <v>410</v>
      </c>
      <c r="E33" s="176" t="s">
        <v>99</v>
      </c>
      <c r="F33" s="176"/>
      <c r="G33" s="29">
        <f t="shared" si="2"/>
        <v>50000</v>
      </c>
      <c r="H33" s="29">
        <f t="shared" si="2"/>
        <v>50000</v>
      </c>
    </row>
    <row r="34" spans="1:8" ht="15.75">
      <c r="A34" s="136" t="s">
        <v>100</v>
      </c>
      <c r="B34" s="143" t="s">
        <v>27</v>
      </c>
      <c r="C34" s="176" t="s">
        <v>212</v>
      </c>
      <c r="D34" s="176" t="s">
        <v>410</v>
      </c>
      <c r="E34" s="176" t="s">
        <v>99</v>
      </c>
      <c r="F34" s="176" t="s">
        <v>101</v>
      </c>
      <c r="G34" s="30">
        <v>50000</v>
      </c>
      <c r="H34" s="30">
        <v>50000</v>
      </c>
    </row>
    <row r="35" spans="1:8" ht="15.75">
      <c r="A35" s="60" t="s">
        <v>185</v>
      </c>
      <c r="B35" s="143" t="s">
        <v>27</v>
      </c>
      <c r="C35" s="50" t="s">
        <v>212</v>
      </c>
      <c r="D35" s="50">
        <v>13</v>
      </c>
      <c r="E35" s="51"/>
      <c r="F35" s="51"/>
      <c r="G35" s="52">
        <f>G36+G49+G40+G43+G46</f>
        <v>3493000</v>
      </c>
      <c r="H35" s="52">
        <f>H36+H49+H40+H43+H46</f>
        <v>3503000</v>
      </c>
    </row>
    <row r="36" spans="1:8" ht="51">
      <c r="A36" s="162" t="s">
        <v>140</v>
      </c>
      <c r="B36" s="143" t="s">
        <v>27</v>
      </c>
      <c r="C36" s="17" t="s">
        <v>212</v>
      </c>
      <c r="D36" s="17">
        <v>13</v>
      </c>
      <c r="E36" s="17" t="s">
        <v>258</v>
      </c>
      <c r="F36" s="17"/>
      <c r="G36" s="29">
        <f aca="true" t="shared" si="3" ref="G36:H38">G37</f>
        <v>0</v>
      </c>
      <c r="H36" s="29">
        <f t="shared" si="3"/>
        <v>0</v>
      </c>
    </row>
    <row r="37" spans="1:8" ht="25.5">
      <c r="A37" s="58" t="s">
        <v>257</v>
      </c>
      <c r="B37" s="143" t="s">
        <v>27</v>
      </c>
      <c r="C37" s="17" t="s">
        <v>212</v>
      </c>
      <c r="D37" s="17" t="s">
        <v>278</v>
      </c>
      <c r="E37" s="17" t="s">
        <v>256</v>
      </c>
      <c r="F37" s="17"/>
      <c r="G37" s="29">
        <f t="shared" si="3"/>
        <v>0</v>
      </c>
      <c r="H37" s="29">
        <f t="shared" si="3"/>
        <v>0</v>
      </c>
    </row>
    <row r="38" spans="1:8" ht="25.5">
      <c r="A38" s="58" t="s">
        <v>380</v>
      </c>
      <c r="B38" s="143" t="s">
        <v>27</v>
      </c>
      <c r="C38" s="17" t="s">
        <v>212</v>
      </c>
      <c r="D38" s="17">
        <v>13</v>
      </c>
      <c r="E38" s="17" t="s">
        <v>255</v>
      </c>
      <c r="F38" s="17"/>
      <c r="G38" s="29">
        <f t="shared" si="3"/>
        <v>0</v>
      </c>
      <c r="H38" s="29">
        <f t="shared" si="3"/>
        <v>0</v>
      </c>
    </row>
    <row r="39" spans="1:8" ht="25.5">
      <c r="A39" s="134" t="s">
        <v>123</v>
      </c>
      <c r="B39" s="143" t="s">
        <v>27</v>
      </c>
      <c r="C39" s="21" t="s">
        <v>212</v>
      </c>
      <c r="D39" s="21" t="s">
        <v>403</v>
      </c>
      <c r="E39" s="21" t="s">
        <v>255</v>
      </c>
      <c r="F39" s="21" t="s">
        <v>113</v>
      </c>
      <c r="G39" s="30">
        <v>0</v>
      </c>
      <c r="H39" s="30">
        <v>0</v>
      </c>
    </row>
    <row r="40" spans="1:8" ht="38.25">
      <c r="A40" s="168" t="s">
        <v>475</v>
      </c>
      <c r="B40" s="143" t="s">
        <v>27</v>
      </c>
      <c r="C40" s="17" t="s">
        <v>212</v>
      </c>
      <c r="D40" s="17" t="s">
        <v>403</v>
      </c>
      <c r="E40" s="177" t="s">
        <v>476</v>
      </c>
      <c r="F40" s="21"/>
      <c r="G40" s="29">
        <f>G41</f>
        <v>0</v>
      </c>
      <c r="H40" s="29">
        <f>H41</f>
        <v>0</v>
      </c>
    </row>
    <row r="41" spans="1:8" ht="25.5">
      <c r="A41" s="153" t="s">
        <v>480</v>
      </c>
      <c r="B41" s="143" t="s">
        <v>27</v>
      </c>
      <c r="C41" s="21" t="s">
        <v>212</v>
      </c>
      <c r="D41" s="21" t="s">
        <v>403</v>
      </c>
      <c r="E41" s="192" t="s">
        <v>477</v>
      </c>
      <c r="F41" s="21"/>
      <c r="G41" s="30">
        <f>G42</f>
        <v>0</v>
      </c>
      <c r="H41" s="30">
        <f>H42</f>
        <v>0</v>
      </c>
    </row>
    <row r="42" spans="1:8" ht="25.5">
      <c r="A42" s="134" t="s">
        <v>123</v>
      </c>
      <c r="B42" s="143" t="s">
        <v>27</v>
      </c>
      <c r="C42" s="21" t="s">
        <v>212</v>
      </c>
      <c r="D42" s="21" t="s">
        <v>403</v>
      </c>
      <c r="E42" s="192" t="s">
        <v>478</v>
      </c>
      <c r="F42" s="21" t="s">
        <v>113</v>
      </c>
      <c r="G42" s="30">
        <v>0</v>
      </c>
      <c r="H42" s="30">
        <v>0</v>
      </c>
    </row>
    <row r="43" spans="1:8" ht="25.5">
      <c r="A43" s="133" t="s">
        <v>620</v>
      </c>
      <c r="B43" s="226" t="s">
        <v>27</v>
      </c>
      <c r="C43" s="17" t="s">
        <v>212</v>
      </c>
      <c r="D43" s="17" t="s">
        <v>403</v>
      </c>
      <c r="E43" s="148" t="s">
        <v>622</v>
      </c>
      <c r="F43" s="17"/>
      <c r="G43" s="29">
        <f>G44</f>
        <v>0</v>
      </c>
      <c r="H43" s="29">
        <f>H44</f>
        <v>0</v>
      </c>
    </row>
    <row r="44" spans="1:8" ht="25.5">
      <c r="A44" s="134" t="s">
        <v>621</v>
      </c>
      <c r="B44" s="143" t="s">
        <v>27</v>
      </c>
      <c r="C44" s="21" t="s">
        <v>212</v>
      </c>
      <c r="D44" s="21" t="s">
        <v>403</v>
      </c>
      <c r="E44" s="192" t="s">
        <v>624</v>
      </c>
      <c r="F44" s="21"/>
      <c r="G44" s="30">
        <f>G45</f>
        <v>0</v>
      </c>
      <c r="H44" s="30">
        <f>H45</f>
        <v>0</v>
      </c>
    </row>
    <row r="45" spans="1:8" ht="25.5">
      <c r="A45" s="134" t="s">
        <v>123</v>
      </c>
      <c r="B45" s="143" t="s">
        <v>27</v>
      </c>
      <c r="C45" s="21" t="s">
        <v>212</v>
      </c>
      <c r="D45" s="21" t="s">
        <v>403</v>
      </c>
      <c r="E45" s="192" t="s">
        <v>623</v>
      </c>
      <c r="F45" s="21" t="s">
        <v>113</v>
      </c>
      <c r="G45" s="30">
        <f>'№8 расход,25-26'!F47</f>
        <v>0</v>
      </c>
      <c r="H45" s="30">
        <f>'№8 расход,25-26'!G47</f>
        <v>0</v>
      </c>
    </row>
    <row r="46" spans="1:8" ht="25.5">
      <c r="A46" s="58" t="s">
        <v>666</v>
      </c>
      <c r="B46" s="143" t="s">
        <v>27</v>
      </c>
      <c r="C46" s="21" t="s">
        <v>212</v>
      </c>
      <c r="D46" s="21" t="s">
        <v>403</v>
      </c>
      <c r="E46" s="177" t="s">
        <v>660</v>
      </c>
      <c r="F46" s="177"/>
      <c r="G46" s="29">
        <f>G47</f>
        <v>0</v>
      </c>
      <c r="H46" s="29">
        <f>H47</f>
        <v>0</v>
      </c>
    </row>
    <row r="47" spans="1:8" ht="25.5">
      <c r="A47" s="136" t="s">
        <v>662</v>
      </c>
      <c r="B47" s="143" t="s">
        <v>27</v>
      </c>
      <c r="C47" s="21" t="s">
        <v>212</v>
      </c>
      <c r="D47" s="21" t="s">
        <v>403</v>
      </c>
      <c r="E47" s="179" t="s">
        <v>661</v>
      </c>
      <c r="F47" s="177"/>
      <c r="G47" s="30">
        <f>G48</f>
        <v>0</v>
      </c>
      <c r="H47" s="30">
        <f>H48</f>
        <v>0</v>
      </c>
    </row>
    <row r="48" spans="1:8" ht="25.5">
      <c r="A48" s="134" t="s">
        <v>123</v>
      </c>
      <c r="B48" s="143" t="s">
        <v>27</v>
      </c>
      <c r="C48" s="21" t="s">
        <v>212</v>
      </c>
      <c r="D48" s="21" t="s">
        <v>403</v>
      </c>
      <c r="E48" s="179" t="s">
        <v>661</v>
      </c>
      <c r="F48" s="179" t="s">
        <v>113</v>
      </c>
      <c r="G48" s="30">
        <v>0</v>
      </c>
      <c r="H48" s="30">
        <v>0</v>
      </c>
    </row>
    <row r="49" spans="1:8" ht="38.25">
      <c r="A49" s="58" t="s">
        <v>374</v>
      </c>
      <c r="B49" s="143" t="s">
        <v>27</v>
      </c>
      <c r="C49" s="17" t="s">
        <v>212</v>
      </c>
      <c r="D49" s="17">
        <v>13</v>
      </c>
      <c r="E49" s="17" t="s">
        <v>248</v>
      </c>
      <c r="F49" s="17"/>
      <c r="G49" s="29">
        <f>G50</f>
        <v>3493000</v>
      </c>
      <c r="H49" s="29">
        <f>H50</f>
        <v>3503000</v>
      </c>
    </row>
    <row r="50" spans="1:8" ht="38.25">
      <c r="A50" s="58" t="s">
        <v>377</v>
      </c>
      <c r="B50" s="143" t="s">
        <v>27</v>
      </c>
      <c r="C50" s="17" t="s">
        <v>212</v>
      </c>
      <c r="D50" s="17">
        <v>13</v>
      </c>
      <c r="E50" s="17" t="s">
        <v>247</v>
      </c>
      <c r="F50" s="17"/>
      <c r="G50" s="29">
        <f>G55+G51</f>
        <v>3493000</v>
      </c>
      <c r="H50" s="29">
        <f>H55+H51</f>
        <v>3503000</v>
      </c>
    </row>
    <row r="51" spans="1:8" ht="25.5">
      <c r="A51" s="58" t="s">
        <v>415</v>
      </c>
      <c r="B51" s="143" t="s">
        <v>27</v>
      </c>
      <c r="C51" s="17" t="s">
        <v>212</v>
      </c>
      <c r="D51" s="17">
        <v>13</v>
      </c>
      <c r="E51" s="17" t="s">
        <v>277</v>
      </c>
      <c r="F51" s="17"/>
      <c r="G51" s="29">
        <f>G52+G53+G54</f>
        <v>3477000</v>
      </c>
      <c r="H51" s="29">
        <f>H52+H53+H54</f>
        <v>3487000</v>
      </c>
    </row>
    <row r="52" spans="1:8" ht="25.5">
      <c r="A52" s="134" t="s">
        <v>120</v>
      </c>
      <c r="B52" s="143" t="s">
        <v>27</v>
      </c>
      <c r="C52" s="21" t="s">
        <v>213</v>
      </c>
      <c r="D52" s="21">
        <v>12</v>
      </c>
      <c r="E52" s="21" t="s">
        <v>277</v>
      </c>
      <c r="F52" s="21" t="s">
        <v>116</v>
      </c>
      <c r="G52" s="30">
        <f>'№8 расход,25-26'!F54</f>
        <v>3240000</v>
      </c>
      <c r="H52" s="30">
        <f>'№8 расход,25-26'!G54</f>
        <v>3250000</v>
      </c>
    </row>
    <row r="53" spans="1:8" ht="25.5">
      <c r="A53" s="134" t="s">
        <v>123</v>
      </c>
      <c r="B53" s="143" t="s">
        <v>27</v>
      </c>
      <c r="C53" s="21" t="s">
        <v>212</v>
      </c>
      <c r="D53" s="21" t="s">
        <v>403</v>
      </c>
      <c r="E53" s="21" t="s">
        <v>277</v>
      </c>
      <c r="F53" s="21" t="s">
        <v>113</v>
      </c>
      <c r="G53" s="30">
        <f>'№8 расход,25-26'!F55</f>
        <v>237000</v>
      </c>
      <c r="H53" s="30">
        <f>'№8 расход,25-26'!G55</f>
        <v>237000</v>
      </c>
    </row>
    <row r="54" spans="1:8" ht="15.75">
      <c r="A54" s="59" t="s">
        <v>124</v>
      </c>
      <c r="B54" s="143" t="s">
        <v>27</v>
      </c>
      <c r="C54" s="21" t="s">
        <v>212</v>
      </c>
      <c r="D54" s="21" t="s">
        <v>403</v>
      </c>
      <c r="E54" s="21" t="s">
        <v>277</v>
      </c>
      <c r="F54" s="21" t="s">
        <v>118</v>
      </c>
      <c r="G54" s="30">
        <f>'№8 расход,25-26'!F56</f>
        <v>0</v>
      </c>
      <c r="H54" s="30">
        <f>'№8 расход,25-26'!G56</f>
        <v>0</v>
      </c>
    </row>
    <row r="55" spans="1:8" ht="25.5">
      <c r="A55" s="58" t="s">
        <v>230</v>
      </c>
      <c r="B55" s="143" t="s">
        <v>27</v>
      </c>
      <c r="C55" s="17" t="s">
        <v>212</v>
      </c>
      <c r="D55" s="17">
        <v>13</v>
      </c>
      <c r="E55" s="17" t="s">
        <v>276</v>
      </c>
      <c r="F55" s="17"/>
      <c r="G55" s="29">
        <f>G56+G57</f>
        <v>16000</v>
      </c>
      <c r="H55" s="29">
        <f>H56+H57</f>
        <v>16000</v>
      </c>
    </row>
    <row r="56" spans="1:8" ht="25.5">
      <c r="A56" s="134" t="s">
        <v>123</v>
      </c>
      <c r="B56" s="143" t="s">
        <v>27</v>
      </c>
      <c r="C56" s="21" t="s">
        <v>212</v>
      </c>
      <c r="D56" s="21" t="s">
        <v>403</v>
      </c>
      <c r="E56" s="21" t="s">
        <v>276</v>
      </c>
      <c r="F56" s="21" t="s">
        <v>113</v>
      </c>
      <c r="G56" s="30">
        <v>15000</v>
      </c>
      <c r="H56" s="30">
        <v>15000</v>
      </c>
    </row>
    <row r="57" spans="1:8" ht="15.75">
      <c r="A57" s="59" t="s">
        <v>124</v>
      </c>
      <c r="B57" s="143" t="s">
        <v>27</v>
      </c>
      <c r="C57" s="21" t="s">
        <v>212</v>
      </c>
      <c r="D57" s="21" t="s">
        <v>403</v>
      </c>
      <c r="E57" s="21" t="s">
        <v>276</v>
      </c>
      <c r="F57" s="21" t="s">
        <v>118</v>
      </c>
      <c r="G57" s="30">
        <v>1000</v>
      </c>
      <c r="H57" s="30">
        <v>1000</v>
      </c>
    </row>
    <row r="58" spans="1:8" ht="16.5">
      <c r="A58" s="65" t="s">
        <v>186</v>
      </c>
      <c r="B58" s="144" t="s">
        <v>27</v>
      </c>
      <c r="C58" s="64" t="s">
        <v>214</v>
      </c>
      <c r="D58" s="64"/>
      <c r="E58" s="64"/>
      <c r="F58" s="64"/>
      <c r="G58" s="66">
        <f aca="true" t="shared" si="4" ref="G58:H61">G59</f>
        <v>232700</v>
      </c>
      <c r="H58" s="66">
        <f t="shared" si="4"/>
        <v>255200</v>
      </c>
    </row>
    <row r="59" spans="1:8" ht="15.75">
      <c r="A59" s="58" t="s">
        <v>381</v>
      </c>
      <c r="B59" s="143" t="s">
        <v>27</v>
      </c>
      <c r="C59" s="17" t="s">
        <v>214</v>
      </c>
      <c r="D59" s="17" t="s">
        <v>215</v>
      </c>
      <c r="E59" s="17"/>
      <c r="F59" s="17"/>
      <c r="G59" s="29">
        <f t="shared" si="4"/>
        <v>232700</v>
      </c>
      <c r="H59" s="29">
        <f t="shared" si="4"/>
        <v>255200</v>
      </c>
    </row>
    <row r="60" spans="1:8" ht="38.25">
      <c r="A60" s="58" t="s">
        <v>374</v>
      </c>
      <c r="B60" s="143" t="s">
        <v>27</v>
      </c>
      <c r="C60" s="17" t="s">
        <v>214</v>
      </c>
      <c r="D60" s="17" t="s">
        <v>215</v>
      </c>
      <c r="E60" s="17" t="s">
        <v>248</v>
      </c>
      <c r="F60" s="17"/>
      <c r="G60" s="29">
        <f t="shared" si="4"/>
        <v>232700</v>
      </c>
      <c r="H60" s="29">
        <f t="shared" si="4"/>
        <v>255200</v>
      </c>
    </row>
    <row r="61" spans="1:8" ht="38.25">
      <c r="A61" s="58" t="s">
        <v>377</v>
      </c>
      <c r="B61" s="143" t="s">
        <v>27</v>
      </c>
      <c r="C61" s="17" t="s">
        <v>214</v>
      </c>
      <c r="D61" s="17" t="s">
        <v>215</v>
      </c>
      <c r="E61" s="17" t="s">
        <v>247</v>
      </c>
      <c r="F61" s="17"/>
      <c r="G61" s="29">
        <f t="shared" si="4"/>
        <v>232700</v>
      </c>
      <c r="H61" s="29">
        <f t="shared" si="4"/>
        <v>255200</v>
      </c>
    </row>
    <row r="62" spans="1:8" ht="25.5">
      <c r="A62" s="58" t="s">
        <v>382</v>
      </c>
      <c r="B62" s="143" t="s">
        <v>27</v>
      </c>
      <c r="C62" s="17" t="s">
        <v>214</v>
      </c>
      <c r="D62" s="17" t="s">
        <v>215</v>
      </c>
      <c r="E62" s="17" t="s">
        <v>250</v>
      </c>
      <c r="F62" s="17"/>
      <c r="G62" s="29">
        <f>G63+G64</f>
        <v>232700</v>
      </c>
      <c r="H62" s="29">
        <f>H63+H64</f>
        <v>255200</v>
      </c>
    </row>
    <row r="63" spans="1:8" ht="25.5">
      <c r="A63" s="134" t="s">
        <v>120</v>
      </c>
      <c r="B63" s="143" t="s">
        <v>27</v>
      </c>
      <c r="C63" s="21" t="s">
        <v>214</v>
      </c>
      <c r="D63" s="21" t="s">
        <v>215</v>
      </c>
      <c r="E63" s="21" t="s">
        <v>250</v>
      </c>
      <c r="F63" s="21" t="s">
        <v>116</v>
      </c>
      <c r="G63" s="30">
        <f>'№8 расход,25-26'!F65</f>
        <v>232700</v>
      </c>
      <c r="H63" s="30">
        <f>'№8 расход,25-26'!G65</f>
        <v>255200</v>
      </c>
    </row>
    <row r="64" spans="1:8" ht="25.5">
      <c r="A64" s="134" t="s">
        <v>123</v>
      </c>
      <c r="B64" s="143" t="s">
        <v>27</v>
      </c>
      <c r="C64" s="21" t="s">
        <v>214</v>
      </c>
      <c r="D64" s="21" t="s">
        <v>215</v>
      </c>
      <c r="E64" s="21" t="s">
        <v>250</v>
      </c>
      <c r="F64" s="21" t="s">
        <v>113</v>
      </c>
      <c r="G64" s="30">
        <v>0</v>
      </c>
      <c r="H64" s="30">
        <v>0</v>
      </c>
    </row>
    <row r="65" spans="1:8" ht="33">
      <c r="A65" s="65" t="s">
        <v>383</v>
      </c>
      <c r="B65" s="144" t="s">
        <v>27</v>
      </c>
      <c r="C65" s="64" t="s">
        <v>215</v>
      </c>
      <c r="D65" s="64"/>
      <c r="E65" s="64"/>
      <c r="F65" s="64"/>
      <c r="G65" s="66">
        <f>G66+G71+G86</f>
        <v>98383.84</v>
      </c>
      <c r="H65" s="66">
        <f>H66+H71+H86</f>
        <v>98383.84</v>
      </c>
    </row>
    <row r="66" spans="1:8" ht="25.5" hidden="1">
      <c r="A66" s="58" t="s">
        <v>384</v>
      </c>
      <c r="B66" s="143" t="s">
        <v>27</v>
      </c>
      <c r="C66" s="17" t="s">
        <v>215</v>
      </c>
      <c r="D66" s="17" t="s">
        <v>220</v>
      </c>
      <c r="E66" s="17"/>
      <c r="F66" s="17"/>
      <c r="G66" s="29">
        <f aca="true" t="shared" si="5" ref="G66:H68">G67</f>
        <v>0</v>
      </c>
      <c r="H66" s="29">
        <f t="shared" si="5"/>
        <v>0</v>
      </c>
    </row>
    <row r="67" spans="1:8" ht="38.25" hidden="1">
      <c r="A67" s="58" t="s">
        <v>374</v>
      </c>
      <c r="B67" s="143" t="s">
        <v>27</v>
      </c>
      <c r="C67" s="17" t="s">
        <v>215</v>
      </c>
      <c r="D67" s="17" t="s">
        <v>220</v>
      </c>
      <c r="E67" s="17" t="s">
        <v>248</v>
      </c>
      <c r="F67" s="17"/>
      <c r="G67" s="29">
        <f t="shared" si="5"/>
        <v>0</v>
      </c>
      <c r="H67" s="29">
        <f t="shared" si="5"/>
        <v>0</v>
      </c>
    </row>
    <row r="68" spans="1:8" ht="38.25" hidden="1">
      <c r="A68" s="58" t="s">
        <v>377</v>
      </c>
      <c r="B68" s="143" t="s">
        <v>27</v>
      </c>
      <c r="C68" s="17" t="s">
        <v>215</v>
      </c>
      <c r="D68" s="17" t="s">
        <v>220</v>
      </c>
      <c r="E68" s="17" t="s">
        <v>247</v>
      </c>
      <c r="F68" s="17"/>
      <c r="G68" s="29">
        <f t="shared" si="5"/>
        <v>0</v>
      </c>
      <c r="H68" s="29">
        <f t="shared" si="5"/>
        <v>0</v>
      </c>
    </row>
    <row r="69" spans="1:8" ht="38.25" hidden="1">
      <c r="A69" s="58" t="s">
        <v>385</v>
      </c>
      <c r="B69" s="143" t="s">
        <v>27</v>
      </c>
      <c r="C69" s="17" t="s">
        <v>215</v>
      </c>
      <c r="D69" s="17" t="s">
        <v>220</v>
      </c>
      <c r="E69" s="17" t="s">
        <v>259</v>
      </c>
      <c r="F69" s="17"/>
      <c r="G69" s="29">
        <f>G70</f>
        <v>0</v>
      </c>
      <c r="H69" s="29">
        <f>H70</f>
        <v>0</v>
      </c>
    </row>
    <row r="70" spans="1:8" ht="25.5" hidden="1">
      <c r="A70" s="134" t="s">
        <v>123</v>
      </c>
      <c r="B70" s="143" t="s">
        <v>27</v>
      </c>
      <c r="C70" s="21" t="s">
        <v>215</v>
      </c>
      <c r="D70" s="21" t="s">
        <v>220</v>
      </c>
      <c r="E70" s="21" t="s">
        <v>259</v>
      </c>
      <c r="F70" s="21" t="s">
        <v>113</v>
      </c>
      <c r="G70" s="29">
        <v>0</v>
      </c>
      <c r="H70" s="29">
        <v>0</v>
      </c>
    </row>
    <row r="71" spans="1:8" ht="15.75">
      <c r="A71" s="58" t="s">
        <v>188</v>
      </c>
      <c r="B71" s="143" t="s">
        <v>27</v>
      </c>
      <c r="C71" s="17" t="s">
        <v>215</v>
      </c>
      <c r="D71" s="17">
        <v>10</v>
      </c>
      <c r="E71" s="17"/>
      <c r="F71" s="17"/>
      <c r="G71" s="29">
        <f>G75+G72+G87</f>
        <v>98383.84</v>
      </c>
      <c r="H71" s="29">
        <f>H75+H72+H87</f>
        <v>98383.84</v>
      </c>
    </row>
    <row r="72" spans="1:8" ht="51.75">
      <c r="A72" s="138" t="s">
        <v>130</v>
      </c>
      <c r="B72" s="143" t="s">
        <v>27</v>
      </c>
      <c r="C72" s="17" t="s">
        <v>215</v>
      </c>
      <c r="D72" s="17" t="s">
        <v>404</v>
      </c>
      <c r="E72" s="140" t="s">
        <v>134</v>
      </c>
      <c r="F72" s="17"/>
      <c r="G72" s="29">
        <f>G73</f>
        <v>0</v>
      </c>
      <c r="H72" s="29">
        <f>H73</f>
        <v>0</v>
      </c>
    </row>
    <row r="73" spans="1:8" ht="38.25">
      <c r="A73" s="255" t="s">
        <v>131</v>
      </c>
      <c r="B73" s="226" t="s">
        <v>27</v>
      </c>
      <c r="C73" s="17" t="s">
        <v>215</v>
      </c>
      <c r="D73" s="17" t="s">
        <v>404</v>
      </c>
      <c r="E73" s="140" t="s">
        <v>132</v>
      </c>
      <c r="F73" s="17"/>
      <c r="G73" s="29">
        <f>G74</f>
        <v>0</v>
      </c>
      <c r="H73" s="29">
        <f>H74</f>
        <v>0</v>
      </c>
    </row>
    <row r="74" spans="1:8" ht="25.5">
      <c r="A74" s="137" t="s">
        <v>184</v>
      </c>
      <c r="B74" s="143" t="s">
        <v>27</v>
      </c>
      <c r="C74" s="21" t="s">
        <v>215</v>
      </c>
      <c r="D74" s="21" t="s">
        <v>404</v>
      </c>
      <c r="E74" s="194" t="s">
        <v>133</v>
      </c>
      <c r="F74" s="21" t="s">
        <v>113</v>
      </c>
      <c r="G74" s="30">
        <f>'№8 расход,25-26'!F77</f>
        <v>0</v>
      </c>
      <c r="H74" s="30">
        <f>'№8 расход,25-26'!G77</f>
        <v>0</v>
      </c>
    </row>
    <row r="75" spans="1:8" ht="38.25">
      <c r="A75" s="58" t="s">
        <v>374</v>
      </c>
      <c r="B75" s="143" t="s">
        <v>27</v>
      </c>
      <c r="C75" s="17" t="s">
        <v>215</v>
      </c>
      <c r="D75" s="17" t="s">
        <v>404</v>
      </c>
      <c r="E75" s="17" t="s">
        <v>248</v>
      </c>
      <c r="F75" s="17"/>
      <c r="G75" s="29">
        <f>G76</f>
        <v>60000</v>
      </c>
      <c r="H75" s="29">
        <f>H76</f>
        <v>60000</v>
      </c>
    </row>
    <row r="76" spans="1:8" ht="38.25">
      <c r="A76" s="58" t="s">
        <v>377</v>
      </c>
      <c r="B76" s="143" t="s">
        <v>27</v>
      </c>
      <c r="C76" s="17" t="s">
        <v>215</v>
      </c>
      <c r="D76" s="17" t="s">
        <v>404</v>
      </c>
      <c r="E76" s="17" t="s">
        <v>247</v>
      </c>
      <c r="F76" s="17"/>
      <c r="G76" s="29">
        <f>G77+G79</f>
        <v>60000</v>
      </c>
      <c r="H76" s="29">
        <f>H77+H79</f>
        <v>60000</v>
      </c>
    </row>
    <row r="77" spans="1:8" ht="37.5" customHeight="1">
      <c r="A77" s="58" t="s">
        <v>385</v>
      </c>
      <c r="B77" s="143" t="s">
        <v>27</v>
      </c>
      <c r="C77" s="17" t="s">
        <v>215</v>
      </c>
      <c r="D77" s="17" t="s">
        <v>404</v>
      </c>
      <c r="E77" s="17" t="s">
        <v>259</v>
      </c>
      <c r="F77" s="17"/>
      <c r="G77" s="29">
        <f>G78</f>
        <v>50000</v>
      </c>
      <c r="H77" s="29">
        <f>H78</f>
        <v>50000</v>
      </c>
    </row>
    <row r="78" spans="1:8" ht="37.5" customHeight="1">
      <c r="A78" s="134" t="s">
        <v>123</v>
      </c>
      <c r="B78" s="143" t="s">
        <v>27</v>
      </c>
      <c r="C78" s="21" t="s">
        <v>215</v>
      </c>
      <c r="D78" s="21" t="s">
        <v>404</v>
      </c>
      <c r="E78" s="21" t="s">
        <v>259</v>
      </c>
      <c r="F78" s="21" t="s">
        <v>113</v>
      </c>
      <c r="G78" s="30">
        <f>'№8 расход,25-26'!F81</f>
        <v>50000</v>
      </c>
      <c r="H78" s="30">
        <f>'№8 расход,25-26'!G81</f>
        <v>50000</v>
      </c>
    </row>
    <row r="79" spans="1:8" ht="38.25">
      <c r="A79" s="58" t="s">
        <v>386</v>
      </c>
      <c r="B79" s="143" t="s">
        <v>27</v>
      </c>
      <c r="C79" s="17" t="s">
        <v>215</v>
      </c>
      <c r="D79" s="17">
        <v>10</v>
      </c>
      <c r="E79" s="17" t="s">
        <v>260</v>
      </c>
      <c r="F79" s="17"/>
      <c r="G79" s="29">
        <f>G80</f>
        <v>10000</v>
      </c>
      <c r="H79" s="29">
        <f>H80</f>
        <v>10000</v>
      </c>
    </row>
    <row r="80" spans="1:8" ht="27.75" customHeight="1">
      <c r="A80" s="134" t="s">
        <v>123</v>
      </c>
      <c r="B80" s="143" t="s">
        <v>27</v>
      </c>
      <c r="C80" s="21" t="s">
        <v>215</v>
      </c>
      <c r="D80" s="21" t="s">
        <v>404</v>
      </c>
      <c r="E80" s="21" t="s">
        <v>260</v>
      </c>
      <c r="F80" s="21" t="s">
        <v>113</v>
      </c>
      <c r="G80" s="30">
        <f>'№8 расход,25-26'!F83</f>
        <v>10000</v>
      </c>
      <c r="H80" s="30">
        <f>'№8 расход,25-26'!G83</f>
        <v>10000</v>
      </c>
    </row>
    <row r="81" spans="1:8" ht="0.75" customHeight="1" hidden="1">
      <c r="A81" s="59" t="s">
        <v>126</v>
      </c>
      <c r="B81" s="143" t="s">
        <v>27</v>
      </c>
      <c r="C81" s="21" t="s">
        <v>215</v>
      </c>
      <c r="D81" s="21" t="s">
        <v>404</v>
      </c>
      <c r="E81" s="21" t="s">
        <v>260</v>
      </c>
      <c r="F81" s="21" t="s">
        <v>119</v>
      </c>
      <c r="G81" s="30">
        <v>0</v>
      </c>
      <c r="H81" s="30">
        <f>H82</f>
        <v>0</v>
      </c>
    </row>
    <row r="82" spans="1:8" ht="25.5" hidden="1">
      <c r="A82" s="59" t="s">
        <v>327</v>
      </c>
      <c r="B82" s="143" t="s">
        <v>27</v>
      </c>
      <c r="C82" s="21" t="s">
        <v>215</v>
      </c>
      <c r="D82" s="21" t="s">
        <v>404</v>
      </c>
      <c r="E82" s="21" t="s">
        <v>260</v>
      </c>
      <c r="F82" s="21" t="s">
        <v>323</v>
      </c>
      <c r="G82" s="30">
        <v>-1</v>
      </c>
      <c r="H82" s="30">
        <v>0</v>
      </c>
    </row>
    <row r="83" spans="1:8" ht="15.75" hidden="1">
      <c r="A83" s="58" t="s">
        <v>107</v>
      </c>
      <c r="B83" s="143" t="s">
        <v>27</v>
      </c>
      <c r="C83" s="17" t="s">
        <v>215</v>
      </c>
      <c r="D83" s="17" t="s">
        <v>404</v>
      </c>
      <c r="E83" s="17" t="s">
        <v>106</v>
      </c>
      <c r="F83" s="17"/>
      <c r="G83" s="29">
        <f>SUM(G85)</f>
        <v>-1</v>
      </c>
      <c r="H83" s="29">
        <f>SUM(H85)</f>
        <v>0</v>
      </c>
    </row>
    <row r="84" spans="1:8" ht="25.5" hidden="1">
      <c r="A84" s="134" t="s">
        <v>123</v>
      </c>
      <c r="B84" s="143" t="s">
        <v>27</v>
      </c>
      <c r="C84" s="21" t="s">
        <v>215</v>
      </c>
      <c r="D84" s="21" t="s">
        <v>404</v>
      </c>
      <c r="E84" s="21" t="s">
        <v>106</v>
      </c>
      <c r="F84" s="21" t="s">
        <v>113</v>
      </c>
      <c r="G84" s="29">
        <f>G85</f>
        <v>-1</v>
      </c>
      <c r="H84" s="29">
        <f>H85</f>
        <v>0</v>
      </c>
    </row>
    <row r="85" spans="1:8" ht="25.5" hidden="1">
      <c r="A85" s="59" t="s">
        <v>379</v>
      </c>
      <c r="B85" s="143" t="s">
        <v>27</v>
      </c>
      <c r="C85" s="21" t="s">
        <v>215</v>
      </c>
      <c r="D85" s="21" t="s">
        <v>404</v>
      </c>
      <c r="E85" s="21" t="s">
        <v>106</v>
      </c>
      <c r="F85" s="21" t="s">
        <v>402</v>
      </c>
      <c r="G85" s="30">
        <v>-1</v>
      </c>
      <c r="H85" s="30">
        <v>0</v>
      </c>
    </row>
    <row r="86" spans="1:8" ht="0.75" customHeight="1">
      <c r="A86" s="15" t="s">
        <v>93</v>
      </c>
      <c r="B86" s="143" t="s">
        <v>27</v>
      </c>
      <c r="C86" s="17" t="s">
        <v>215</v>
      </c>
      <c r="D86" s="17" t="s">
        <v>88</v>
      </c>
      <c r="E86" s="17"/>
      <c r="F86" s="17"/>
      <c r="G86" s="29">
        <f>G89</f>
        <v>0</v>
      </c>
      <c r="H86" s="29">
        <f>H89</f>
        <v>0</v>
      </c>
    </row>
    <row r="87" spans="1:8" ht="25.5">
      <c r="A87" s="133" t="s">
        <v>615</v>
      </c>
      <c r="B87" s="226" t="s">
        <v>27</v>
      </c>
      <c r="C87" s="56" t="s">
        <v>215</v>
      </c>
      <c r="D87" s="56" t="s">
        <v>404</v>
      </c>
      <c r="E87" s="56" t="s">
        <v>584</v>
      </c>
      <c r="F87" s="56"/>
      <c r="G87" s="234">
        <f>G88</f>
        <v>38383.84</v>
      </c>
      <c r="H87" s="234">
        <f>H88</f>
        <v>38383.84</v>
      </c>
    </row>
    <row r="88" spans="1:8" ht="25.5">
      <c r="A88" s="134" t="s">
        <v>123</v>
      </c>
      <c r="B88" s="143" t="s">
        <v>27</v>
      </c>
      <c r="C88" s="21" t="s">
        <v>215</v>
      </c>
      <c r="D88" s="21" t="s">
        <v>404</v>
      </c>
      <c r="E88" s="21" t="s">
        <v>685</v>
      </c>
      <c r="F88" s="21" t="s">
        <v>113</v>
      </c>
      <c r="G88" s="30">
        <f>'№8 расход,25-26'!F86</f>
        <v>38383.84</v>
      </c>
      <c r="H88" s="30">
        <f>'№8 расход,25-26'!G86</f>
        <v>38383.84</v>
      </c>
    </row>
    <row r="89" spans="1:8" ht="38.25">
      <c r="A89" s="162" t="s">
        <v>605</v>
      </c>
      <c r="B89" s="143" t="s">
        <v>27</v>
      </c>
      <c r="C89" s="17" t="s">
        <v>215</v>
      </c>
      <c r="D89" s="17" t="s">
        <v>88</v>
      </c>
      <c r="E89" s="17" t="s">
        <v>258</v>
      </c>
      <c r="F89" s="17"/>
      <c r="G89" s="29">
        <f aca="true" t="shared" si="6" ref="G89:H91">G90</f>
        <v>0</v>
      </c>
      <c r="H89" s="29">
        <f t="shared" si="6"/>
        <v>0</v>
      </c>
    </row>
    <row r="90" spans="1:8" ht="25.5">
      <c r="A90" s="58" t="s">
        <v>257</v>
      </c>
      <c r="B90" s="143" t="s">
        <v>27</v>
      </c>
      <c r="C90" s="17" t="s">
        <v>215</v>
      </c>
      <c r="D90" s="17" t="s">
        <v>88</v>
      </c>
      <c r="E90" s="17" t="s">
        <v>256</v>
      </c>
      <c r="F90" s="17"/>
      <c r="G90" s="29">
        <f t="shared" si="6"/>
        <v>0</v>
      </c>
      <c r="H90" s="29">
        <f t="shared" si="6"/>
        <v>0</v>
      </c>
    </row>
    <row r="91" spans="1:8" ht="25.5">
      <c r="A91" s="58" t="s">
        <v>380</v>
      </c>
      <c r="B91" s="143" t="s">
        <v>27</v>
      </c>
      <c r="C91" s="17" t="s">
        <v>215</v>
      </c>
      <c r="D91" s="17" t="s">
        <v>88</v>
      </c>
      <c r="E91" s="17" t="s">
        <v>255</v>
      </c>
      <c r="F91" s="17"/>
      <c r="G91" s="29">
        <f t="shared" si="6"/>
        <v>0</v>
      </c>
      <c r="H91" s="29">
        <f t="shared" si="6"/>
        <v>0</v>
      </c>
    </row>
    <row r="92" spans="1:8" ht="25.5">
      <c r="A92" s="134" t="s">
        <v>123</v>
      </c>
      <c r="B92" s="143" t="s">
        <v>27</v>
      </c>
      <c r="C92" s="21" t="s">
        <v>215</v>
      </c>
      <c r="D92" s="21" t="s">
        <v>88</v>
      </c>
      <c r="E92" s="21" t="s">
        <v>255</v>
      </c>
      <c r="F92" s="21" t="s">
        <v>113</v>
      </c>
      <c r="G92" s="30">
        <v>0</v>
      </c>
      <c r="H92" s="30">
        <v>0</v>
      </c>
    </row>
    <row r="93" spans="1:8" ht="16.5">
      <c r="A93" s="65" t="s">
        <v>189</v>
      </c>
      <c r="B93" s="144" t="s">
        <v>27</v>
      </c>
      <c r="C93" s="64" t="s">
        <v>216</v>
      </c>
      <c r="D93" s="64"/>
      <c r="E93" s="64"/>
      <c r="F93" s="64"/>
      <c r="G93" s="66">
        <f>G94+G113+G99</f>
        <v>713100</v>
      </c>
      <c r="H93" s="66">
        <f>H94+H113+H99</f>
        <v>787400</v>
      </c>
    </row>
    <row r="94" spans="1:8" ht="15.75">
      <c r="A94" s="58" t="s">
        <v>190</v>
      </c>
      <c r="B94" s="143" t="s">
        <v>27</v>
      </c>
      <c r="C94" s="17" t="s">
        <v>216</v>
      </c>
      <c r="D94" s="17" t="s">
        <v>212</v>
      </c>
      <c r="E94" s="17"/>
      <c r="F94" s="17"/>
      <c r="G94" s="29">
        <f aca="true" t="shared" si="7" ref="G94:H96">G95</f>
        <v>0</v>
      </c>
      <c r="H94" s="29">
        <f t="shared" si="7"/>
        <v>0</v>
      </c>
    </row>
    <row r="95" spans="1:8" ht="25.5">
      <c r="A95" s="118" t="s">
        <v>596</v>
      </c>
      <c r="B95" s="143" t="s">
        <v>27</v>
      </c>
      <c r="C95" s="17" t="s">
        <v>216</v>
      </c>
      <c r="D95" s="17" t="s">
        <v>212</v>
      </c>
      <c r="E95" s="17" t="s">
        <v>252</v>
      </c>
      <c r="F95" s="17"/>
      <c r="G95" s="29">
        <f t="shared" si="7"/>
        <v>0</v>
      </c>
      <c r="H95" s="29">
        <f t="shared" si="7"/>
        <v>0</v>
      </c>
    </row>
    <row r="96" spans="1:8" ht="25.5">
      <c r="A96" s="118" t="s">
        <v>254</v>
      </c>
      <c r="B96" s="143" t="s">
        <v>27</v>
      </c>
      <c r="C96" s="17" t="s">
        <v>216</v>
      </c>
      <c r="D96" s="17" t="s">
        <v>212</v>
      </c>
      <c r="E96" s="17" t="s">
        <v>253</v>
      </c>
      <c r="F96" s="17"/>
      <c r="G96" s="29">
        <f t="shared" si="7"/>
        <v>0</v>
      </c>
      <c r="H96" s="29">
        <f t="shared" si="7"/>
        <v>0</v>
      </c>
    </row>
    <row r="97" spans="1:8" ht="25.5">
      <c r="A97" s="58" t="s">
        <v>191</v>
      </c>
      <c r="B97" s="143" t="s">
        <v>27</v>
      </c>
      <c r="C97" s="17" t="s">
        <v>216</v>
      </c>
      <c r="D97" s="17" t="s">
        <v>212</v>
      </c>
      <c r="E97" s="17" t="s">
        <v>251</v>
      </c>
      <c r="F97" s="17"/>
      <c r="G97" s="29">
        <f>G98</f>
        <v>0</v>
      </c>
      <c r="H97" s="29">
        <f>H98</f>
        <v>0</v>
      </c>
    </row>
    <row r="98" spans="1:8" ht="25.5">
      <c r="A98" s="134" t="s">
        <v>123</v>
      </c>
      <c r="B98" s="143" t="s">
        <v>27</v>
      </c>
      <c r="C98" s="21" t="s">
        <v>216</v>
      </c>
      <c r="D98" s="21" t="s">
        <v>212</v>
      </c>
      <c r="E98" s="21" t="s">
        <v>251</v>
      </c>
      <c r="F98" s="21" t="s">
        <v>113</v>
      </c>
      <c r="G98" s="30">
        <v>0</v>
      </c>
      <c r="H98" s="30">
        <v>0</v>
      </c>
    </row>
    <row r="99" spans="1:8" ht="15" customHeight="1">
      <c r="A99" s="58" t="s">
        <v>293</v>
      </c>
      <c r="B99" s="143" t="s">
        <v>27</v>
      </c>
      <c r="C99" s="125" t="s">
        <v>216</v>
      </c>
      <c r="D99" s="125" t="s">
        <v>220</v>
      </c>
      <c r="E99" s="17"/>
      <c r="F99" s="56"/>
      <c r="G99" s="29">
        <f>G107+G110</f>
        <v>713100</v>
      </c>
      <c r="H99" s="29">
        <f>H107+H110</f>
        <v>787400</v>
      </c>
    </row>
    <row r="100" spans="1:8" ht="13.5" customHeight="1" hidden="1">
      <c r="A100" s="62" t="s">
        <v>365</v>
      </c>
      <c r="B100" s="143" t="s">
        <v>27</v>
      </c>
      <c r="C100" s="126" t="s">
        <v>216</v>
      </c>
      <c r="D100" s="126" t="s">
        <v>220</v>
      </c>
      <c r="E100" s="119" t="s">
        <v>266</v>
      </c>
      <c r="F100" s="88"/>
      <c r="G100" s="87">
        <f aca="true" t="shared" si="8" ref="G100:H103">SUM(G101)</f>
        <v>0</v>
      </c>
      <c r="H100" s="87">
        <f t="shared" si="8"/>
        <v>0</v>
      </c>
    </row>
    <row r="101" spans="1:8" ht="25.5" hidden="1">
      <c r="A101" s="62" t="s">
        <v>366</v>
      </c>
      <c r="B101" s="143" t="s">
        <v>27</v>
      </c>
      <c r="C101" s="126" t="s">
        <v>216</v>
      </c>
      <c r="D101" s="126" t="s">
        <v>220</v>
      </c>
      <c r="E101" s="119" t="s">
        <v>267</v>
      </c>
      <c r="F101" s="88"/>
      <c r="G101" s="87">
        <f t="shared" si="8"/>
        <v>0</v>
      </c>
      <c r="H101" s="87">
        <f t="shared" si="8"/>
        <v>0</v>
      </c>
    </row>
    <row r="102" spans="1:8" ht="25.5" hidden="1">
      <c r="A102" s="62" t="s">
        <v>367</v>
      </c>
      <c r="B102" s="143" t="s">
        <v>27</v>
      </c>
      <c r="C102" s="126" t="s">
        <v>216</v>
      </c>
      <c r="D102" s="126" t="s">
        <v>220</v>
      </c>
      <c r="E102" s="119" t="s">
        <v>369</v>
      </c>
      <c r="F102" s="88"/>
      <c r="G102" s="87">
        <f t="shared" si="8"/>
        <v>0</v>
      </c>
      <c r="H102" s="87">
        <f t="shared" si="8"/>
        <v>0</v>
      </c>
    </row>
    <row r="103" spans="1:8" ht="25.5" hidden="1">
      <c r="A103" s="62" t="s">
        <v>368</v>
      </c>
      <c r="B103" s="143" t="s">
        <v>27</v>
      </c>
      <c r="C103" s="126" t="s">
        <v>216</v>
      </c>
      <c r="D103" s="126" t="s">
        <v>220</v>
      </c>
      <c r="E103" s="119" t="s">
        <v>370</v>
      </c>
      <c r="F103" s="88"/>
      <c r="G103" s="87">
        <f t="shared" si="8"/>
        <v>0</v>
      </c>
      <c r="H103" s="87">
        <f t="shared" si="8"/>
        <v>0</v>
      </c>
    </row>
    <row r="104" spans="1:8" ht="25.5" hidden="1">
      <c r="A104" s="90" t="s">
        <v>379</v>
      </c>
      <c r="B104" s="143" t="s">
        <v>27</v>
      </c>
      <c r="C104" s="127" t="s">
        <v>216</v>
      </c>
      <c r="D104" s="127" t="s">
        <v>220</v>
      </c>
      <c r="E104" s="120" t="s">
        <v>370</v>
      </c>
      <c r="F104" s="89" t="s">
        <v>402</v>
      </c>
      <c r="G104" s="121"/>
      <c r="H104" s="121"/>
    </row>
    <row r="105" spans="1:8" ht="28.5" customHeight="1" hidden="1">
      <c r="A105" s="58" t="s">
        <v>374</v>
      </c>
      <c r="B105" s="143" t="s">
        <v>27</v>
      </c>
      <c r="C105" s="125" t="s">
        <v>216</v>
      </c>
      <c r="D105" s="125" t="s">
        <v>220</v>
      </c>
      <c r="E105" s="17" t="s">
        <v>248</v>
      </c>
      <c r="F105" s="56"/>
      <c r="G105" s="29"/>
      <c r="H105" s="29">
        <f>H106</f>
        <v>0</v>
      </c>
    </row>
    <row r="106" spans="1:8" ht="38.25" hidden="1">
      <c r="A106" s="58" t="s">
        <v>377</v>
      </c>
      <c r="B106" s="143" t="s">
        <v>27</v>
      </c>
      <c r="C106" s="125" t="s">
        <v>216</v>
      </c>
      <c r="D106" s="125" t="s">
        <v>220</v>
      </c>
      <c r="E106" s="17" t="s">
        <v>247</v>
      </c>
      <c r="F106" s="56"/>
      <c r="G106" s="29">
        <v>0</v>
      </c>
      <c r="H106" s="29">
        <v>0</v>
      </c>
    </row>
    <row r="107" spans="1:8" ht="25.5">
      <c r="A107" s="133" t="s">
        <v>135</v>
      </c>
      <c r="B107" s="143" t="s">
        <v>27</v>
      </c>
      <c r="C107" s="125" t="s">
        <v>216</v>
      </c>
      <c r="D107" s="125" t="s">
        <v>220</v>
      </c>
      <c r="E107" s="17" t="s">
        <v>138</v>
      </c>
      <c r="F107" s="56"/>
      <c r="G107" s="29">
        <f>G108</f>
        <v>500000</v>
      </c>
      <c r="H107" s="29">
        <f>H108</f>
        <v>500000</v>
      </c>
    </row>
    <row r="108" spans="1:8" ht="15.75">
      <c r="A108" s="134" t="s">
        <v>136</v>
      </c>
      <c r="B108" s="143" t="s">
        <v>27</v>
      </c>
      <c r="C108" s="21" t="s">
        <v>216</v>
      </c>
      <c r="D108" s="21" t="s">
        <v>220</v>
      </c>
      <c r="E108" s="21" t="s">
        <v>137</v>
      </c>
      <c r="F108" s="56"/>
      <c r="G108" s="30">
        <f>G109</f>
        <v>500000</v>
      </c>
      <c r="H108" s="30">
        <f>H109</f>
        <v>500000</v>
      </c>
    </row>
    <row r="109" spans="1:8" ht="25.5">
      <c r="A109" s="134" t="s">
        <v>111</v>
      </c>
      <c r="B109" s="143" t="s">
        <v>27</v>
      </c>
      <c r="C109" s="21" t="s">
        <v>216</v>
      </c>
      <c r="D109" s="21" t="s">
        <v>220</v>
      </c>
      <c r="E109" s="21" t="s">
        <v>137</v>
      </c>
      <c r="F109" s="57" t="s">
        <v>113</v>
      </c>
      <c r="G109" s="30">
        <v>500000</v>
      </c>
      <c r="H109" s="30">
        <v>500000</v>
      </c>
    </row>
    <row r="110" spans="1:8" ht="25.5">
      <c r="A110" s="61" t="s">
        <v>465</v>
      </c>
      <c r="B110" s="143" t="s">
        <v>27</v>
      </c>
      <c r="C110" s="125" t="s">
        <v>216</v>
      </c>
      <c r="D110" s="125" t="s">
        <v>220</v>
      </c>
      <c r="E110" s="17" t="s">
        <v>466</v>
      </c>
      <c r="F110" s="56"/>
      <c r="G110" s="29">
        <f>G111</f>
        <v>213100</v>
      </c>
      <c r="H110" s="29">
        <f>H111</f>
        <v>287400</v>
      </c>
    </row>
    <row r="111" spans="1:8" ht="25.5">
      <c r="A111" s="134" t="s">
        <v>123</v>
      </c>
      <c r="B111" s="143" t="s">
        <v>27</v>
      </c>
      <c r="C111" s="128" t="s">
        <v>216</v>
      </c>
      <c r="D111" s="128" t="s">
        <v>220</v>
      </c>
      <c r="E111" s="21" t="s">
        <v>466</v>
      </c>
      <c r="F111" s="57" t="s">
        <v>113</v>
      </c>
      <c r="G111" s="30">
        <f>'№8 расход,25-26'!F110</f>
        <v>213100</v>
      </c>
      <c r="H111" s="30">
        <f>'№8 расход,25-26'!G110</f>
        <v>287400</v>
      </c>
    </row>
    <row r="112" spans="1:8" ht="15.75">
      <c r="A112" s="59" t="s">
        <v>549</v>
      </c>
      <c r="B112" s="143" t="s">
        <v>27</v>
      </c>
      <c r="C112" s="128" t="s">
        <v>216</v>
      </c>
      <c r="D112" s="128" t="s">
        <v>220</v>
      </c>
      <c r="E112" s="21" t="s">
        <v>466</v>
      </c>
      <c r="F112" s="57" t="s">
        <v>117</v>
      </c>
      <c r="G112" s="30">
        <v>0</v>
      </c>
      <c r="H112" s="30">
        <v>0</v>
      </c>
    </row>
    <row r="113" spans="1:8" ht="16.5" thickBot="1">
      <c r="A113" s="58" t="s">
        <v>192</v>
      </c>
      <c r="B113" s="143" t="s">
        <v>27</v>
      </c>
      <c r="C113" s="28" t="s">
        <v>216</v>
      </c>
      <c r="D113" s="28" t="s">
        <v>405</v>
      </c>
      <c r="E113" s="28"/>
      <c r="F113" s="28"/>
      <c r="G113" s="29">
        <f>G117+G114</f>
        <v>0</v>
      </c>
      <c r="H113" s="29">
        <f>H117+H114</f>
        <v>0</v>
      </c>
    </row>
    <row r="114" spans="1:8" ht="26.25">
      <c r="A114" s="141" t="s">
        <v>614</v>
      </c>
      <c r="B114" s="143" t="s">
        <v>27</v>
      </c>
      <c r="C114" s="28" t="s">
        <v>216</v>
      </c>
      <c r="D114" s="28" t="s">
        <v>405</v>
      </c>
      <c r="E114" s="28" t="s">
        <v>473</v>
      </c>
      <c r="F114" s="28"/>
      <c r="G114" s="29">
        <f>G115</f>
        <v>0</v>
      </c>
      <c r="H114" s="29">
        <f>H115</f>
        <v>0</v>
      </c>
    </row>
    <row r="115" spans="1:8" ht="38.25">
      <c r="A115" s="142" t="s">
        <v>139</v>
      </c>
      <c r="B115" s="143" t="s">
        <v>27</v>
      </c>
      <c r="C115" s="23" t="s">
        <v>216</v>
      </c>
      <c r="D115" s="23" t="s">
        <v>405</v>
      </c>
      <c r="E115" s="23" t="s">
        <v>471</v>
      </c>
      <c r="F115" s="28"/>
      <c r="G115" s="30">
        <f>G116</f>
        <v>0</v>
      </c>
      <c r="H115" s="30">
        <f>H116</f>
        <v>0</v>
      </c>
    </row>
    <row r="116" spans="1:8" ht="25.5">
      <c r="A116" s="137" t="s">
        <v>184</v>
      </c>
      <c r="B116" s="143" t="s">
        <v>27</v>
      </c>
      <c r="C116" s="23" t="s">
        <v>216</v>
      </c>
      <c r="D116" s="23" t="s">
        <v>405</v>
      </c>
      <c r="E116" s="23" t="s">
        <v>472</v>
      </c>
      <c r="F116" s="23" t="s">
        <v>113</v>
      </c>
      <c r="G116" s="30">
        <v>0</v>
      </c>
      <c r="H116" s="30">
        <v>0</v>
      </c>
    </row>
    <row r="117" spans="1:8" ht="38.25">
      <c r="A117" s="118" t="s">
        <v>613</v>
      </c>
      <c r="B117" s="143" t="s">
        <v>27</v>
      </c>
      <c r="C117" s="28" t="s">
        <v>216</v>
      </c>
      <c r="D117" s="28" t="s">
        <v>405</v>
      </c>
      <c r="E117" s="28" t="s">
        <v>265</v>
      </c>
      <c r="F117" s="28"/>
      <c r="G117" s="29">
        <f aca="true" t="shared" si="9" ref="G117:H119">G118</f>
        <v>0</v>
      </c>
      <c r="H117" s="29">
        <f t="shared" si="9"/>
        <v>0</v>
      </c>
    </row>
    <row r="118" spans="1:8" ht="25.5">
      <c r="A118" s="118" t="s">
        <v>264</v>
      </c>
      <c r="B118" s="143" t="s">
        <v>27</v>
      </c>
      <c r="C118" s="28" t="s">
        <v>262</v>
      </c>
      <c r="D118" s="28" t="s">
        <v>405</v>
      </c>
      <c r="E118" s="28" t="s">
        <v>263</v>
      </c>
      <c r="F118" s="28"/>
      <c r="G118" s="29">
        <f t="shared" si="9"/>
        <v>0</v>
      </c>
      <c r="H118" s="29">
        <f t="shared" si="9"/>
        <v>0</v>
      </c>
    </row>
    <row r="119" spans="1:8" ht="25.5">
      <c r="A119" s="58" t="s">
        <v>231</v>
      </c>
      <c r="B119" s="143" t="s">
        <v>27</v>
      </c>
      <c r="C119" s="28" t="s">
        <v>216</v>
      </c>
      <c r="D119" s="28" t="s">
        <v>405</v>
      </c>
      <c r="E119" s="28" t="s">
        <v>261</v>
      </c>
      <c r="F119" s="28"/>
      <c r="G119" s="29">
        <f t="shared" si="9"/>
        <v>0</v>
      </c>
      <c r="H119" s="29">
        <f t="shared" si="9"/>
        <v>0</v>
      </c>
    </row>
    <row r="120" spans="1:8" ht="25.5">
      <c r="A120" s="134" t="s">
        <v>123</v>
      </c>
      <c r="B120" s="143" t="s">
        <v>27</v>
      </c>
      <c r="C120" s="23" t="s">
        <v>216</v>
      </c>
      <c r="D120" s="23" t="s">
        <v>405</v>
      </c>
      <c r="E120" s="23" t="s">
        <v>261</v>
      </c>
      <c r="F120" s="23" t="s">
        <v>113</v>
      </c>
      <c r="G120" s="30">
        <v>0</v>
      </c>
      <c r="H120" s="30">
        <v>0</v>
      </c>
    </row>
    <row r="121" spans="1:8" ht="15.75" customHeight="1">
      <c r="A121" s="65" t="s">
        <v>387</v>
      </c>
      <c r="B121" s="144" t="s">
        <v>27</v>
      </c>
      <c r="C121" s="94" t="s">
        <v>217</v>
      </c>
      <c r="D121" s="94"/>
      <c r="E121" s="94"/>
      <c r="F121" s="94"/>
      <c r="G121" s="66">
        <f>G126+G173+G176+G180</f>
        <v>564000</v>
      </c>
      <c r="H121" s="66">
        <f>H126+H173+H176+H180</f>
        <v>549000</v>
      </c>
    </row>
    <row r="122" spans="1:8" ht="15.75" hidden="1">
      <c r="A122" s="58" t="s">
        <v>339</v>
      </c>
      <c r="B122" s="143" t="s">
        <v>27</v>
      </c>
      <c r="C122" s="28" t="s">
        <v>217</v>
      </c>
      <c r="D122" s="17" t="s">
        <v>212</v>
      </c>
      <c r="E122" s="17" t="s">
        <v>341</v>
      </c>
      <c r="F122" s="17"/>
      <c r="G122" s="52">
        <v>0</v>
      </c>
      <c r="H122" s="52">
        <f aca="true" t="shared" si="10" ref="G122:H124">H123</f>
        <v>0</v>
      </c>
    </row>
    <row r="123" spans="1:8" ht="15.75" hidden="1">
      <c r="A123" s="58" t="s">
        <v>195</v>
      </c>
      <c r="B123" s="143" t="s">
        <v>27</v>
      </c>
      <c r="C123" s="28" t="s">
        <v>217</v>
      </c>
      <c r="D123" s="17" t="s">
        <v>212</v>
      </c>
      <c r="E123" s="17" t="s">
        <v>341</v>
      </c>
      <c r="F123" s="17"/>
      <c r="G123" s="52">
        <f t="shared" si="10"/>
        <v>-1</v>
      </c>
      <c r="H123" s="52">
        <f t="shared" si="10"/>
        <v>0</v>
      </c>
    </row>
    <row r="124" spans="1:8" ht="25.5" hidden="1">
      <c r="A124" s="118" t="s">
        <v>340</v>
      </c>
      <c r="B124" s="143" t="s">
        <v>27</v>
      </c>
      <c r="C124" s="28" t="s">
        <v>217</v>
      </c>
      <c r="D124" s="17" t="s">
        <v>212</v>
      </c>
      <c r="E124" s="17" t="s">
        <v>341</v>
      </c>
      <c r="F124" s="17"/>
      <c r="G124" s="52">
        <f t="shared" si="10"/>
        <v>-1</v>
      </c>
      <c r="H124" s="52">
        <f t="shared" si="10"/>
        <v>0</v>
      </c>
    </row>
    <row r="125" spans="1:8" ht="25.5" hidden="1">
      <c r="A125" s="59" t="s">
        <v>327</v>
      </c>
      <c r="B125" s="143" t="s">
        <v>27</v>
      </c>
      <c r="C125" s="23" t="s">
        <v>217</v>
      </c>
      <c r="D125" s="21" t="s">
        <v>212</v>
      </c>
      <c r="E125" s="21" t="s">
        <v>341</v>
      </c>
      <c r="F125" s="21" t="s">
        <v>323</v>
      </c>
      <c r="G125" s="53">
        <v>-1</v>
      </c>
      <c r="H125" s="53">
        <v>0</v>
      </c>
    </row>
    <row r="126" spans="1:8" ht="15" customHeight="1">
      <c r="A126" s="58" t="s">
        <v>194</v>
      </c>
      <c r="B126" s="143" t="s">
        <v>27</v>
      </c>
      <c r="C126" s="17" t="s">
        <v>217</v>
      </c>
      <c r="D126" s="17" t="s">
        <v>212</v>
      </c>
      <c r="E126" s="17"/>
      <c r="F126" s="17"/>
      <c r="G126" s="29">
        <f>G136+G127+G132</f>
        <v>180000</v>
      </c>
      <c r="H126" s="29">
        <f>H136+H127+H132</f>
        <v>180000</v>
      </c>
    </row>
    <row r="127" spans="1:8" ht="15" customHeight="1">
      <c r="A127" s="118" t="s">
        <v>657</v>
      </c>
      <c r="B127" s="143" t="s">
        <v>27</v>
      </c>
      <c r="C127" s="17" t="s">
        <v>217</v>
      </c>
      <c r="D127" s="17" t="s">
        <v>212</v>
      </c>
      <c r="E127" s="17" t="s">
        <v>649</v>
      </c>
      <c r="F127" s="177"/>
      <c r="G127" s="29">
        <f>G128</f>
        <v>0</v>
      </c>
      <c r="H127" s="29">
        <f>H128</f>
        <v>0</v>
      </c>
    </row>
    <row r="128" spans="1:8" ht="15" customHeight="1">
      <c r="A128" s="250" t="s">
        <v>667</v>
      </c>
      <c r="B128" s="143" t="s">
        <v>27</v>
      </c>
      <c r="C128" s="17" t="s">
        <v>217</v>
      </c>
      <c r="D128" s="17" t="s">
        <v>212</v>
      </c>
      <c r="E128" s="253" t="s">
        <v>650</v>
      </c>
      <c r="F128" s="177"/>
      <c r="G128" s="29">
        <f>G129</f>
        <v>0</v>
      </c>
      <c r="H128" s="29">
        <f>H129</f>
        <v>0</v>
      </c>
    </row>
    <row r="129" spans="1:8" ht="15" customHeight="1">
      <c r="A129" s="250" t="s">
        <v>126</v>
      </c>
      <c r="B129" s="143" t="s">
        <v>27</v>
      </c>
      <c r="C129" s="17" t="s">
        <v>217</v>
      </c>
      <c r="D129" s="17" t="s">
        <v>212</v>
      </c>
      <c r="E129" s="253" t="s">
        <v>651</v>
      </c>
      <c r="F129" s="179" t="s">
        <v>633</v>
      </c>
      <c r="G129" s="29">
        <f>G130+G131</f>
        <v>0</v>
      </c>
      <c r="H129" s="29">
        <f>H130+H131</f>
        <v>0</v>
      </c>
    </row>
    <row r="130" spans="1:8" ht="15" customHeight="1">
      <c r="A130" s="250" t="s">
        <v>668</v>
      </c>
      <c r="B130" s="143" t="s">
        <v>27</v>
      </c>
      <c r="C130" s="17" t="s">
        <v>217</v>
      </c>
      <c r="D130" s="17" t="s">
        <v>212</v>
      </c>
      <c r="E130" s="253" t="s">
        <v>651</v>
      </c>
      <c r="F130" s="179" t="s">
        <v>119</v>
      </c>
      <c r="G130" s="30">
        <v>0</v>
      </c>
      <c r="H130" s="30">
        <v>0</v>
      </c>
    </row>
    <row r="131" spans="1:8" ht="15" customHeight="1">
      <c r="A131" s="250" t="s">
        <v>668</v>
      </c>
      <c r="B131" s="143" t="s">
        <v>27</v>
      </c>
      <c r="C131" s="17" t="s">
        <v>217</v>
      </c>
      <c r="D131" s="17" t="s">
        <v>212</v>
      </c>
      <c r="E131" s="253" t="s">
        <v>683</v>
      </c>
      <c r="F131" s="179" t="s">
        <v>119</v>
      </c>
      <c r="G131" s="30">
        <v>0</v>
      </c>
      <c r="H131" s="30"/>
    </row>
    <row r="132" spans="1:8" ht="15" customHeight="1">
      <c r="A132" s="118" t="s">
        <v>653</v>
      </c>
      <c r="B132" s="143" t="s">
        <v>27</v>
      </c>
      <c r="C132" s="17" t="s">
        <v>217</v>
      </c>
      <c r="D132" s="17" t="s">
        <v>212</v>
      </c>
      <c r="E132" s="17" t="s">
        <v>654</v>
      </c>
      <c r="F132" s="177"/>
      <c r="G132" s="29">
        <f aca="true" t="shared" si="11" ref="G132:H134">G133</f>
        <v>0</v>
      </c>
      <c r="H132" s="29">
        <f t="shared" si="11"/>
        <v>0</v>
      </c>
    </row>
    <row r="133" spans="1:8" ht="15" customHeight="1">
      <c r="A133" s="250" t="s">
        <v>652</v>
      </c>
      <c r="B133" s="143" t="s">
        <v>27</v>
      </c>
      <c r="C133" s="17" t="s">
        <v>217</v>
      </c>
      <c r="D133" s="17" t="s">
        <v>212</v>
      </c>
      <c r="E133" s="253" t="s">
        <v>655</v>
      </c>
      <c r="F133" s="177"/>
      <c r="G133" s="29">
        <f t="shared" si="11"/>
        <v>0</v>
      </c>
      <c r="H133" s="29">
        <f t="shared" si="11"/>
        <v>0</v>
      </c>
    </row>
    <row r="134" spans="1:8" ht="15" customHeight="1">
      <c r="A134" s="250" t="s">
        <v>126</v>
      </c>
      <c r="B134" s="143" t="s">
        <v>27</v>
      </c>
      <c r="C134" s="17" t="s">
        <v>217</v>
      </c>
      <c r="D134" s="17" t="s">
        <v>212</v>
      </c>
      <c r="E134" s="253" t="s">
        <v>684</v>
      </c>
      <c r="F134" s="179" t="s">
        <v>633</v>
      </c>
      <c r="G134" s="29">
        <f t="shared" si="11"/>
        <v>0</v>
      </c>
      <c r="H134" s="29">
        <f t="shared" si="11"/>
        <v>0</v>
      </c>
    </row>
    <row r="135" spans="1:8" ht="15" customHeight="1">
      <c r="A135" s="250" t="s">
        <v>668</v>
      </c>
      <c r="B135" s="143" t="s">
        <v>27</v>
      </c>
      <c r="C135" s="17" t="s">
        <v>217</v>
      </c>
      <c r="D135" s="17" t="s">
        <v>212</v>
      </c>
      <c r="E135" s="253" t="s">
        <v>684</v>
      </c>
      <c r="F135" s="179" t="s">
        <v>119</v>
      </c>
      <c r="G135" s="30">
        <v>0</v>
      </c>
      <c r="H135" s="30">
        <v>0</v>
      </c>
    </row>
    <row r="136" spans="1:8" ht="38.25">
      <c r="A136" s="58" t="s">
        <v>374</v>
      </c>
      <c r="B136" s="143" t="s">
        <v>27</v>
      </c>
      <c r="C136" s="17" t="s">
        <v>217</v>
      </c>
      <c r="D136" s="17" t="s">
        <v>212</v>
      </c>
      <c r="E136" s="17" t="s">
        <v>248</v>
      </c>
      <c r="F136" s="17"/>
      <c r="G136" s="29">
        <f>G137</f>
        <v>180000</v>
      </c>
      <c r="H136" s="29">
        <f>H137</f>
        <v>180000</v>
      </c>
    </row>
    <row r="137" spans="1:8" ht="15.75">
      <c r="A137" s="58" t="s">
        <v>195</v>
      </c>
      <c r="B137" s="143" t="s">
        <v>27</v>
      </c>
      <c r="C137" s="17" t="s">
        <v>217</v>
      </c>
      <c r="D137" s="17" t="s">
        <v>212</v>
      </c>
      <c r="E137" s="17" t="s">
        <v>273</v>
      </c>
      <c r="F137" s="17"/>
      <c r="G137" s="29">
        <f>G138</f>
        <v>180000</v>
      </c>
      <c r="H137" s="29">
        <f>H138+H144</f>
        <v>180000</v>
      </c>
    </row>
    <row r="138" spans="1:8" ht="15.75">
      <c r="A138" s="58" t="s">
        <v>194</v>
      </c>
      <c r="B138" s="143" t="s">
        <v>27</v>
      </c>
      <c r="C138" s="17" t="s">
        <v>217</v>
      </c>
      <c r="D138" s="17" t="s">
        <v>212</v>
      </c>
      <c r="E138" s="17" t="s">
        <v>281</v>
      </c>
      <c r="F138" s="17"/>
      <c r="G138" s="29">
        <f>G139+G141</f>
        <v>180000</v>
      </c>
      <c r="H138" s="29">
        <f>H139+H141</f>
        <v>180000</v>
      </c>
    </row>
    <row r="139" spans="1:8" ht="38.25">
      <c r="A139" s="58" t="s">
        <v>388</v>
      </c>
      <c r="B139" s="143" t="s">
        <v>27</v>
      </c>
      <c r="C139" s="17" t="s">
        <v>217</v>
      </c>
      <c r="D139" s="17" t="s">
        <v>212</v>
      </c>
      <c r="E139" s="17" t="s">
        <v>280</v>
      </c>
      <c r="F139" s="17"/>
      <c r="G139" s="29">
        <f>G140</f>
        <v>0</v>
      </c>
      <c r="H139" s="29">
        <f>H140</f>
        <v>0</v>
      </c>
    </row>
    <row r="140" spans="1:8" ht="15.75">
      <c r="A140" s="59" t="s">
        <v>100</v>
      </c>
      <c r="B140" s="143" t="s">
        <v>27</v>
      </c>
      <c r="C140" s="21" t="s">
        <v>217</v>
      </c>
      <c r="D140" s="21" t="s">
        <v>212</v>
      </c>
      <c r="E140" s="21" t="s">
        <v>280</v>
      </c>
      <c r="F140" s="21" t="s">
        <v>101</v>
      </c>
      <c r="G140" s="30">
        <v>0</v>
      </c>
      <c r="H140" s="30">
        <v>0</v>
      </c>
    </row>
    <row r="141" spans="1:8" ht="15.75">
      <c r="A141" s="58" t="s">
        <v>196</v>
      </c>
      <c r="B141" s="143" t="s">
        <v>27</v>
      </c>
      <c r="C141" s="17" t="s">
        <v>217</v>
      </c>
      <c r="D141" s="17" t="s">
        <v>212</v>
      </c>
      <c r="E141" s="17" t="s">
        <v>279</v>
      </c>
      <c r="F141" s="17"/>
      <c r="G141" s="29">
        <f>G142+G143+G172</f>
        <v>180000</v>
      </c>
      <c r="H141" s="29">
        <f>H142+H143+H172</f>
        <v>180000</v>
      </c>
    </row>
    <row r="142" spans="1:8" ht="25.5">
      <c r="A142" s="134" t="s">
        <v>123</v>
      </c>
      <c r="B142" s="143" t="s">
        <v>27</v>
      </c>
      <c r="C142" s="21" t="s">
        <v>217</v>
      </c>
      <c r="D142" s="21" t="s">
        <v>212</v>
      </c>
      <c r="E142" s="21" t="s">
        <v>279</v>
      </c>
      <c r="F142" s="21" t="s">
        <v>113</v>
      </c>
      <c r="G142" s="30">
        <v>150000</v>
      </c>
      <c r="H142" s="30">
        <v>150000</v>
      </c>
    </row>
    <row r="143" spans="1:8" ht="26.25" customHeight="1" hidden="1">
      <c r="A143" s="59" t="s">
        <v>100</v>
      </c>
      <c r="B143" s="143" t="s">
        <v>27</v>
      </c>
      <c r="C143" s="21" t="s">
        <v>217</v>
      </c>
      <c r="D143" s="21" t="s">
        <v>212</v>
      </c>
      <c r="E143" s="21" t="s">
        <v>279</v>
      </c>
      <c r="F143" s="21" t="s">
        <v>101</v>
      </c>
      <c r="G143" s="30">
        <v>0</v>
      </c>
      <c r="H143" s="30">
        <v>0</v>
      </c>
    </row>
    <row r="144" spans="1:8" ht="37.5" customHeight="1" hidden="1">
      <c r="A144" s="58" t="s">
        <v>195</v>
      </c>
      <c r="B144" s="143" t="s">
        <v>27</v>
      </c>
      <c r="C144" s="17" t="s">
        <v>217</v>
      </c>
      <c r="D144" s="17" t="s">
        <v>212</v>
      </c>
      <c r="E144" s="17" t="s">
        <v>325</v>
      </c>
      <c r="F144" s="17"/>
      <c r="G144" s="29">
        <v>0</v>
      </c>
      <c r="H144" s="29">
        <f>H145+H147</f>
        <v>0</v>
      </c>
    </row>
    <row r="145" spans="1:8" ht="51" hidden="1">
      <c r="A145" s="58" t="s">
        <v>318</v>
      </c>
      <c r="B145" s="143" t="s">
        <v>27</v>
      </c>
      <c r="C145" s="17" t="s">
        <v>217</v>
      </c>
      <c r="D145" s="17" t="s">
        <v>212</v>
      </c>
      <c r="E145" s="17" t="s">
        <v>324</v>
      </c>
      <c r="F145" s="17"/>
      <c r="G145" s="29">
        <f>G146</f>
        <v>-1</v>
      </c>
      <c r="H145" s="29">
        <f>H146</f>
        <v>0</v>
      </c>
    </row>
    <row r="146" spans="1:8" ht="25.5" hidden="1">
      <c r="A146" s="59" t="s">
        <v>327</v>
      </c>
      <c r="B146" s="143" t="s">
        <v>27</v>
      </c>
      <c r="C146" s="21" t="s">
        <v>217</v>
      </c>
      <c r="D146" s="21" t="s">
        <v>212</v>
      </c>
      <c r="E146" s="21" t="s">
        <v>324</v>
      </c>
      <c r="F146" s="21" t="s">
        <v>323</v>
      </c>
      <c r="G146" s="30">
        <v>-1</v>
      </c>
      <c r="H146" s="30">
        <v>0</v>
      </c>
    </row>
    <row r="147" spans="1:8" ht="27.75" customHeight="1" hidden="1">
      <c r="A147" s="58" t="s">
        <v>642</v>
      </c>
      <c r="B147" s="143" t="s">
        <v>27</v>
      </c>
      <c r="C147" s="17" t="s">
        <v>217</v>
      </c>
      <c r="D147" s="17" t="s">
        <v>212</v>
      </c>
      <c r="E147" s="17" t="s">
        <v>326</v>
      </c>
      <c r="F147" s="17"/>
      <c r="G147" s="29">
        <f>G148</f>
        <v>0</v>
      </c>
      <c r="H147" s="29">
        <f>H148</f>
        <v>0</v>
      </c>
    </row>
    <row r="148" spans="1:8" ht="27" customHeight="1" hidden="1">
      <c r="A148" s="59" t="s">
        <v>327</v>
      </c>
      <c r="B148" s="143" t="s">
        <v>27</v>
      </c>
      <c r="C148" s="21" t="s">
        <v>217</v>
      </c>
      <c r="D148" s="21" t="s">
        <v>212</v>
      </c>
      <c r="E148" s="21" t="s">
        <v>641</v>
      </c>
      <c r="F148" s="21" t="s">
        <v>323</v>
      </c>
      <c r="G148" s="30">
        <v>0</v>
      </c>
      <c r="H148" s="30">
        <v>0</v>
      </c>
    </row>
    <row r="149" spans="1:8" ht="23.25" customHeight="1" hidden="1">
      <c r="A149" s="58" t="s">
        <v>389</v>
      </c>
      <c r="B149" s="143" t="s">
        <v>27</v>
      </c>
      <c r="C149" s="17" t="s">
        <v>217</v>
      </c>
      <c r="D149" s="17" t="s">
        <v>214</v>
      </c>
      <c r="E149" s="17"/>
      <c r="F149" s="17"/>
      <c r="G149" s="29" t="e">
        <f>G150+#REF!</f>
        <v>#REF!</v>
      </c>
      <c r="H149" s="29" t="e">
        <f>H150+#REF!</f>
        <v>#REF!</v>
      </c>
    </row>
    <row r="150" spans="1:8" ht="25.5" hidden="1">
      <c r="A150" s="124" t="s">
        <v>141</v>
      </c>
      <c r="B150" s="143" t="s">
        <v>27</v>
      </c>
      <c r="C150" s="17" t="s">
        <v>217</v>
      </c>
      <c r="D150" s="17" t="s">
        <v>214</v>
      </c>
      <c r="E150" s="16" t="s">
        <v>479</v>
      </c>
      <c r="F150" s="17"/>
      <c r="G150" s="29">
        <f>G151+G152+G154</f>
        <v>5000</v>
      </c>
      <c r="H150" s="29">
        <f>H151+H152+H154</f>
        <v>5000</v>
      </c>
    </row>
    <row r="151" spans="1:8" ht="25.5" hidden="1">
      <c r="A151" s="134" t="s">
        <v>123</v>
      </c>
      <c r="B151" s="226" t="s">
        <v>27</v>
      </c>
      <c r="C151" s="17" t="s">
        <v>217</v>
      </c>
      <c r="D151" s="17" t="s">
        <v>214</v>
      </c>
      <c r="E151" s="16" t="s">
        <v>619</v>
      </c>
      <c r="F151" s="17" t="s">
        <v>113</v>
      </c>
      <c r="G151" s="29">
        <v>5000</v>
      </c>
      <c r="H151" s="29">
        <v>5000</v>
      </c>
    </row>
    <row r="152" spans="1:8" ht="27" customHeight="1" hidden="1">
      <c r="A152" s="124" t="s">
        <v>610</v>
      </c>
      <c r="B152" s="226" t="s">
        <v>27</v>
      </c>
      <c r="C152" s="17" t="s">
        <v>217</v>
      </c>
      <c r="D152" s="17" t="s">
        <v>214</v>
      </c>
      <c r="E152" s="16" t="s">
        <v>581</v>
      </c>
      <c r="F152" s="17"/>
      <c r="G152" s="52">
        <f>G153</f>
        <v>0</v>
      </c>
      <c r="H152" s="52">
        <f>H153</f>
        <v>0</v>
      </c>
    </row>
    <row r="153" spans="1:8" ht="15.75" hidden="1">
      <c r="A153" s="134" t="s">
        <v>636</v>
      </c>
      <c r="B153" s="143" t="s">
        <v>27</v>
      </c>
      <c r="C153" s="21" t="s">
        <v>217</v>
      </c>
      <c r="D153" s="21" t="s">
        <v>214</v>
      </c>
      <c r="E153" s="161" t="s">
        <v>581</v>
      </c>
      <c r="F153" s="21" t="s">
        <v>119</v>
      </c>
      <c r="G153" s="53">
        <v>0</v>
      </c>
      <c r="H153" s="53">
        <v>0</v>
      </c>
    </row>
    <row r="154" spans="1:8" s="24" customFormat="1" ht="25.5" hidden="1">
      <c r="A154" s="58" t="s">
        <v>640</v>
      </c>
      <c r="B154" s="226" t="s">
        <v>27</v>
      </c>
      <c r="C154" s="17" t="s">
        <v>217</v>
      </c>
      <c r="D154" s="17" t="s">
        <v>214</v>
      </c>
      <c r="E154" s="16" t="s">
        <v>639</v>
      </c>
      <c r="F154" s="17"/>
      <c r="G154" s="52">
        <f>G155</f>
        <v>0</v>
      </c>
      <c r="H154" s="52">
        <f>H155</f>
        <v>0</v>
      </c>
    </row>
    <row r="155" spans="1:8" ht="27" customHeight="1" hidden="1">
      <c r="A155" s="134" t="s">
        <v>111</v>
      </c>
      <c r="B155" s="143" t="s">
        <v>27</v>
      </c>
      <c r="C155" s="21" t="s">
        <v>217</v>
      </c>
      <c r="D155" s="21" t="s">
        <v>214</v>
      </c>
      <c r="E155" s="161" t="s">
        <v>639</v>
      </c>
      <c r="F155" s="21" t="s">
        <v>113</v>
      </c>
      <c r="G155" s="53">
        <v>0</v>
      </c>
      <c r="H155" s="53">
        <v>0</v>
      </c>
    </row>
    <row r="156" spans="1:8" ht="15.75" hidden="1">
      <c r="A156" s="58" t="s">
        <v>389</v>
      </c>
      <c r="B156" s="143" t="s">
        <v>27</v>
      </c>
      <c r="C156" s="28" t="s">
        <v>217</v>
      </c>
      <c r="D156" s="28" t="s">
        <v>214</v>
      </c>
      <c r="E156" s="17" t="s">
        <v>272</v>
      </c>
      <c r="F156" s="17"/>
      <c r="G156" s="29">
        <f>G157+G159</f>
        <v>0</v>
      </c>
      <c r="H156" s="29">
        <f>H157+H159+H161</f>
        <v>0</v>
      </c>
    </row>
    <row r="157" spans="1:8" ht="38.25" hidden="1">
      <c r="A157" s="58" t="s">
        <v>390</v>
      </c>
      <c r="B157" s="143" t="s">
        <v>27</v>
      </c>
      <c r="C157" s="28" t="s">
        <v>217</v>
      </c>
      <c r="D157" s="28" t="s">
        <v>214</v>
      </c>
      <c r="E157" s="17" t="s">
        <v>271</v>
      </c>
      <c r="F157" s="17"/>
      <c r="G157" s="29">
        <f>G158</f>
        <v>0</v>
      </c>
      <c r="H157" s="29">
        <f>H158</f>
        <v>0</v>
      </c>
    </row>
    <row r="158" spans="1:8" ht="15.75" hidden="1">
      <c r="A158" s="59" t="s">
        <v>100</v>
      </c>
      <c r="B158" s="143" t="s">
        <v>27</v>
      </c>
      <c r="C158" s="23" t="s">
        <v>217</v>
      </c>
      <c r="D158" s="23" t="s">
        <v>214</v>
      </c>
      <c r="E158" s="21" t="s">
        <v>271</v>
      </c>
      <c r="F158" s="21" t="s">
        <v>101</v>
      </c>
      <c r="G158" s="30">
        <v>0</v>
      </c>
      <c r="H158" s="30">
        <v>0</v>
      </c>
    </row>
    <row r="159" spans="1:8" ht="38.25" hidden="1">
      <c r="A159" s="58" t="s">
        <v>391</v>
      </c>
      <c r="B159" s="143" t="s">
        <v>27</v>
      </c>
      <c r="C159" s="28" t="s">
        <v>217</v>
      </c>
      <c r="D159" s="17" t="s">
        <v>214</v>
      </c>
      <c r="E159" s="17" t="s">
        <v>283</v>
      </c>
      <c r="F159" s="17"/>
      <c r="G159" s="29">
        <f>G160</f>
        <v>0</v>
      </c>
      <c r="H159" s="29">
        <f>H160</f>
        <v>0</v>
      </c>
    </row>
    <row r="160" spans="1:8" ht="15.75" hidden="1">
      <c r="A160" s="59" t="s">
        <v>100</v>
      </c>
      <c r="B160" s="143" t="s">
        <v>27</v>
      </c>
      <c r="C160" s="23" t="s">
        <v>217</v>
      </c>
      <c r="D160" s="21" t="s">
        <v>214</v>
      </c>
      <c r="E160" s="21" t="s">
        <v>283</v>
      </c>
      <c r="F160" s="21" t="s">
        <v>406</v>
      </c>
      <c r="G160" s="30">
        <v>0</v>
      </c>
      <c r="H160" s="30">
        <v>0</v>
      </c>
    </row>
    <row r="161" spans="1:8" ht="48" customHeight="1" hidden="1">
      <c r="A161" s="58" t="s">
        <v>198</v>
      </c>
      <c r="B161" s="143" t="s">
        <v>27</v>
      </c>
      <c r="C161" s="17" t="s">
        <v>217</v>
      </c>
      <c r="D161" s="17" t="s">
        <v>214</v>
      </c>
      <c r="E161" s="28" t="s">
        <v>282</v>
      </c>
      <c r="F161" s="17"/>
      <c r="G161" s="29">
        <v>0</v>
      </c>
      <c r="H161" s="29">
        <f>H166+H164+H163+H167</f>
        <v>0</v>
      </c>
    </row>
    <row r="162" spans="1:8" ht="25.5" hidden="1">
      <c r="A162" s="134" t="s">
        <v>123</v>
      </c>
      <c r="B162" s="143" t="s">
        <v>27</v>
      </c>
      <c r="C162" s="21" t="s">
        <v>217</v>
      </c>
      <c r="D162" s="21" t="s">
        <v>214</v>
      </c>
      <c r="E162" s="23" t="s">
        <v>282</v>
      </c>
      <c r="F162" s="21" t="s">
        <v>113</v>
      </c>
      <c r="G162" s="30">
        <f>G163+G164</f>
        <v>-1</v>
      </c>
      <c r="H162" s="30">
        <f>H163+H164</f>
        <v>0</v>
      </c>
    </row>
    <row r="163" spans="1:8" ht="25.5" hidden="1">
      <c r="A163" s="59" t="s">
        <v>104</v>
      </c>
      <c r="B163" s="143" t="s">
        <v>27</v>
      </c>
      <c r="C163" s="21" t="s">
        <v>217</v>
      </c>
      <c r="D163" s="21" t="s">
        <v>214</v>
      </c>
      <c r="E163" s="23" t="s">
        <v>282</v>
      </c>
      <c r="F163" s="21" t="s">
        <v>103</v>
      </c>
      <c r="G163" s="30"/>
      <c r="H163" s="30"/>
    </row>
    <row r="164" spans="1:8" ht="25.5" hidden="1">
      <c r="A164" s="59" t="s">
        <v>379</v>
      </c>
      <c r="B164" s="143" t="s">
        <v>27</v>
      </c>
      <c r="C164" s="21" t="s">
        <v>217</v>
      </c>
      <c r="D164" s="21" t="s">
        <v>214</v>
      </c>
      <c r="E164" s="23" t="s">
        <v>282</v>
      </c>
      <c r="F164" s="21" t="s">
        <v>402</v>
      </c>
      <c r="G164" s="30">
        <v>-1</v>
      </c>
      <c r="H164" s="30">
        <v>0</v>
      </c>
    </row>
    <row r="165" spans="1:8" ht="15.75" hidden="1">
      <c r="A165" s="59" t="s">
        <v>100</v>
      </c>
      <c r="B165" s="143" t="s">
        <v>27</v>
      </c>
      <c r="C165" s="21" t="s">
        <v>217</v>
      </c>
      <c r="D165" s="21" t="s">
        <v>214</v>
      </c>
      <c r="E165" s="23" t="s">
        <v>282</v>
      </c>
      <c r="F165" s="21" t="s">
        <v>101</v>
      </c>
      <c r="G165" s="30">
        <f>G166+G167</f>
        <v>0</v>
      </c>
      <c r="H165" s="30">
        <f>H166+H167</f>
        <v>0</v>
      </c>
    </row>
    <row r="166" spans="1:8" ht="39" hidden="1">
      <c r="A166" s="96" t="s">
        <v>92</v>
      </c>
      <c r="B166" s="143" t="s">
        <v>27</v>
      </c>
      <c r="C166" s="21" t="s">
        <v>217</v>
      </c>
      <c r="D166" s="21" t="s">
        <v>214</v>
      </c>
      <c r="E166" s="23" t="s">
        <v>282</v>
      </c>
      <c r="F166" s="21" t="s">
        <v>91</v>
      </c>
      <c r="G166" s="30">
        <v>0</v>
      </c>
      <c r="H166" s="30">
        <v>0</v>
      </c>
    </row>
    <row r="167" spans="1:8" ht="25.5" hidden="1">
      <c r="A167" s="59" t="s">
        <v>462</v>
      </c>
      <c r="B167" s="143" t="s">
        <v>27</v>
      </c>
      <c r="C167" s="21" t="s">
        <v>217</v>
      </c>
      <c r="D167" s="21" t="s">
        <v>214</v>
      </c>
      <c r="E167" s="23" t="s">
        <v>282</v>
      </c>
      <c r="F167" s="21" t="s">
        <v>342</v>
      </c>
      <c r="G167" s="30">
        <v>0</v>
      </c>
      <c r="H167" s="30">
        <v>0</v>
      </c>
    </row>
    <row r="168" spans="1:8" ht="25.5" hidden="1">
      <c r="A168" s="58" t="s">
        <v>295</v>
      </c>
      <c r="B168" s="143" t="s">
        <v>27</v>
      </c>
      <c r="C168" s="17" t="s">
        <v>217</v>
      </c>
      <c r="D168" s="17" t="s">
        <v>214</v>
      </c>
      <c r="E168" s="28" t="s">
        <v>294</v>
      </c>
      <c r="F168" s="17"/>
      <c r="G168" s="29">
        <f>SUM(G170)</f>
        <v>-1</v>
      </c>
      <c r="H168" s="29">
        <f>SUM(H170)</f>
        <v>0</v>
      </c>
    </row>
    <row r="169" spans="1:8" ht="25.5" hidden="1">
      <c r="A169" s="134" t="s">
        <v>123</v>
      </c>
      <c r="B169" s="143" t="s">
        <v>27</v>
      </c>
      <c r="C169" s="21" t="s">
        <v>217</v>
      </c>
      <c r="D169" s="21" t="s">
        <v>214</v>
      </c>
      <c r="E169" s="23" t="s">
        <v>294</v>
      </c>
      <c r="F169" s="21" t="s">
        <v>113</v>
      </c>
      <c r="G169" s="30">
        <f>G170</f>
        <v>-1</v>
      </c>
      <c r="H169" s="30">
        <f>H170</f>
        <v>0</v>
      </c>
    </row>
    <row r="170" spans="1:8" ht="25.5" hidden="1">
      <c r="A170" s="59" t="s">
        <v>104</v>
      </c>
      <c r="B170" s="143" t="s">
        <v>27</v>
      </c>
      <c r="C170" s="21" t="s">
        <v>217</v>
      </c>
      <c r="D170" s="21" t="s">
        <v>214</v>
      </c>
      <c r="E170" s="23" t="s">
        <v>294</v>
      </c>
      <c r="F170" s="21" t="s">
        <v>103</v>
      </c>
      <c r="G170" s="30">
        <v>-1</v>
      </c>
      <c r="H170" s="30">
        <v>0</v>
      </c>
    </row>
    <row r="171" spans="1:8" ht="15.75" hidden="1">
      <c r="A171" s="58" t="s">
        <v>392</v>
      </c>
      <c r="B171" s="143" t="s">
        <v>27</v>
      </c>
      <c r="C171" s="17" t="s">
        <v>217</v>
      </c>
      <c r="D171" s="17" t="s">
        <v>215</v>
      </c>
      <c r="E171" s="17"/>
      <c r="F171" s="17"/>
      <c r="G171" s="29">
        <f>G173+G176+G180</f>
        <v>384000</v>
      </c>
      <c r="H171" s="29">
        <f>H173+H176+H180</f>
        <v>369000</v>
      </c>
    </row>
    <row r="172" spans="1:8" ht="15.75">
      <c r="A172" s="59" t="s">
        <v>124</v>
      </c>
      <c r="B172" s="143" t="s">
        <v>27</v>
      </c>
      <c r="C172" s="21" t="s">
        <v>217</v>
      </c>
      <c r="D172" s="21" t="s">
        <v>212</v>
      </c>
      <c r="E172" s="21" t="s">
        <v>279</v>
      </c>
      <c r="F172" s="17" t="s">
        <v>118</v>
      </c>
      <c r="G172" s="29">
        <v>30000</v>
      </c>
      <c r="H172" s="29">
        <v>30000</v>
      </c>
    </row>
    <row r="173" spans="1:8" ht="38.25">
      <c r="A173" s="162" t="s">
        <v>605</v>
      </c>
      <c r="B173" s="143" t="s">
        <v>27</v>
      </c>
      <c r="C173" s="17" t="s">
        <v>217</v>
      </c>
      <c r="D173" s="17" t="s">
        <v>215</v>
      </c>
      <c r="E173" s="17" t="s">
        <v>258</v>
      </c>
      <c r="F173" s="17"/>
      <c r="G173" s="29">
        <f>G174</f>
        <v>0</v>
      </c>
      <c r="H173" s="29">
        <f>H174</f>
        <v>0</v>
      </c>
    </row>
    <row r="174" spans="1:8" ht="25.5">
      <c r="A174" s="58" t="s">
        <v>270</v>
      </c>
      <c r="B174" s="143" t="s">
        <v>27</v>
      </c>
      <c r="C174" s="17" t="s">
        <v>269</v>
      </c>
      <c r="D174" s="17" t="s">
        <v>215</v>
      </c>
      <c r="E174" s="17" t="s">
        <v>256</v>
      </c>
      <c r="F174" s="17"/>
      <c r="G174" s="29">
        <f>G175</f>
        <v>0</v>
      </c>
      <c r="H174" s="29">
        <f>H175</f>
        <v>0</v>
      </c>
    </row>
    <row r="175" spans="1:8" ht="25.5">
      <c r="A175" s="134" t="s">
        <v>123</v>
      </c>
      <c r="B175" s="143" t="s">
        <v>27</v>
      </c>
      <c r="C175" s="21" t="s">
        <v>217</v>
      </c>
      <c r="D175" s="21" t="s">
        <v>215</v>
      </c>
      <c r="E175" s="21" t="s">
        <v>255</v>
      </c>
      <c r="F175" s="21" t="s">
        <v>113</v>
      </c>
      <c r="G175" s="30">
        <v>0</v>
      </c>
      <c r="H175" s="30">
        <v>0</v>
      </c>
    </row>
    <row r="176" spans="1:8" ht="25.5">
      <c r="A176" s="118" t="s">
        <v>593</v>
      </c>
      <c r="B176" s="143" t="s">
        <v>27</v>
      </c>
      <c r="C176" s="17" t="s">
        <v>217</v>
      </c>
      <c r="D176" s="17" t="s">
        <v>215</v>
      </c>
      <c r="E176" s="17" t="s">
        <v>266</v>
      </c>
      <c r="F176" s="17"/>
      <c r="G176" s="29">
        <f aca="true" t="shared" si="12" ref="G176:H178">G177</f>
        <v>0</v>
      </c>
      <c r="H176" s="29">
        <f t="shared" si="12"/>
        <v>0</v>
      </c>
    </row>
    <row r="177" spans="1:8" ht="15.75">
      <c r="A177" s="118" t="s">
        <v>268</v>
      </c>
      <c r="B177" s="143" t="s">
        <v>27</v>
      </c>
      <c r="C177" s="17" t="s">
        <v>217</v>
      </c>
      <c r="D177" s="17" t="s">
        <v>215</v>
      </c>
      <c r="E177" s="17" t="s">
        <v>267</v>
      </c>
      <c r="F177" s="17"/>
      <c r="G177" s="29">
        <f t="shared" si="12"/>
        <v>0</v>
      </c>
      <c r="H177" s="29">
        <f t="shared" si="12"/>
        <v>0</v>
      </c>
    </row>
    <row r="178" spans="1:8" ht="25.5">
      <c r="A178" s="58" t="s">
        <v>393</v>
      </c>
      <c r="B178" s="143" t="s">
        <v>27</v>
      </c>
      <c r="C178" s="17" t="s">
        <v>217</v>
      </c>
      <c r="D178" s="17" t="s">
        <v>215</v>
      </c>
      <c r="E178" s="17" t="s">
        <v>482</v>
      </c>
      <c r="F178" s="17"/>
      <c r="G178" s="29">
        <f t="shared" si="12"/>
        <v>0</v>
      </c>
      <c r="H178" s="29">
        <f t="shared" si="12"/>
        <v>0</v>
      </c>
    </row>
    <row r="179" spans="1:8" ht="25.5">
      <c r="A179" s="134" t="s">
        <v>123</v>
      </c>
      <c r="B179" s="143" t="s">
        <v>27</v>
      </c>
      <c r="C179" s="21" t="s">
        <v>217</v>
      </c>
      <c r="D179" s="21" t="s">
        <v>215</v>
      </c>
      <c r="E179" s="21" t="s">
        <v>482</v>
      </c>
      <c r="F179" s="21" t="s">
        <v>113</v>
      </c>
      <c r="G179" s="30">
        <v>0</v>
      </c>
      <c r="H179" s="30">
        <v>0</v>
      </c>
    </row>
    <row r="180" spans="1:8" ht="38.25">
      <c r="A180" s="58" t="s">
        <v>374</v>
      </c>
      <c r="B180" s="143" t="s">
        <v>27</v>
      </c>
      <c r="C180" s="17" t="s">
        <v>217</v>
      </c>
      <c r="D180" s="17" t="s">
        <v>215</v>
      </c>
      <c r="E180" s="17" t="s">
        <v>248</v>
      </c>
      <c r="F180" s="17"/>
      <c r="G180" s="29">
        <f>G181</f>
        <v>384000</v>
      </c>
      <c r="H180" s="29">
        <f>H181</f>
        <v>369000</v>
      </c>
    </row>
    <row r="181" spans="1:8" ht="15.75">
      <c r="A181" s="58" t="s">
        <v>198</v>
      </c>
      <c r="B181" s="143" t="s">
        <v>27</v>
      </c>
      <c r="C181" s="17" t="s">
        <v>217</v>
      </c>
      <c r="D181" s="17" t="s">
        <v>215</v>
      </c>
      <c r="E181" s="17" t="s">
        <v>273</v>
      </c>
      <c r="F181" s="17"/>
      <c r="G181" s="29">
        <f>G182</f>
        <v>384000</v>
      </c>
      <c r="H181" s="29">
        <f>H182</f>
        <v>369000</v>
      </c>
    </row>
    <row r="182" spans="1:8" ht="15.75">
      <c r="A182" s="58" t="s">
        <v>392</v>
      </c>
      <c r="B182" s="143" t="s">
        <v>27</v>
      </c>
      <c r="C182" s="17" t="s">
        <v>217</v>
      </c>
      <c r="D182" s="17" t="s">
        <v>215</v>
      </c>
      <c r="E182" s="17" t="s">
        <v>289</v>
      </c>
      <c r="F182" s="17"/>
      <c r="G182" s="29">
        <f>G183+G185+G187+G189+G191</f>
        <v>384000</v>
      </c>
      <c r="H182" s="29">
        <f>H183+H185+H187+H189+H191</f>
        <v>369000</v>
      </c>
    </row>
    <row r="183" spans="1:8" ht="15.75">
      <c r="A183" s="58" t="s">
        <v>394</v>
      </c>
      <c r="B183" s="143" t="s">
        <v>27</v>
      </c>
      <c r="C183" s="17" t="s">
        <v>217</v>
      </c>
      <c r="D183" s="17" t="s">
        <v>215</v>
      </c>
      <c r="E183" s="17" t="s">
        <v>287</v>
      </c>
      <c r="F183" s="17"/>
      <c r="G183" s="29">
        <f>G184</f>
        <v>153000</v>
      </c>
      <c r="H183" s="29">
        <f>H184</f>
        <v>153000</v>
      </c>
    </row>
    <row r="184" spans="1:8" ht="25.5">
      <c r="A184" s="134" t="s">
        <v>123</v>
      </c>
      <c r="B184" s="143" t="s">
        <v>27</v>
      </c>
      <c r="C184" s="47" t="s">
        <v>217</v>
      </c>
      <c r="D184" s="47" t="s">
        <v>215</v>
      </c>
      <c r="E184" s="47" t="s">
        <v>287</v>
      </c>
      <c r="F184" s="47" t="s">
        <v>113</v>
      </c>
      <c r="G184" s="30">
        <f>'№8 расход,25-26'!F181</f>
        <v>153000</v>
      </c>
      <c r="H184" s="30">
        <f>'№8 расход,25-26'!G181</f>
        <v>153000</v>
      </c>
    </row>
    <row r="185" spans="1:8" ht="38.25">
      <c r="A185" s="58" t="s">
        <v>395</v>
      </c>
      <c r="B185" s="143" t="s">
        <v>27</v>
      </c>
      <c r="C185" s="17" t="s">
        <v>217</v>
      </c>
      <c r="D185" s="17" t="s">
        <v>215</v>
      </c>
      <c r="E185" s="28" t="s">
        <v>288</v>
      </c>
      <c r="F185" s="17"/>
      <c r="G185" s="29">
        <f>G186</f>
        <v>0</v>
      </c>
      <c r="H185" s="29">
        <f>H186</f>
        <v>0</v>
      </c>
    </row>
    <row r="186" spans="1:8" ht="25.5">
      <c r="A186" s="134" t="s">
        <v>123</v>
      </c>
      <c r="B186" s="143" t="s">
        <v>27</v>
      </c>
      <c r="C186" s="21" t="s">
        <v>217</v>
      </c>
      <c r="D186" s="21" t="s">
        <v>215</v>
      </c>
      <c r="E186" s="23" t="s">
        <v>288</v>
      </c>
      <c r="F186" s="21" t="s">
        <v>113</v>
      </c>
      <c r="G186" s="30">
        <v>0</v>
      </c>
      <c r="H186" s="30">
        <v>0</v>
      </c>
    </row>
    <row r="187" spans="1:8" ht="15.75">
      <c r="A187" s="58" t="s">
        <v>200</v>
      </c>
      <c r="B187" s="143" t="s">
        <v>27</v>
      </c>
      <c r="C187" s="17" t="s">
        <v>217</v>
      </c>
      <c r="D187" s="17" t="s">
        <v>215</v>
      </c>
      <c r="E187" s="17" t="s">
        <v>286</v>
      </c>
      <c r="F187" s="17"/>
      <c r="G187" s="29">
        <f>G188</f>
        <v>1000</v>
      </c>
      <c r="H187" s="29">
        <f>H188</f>
        <v>1000</v>
      </c>
    </row>
    <row r="188" spans="1:8" ht="25.5">
      <c r="A188" s="134" t="s">
        <v>123</v>
      </c>
      <c r="B188" s="143" t="s">
        <v>27</v>
      </c>
      <c r="C188" s="21" t="s">
        <v>217</v>
      </c>
      <c r="D188" s="21" t="s">
        <v>215</v>
      </c>
      <c r="E188" s="21" t="s">
        <v>286</v>
      </c>
      <c r="F188" s="21" t="s">
        <v>113</v>
      </c>
      <c r="G188" s="30">
        <f>'№8 расход,25-26'!F185</f>
        <v>1000</v>
      </c>
      <c r="H188" s="30">
        <f>'№8 расход,25-26'!G185</f>
        <v>1000</v>
      </c>
    </row>
    <row r="189" spans="1:8" ht="15.75">
      <c r="A189" s="58" t="s">
        <v>201</v>
      </c>
      <c r="B189" s="143" t="s">
        <v>27</v>
      </c>
      <c r="C189" s="17" t="s">
        <v>217</v>
      </c>
      <c r="D189" s="17" t="s">
        <v>215</v>
      </c>
      <c r="E189" s="17" t="s">
        <v>285</v>
      </c>
      <c r="F189" s="17"/>
      <c r="G189" s="29">
        <f>G190</f>
        <v>30000</v>
      </c>
      <c r="H189" s="29">
        <f>H190</f>
        <v>15000</v>
      </c>
    </row>
    <row r="190" spans="1:8" ht="25.5">
      <c r="A190" s="134" t="s">
        <v>123</v>
      </c>
      <c r="B190" s="143" t="s">
        <v>27</v>
      </c>
      <c r="C190" s="21" t="s">
        <v>217</v>
      </c>
      <c r="D190" s="21" t="s">
        <v>215</v>
      </c>
      <c r="E190" s="21" t="s">
        <v>285</v>
      </c>
      <c r="F190" s="21" t="s">
        <v>113</v>
      </c>
      <c r="G190" s="30">
        <f>'№8 расход,25-26'!F187</f>
        <v>30000</v>
      </c>
      <c r="H190" s="30">
        <f>'№8 расход,25-26'!G187</f>
        <v>15000</v>
      </c>
    </row>
    <row r="191" spans="1:8" ht="25.5">
      <c r="A191" s="58" t="s">
        <v>202</v>
      </c>
      <c r="B191" s="143" t="s">
        <v>27</v>
      </c>
      <c r="C191" s="17" t="s">
        <v>217</v>
      </c>
      <c r="D191" s="17" t="s">
        <v>215</v>
      </c>
      <c r="E191" s="17" t="s">
        <v>284</v>
      </c>
      <c r="F191" s="17"/>
      <c r="G191" s="29">
        <f>G192+G193</f>
        <v>200000</v>
      </c>
      <c r="H191" s="29">
        <f>H192+H193</f>
        <v>200000</v>
      </c>
    </row>
    <row r="192" spans="1:8" ht="25.5">
      <c r="A192" s="134" t="s">
        <v>123</v>
      </c>
      <c r="B192" s="143" t="s">
        <v>27</v>
      </c>
      <c r="C192" s="21" t="s">
        <v>217</v>
      </c>
      <c r="D192" s="21" t="s">
        <v>215</v>
      </c>
      <c r="E192" s="21" t="s">
        <v>284</v>
      </c>
      <c r="F192" s="21" t="s">
        <v>113</v>
      </c>
      <c r="G192" s="30">
        <v>200000</v>
      </c>
      <c r="H192" s="30">
        <v>200000</v>
      </c>
    </row>
    <row r="193" spans="1:8" ht="15.75">
      <c r="A193" s="59" t="s">
        <v>125</v>
      </c>
      <c r="B193" s="143" t="s">
        <v>27</v>
      </c>
      <c r="C193" s="21" t="s">
        <v>217</v>
      </c>
      <c r="D193" s="21" t="s">
        <v>215</v>
      </c>
      <c r="E193" s="21" t="s">
        <v>284</v>
      </c>
      <c r="F193" s="21" t="s">
        <v>117</v>
      </c>
      <c r="G193" s="30">
        <v>0</v>
      </c>
      <c r="H193" s="30">
        <v>0</v>
      </c>
    </row>
    <row r="194" spans="1:8" ht="16.5">
      <c r="A194" s="65" t="s">
        <v>203</v>
      </c>
      <c r="B194" s="144" t="s">
        <v>27</v>
      </c>
      <c r="C194" s="64" t="s">
        <v>218</v>
      </c>
      <c r="D194" s="64"/>
      <c r="E194" s="64"/>
      <c r="F194" s="64"/>
      <c r="G194" s="66">
        <f>G195</f>
        <v>0</v>
      </c>
      <c r="H194" s="66">
        <f>H195</f>
        <v>0</v>
      </c>
    </row>
    <row r="195" spans="1:8" ht="15.75">
      <c r="A195" s="58" t="s">
        <v>204</v>
      </c>
      <c r="B195" s="143" t="s">
        <v>27</v>
      </c>
      <c r="C195" s="17" t="s">
        <v>218</v>
      </c>
      <c r="D195" s="17" t="s">
        <v>218</v>
      </c>
      <c r="E195" s="17"/>
      <c r="F195" s="17"/>
      <c r="G195" s="29">
        <f>G196+G200</f>
        <v>0</v>
      </c>
      <c r="H195" s="29">
        <f>H196+H200</f>
        <v>0</v>
      </c>
    </row>
    <row r="196" spans="1:8" ht="25.5">
      <c r="A196" s="118" t="s">
        <v>596</v>
      </c>
      <c r="B196" s="143" t="s">
        <v>27</v>
      </c>
      <c r="C196" s="17" t="s">
        <v>218</v>
      </c>
      <c r="D196" s="17" t="s">
        <v>218</v>
      </c>
      <c r="E196" s="17" t="s">
        <v>252</v>
      </c>
      <c r="F196" s="17"/>
      <c r="G196" s="29">
        <f aca="true" t="shared" si="13" ref="G196:H198">G197</f>
        <v>0</v>
      </c>
      <c r="H196" s="29">
        <f t="shared" si="13"/>
        <v>0</v>
      </c>
    </row>
    <row r="197" spans="1:8" ht="25.5">
      <c r="A197" s="118" t="s">
        <v>254</v>
      </c>
      <c r="B197" s="143" t="s">
        <v>27</v>
      </c>
      <c r="C197" s="17" t="s">
        <v>218</v>
      </c>
      <c r="D197" s="17" t="s">
        <v>218</v>
      </c>
      <c r="E197" s="17" t="s">
        <v>253</v>
      </c>
      <c r="F197" s="17"/>
      <c r="G197" s="29">
        <f t="shared" si="13"/>
        <v>0</v>
      </c>
      <c r="H197" s="29">
        <f t="shared" si="13"/>
        <v>0</v>
      </c>
    </row>
    <row r="198" spans="1:8" ht="25.5">
      <c r="A198" s="58" t="s">
        <v>191</v>
      </c>
      <c r="B198" s="143" t="s">
        <v>27</v>
      </c>
      <c r="C198" s="17" t="s">
        <v>218</v>
      </c>
      <c r="D198" s="17" t="s">
        <v>218</v>
      </c>
      <c r="E198" s="17" t="s">
        <v>251</v>
      </c>
      <c r="F198" s="17"/>
      <c r="G198" s="29">
        <f t="shared" si="13"/>
        <v>0</v>
      </c>
      <c r="H198" s="29">
        <f t="shared" si="13"/>
        <v>0</v>
      </c>
    </row>
    <row r="199" spans="1:8" ht="25.5">
      <c r="A199" s="134" t="s">
        <v>123</v>
      </c>
      <c r="B199" s="143" t="s">
        <v>27</v>
      </c>
      <c r="C199" s="21" t="s">
        <v>218</v>
      </c>
      <c r="D199" s="21" t="s">
        <v>218</v>
      </c>
      <c r="E199" s="21" t="s">
        <v>251</v>
      </c>
      <c r="F199" s="21" t="s">
        <v>113</v>
      </c>
      <c r="G199" s="30">
        <v>0</v>
      </c>
      <c r="H199" s="30">
        <v>0</v>
      </c>
    </row>
    <row r="200" spans="1:8" ht="38.25">
      <c r="A200" s="162" t="s">
        <v>605</v>
      </c>
      <c r="B200" s="143" t="s">
        <v>27</v>
      </c>
      <c r="C200" s="17" t="s">
        <v>218</v>
      </c>
      <c r="D200" s="17" t="s">
        <v>218</v>
      </c>
      <c r="E200" s="17" t="s">
        <v>258</v>
      </c>
      <c r="F200" s="17"/>
      <c r="G200" s="29">
        <f aca="true" t="shared" si="14" ref="G200:H202">G201</f>
        <v>0</v>
      </c>
      <c r="H200" s="29">
        <f t="shared" si="14"/>
        <v>0</v>
      </c>
    </row>
    <row r="201" spans="1:8" ht="25.5">
      <c r="A201" s="58" t="s">
        <v>257</v>
      </c>
      <c r="B201" s="143" t="s">
        <v>27</v>
      </c>
      <c r="C201" s="17" t="s">
        <v>218</v>
      </c>
      <c r="D201" s="17" t="s">
        <v>218</v>
      </c>
      <c r="E201" s="17" t="s">
        <v>256</v>
      </c>
      <c r="F201" s="17"/>
      <c r="G201" s="29">
        <f t="shared" si="14"/>
        <v>0</v>
      </c>
      <c r="H201" s="29">
        <f t="shared" si="14"/>
        <v>0</v>
      </c>
    </row>
    <row r="202" spans="1:8" ht="25.5">
      <c r="A202" s="58" t="s">
        <v>380</v>
      </c>
      <c r="B202" s="143" t="s">
        <v>27</v>
      </c>
      <c r="C202" s="17" t="s">
        <v>218</v>
      </c>
      <c r="D202" s="17" t="s">
        <v>218</v>
      </c>
      <c r="E202" s="17" t="s">
        <v>255</v>
      </c>
      <c r="F202" s="17"/>
      <c r="G202" s="29">
        <f t="shared" si="14"/>
        <v>0</v>
      </c>
      <c r="H202" s="29">
        <f t="shared" si="14"/>
        <v>0</v>
      </c>
    </row>
    <row r="203" spans="1:8" ht="25.5">
      <c r="A203" s="134" t="s">
        <v>123</v>
      </c>
      <c r="B203" s="143" t="s">
        <v>27</v>
      </c>
      <c r="C203" s="21" t="s">
        <v>218</v>
      </c>
      <c r="D203" s="21" t="s">
        <v>218</v>
      </c>
      <c r="E203" s="21" t="s">
        <v>255</v>
      </c>
      <c r="F203" s="21" t="s">
        <v>113</v>
      </c>
      <c r="G203" s="30">
        <v>0</v>
      </c>
      <c r="H203" s="30">
        <v>0</v>
      </c>
    </row>
    <row r="204" spans="1:8" ht="16.5">
      <c r="A204" s="65" t="s">
        <v>205</v>
      </c>
      <c r="B204" s="144" t="s">
        <v>27</v>
      </c>
      <c r="C204" s="64" t="s">
        <v>219</v>
      </c>
      <c r="D204" s="64"/>
      <c r="E204" s="64"/>
      <c r="F204" s="64"/>
      <c r="G204" s="66">
        <f>G205+G213</f>
        <v>2330000</v>
      </c>
      <c r="H204" s="66">
        <f>H205+H213</f>
        <v>2330000</v>
      </c>
    </row>
    <row r="205" spans="1:8" ht="15.75">
      <c r="A205" s="58" t="s">
        <v>206</v>
      </c>
      <c r="B205" s="143" t="s">
        <v>27</v>
      </c>
      <c r="C205" s="17" t="s">
        <v>219</v>
      </c>
      <c r="D205" s="17" t="s">
        <v>212</v>
      </c>
      <c r="E205" s="17"/>
      <c r="F205" s="17"/>
      <c r="G205" s="29">
        <f aca="true" t="shared" si="15" ref="G205:H207">G206</f>
        <v>770000</v>
      </c>
      <c r="H205" s="29">
        <f t="shared" si="15"/>
        <v>770000</v>
      </c>
    </row>
    <row r="206" spans="1:8" ht="38.25">
      <c r="A206" s="58" t="s">
        <v>374</v>
      </c>
      <c r="B206" s="143" t="s">
        <v>27</v>
      </c>
      <c r="C206" s="17" t="s">
        <v>219</v>
      </c>
      <c r="D206" s="17" t="s">
        <v>212</v>
      </c>
      <c r="E206" s="17" t="s">
        <v>248</v>
      </c>
      <c r="F206" s="17"/>
      <c r="G206" s="29">
        <f t="shared" si="15"/>
        <v>770000</v>
      </c>
      <c r="H206" s="29">
        <f t="shared" si="15"/>
        <v>770000</v>
      </c>
    </row>
    <row r="207" spans="1:8" ht="38.25">
      <c r="A207" s="58" t="s">
        <v>377</v>
      </c>
      <c r="B207" s="143" t="s">
        <v>27</v>
      </c>
      <c r="C207" s="17" t="s">
        <v>219</v>
      </c>
      <c r="D207" s="17" t="s">
        <v>212</v>
      </c>
      <c r="E207" s="17" t="s">
        <v>247</v>
      </c>
      <c r="F207" s="17"/>
      <c r="G207" s="29">
        <f t="shared" si="15"/>
        <v>770000</v>
      </c>
      <c r="H207" s="29">
        <f t="shared" si="15"/>
        <v>770000</v>
      </c>
    </row>
    <row r="208" spans="1:8" ht="25.5">
      <c r="A208" s="58" t="s">
        <v>396</v>
      </c>
      <c r="B208" s="143" t="s">
        <v>27</v>
      </c>
      <c r="C208" s="17" t="s">
        <v>219</v>
      </c>
      <c r="D208" s="17" t="s">
        <v>212</v>
      </c>
      <c r="E208" s="17" t="s">
        <v>249</v>
      </c>
      <c r="F208" s="17"/>
      <c r="G208" s="29">
        <f>G209+G210+G211+G212</f>
        <v>770000</v>
      </c>
      <c r="H208" s="29">
        <f>H209+H210+H211+H212</f>
        <v>770000</v>
      </c>
    </row>
    <row r="209" spans="1:8" ht="15.75">
      <c r="A209" s="59" t="s">
        <v>129</v>
      </c>
      <c r="B209" s="143" t="s">
        <v>27</v>
      </c>
      <c r="C209" s="21" t="s">
        <v>219</v>
      </c>
      <c r="D209" s="21" t="s">
        <v>212</v>
      </c>
      <c r="E209" s="21" t="s">
        <v>249</v>
      </c>
      <c r="F209" s="21" t="s">
        <v>122</v>
      </c>
      <c r="G209" s="30">
        <f>'№8 расход,25-26'!F207</f>
        <v>620000</v>
      </c>
      <c r="H209" s="30">
        <f>'№8 расход,25-26'!G207</f>
        <v>620000</v>
      </c>
    </row>
    <row r="210" spans="1:8" ht="25.5">
      <c r="A210" s="134" t="s">
        <v>123</v>
      </c>
      <c r="B210" s="143" t="s">
        <v>27</v>
      </c>
      <c r="C210" s="21" t="s">
        <v>219</v>
      </c>
      <c r="D210" s="21" t="s">
        <v>212</v>
      </c>
      <c r="E210" s="21" t="s">
        <v>249</v>
      </c>
      <c r="F210" s="21" t="s">
        <v>113</v>
      </c>
      <c r="G210" s="30">
        <f>'№8 расход,25-26'!F208</f>
        <v>150000</v>
      </c>
      <c r="H210" s="30">
        <f>'№8 расход,25-26'!G208</f>
        <v>150000</v>
      </c>
    </row>
    <row r="211" spans="1:8" ht="15.75">
      <c r="A211" s="59" t="s">
        <v>125</v>
      </c>
      <c r="B211" s="143" t="s">
        <v>27</v>
      </c>
      <c r="C211" s="21" t="s">
        <v>219</v>
      </c>
      <c r="D211" s="21" t="s">
        <v>212</v>
      </c>
      <c r="E211" s="21" t="s">
        <v>249</v>
      </c>
      <c r="F211" s="21" t="s">
        <v>117</v>
      </c>
      <c r="G211" s="30">
        <v>0</v>
      </c>
      <c r="H211" s="30">
        <v>0</v>
      </c>
    </row>
    <row r="212" spans="1:8" ht="15.75">
      <c r="A212" s="59" t="s">
        <v>124</v>
      </c>
      <c r="B212" s="143" t="s">
        <v>27</v>
      </c>
      <c r="C212" s="21" t="s">
        <v>219</v>
      </c>
      <c r="D212" s="21" t="s">
        <v>212</v>
      </c>
      <c r="E212" s="21" t="s">
        <v>249</v>
      </c>
      <c r="F212" s="21" t="s">
        <v>118</v>
      </c>
      <c r="G212" s="30">
        <f>'№8 расход,25-26'!F210</f>
        <v>0</v>
      </c>
      <c r="H212" s="30">
        <f>'№8 расход,25-26'!G210</f>
        <v>0</v>
      </c>
    </row>
    <row r="213" spans="1:8" ht="15.75">
      <c r="A213" s="58" t="s">
        <v>207</v>
      </c>
      <c r="B213" s="143" t="s">
        <v>27</v>
      </c>
      <c r="C213" s="17" t="s">
        <v>219</v>
      </c>
      <c r="D213" s="17" t="s">
        <v>216</v>
      </c>
      <c r="E213" s="17"/>
      <c r="F213" s="17"/>
      <c r="G213" s="29">
        <f>G214</f>
        <v>1560000</v>
      </c>
      <c r="H213" s="29">
        <f>H214</f>
        <v>1560000</v>
      </c>
    </row>
    <row r="214" spans="1:8" ht="38.25">
      <c r="A214" s="58" t="s">
        <v>374</v>
      </c>
      <c r="B214" s="143" t="s">
        <v>27</v>
      </c>
      <c r="C214" s="17" t="s">
        <v>219</v>
      </c>
      <c r="D214" s="17" t="s">
        <v>216</v>
      </c>
      <c r="E214" s="17" t="s">
        <v>248</v>
      </c>
      <c r="F214" s="17"/>
      <c r="G214" s="29">
        <f>G215</f>
        <v>1560000</v>
      </c>
      <c r="H214" s="29">
        <f>H215</f>
        <v>1560000</v>
      </c>
    </row>
    <row r="215" spans="1:8" ht="38.25">
      <c r="A215" s="58" t="s">
        <v>377</v>
      </c>
      <c r="B215" s="143" t="s">
        <v>27</v>
      </c>
      <c r="C215" s="17" t="s">
        <v>219</v>
      </c>
      <c r="D215" s="17" t="s">
        <v>216</v>
      </c>
      <c r="E215" s="17" t="s">
        <v>247</v>
      </c>
      <c r="F215" s="17"/>
      <c r="G215" s="29">
        <f>G225+G226+G227</f>
        <v>1560000</v>
      </c>
      <c r="H215" s="29">
        <f>H225+H226+H227</f>
        <v>1560000</v>
      </c>
    </row>
    <row r="216" spans="1:8" ht="25.5" hidden="1">
      <c r="A216" s="58" t="s">
        <v>415</v>
      </c>
      <c r="B216" s="143" t="s">
        <v>27</v>
      </c>
      <c r="C216" s="17" t="s">
        <v>219</v>
      </c>
      <c r="D216" s="17" t="s">
        <v>216</v>
      </c>
      <c r="E216" s="17" t="s">
        <v>246</v>
      </c>
      <c r="F216" s="17"/>
      <c r="G216" s="29"/>
      <c r="H216" s="29">
        <f>H218+H219+H223+H221</f>
        <v>0</v>
      </c>
    </row>
    <row r="217" spans="1:8" ht="15.75" hidden="1">
      <c r="A217" s="59" t="s">
        <v>129</v>
      </c>
      <c r="B217" s="143" t="s">
        <v>27</v>
      </c>
      <c r="C217" s="21" t="s">
        <v>219</v>
      </c>
      <c r="D217" s="21" t="s">
        <v>216</v>
      </c>
      <c r="E217" s="21" t="s">
        <v>246</v>
      </c>
      <c r="F217" s="21" t="s">
        <v>122</v>
      </c>
      <c r="G217" s="30">
        <f>G218+G219</f>
        <v>0</v>
      </c>
      <c r="H217" s="30">
        <f>H218+H219</f>
        <v>0</v>
      </c>
    </row>
    <row r="218" spans="1:8" ht="15.75" hidden="1">
      <c r="A218" s="22" t="s">
        <v>22</v>
      </c>
      <c r="B218" s="143" t="s">
        <v>27</v>
      </c>
      <c r="C218" s="21" t="s">
        <v>219</v>
      </c>
      <c r="D218" s="21" t="s">
        <v>216</v>
      </c>
      <c r="E218" s="21" t="s">
        <v>246</v>
      </c>
      <c r="F218" s="21" t="s">
        <v>407</v>
      </c>
      <c r="G218" s="30">
        <v>0</v>
      </c>
      <c r="H218" s="30">
        <v>0</v>
      </c>
    </row>
    <row r="219" spans="1:8" ht="38.25" hidden="1">
      <c r="A219" s="59" t="s">
        <v>292</v>
      </c>
      <c r="B219" s="143" t="s">
        <v>27</v>
      </c>
      <c r="C219" s="21" t="s">
        <v>219</v>
      </c>
      <c r="D219" s="21" t="s">
        <v>216</v>
      </c>
      <c r="E219" s="21" t="s">
        <v>246</v>
      </c>
      <c r="F219" s="21" t="s">
        <v>320</v>
      </c>
      <c r="G219" s="30">
        <v>0</v>
      </c>
      <c r="H219" s="30">
        <v>0</v>
      </c>
    </row>
    <row r="220" spans="1:8" ht="25.5" hidden="1">
      <c r="A220" s="134" t="s">
        <v>123</v>
      </c>
      <c r="B220" s="143" t="s">
        <v>27</v>
      </c>
      <c r="C220" s="21" t="s">
        <v>219</v>
      </c>
      <c r="D220" s="21" t="s">
        <v>216</v>
      </c>
      <c r="E220" s="21" t="s">
        <v>246</v>
      </c>
      <c r="F220" s="21" t="s">
        <v>113</v>
      </c>
      <c r="G220" s="30">
        <f>G221</f>
        <v>-1</v>
      </c>
      <c r="H220" s="30">
        <f>H221</f>
        <v>0</v>
      </c>
    </row>
    <row r="221" spans="1:8" ht="25.5" hidden="1">
      <c r="A221" s="59" t="s">
        <v>397</v>
      </c>
      <c r="B221" s="143" t="s">
        <v>27</v>
      </c>
      <c r="C221" s="21" t="s">
        <v>219</v>
      </c>
      <c r="D221" s="21" t="s">
        <v>216</v>
      </c>
      <c r="E221" s="21" t="s">
        <v>246</v>
      </c>
      <c r="F221" s="21" t="s">
        <v>402</v>
      </c>
      <c r="G221" s="30">
        <v>-1</v>
      </c>
      <c r="H221" s="30">
        <v>0</v>
      </c>
    </row>
    <row r="222" spans="1:8" ht="15.75" hidden="1">
      <c r="A222" s="59" t="s">
        <v>125</v>
      </c>
      <c r="B222" s="143" t="s">
        <v>27</v>
      </c>
      <c r="C222" s="21" t="s">
        <v>219</v>
      </c>
      <c r="D222" s="21" t="s">
        <v>216</v>
      </c>
      <c r="E222" s="21" t="s">
        <v>246</v>
      </c>
      <c r="F222" s="21" t="s">
        <v>117</v>
      </c>
      <c r="G222" s="30">
        <f>G223</f>
        <v>-1</v>
      </c>
      <c r="H222" s="30">
        <f>H223</f>
        <v>0</v>
      </c>
    </row>
    <row r="223" spans="1:8" ht="25.5" hidden="1">
      <c r="A223" s="59" t="s">
        <v>462</v>
      </c>
      <c r="B223" s="143" t="s">
        <v>27</v>
      </c>
      <c r="C223" s="21" t="s">
        <v>219</v>
      </c>
      <c r="D223" s="21" t="s">
        <v>216</v>
      </c>
      <c r="E223" s="21" t="s">
        <v>246</v>
      </c>
      <c r="F223" s="21" t="s">
        <v>342</v>
      </c>
      <c r="G223" s="30">
        <v>-1</v>
      </c>
      <c r="H223" s="30">
        <v>0</v>
      </c>
    </row>
    <row r="224" spans="1:8" ht="63.75" hidden="1">
      <c r="A224" s="58" t="s">
        <v>244</v>
      </c>
      <c r="B224" s="143" t="s">
        <v>27</v>
      </c>
      <c r="C224" s="17" t="s">
        <v>219</v>
      </c>
      <c r="D224" s="17" t="s">
        <v>216</v>
      </c>
      <c r="E224" s="17" t="s">
        <v>245</v>
      </c>
      <c r="F224" s="17"/>
      <c r="G224" s="29" t="e">
        <f>#REF!+#REF!+#REF!+#REF!+#REF!</f>
        <v>#REF!</v>
      </c>
      <c r="H224" s="29" t="e">
        <f>#REF!+#REF!+#REF!+#REF!+#REF!</f>
        <v>#REF!</v>
      </c>
    </row>
    <row r="225" spans="1:8" ht="25.5">
      <c r="A225" s="134" t="s">
        <v>120</v>
      </c>
      <c r="B225" s="143" t="s">
        <v>27</v>
      </c>
      <c r="C225" s="21" t="s">
        <v>219</v>
      </c>
      <c r="D225" s="21" t="s">
        <v>216</v>
      </c>
      <c r="E225" s="21" t="s">
        <v>245</v>
      </c>
      <c r="F225" s="21" t="s">
        <v>116</v>
      </c>
      <c r="G225" s="30">
        <f>'№8 расход,25-26'!F223</f>
        <v>1560000</v>
      </c>
      <c r="H225" s="30">
        <f>'№8 расход,25-26'!G223</f>
        <v>1560000</v>
      </c>
    </row>
    <row r="226" spans="1:8" ht="25.5">
      <c r="A226" s="134" t="s">
        <v>123</v>
      </c>
      <c r="B226" s="143" t="s">
        <v>27</v>
      </c>
      <c r="C226" s="23" t="s">
        <v>219</v>
      </c>
      <c r="D226" s="23" t="s">
        <v>216</v>
      </c>
      <c r="E226" s="21" t="s">
        <v>245</v>
      </c>
      <c r="F226" s="21" t="s">
        <v>113</v>
      </c>
      <c r="G226" s="30">
        <v>0</v>
      </c>
      <c r="H226" s="30">
        <v>0</v>
      </c>
    </row>
    <row r="227" spans="1:8" ht="15.75">
      <c r="A227" s="59" t="s">
        <v>124</v>
      </c>
      <c r="B227" s="143" t="s">
        <v>27</v>
      </c>
      <c r="C227" s="21" t="s">
        <v>219</v>
      </c>
      <c r="D227" s="21" t="s">
        <v>212</v>
      </c>
      <c r="E227" s="21" t="s">
        <v>245</v>
      </c>
      <c r="F227" s="21" t="s">
        <v>118</v>
      </c>
      <c r="G227" s="30">
        <f>'№8 расход,25-26'!F225</f>
        <v>0</v>
      </c>
      <c r="H227" s="30">
        <f>'№8 расход,25-26'!G225</f>
        <v>0</v>
      </c>
    </row>
    <row r="228" spans="1:8" ht="16.5">
      <c r="A228" s="65" t="s">
        <v>398</v>
      </c>
      <c r="B228" s="144" t="s">
        <v>27</v>
      </c>
      <c r="C228" s="64">
        <v>10</v>
      </c>
      <c r="D228" s="64"/>
      <c r="E228" s="64"/>
      <c r="F228" s="64"/>
      <c r="G228" s="66">
        <f>G229+G235</f>
        <v>0</v>
      </c>
      <c r="H228" s="66">
        <f>H229+H235</f>
        <v>0</v>
      </c>
    </row>
    <row r="229" spans="1:8" ht="15.75">
      <c r="A229" s="58" t="s">
        <v>208</v>
      </c>
      <c r="B229" s="143" t="s">
        <v>27</v>
      </c>
      <c r="C229" s="17">
        <v>10</v>
      </c>
      <c r="D229" s="17" t="s">
        <v>212</v>
      </c>
      <c r="E229" s="17"/>
      <c r="F229" s="17"/>
      <c r="G229" s="29">
        <f aca="true" t="shared" si="16" ref="G229:H233">G230</f>
        <v>0</v>
      </c>
      <c r="H229" s="29">
        <f t="shared" si="16"/>
        <v>0</v>
      </c>
    </row>
    <row r="230" spans="1:8" ht="38.25">
      <c r="A230" s="118" t="s">
        <v>142</v>
      </c>
      <c r="B230" s="143" t="s">
        <v>27</v>
      </c>
      <c r="C230" s="17">
        <v>10</v>
      </c>
      <c r="D230" s="17" t="s">
        <v>212</v>
      </c>
      <c r="E230" s="17" t="s">
        <v>238</v>
      </c>
      <c r="F230" s="17"/>
      <c r="G230" s="29">
        <f t="shared" si="16"/>
        <v>0</v>
      </c>
      <c r="H230" s="29">
        <f t="shared" si="16"/>
        <v>0</v>
      </c>
    </row>
    <row r="231" spans="1:8" ht="25.5">
      <c r="A231" s="118" t="s">
        <v>243</v>
      </c>
      <c r="B231" s="143" t="s">
        <v>27</v>
      </c>
      <c r="C231" s="17" t="s">
        <v>404</v>
      </c>
      <c r="D231" s="17" t="s">
        <v>212</v>
      </c>
      <c r="E231" s="17" t="s">
        <v>242</v>
      </c>
      <c r="F231" s="17"/>
      <c r="G231" s="52">
        <f t="shared" si="16"/>
        <v>0</v>
      </c>
      <c r="H231" s="52">
        <f t="shared" si="16"/>
        <v>0</v>
      </c>
    </row>
    <row r="232" spans="1:8" ht="25.5">
      <c r="A232" s="58" t="s">
        <v>209</v>
      </c>
      <c r="B232" s="143" t="s">
        <v>27</v>
      </c>
      <c r="C232" s="17" t="s">
        <v>404</v>
      </c>
      <c r="D232" s="17" t="s">
        <v>212</v>
      </c>
      <c r="E232" s="17" t="s">
        <v>240</v>
      </c>
      <c r="F232" s="17"/>
      <c r="G232" s="29">
        <f t="shared" si="16"/>
        <v>0</v>
      </c>
      <c r="H232" s="29">
        <f t="shared" si="16"/>
        <v>0</v>
      </c>
    </row>
    <row r="233" spans="1:8" ht="25.5">
      <c r="A233" s="58" t="s">
        <v>232</v>
      </c>
      <c r="B233" s="143" t="s">
        <v>27</v>
      </c>
      <c r="C233" s="17">
        <v>10</v>
      </c>
      <c r="D233" s="17" t="s">
        <v>212</v>
      </c>
      <c r="E233" s="17" t="s">
        <v>241</v>
      </c>
      <c r="F233" s="17"/>
      <c r="G233" s="29">
        <f t="shared" si="16"/>
        <v>0</v>
      </c>
      <c r="H233" s="29">
        <f t="shared" si="16"/>
        <v>0</v>
      </c>
    </row>
    <row r="234" spans="1:8" ht="19.5" customHeight="1">
      <c r="A234" s="59" t="s">
        <v>127</v>
      </c>
      <c r="B234" s="143" t="s">
        <v>27</v>
      </c>
      <c r="C234" s="21" t="s">
        <v>404</v>
      </c>
      <c r="D234" s="21" t="s">
        <v>212</v>
      </c>
      <c r="E234" s="21" t="s">
        <v>241</v>
      </c>
      <c r="F234" s="21" t="s">
        <v>121</v>
      </c>
      <c r="G234" s="29">
        <v>0</v>
      </c>
      <c r="H234" s="29">
        <v>0</v>
      </c>
    </row>
    <row r="235" spans="1:8" ht="15.75">
      <c r="A235" s="58" t="s">
        <v>416</v>
      </c>
      <c r="B235" s="143" t="s">
        <v>27</v>
      </c>
      <c r="C235" s="17">
        <v>10</v>
      </c>
      <c r="D235" s="17" t="s">
        <v>215</v>
      </c>
      <c r="E235" s="17"/>
      <c r="F235" s="17"/>
      <c r="G235" s="29">
        <f>G236+G242</f>
        <v>0</v>
      </c>
      <c r="H235" s="29">
        <f>H236+H242</f>
        <v>0</v>
      </c>
    </row>
    <row r="236" spans="1:8" ht="38.25">
      <c r="A236" s="118" t="s">
        <v>142</v>
      </c>
      <c r="B236" s="143" t="s">
        <v>27</v>
      </c>
      <c r="C236" s="17">
        <v>10</v>
      </c>
      <c r="D236" s="17" t="s">
        <v>215</v>
      </c>
      <c r="E236" s="17" t="s">
        <v>238</v>
      </c>
      <c r="F236" s="17"/>
      <c r="G236" s="29">
        <f aca="true" t="shared" si="17" ref="G236:H238">G237</f>
        <v>0</v>
      </c>
      <c r="H236" s="29">
        <f t="shared" si="17"/>
        <v>0</v>
      </c>
    </row>
    <row r="237" spans="1:8" ht="25.5">
      <c r="A237" s="118" t="s">
        <v>243</v>
      </c>
      <c r="B237" s="143" t="s">
        <v>27</v>
      </c>
      <c r="C237" s="17" t="s">
        <v>404</v>
      </c>
      <c r="D237" s="17" t="s">
        <v>215</v>
      </c>
      <c r="E237" s="17" t="s">
        <v>242</v>
      </c>
      <c r="F237" s="17"/>
      <c r="G237" s="52">
        <f t="shared" si="17"/>
        <v>0</v>
      </c>
      <c r="H237" s="52">
        <f t="shared" si="17"/>
        <v>0</v>
      </c>
    </row>
    <row r="238" spans="1:8" ht="15" customHeight="1">
      <c r="A238" s="58" t="s">
        <v>209</v>
      </c>
      <c r="B238" s="143" t="s">
        <v>27</v>
      </c>
      <c r="C238" s="17" t="s">
        <v>404</v>
      </c>
      <c r="D238" s="17" t="s">
        <v>215</v>
      </c>
      <c r="E238" s="17" t="s">
        <v>240</v>
      </c>
      <c r="F238" s="17"/>
      <c r="G238" s="29">
        <f t="shared" si="17"/>
        <v>0</v>
      </c>
      <c r="H238" s="29">
        <f t="shared" si="17"/>
        <v>0</v>
      </c>
    </row>
    <row r="239" spans="1:8" ht="25.5">
      <c r="A239" s="58" t="s">
        <v>399</v>
      </c>
      <c r="B239" s="143" t="s">
        <v>27</v>
      </c>
      <c r="C239" s="17">
        <v>10</v>
      </c>
      <c r="D239" s="17" t="s">
        <v>215</v>
      </c>
      <c r="E239" s="17" t="s">
        <v>239</v>
      </c>
      <c r="F239" s="17"/>
      <c r="G239" s="29">
        <f>G241</f>
        <v>0</v>
      </c>
      <c r="H239" s="29">
        <f>H241</f>
        <v>0</v>
      </c>
    </row>
    <row r="240" spans="1:8" ht="15.75">
      <c r="A240" s="59" t="s">
        <v>127</v>
      </c>
      <c r="B240" s="143" t="s">
        <v>27</v>
      </c>
      <c r="C240" s="21" t="s">
        <v>404</v>
      </c>
      <c r="D240" s="21" t="s">
        <v>215</v>
      </c>
      <c r="E240" s="21" t="s">
        <v>239</v>
      </c>
      <c r="F240" s="21" t="s">
        <v>121</v>
      </c>
      <c r="G240" s="29">
        <f>G241</f>
        <v>0</v>
      </c>
      <c r="H240" s="29">
        <f>H241</f>
        <v>0</v>
      </c>
    </row>
    <row r="241" spans="1:8" ht="25.5">
      <c r="A241" s="59" t="s">
        <v>400</v>
      </c>
      <c r="B241" s="143" t="s">
        <v>27</v>
      </c>
      <c r="C241" s="21" t="s">
        <v>404</v>
      </c>
      <c r="D241" s="21" t="s">
        <v>215</v>
      </c>
      <c r="E241" s="21" t="s">
        <v>239</v>
      </c>
      <c r="F241" s="21" t="s">
        <v>409</v>
      </c>
      <c r="G241" s="30">
        <v>0</v>
      </c>
      <c r="H241" s="30">
        <v>0</v>
      </c>
    </row>
    <row r="242" spans="1:8" ht="38.25">
      <c r="A242" s="133" t="s">
        <v>374</v>
      </c>
      <c r="B242" s="143" t="s">
        <v>27</v>
      </c>
      <c r="C242" s="17" t="s">
        <v>404</v>
      </c>
      <c r="D242" s="17" t="s">
        <v>215</v>
      </c>
      <c r="E242" s="17" t="s">
        <v>248</v>
      </c>
      <c r="F242" s="17"/>
      <c r="G242" s="29">
        <f>G243</f>
        <v>0</v>
      </c>
      <c r="H242" s="29">
        <f>H243</f>
        <v>0</v>
      </c>
    </row>
    <row r="243" spans="1:8" ht="38.25">
      <c r="A243" s="133" t="s">
        <v>377</v>
      </c>
      <c r="B243" s="143" t="s">
        <v>27</v>
      </c>
      <c r="C243" s="17" t="s">
        <v>404</v>
      </c>
      <c r="D243" s="17" t="s">
        <v>215</v>
      </c>
      <c r="E243" s="17" t="s">
        <v>247</v>
      </c>
      <c r="F243" s="17"/>
      <c r="G243" s="29">
        <f>G244</f>
        <v>0</v>
      </c>
      <c r="H243" s="29">
        <f>H244</f>
        <v>0</v>
      </c>
    </row>
    <row r="244" spans="1:8" ht="51">
      <c r="A244" s="135" t="s">
        <v>634</v>
      </c>
      <c r="B244" s="143" t="s">
        <v>27</v>
      </c>
      <c r="C244" s="17" t="s">
        <v>404</v>
      </c>
      <c r="D244" s="17" t="s">
        <v>215</v>
      </c>
      <c r="E244" s="17" t="s">
        <v>115</v>
      </c>
      <c r="F244" s="17"/>
      <c r="G244" s="29">
        <f>G246</f>
        <v>0</v>
      </c>
      <c r="H244" s="29">
        <f>H246</f>
        <v>0</v>
      </c>
    </row>
    <row r="245" spans="1:8" ht="15.75">
      <c r="A245" s="91" t="s">
        <v>128</v>
      </c>
      <c r="B245" s="143" t="s">
        <v>27</v>
      </c>
      <c r="C245" s="21" t="s">
        <v>404</v>
      </c>
      <c r="D245" s="21" t="s">
        <v>215</v>
      </c>
      <c r="E245" s="21" t="s">
        <v>115</v>
      </c>
      <c r="F245" s="21" t="s">
        <v>122</v>
      </c>
      <c r="G245" s="29">
        <f>G246</f>
        <v>0</v>
      </c>
      <c r="H245" s="29">
        <f>H246</f>
        <v>0</v>
      </c>
    </row>
    <row r="246" spans="1:8" ht="25.5">
      <c r="A246" s="134" t="s">
        <v>114</v>
      </c>
      <c r="B246" s="143" t="s">
        <v>27</v>
      </c>
      <c r="C246" s="21" t="s">
        <v>404</v>
      </c>
      <c r="D246" s="21" t="s">
        <v>215</v>
      </c>
      <c r="E246" s="21" t="s">
        <v>115</v>
      </c>
      <c r="F246" s="21" t="s">
        <v>408</v>
      </c>
      <c r="G246" s="30">
        <f>'№8 расход,25-26'!F243</f>
        <v>0</v>
      </c>
      <c r="H246" s="30">
        <f>'№8 расход,25-26'!G243</f>
        <v>0</v>
      </c>
    </row>
    <row r="247" spans="1:8" ht="17.25" customHeight="1">
      <c r="A247" s="65" t="s">
        <v>222</v>
      </c>
      <c r="B247" s="144" t="s">
        <v>27</v>
      </c>
      <c r="C247" s="64">
        <v>11</v>
      </c>
      <c r="D247" s="64"/>
      <c r="E247" s="64"/>
      <c r="F247" s="64"/>
      <c r="G247" s="66">
        <f aca="true" t="shared" si="18" ref="G247:H250">G248</f>
        <v>0</v>
      </c>
      <c r="H247" s="66">
        <f t="shared" si="18"/>
        <v>0</v>
      </c>
    </row>
    <row r="248" spans="1:8" ht="15.75">
      <c r="A248" s="58" t="s">
        <v>401</v>
      </c>
      <c r="B248" s="143" t="s">
        <v>27</v>
      </c>
      <c r="C248" s="17">
        <v>11</v>
      </c>
      <c r="D248" s="17" t="s">
        <v>212</v>
      </c>
      <c r="E248" s="17"/>
      <c r="F248" s="17"/>
      <c r="G248" s="29">
        <f t="shared" si="18"/>
        <v>0</v>
      </c>
      <c r="H248" s="29">
        <f t="shared" si="18"/>
        <v>0</v>
      </c>
    </row>
    <row r="249" spans="1:8" ht="25.5">
      <c r="A249" s="58" t="s">
        <v>143</v>
      </c>
      <c r="B249" s="143" t="s">
        <v>27</v>
      </c>
      <c r="C249" s="17">
        <v>11</v>
      </c>
      <c r="D249" s="17" t="s">
        <v>212</v>
      </c>
      <c r="E249" s="17" t="s">
        <v>235</v>
      </c>
      <c r="F249" s="17"/>
      <c r="G249" s="29">
        <f t="shared" si="18"/>
        <v>0</v>
      </c>
      <c r="H249" s="29">
        <f t="shared" si="18"/>
        <v>0</v>
      </c>
    </row>
    <row r="250" spans="1:8" ht="25.5">
      <c r="A250" s="58" t="s">
        <v>237</v>
      </c>
      <c r="B250" s="143" t="s">
        <v>27</v>
      </c>
      <c r="C250" s="17" t="s">
        <v>410</v>
      </c>
      <c r="D250" s="17" t="s">
        <v>212</v>
      </c>
      <c r="E250" s="17" t="s">
        <v>236</v>
      </c>
      <c r="F250" s="17"/>
      <c r="G250" s="52">
        <f t="shared" si="18"/>
        <v>0</v>
      </c>
      <c r="H250" s="52">
        <f t="shared" si="18"/>
        <v>0</v>
      </c>
    </row>
    <row r="251" spans="1:8" ht="15.75">
      <c r="A251" s="58" t="s">
        <v>223</v>
      </c>
      <c r="B251" s="143" t="s">
        <v>27</v>
      </c>
      <c r="C251" s="17">
        <v>11</v>
      </c>
      <c r="D251" s="17" t="s">
        <v>212</v>
      </c>
      <c r="E251" s="17" t="s">
        <v>234</v>
      </c>
      <c r="F251" s="17"/>
      <c r="G251" s="29">
        <f>G252</f>
        <v>0</v>
      </c>
      <c r="H251" s="29">
        <f>H252</f>
        <v>0</v>
      </c>
    </row>
    <row r="252" spans="1:8" ht="25.5">
      <c r="A252" s="134" t="s">
        <v>123</v>
      </c>
      <c r="B252" s="143" t="s">
        <v>27</v>
      </c>
      <c r="C252" s="21" t="s">
        <v>410</v>
      </c>
      <c r="D252" s="21" t="s">
        <v>212</v>
      </c>
      <c r="E252" s="21" t="s">
        <v>234</v>
      </c>
      <c r="F252" s="21" t="s">
        <v>113</v>
      </c>
      <c r="G252" s="29">
        <v>0</v>
      </c>
      <c r="H252" s="29">
        <v>0</v>
      </c>
    </row>
    <row r="253" spans="1:8" ht="15.75">
      <c r="A253" s="62" t="s">
        <v>417</v>
      </c>
      <c r="B253" s="145"/>
      <c r="C253" s="48"/>
      <c r="D253" s="48"/>
      <c r="E253" s="48"/>
      <c r="F253" s="48"/>
      <c r="G253" s="49">
        <f>G5+G58+G65+G93+G121+G194+G204+G228+G247</f>
        <v>9610197</v>
      </c>
      <c r="H253" s="49">
        <f>H5+H58+H65+H93+H121+H194+H204+H228+H247</f>
        <v>9682737</v>
      </c>
    </row>
  </sheetData>
  <sheetProtection/>
  <mergeCells count="3">
    <mergeCell ref="A1:H1"/>
    <mergeCell ref="A2:H2"/>
    <mergeCell ref="A3:A4"/>
  </mergeCells>
  <printOptions/>
  <pageMargins left="0.3937007874015748" right="0.35433070866141736" top="0.35433070866141736" bottom="0.35433070866141736" header="0.35433070866141736" footer="0.31496062992125984"/>
  <pageSetup fitToHeight="0" fitToWidth="1"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33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5"/>
  <cols>
    <col min="1" max="1" width="65.421875" style="14" customWidth="1"/>
    <col min="2" max="2" width="15.00390625" style="35" customWidth="1"/>
    <col min="3" max="3" width="7.00390625" style="36" customWidth="1"/>
    <col min="4" max="4" width="6.140625" style="36" customWidth="1"/>
    <col min="5" max="5" width="7.28125" style="36" customWidth="1"/>
    <col min="6" max="6" width="5.57421875" style="36" customWidth="1"/>
    <col min="7" max="7" width="15.28125" style="34" customWidth="1"/>
  </cols>
  <sheetData>
    <row r="1" spans="1:7" ht="78" customHeight="1">
      <c r="A1" s="310" t="s">
        <v>758</v>
      </c>
      <c r="B1" s="310"/>
      <c r="C1" s="310"/>
      <c r="D1" s="310"/>
      <c r="E1" s="310"/>
      <c r="F1" s="310"/>
      <c r="G1" s="310"/>
    </row>
    <row r="2" spans="1:7" ht="63" customHeight="1">
      <c r="A2" s="316" t="s">
        <v>742</v>
      </c>
      <c r="B2" s="317"/>
      <c r="C2" s="317"/>
      <c r="D2" s="317"/>
      <c r="E2" s="317"/>
      <c r="F2" s="317"/>
      <c r="G2" s="317"/>
    </row>
    <row r="3" ht="15.75" thickBot="1">
      <c r="G3" s="37" t="s">
        <v>291</v>
      </c>
    </row>
    <row r="4" spans="1:7" ht="15">
      <c r="A4" s="318" t="s">
        <v>344</v>
      </c>
      <c r="B4" s="320" t="s">
        <v>229</v>
      </c>
      <c r="C4" s="322" t="s">
        <v>345</v>
      </c>
      <c r="D4" s="322" t="s">
        <v>228</v>
      </c>
      <c r="E4" s="322" t="s">
        <v>179</v>
      </c>
      <c r="F4" s="322" t="s">
        <v>346</v>
      </c>
      <c r="G4" s="222" t="s">
        <v>181</v>
      </c>
    </row>
    <row r="5" spans="1:7" ht="49.5" customHeight="1">
      <c r="A5" s="319"/>
      <c r="B5" s="321"/>
      <c r="C5" s="323"/>
      <c r="D5" s="323"/>
      <c r="E5" s="323"/>
      <c r="F5" s="323"/>
      <c r="G5" s="223" t="s">
        <v>656</v>
      </c>
    </row>
    <row r="6" spans="1:7" ht="15.75">
      <c r="A6" s="157" t="s">
        <v>590</v>
      </c>
      <c r="B6" s="147" t="s">
        <v>235</v>
      </c>
      <c r="C6" s="152"/>
      <c r="D6" s="152"/>
      <c r="E6" s="152"/>
      <c r="F6" s="152"/>
      <c r="G6" s="172">
        <f>G7</f>
        <v>30000</v>
      </c>
    </row>
    <row r="7" spans="1:7" ht="15.75">
      <c r="A7" s="153" t="s">
        <v>223</v>
      </c>
      <c r="B7" s="155" t="s">
        <v>236</v>
      </c>
      <c r="C7" s="154"/>
      <c r="D7" s="154"/>
      <c r="E7" s="154"/>
      <c r="F7" s="154"/>
      <c r="G7" s="174">
        <f>G8</f>
        <v>30000</v>
      </c>
    </row>
    <row r="8" spans="1:7" ht="15.75">
      <c r="A8" s="153" t="s">
        <v>222</v>
      </c>
      <c r="B8" s="155" t="s">
        <v>234</v>
      </c>
      <c r="C8" s="154">
        <v>11</v>
      </c>
      <c r="D8" s="154"/>
      <c r="E8" s="154"/>
      <c r="F8" s="154"/>
      <c r="G8" s="174">
        <f>G9</f>
        <v>30000</v>
      </c>
    </row>
    <row r="9" spans="1:7" ht="15.75">
      <c r="A9" s="153" t="s">
        <v>485</v>
      </c>
      <c r="B9" s="155" t="s">
        <v>234</v>
      </c>
      <c r="C9" s="154">
        <v>11</v>
      </c>
      <c r="D9" s="154" t="s">
        <v>212</v>
      </c>
      <c r="E9" s="154"/>
      <c r="F9" s="154"/>
      <c r="G9" s="174">
        <f>G10</f>
        <v>30000</v>
      </c>
    </row>
    <row r="10" spans="1:7" ht="25.5">
      <c r="A10" s="134" t="s">
        <v>123</v>
      </c>
      <c r="B10" s="155" t="s">
        <v>234</v>
      </c>
      <c r="C10" s="154" t="s">
        <v>410</v>
      </c>
      <c r="D10" s="154" t="s">
        <v>212</v>
      </c>
      <c r="E10" s="154" t="s">
        <v>113</v>
      </c>
      <c r="F10" s="154"/>
      <c r="G10" s="174">
        <f>G11</f>
        <v>30000</v>
      </c>
    </row>
    <row r="11" spans="1:7" ht="25.5">
      <c r="A11" s="153" t="s">
        <v>347</v>
      </c>
      <c r="B11" s="155" t="s">
        <v>234</v>
      </c>
      <c r="C11" s="154">
        <v>11</v>
      </c>
      <c r="D11" s="154" t="s">
        <v>212</v>
      </c>
      <c r="E11" s="154" t="s">
        <v>113</v>
      </c>
      <c r="F11" s="154" t="s">
        <v>27</v>
      </c>
      <c r="G11" s="165">
        <v>30000</v>
      </c>
    </row>
    <row r="12" spans="1:7" ht="29.25">
      <c r="A12" s="149" t="s">
        <v>616</v>
      </c>
      <c r="B12" s="147" t="s">
        <v>238</v>
      </c>
      <c r="C12" s="152"/>
      <c r="D12" s="152"/>
      <c r="E12" s="152"/>
      <c r="F12" s="152"/>
      <c r="G12" s="172">
        <f>G13</f>
        <v>0</v>
      </c>
    </row>
    <row r="13" spans="1:7" ht="15.75">
      <c r="A13" s="153" t="s">
        <v>209</v>
      </c>
      <c r="B13" s="155" t="s">
        <v>242</v>
      </c>
      <c r="C13" s="154"/>
      <c r="D13" s="154"/>
      <c r="E13" s="154"/>
      <c r="F13" s="154"/>
      <c r="G13" s="174">
        <f>G14+G19</f>
        <v>0</v>
      </c>
    </row>
    <row r="14" spans="1:7" ht="15.75">
      <c r="A14" s="158" t="s">
        <v>348</v>
      </c>
      <c r="B14" s="155" t="s">
        <v>240</v>
      </c>
      <c r="C14" s="154">
        <v>10</v>
      </c>
      <c r="D14" s="154"/>
      <c r="E14" s="154"/>
      <c r="F14" s="154"/>
      <c r="G14" s="174">
        <f>G15</f>
        <v>0</v>
      </c>
    </row>
    <row r="15" spans="1:7" ht="15.75">
      <c r="A15" s="158" t="s">
        <v>208</v>
      </c>
      <c r="B15" s="155" t="s">
        <v>241</v>
      </c>
      <c r="C15" s="154">
        <v>10</v>
      </c>
      <c r="D15" s="154" t="s">
        <v>212</v>
      </c>
      <c r="E15" s="154"/>
      <c r="F15" s="154"/>
      <c r="G15" s="174">
        <f>G16</f>
        <v>0</v>
      </c>
    </row>
    <row r="16" spans="1:7" ht="25.5">
      <c r="A16" s="158" t="s">
        <v>210</v>
      </c>
      <c r="B16" s="155" t="s">
        <v>241</v>
      </c>
      <c r="C16" s="154">
        <v>10</v>
      </c>
      <c r="D16" s="154" t="s">
        <v>212</v>
      </c>
      <c r="E16" s="154"/>
      <c r="F16" s="154"/>
      <c r="G16" s="174">
        <f>G17</f>
        <v>0</v>
      </c>
    </row>
    <row r="17" spans="1:7" ht="15.75">
      <c r="A17" s="158" t="s">
        <v>211</v>
      </c>
      <c r="B17" s="155" t="s">
        <v>241</v>
      </c>
      <c r="C17" s="154" t="s">
        <v>404</v>
      </c>
      <c r="D17" s="154" t="s">
        <v>212</v>
      </c>
      <c r="E17" s="154" t="s">
        <v>121</v>
      </c>
      <c r="F17" s="156"/>
      <c r="G17" s="174">
        <f>G18</f>
        <v>0</v>
      </c>
    </row>
    <row r="18" spans="1:7" ht="24.75" customHeight="1">
      <c r="A18" s="153" t="s">
        <v>349</v>
      </c>
      <c r="B18" s="155" t="s">
        <v>241</v>
      </c>
      <c r="C18" s="154">
        <v>10</v>
      </c>
      <c r="D18" s="154" t="s">
        <v>212</v>
      </c>
      <c r="E18" s="154" t="s">
        <v>121</v>
      </c>
      <c r="F18" s="154" t="s">
        <v>27</v>
      </c>
      <c r="G18" s="165">
        <v>0</v>
      </c>
    </row>
    <row r="19" spans="1:7" ht="16.5" customHeight="1">
      <c r="A19" s="153" t="s">
        <v>221</v>
      </c>
      <c r="B19" s="155" t="s">
        <v>239</v>
      </c>
      <c r="C19" s="154"/>
      <c r="D19" s="154"/>
      <c r="E19" s="154"/>
      <c r="F19" s="154"/>
      <c r="G19" s="174">
        <f>G20</f>
        <v>0</v>
      </c>
    </row>
    <row r="20" spans="1:7" ht="18.75" customHeight="1">
      <c r="A20" s="153" t="s">
        <v>350</v>
      </c>
      <c r="B20" s="155" t="s">
        <v>239</v>
      </c>
      <c r="C20" s="154">
        <v>10</v>
      </c>
      <c r="D20" s="154" t="s">
        <v>215</v>
      </c>
      <c r="E20" s="154"/>
      <c r="F20" s="154"/>
      <c r="G20" s="174">
        <f>G21</f>
        <v>0</v>
      </c>
    </row>
    <row r="21" spans="1:7" ht="17.25" customHeight="1">
      <c r="A21" s="158" t="s">
        <v>211</v>
      </c>
      <c r="B21" s="155" t="s">
        <v>239</v>
      </c>
      <c r="C21" s="154" t="s">
        <v>404</v>
      </c>
      <c r="D21" s="154" t="s">
        <v>215</v>
      </c>
      <c r="E21" s="154" t="s">
        <v>121</v>
      </c>
      <c r="F21" s="156"/>
      <c r="G21" s="174">
        <f>G22</f>
        <v>0</v>
      </c>
    </row>
    <row r="22" spans="1:7" ht="21.75" customHeight="1">
      <c r="A22" s="153" t="s">
        <v>349</v>
      </c>
      <c r="B22" s="155" t="s">
        <v>239</v>
      </c>
      <c r="C22" s="154">
        <v>10</v>
      </c>
      <c r="D22" s="154" t="s">
        <v>215</v>
      </c>
      <c r="E22" s="154" t="s">
        <v>121</v>
      </c>
      <c r="F22" s="154" t="s">
        <v>27</v>
      </c>
      <c r="G22" s="165">
        <v>0</v>
      </c>
    </row>
    <row r="23" spans="1:7" ht="29.25">
      <c r="A23" s="149" t="s">
        <v>596</v>
      </c>
      <c r="B23" s="147" t="s">
        <v>252</v>
      </c>
      <c r="C23" s="152"/>
      <c r="D23" s="152"/>
      <c r="E23" s="152"/>
      <c r="F23" s="152"/>
      <c r="G23" s="172">
        <f>G24</f>
        <v>0</v>
      </c>
    </row>
    <row r="24" spans="1:7" ht="25.5">
      <c r="A24" s="153" t="s">
        <v>191</v>
      </c>
      <c r="B24" s="155" t="s">
        <v>253</v>
      </c>
      <c r="C24" s="156"/>
      <c r="D24" s="156"/>
      <c r="E24" s="156"/>
      <c r="F24" s="156"/>
      <c r="G24" s="174">
        <f>G25+G29</f>
        <v>0</v>
      </c>
    </row>
    <row r="25" spans="1:7" ht="15.75">
      <c r="A25" s="153" t="s">
        <v>189</v>
      </c>
      <c r="B25" s="155" t="s">
        <v>251</v>
      </c>
      <c r="C25" s="154" t="s">
        <v>216</v>
      </c>
      <c r="D25" s="154"/>
      <c r="E25" s="154"/>
      <c r="F25" s="154"/>
      <c r="G25" s="174">
        <f>G26</f>
        <v>0</v>
      </c>
    </row>
    <row r="26" spans="1:7" ht="15.75">
      <c r="A26" s="153" t="s">
        <v>190</v>
      </c>
      <c r="B26" s="155" t="s">
        <v>251</v>
      </c>
      <c r="C26" s="154" t="s">
        <v>216</v>
      </c>
      <c r="D26" s="154" t="s">
        <v>212</v>
      </c>
      <c r="E26" s="154"/>
      <c r="F26" s="154"/>
      <c r="G26" s="174">
        <f>G27</f>
        <v>0</v>
      </c>
    </row>
    <row r="27" spans="1:7" ht="25.5">
      <c r="A27" s="153" t="s">
        <v>184</v>
      </c>
      <c r="B27" s="155" t="s">
        <v>251</v>
      </c>
      <c r="C27" s="154" t="s">
        <v>216</v>
      </c>
      <c r="D27" s="154" t="s">
        <v>212</v>
      </c>
      <c r="E27" s="154" t="s">
        <v>113</v>
      </c>
      <c r="F27" s="154"/>
      <c r="G27" s="174">
        <f>G28</f>
        <v>0</v>
      </c>
    </row>
    <row r="28" spans="1:7" ht="25.5">
      <c r="A28" s="153" t="s">
        <v>349</v>
      </c>
      <c r="B28" s="155" t="s">
        <v>251</v>
      </c>
      <c r="C28" s="154" t="s">
        <v>216</v>
      </c>
      <c r="D28" s="154" t="s">
        <v>212</v>
      </c>
      <c r="E28" s="154" t="s">
        <v>113</v>
      </c>
      <c r="F28" s="154" t="s">
        <v>27</v>
      </c>
      <c r="G28" s="165">
        <v>0</v>
      </c>
    </row>
    <row r="29" spans="1:7" ht="15.75">
      <c r="A29" s="153" t="s">
        <v>351</v>
      </c>
      <c r="B29" s="155" t="s">
        <v>251</v>
      </c>
      <c r="C29" s="154" t="s">
        <v>218</v>
      </c>
      <c r="D29" s="154"/>
      <c r="E29" s="154"/>
      <c r="F29" s="154"/>
      <c r="G29" s="174">
        <f>G30</f>
        <v>0</v>
      </c>
    </row>
    <row r="30" spans="1:7" ht="15.75">
      <c r="A30" s="153" t="s">
        <v>204</v>
      </c>
      <c r="B30" s="155" t="s">
        <v>251</v>
      </c>
      <c r="C30" s="154" t="s">
        <v>218</v>
      </c>
      <c r="D30" s="154" t="s">
        <v>218</v>
      </c>
      <c r="E30" s="154"/>
      <c r="F30" s="154"/>
      <c r="G30" s="174">
        <f>G31</f>
        <v>0</v>
      </c>
    </row>
    <row r="31" spans="1:7" ht="25.5">
      <c r="A31" s="153" t="s">
        <v>184</v>
      </c>
      <c r="B31" s="155" t="s">
        <v>251</v>
      </c>
      <c r="C31" s="154" t="s">
        <v>218</v>
      </c>
      <c r="D31" s="154" t="s">
        <v>218</v>
      </c>
      <c r="E31" s="154" t="s">
        <v>113</v>
      </c>
      <c r="F31" s="154"/>
      <c r="G31" s="174">
        <f>G32</f>
        <v>0</v>
      </c>
    </row>
    <row r="32" spans="1:7" ht="25.5">
      <c r="A32" s="153" t="s">
        <v>349</v>
      </c>
      <c r="B32" s="155" t="s">
        <v>251</v>
      </c>
      <c r="C32" s="154" t="s">
        <v>218</v>
      </c>
      <c r="D32" s="154" t="s">
        <v>218</v>
      </c>
      <c r="E32" s="154" t="s">
        <v>113</v>
      </c>
      <c r="F32" s="154" t="s">
        <v>27</v>
      </c>
      <c r="G32" s="165">
        <v>0</v>
      </c>
    </row>
    <row r="33" spans="1:7" ht="57">
      <c r="A33" s="164" t="s">
        <v>605</v>
      </c>
      <c r="B33" s="147" t="s">
        <v>258</v>
      </c>
      <c r="C33" s="150"/>
      <c r="D33" s="150"/>
      <c r="E33" s="150"/>
      <c r="F33" s="150"/>
      <c r="G33" s="172">
        <f>G34</f>
        <v>0</v>
      </c>
    </row>
    <row r="34" spans="1:7" ht="25.5">
      <c r="A34" s="153" t="s">
        <v>352</v>
      </c>
      <c r="B34" s="155" t="s">
        <v>256</v>
      </c>
      <c r="C34" s="154"/>
      <c r="D34" s="154"/>
      <c r="E34" s="154"/>
      <c r="F34" s="154"/>
      <c r="G34" s="174">
        <f>G35+G39+G43+G47</f>
        <v>0</v>
      </c>
    </row>
    <row r="35" spans="1:7" ht="15.75">
      <c r="A35" s="153" t="s">
        <v>183</v>
      </c>
      <c r="B35" s="155" t="s">
        <v>255</v>
      </c>
      <c r="C35" s="154" t="s">
        <v>212</v>
      </c>
      <c r="D35" s="154"/>
      <c r="E35" s="154"/>
      <c r="F35" s="154"/>
      <c r="G35" s="174">
        <f>G36</f>
        <v>0</v>
      </c>
    </row>
    <row r="36" spans="1:7" ht="15.75">
      <c r="A36" s="153" t="s">
        <v>185</v>
      </c>
      <c r="B36" s="155" t="s">
        <v>255</v>
      </c>
      <c r="C36" s="154" t="s">
        <v>212</v>
      </c>
      <c r="D36" s="154">
        <v>13</v>
      </c>
      <c r="E36" s="154"/>
      <c r="F36" s="154"/>
      <c r="G36" s="174">
        <f>G37</f>
        <v>0</v>
      </c>
    </row>
    <row r="37" spans="1:7" ht="25.5">
      <c r="A37" s="153" t="s">
        <v>184</v>
      </c>
      <c r="B37" s="155" t="s">
        <v>255</v>
      </c>
      <c r="C37" s="154" t="s">
        <v>213</v>
      </c>
      <c r="D37" s="154" t="s">
        <v>403</v>
      </c>
      <c r="E37" s="154" t="s">
        <v>113</v>
      </c>
      <c r="F37" s="154"/>
      <c r="G37" s="174">
        <f>G38</f>
        <v>0</v>
      </c>
    </row>
    <row r="38" spans="1:7" ht="25.5">
      <c r="A38" s="153" t="s">
        <v>349</v>
      </c>
      <c r="B38" s="155" t="s">
        <v>255</v>
      </c>
      <c r="C38" s="154" t="s">
        <v>212</v>
      </c>
      <c r="D38" s="154">
        <v>13</v>
      </c>
      <c r="E38" s="154" t="s">
        <v>113</v>
      </c>
      <c r="F38" s="154" t="s">
        <v>27</v>
      </c>
      <c r="G38" s="165">
        <v>0</v>
      </c>
    </row>
    <row r="39" spans="1:7" ht="15.75">
      <c r="A39" s="153" t="s">
        <v>353</v>
      </c>
      <c r="B39" s="155" t="s">
        <v>255</v>
      </c>
      <c r="C39" s="154" t="s">
        <v>215</v>
      </c>
      <c r="D39" s="154"/>
      <c r="E39" s="154"/>
      <c r="F39" s="154"/>
      <c r="G39" s="174">
        <f>G40</f>
        <v>0</v>
      </c>
    </row>
    <row r="40" spans="1:7" ht="15.75">
      <c r="A40" s="153" t="s">
        <v>187</v>
      </c>
      <c r="B40" s="155" t="s">
        <v>255</v>
      </c>
      <c r="C40" s="154" t="s">
        <v>215</v>
      </c>
      <c r="D40" s="154" t="s">
        <v>88</v>
      </c>
      <c r="E40" s="154"/>
      <c r="F40" s="154"/>
      <c r="G40" s="174">
        <f>G41</f>
        <v>0</v>
      </c>
    </row>
    <row r="41" spans="1:7" ht="25.5">
      <c r="A41" s="153" t="s">
        <v>184</v>
      </c>
      <c r="B41" s="155" t="s">
        <v>255</v>
      </c>
      <c r="C41" s="154" t="s">
        <v>215</v>
      </c>
      <c r="D41" s="154" t="s">
        <v>88</v>
      </c>
      <c r="E41" s="154" t="s">
        <v>113</v>
      </c>
      <c r="F41" s="154"/>
      <c r="G41" s="174">
        <f>G42</f>
        <v>0</v>
      </c>
    </row>
    <row r="42" spans="1:7" ht="25.5">
      <c r="A42" s="153" t="s">
        <v>349</v>
      </c>
      <c r="B42" s="155" t="s">
        <v>255</v>
      </c>
      <c r="C42" s="154" t="s">
        <v>215</v>
      </c>
      <c r="D42" s="154" t="s">
        <v>88</v>
      </c>
      <c r="E42" s="154" t="s">
        <v>113</v>
      </c>
      <c r="F42" s="154" t="s">
        <v>27</v>
      </c>
      <c r="G42" s="165">
        <v>0</v>
      </c>
    </row>
    <row r="43" spans="1:7" ht="15.75">
      <c r="A43" s="153" t="s">
        <v>354</v>
      </c>
      <c r="B43" s="155" t="s">
        <v>255</v>
      </c>
      <c r="C43" s="154" t="s">
        <v>217</v>
      </c>
      <c r="D43" s="154" t="s">
        <v>215</v>
      </c>
      <c r="E43" s="154"/>
      <c r="F43" s="154"/>
      <c r="G43" s="174">
        <f>G44</f>
        <v>0</v>
      </c>
    </row>
    <row r="44" spans="1:7" ht="15.75">
      <c r="A44" s="153" t="s">
        <v>199</v>
      </c>
      <c r="B44" s="155" t="s">
        <v>255</v>
      </c>
      <c r="C44" s="154" t="s">
        <v>217</v>
      </c>
      <c r="D44" s="154" t="s">
        <v>215</v>
      </c>
      <c r="E44" s="154"/>
      <c r="F44" s="154"/>
      <c r="G44" s="174">
        <f>G45</f>
        <v>0</v>
      </c>
    </row>
    <row r="45" spans="1:7" ht="25.5">
      <c r="A45" s="153" t="s">
        <v>184</v>
      </c>
      <c r="B45" s="155" t="s">
        <v>255</v>
      </c>
      <c r="C45" s="154" t="s">
        <v>217</v>
      </c>
      <c r="D45" s="154" t="s">
        <v>215</v>
      </c>
      <c r="E45" s="154" t="s">
        <v>113</v>
      </c>
      <c r="F45" s="154"/>
      <c r="G45" s="174">
        <f>G46</f>
        <v>0</v>
      </c>
    </row>
    <row r="46" spans="1:7" ht="25.5">
      <c r="A46" s="153" t="s">
        <v>349</v>
      </c>
      <c r="B46" s="155" t="s">
        <v>255</v>
      </c>
      <c r="C46" s="154" t="s">
        <v>217</v>
      </c>
      <c r="D46" s="154" t="s">
        <v>215</v>
      </c>
      <c r="E46" s="154" t="s">
        <v>113</v>
      </c>
      <c r="F46" s="154" t="s">
        <v>27</v>
      </c>
      <c r="G46" s="165">
        <v>0</v>
      </c>
    </row>
    <row r="47" spans="1:7" ht="15.75">
      <c r="A47" s="153" t="s">
        <v>351</v>
      </c>
      <c r="B47" s="155" t="s">
        <v>255</v>
      </c>
      <c r="C47" s="154" t="s">
        <v>218</v>
      </c>
      <c r="D47" s="154"/>
      <c r="E47" s="154"/>
      <c r="F47" s="154"/>
      <c r="G47" s="174">
        <f>G48</f>
        <v>0</v>
      </c>
    </row>
    <row r="48" spans="1:7" ht="15.75">
      <c r="A48" s="153" t="s">
        <v>204</v>
      </c>
      <c r="B48" s="155" t="s">
        <v>255</v>
      </c>
      <c r="C48" s="154" t="s">
        <v>218</v>
      </c>
      <c r="D48" s="154" t="s">
        <v>218</v>
      </c>
      <c r="E48" s="154"/>
      <c r="F48" s="154"/>
      <c r="G48" s="174">
        <f>G49</f>
        <v>0</v>
      </c>
    </row>
    <row r="49" spans="1:7" ht="25.5">
      <c r="A49" s="153" t="s">
        <v>184</v>
      </c>
      <c r="B49" s="155" t="s">
        <v>255</v>
      </c>
      <c r="C49" s="154" t="s">
        <v>218</v>
      </c>
      <c r="D49" s="154" t="s">
        <v>218</v>
      </c>
      <c r="E49" s="154" t="s">
        <v>113</v>
      </c>
      <c r="F49" s="154"/>
      <c r="G49" s="174">
        <f>G50</f>
        <v>0</v>
      </c>
    </row>
    <row r="50" spans="1:7" ht="25.5">
      <c r="A50" s="153" t="s">
        <v>349</v>
      </c>
      <c r="B50" s="155" t="s">
        <v>255</v>
      </c>
      <c r="C50" s="154" t="s">
        <v>218</v>
      </c>
      <c r="D50" s="154" t="s">
        <v>218</v>
      </c>
      <c r="E50" s="154" t="s">
        <v>113</v>
      </c>
      <c r="F50" s="154" t="s">
        <v>27</v>
      </c>
      <c r="G50" s="165">
        <v>0</v>
      </c>
    </row>
    <row r="51" spans="1:7" ht="43.5">
      <c r="A51" s="149" t="s">
        <v>598</v>
      </c>
      <c r="B51" s="147" t="s">
        <v>265</v>
      </c>
      <c r="C51" s="150"/>
      <c r="D51" s="150"/>
      <c r="E51" s="150"/>
      <c r="F51" s="150"/>
      <c r="G51" s="172">
        <f>G52</f>
        <v>0</v>
      </c>
    </row>
    <row r="52" spans="1:7" ht="25.5">
      <c r="A52" s="158" t="s">
        <v>231</v>
      </c>
      <c r="B52" s="155" t="s">
        <v>263</v>
      </c>
      <c r="C52" s="154"/>
      <c r="D52" s="154"/>
      <c r="E52" s="154"/>
      <c r="F52" s="154"/>
      <c r="G52" s="174">
        <f>G53+G57</f>
        <v>0</v>
      </c>
    </row>
    <row r="53" spans="1:7" ht="15.75">
      <c r="A53" s="158" t="s">
        <v>189</v>
      </c>
      <c r="B53" s="155" t="s">
        <v>261</v>
      </c>
      <c r="C53" s="154" t="s">
        <v>216</v>
      </c>
      <c r="D53" s="154"/>
      <c r="E53" s="154"/>
      <c r="F53" s="154"/>
      <c r="G53" s="174">
        <f>G54</f>
        <v>0</v>
      </c>
    </row>
    <row r="54" spans="1:7" ht="15.75">
      <c r="A54" s="158" t="s">
        <v>192</v>
      </c>
      <c r="B54" s="155" t="s">
        <v>261</v>
      </c>
      <c r="C54" s="154" t="s">
        <v>216</v>
      </c>
      <c r="D54" s="154">
        <v>12</v>
      </c>
      <c r="E54" s="154"/>
      <c r="F54" s="154"/>
      <c r="G54" s="174">
        <f>G55</f>
        <v>0</v>
      </c>
    </row>
    <row r="55" spans="1:7" ht="25.5">
      <c r="A55" s="153" t="s">
        <v>184</v>
      </c>
      <c r="B55" s="155" t="s">
        <v>261</v>
      </c>
      <c r="C55" s="154" t="s">
        <v>216</v>
      </c>
      <c r="D55" s="154">
        <v>11</v>
      </c>
      <c r="E55" s="154" t="s">
        <v>113</v>
      </c>
      <c r="F55" s="154"/>
      <c r="G55" s="174">
        <f>G56</f>
        <v>0</v>
      </c>
    </row>
    <row r="56" spans="1:7" ht="25.5">
      <c r="A56" s="153" t="s">
        <v>349</v>
      </c>
      <c r="B56" s="155" t="s">
        <v>261</v>
      </c>
      <c r="C56" s="154" t="s">
        <v>216</v>
      </c>
      <c r="D56" s="154">
        <v>12</v>
      </c>
      <c r="E56" s="154" t="s">
        <v>113</v>
      </c>
      <c r="F56" s="154" t="s">
        <v>27</v>
      </c>
      <c r="G56" s="165">
        <v>0</v>
      </c>
    </row>
    <row r="57" spans="1:7" ht="15.75" hidden="1">
      <c r="A57" s="158" t="s">
        <v>354</v>
      </c>
      <c r="B57" s="155" t="s">
        <v>261</v>
      </c>
      <c r="C57" s="154" t="s">
        <v>217</v>
      </c>
      <c r="D57" s="154"/>
      <c r="E57" s="154"/>
      <c r="F57" s="154"/>
      <c r="G57" s="174">
        <f>G58</f>
        <v>0</v>
      </c>
    </row>
    <row r="58" spans="1:7" ht="15.75" hidden="1">
      <c r="A58" s="158" t="s">
        <v>197</v>
      </c>
      <c r="B58" s="155" t="s">
        <v>261</v>
      </c>
      <c r="C58" s="154" t="s">
        <v>217</v>
      </c>
      <c r="D58" s="154" t="s">
        <v>214</v>
      </c>
      <c r="E58" s="154"/>
      <c r="F58" s="154"/>
      <c r="G58" s="174">
        <f>G60</f>
        <v>0</v>
      </c>
    </row>
    <row r="59" spans="1:7" ht="25.5" hidden="1">
      <c r="A59" s="153" t="s">
        <v>184</v>
      </c>
      <c r="B59" s="155" t="s">
        <v>261</v>
      </c>
      <c r="C59" s="154" t="s">
        <v>217</v>
      </c>
      <c r="D59" s="154" t="s">
        <v>214</v>
      </c>
      <c r="E59" s="154" t="s">
        <v>113</v>
      </c>
      <c r="F59" s="154"/>
      <c r="G59" s="174">
        <f>G60</f>
        <v>0</v>
      </c>
    </row>
    <row r="60" spans="1:7" ht="25.5" hidden="1">
      <c r="A60" s="151" t="s">
        <v>104</v>
      </c>
      <c r="B60" s="155" t="s">
        <v>261</v>
      </c>
      <c r="C60" s="154" t="s">
        <v>217</v>
      </c>
      <c r="D60" s="154" t="s">
        <v>214</v>
      </c>
      <c r="E60" s="154" t="s">
        <v>113</v>
      </c>
      <c r="F60" s="154" t="s">
        <v>27</v>
      </c>
      <c r="G60" s="165">
        <v>0</v>
      </c>
    </row>
    <row r="61" spans="1:7" ht="29.25">
      <c r="A61" s="149" t="s">
        <v>617</v>
      </c>
      <c r="B61" s="147" t="s">
        <v>266</v>
      </c>
      <c r="C61" s="150"/>
      <c r="D61" s="150"/>
      <c r="E61" s="150"/>
      <c r="F61" s="150"/>
      <c r="G61" s="172">
        <f>G62</f>
        <v>0</v>
      </c>
    </row>
    <row r="62" spans="1:7" ht="25.5">
      <c r="A62" s="153" t="s">
        <v>355</v>
      </c>
      <c r="B62" s="155" t="s">
        <v>267</v>
      </c>
      <c r="C62" s="154"/>
      <c r="D62" s="154"/>
      <c r="E62" s="154"/>
      <c r="F62" s="154"/>
      <c r="G62" s="174">
        <f>G63</f>
        <v>0</v>
      </c>
    </row>
    <row r="63" spans="1:7" ht="15.75">
      <c r="A63" s="153" t="s">
        <v>354</v>
      </c>
      <c r="B63" s="155" t="s">
        <v>482</v>
      </c>
      <c r="C63" s="154" t="s">
        <v>217</v>
      </c>
      <c r="D63" s="154"/>
      <c r="E63" s="154"/>
      <c r="F63" s="154"/>
      <c r="G63" s="174">
        <f>G64</f>
        <v>0</v>
      </c>
    </row>
    <row r="64" spans="1:7" ht="15.75">
      <c r="A64" s="153" t="s">
        <v>199</v>
      </c>
      <c r="B64" s="155" t="s">
        <v>482</v>
      </c>
      <c r="C64" s="154" t="s">
        <v>217</v>
      </c>
      <c r="D64" s="154" t="s">
        <v>215</v>
      </c>
      <c r="E64" s="154"/>
      <c r="F64" s="154"/>
      <c r="G64" s="174">
        <f>G65</f>
        <v>0</v>
      </c>
    </row>
    <row r="65" spans="1:7" ht="25.5">
      <c r="A65" s="153" t="s">
        <v>184</v>
      </c>
      <c r="B65" s="155" t="s">
        <v>482</v>
      </c>
      <c r="C65" s="154" t="s">
        <v>217</v>
      </c>
      <c r="D65" s="154" t="s">
        <v>215</v>
      </c>
      <c r="E65" s="154" t="s">
        <v>113</v>
      </c>
      <c r="F65" s="154"/>
      <c r="G65" s="174">
        <f>G66</f>
        <v>0</v>
      </c>
    </row>
    <row r="66" spans="1:7" ht="25.5">
      <c r="A66" s="153" t="s">
        <v>349</v>
      </c>
      <c r="B66" s="155" t="s">
        <v>482</v>
      </c>
      <c r="C66" s="154" t="s">
        <v>217</v>
      </c>
      <c r="D66" s="154" t="s">
        <v>215</v>
      </c>
      <c r="E66" s="154" t="s">
        <v>113</v>
      </c>
      <c r="F66" s="154" t="s">
        <v>27</v>
      </c>
      <c r="G66" s="165">
        <v>0</v>
      </c>
    </row>
    <row r="67" spans="1:7" ht="42.75">
      <c r="A67" s="257" t="s">
        <v>597</v>
      </c>
      <c r="B67" s="152" t="s">
        <v>473</v>
      </c>
      <c r="C67" s="152"/>
      <c r="D67" s="150"/>
      <c r="E67" s="150"/>
      <c r="F67" s="150"/>
      <c r="G67" s="172">
        <f>G68</f>
        <v>0</v>
      </c>
    </row>
    <row r="68" spans="1:7" ht="38.25">
      <c r="A68" s="153" t="s">
        <v>139</v>
      </c>
      <c r="B68" s="154" t="s">
        <v>471</v>
      </c>
      <c r="C68" s="154"/>
      <c r="D68" s="154"/>
      <c r="E68" s="154"/>
      <c r="F68" s="154"/>
      <c r="G68" s="174">
        <f>G69</f>
        <v>0</v>
      </c>
    </row>
    <row r="69" spans="1:7" ht="15.75">
      <c r="A69" s="158" t="s">
        <v>189</v>
      </c>
      <c r="B69" s="154" t="s">
        <v>472</v>
      </c>
      <c r="C69" s="154" t="s">
        <v>216</v>
      </c>
      <c r="D69" s="154"/>
      <c r="E69" s="154"/>
      <c r="F69" s="154"/>
      <c r="G69" s="174">
        <f>G70</f>
        <v>0</v>
      </c>
    </row>
    <row r="70" spans="1:7" ht="15.75">
      <c r="A70" s="158" t="s">
        <v>192</v>
      </c>
      <c r="B70" s="154" t="s">
        <v>472</v>
      </c>
      <c r="C70" s="154" t="s">
        <v>216</v>
      </c>
      <c r="D70" s="154" t="s">
        <v>405</v>
      </c>
      <c r="E70" s="154"/>
      <c r="F70" s="154"/>
      <c r="G70" s="174">
        <f>G71</f>
        <v>0</v>
      </c>
    </row>
    <row r="71" spans="1:7" ht="25.5">
      <c r="A71" s="153" t="s">
        <v>184</v>
      </c>
      <c r="B71" s="154" t="s">
        <v>472</v>
      </c>
      <c r="C71" s="154" t="s">
        <v>216</v>
      </c>
      <c r="D71" s="154" t="s">
        <v>405</v>
      </c>
      <c r="E71" s="154" t="s">
        <v>113</v>
      </c>
      <c r="F71" s="154"/>
      <c r="G71" s="174">
        <f>G72</f>
        <v>0</v>
      </c>
    </row>
    <row r="72" spans="1:7" ht="25.5">
      <c r="A72" s="153" t="s">
        <v>349</v>
      </c>
      <c r="B72" s="154" t="s">
        <v>472</v>
      </c>
      <c r="C72" s="154" t="s">
        <v>216</v>
      </c>
      <c r="D72" s="154" t="s">
        <v>405</v>
      </c>
      <c r="E72" s="154" t="s">
        <v>113</v>
      </c>
      <c r="F72" s="154" t="s">
        <v>27</v>
      </c>
      <c r="G72" s="165">
        <v>0</v>
      </c>
    </row>
    <row r="73" spans="1:7" ht="15.75" hidden="1">
      <c r="A73" s="153" t="s">
        <v>100</v>
      </c>
      <c r="B73" s="173" t="s">
        <v>531</v>
      </c>
      <c r="C73" s="154" t="s">
        <v>217</v>
      </c>
      <c r="D73" s="154" t="s">
        <v>214</v>
      </c>
      <c r="E73" s="154" t="s">
        <v>101</v>
      </c>
      <c r="F73" s="154"/>
      <c r="G73" s="174">
        <f>G74</f>
        <v>0</v>
      </c>
    </row>
    <row r="74" spans="1:7" ht="38.25" hidden="1">
      <c r="A74" s="153" t="s">
        <v>89</v>
      </c>
      <c r="B74" s="173" t="s">
        <v>531</v>
      </c>
      <c r="C74" s="154" t="s">
        <v>217</v>
      </c>
      <c r="D74" s="154" t="s">
        <v>214</v>
      </c>
      <c r="E74" s="154" t="s">
        <v>90</v>
      </c>
      <c r="F74" s="154"/>
      <c r="G74" s="174">
        <f>G75</f>
        <v>0</v>
      </c>
    </row>
    <row r="75" spans="1:7" ht="25.5" hidden="1">
      <c r="A75" s="153" t="s">
        <v>349</v>
      </c>
      <c r="B75" s="173" t="s">
        <v>531</v>
      </c>
      <c r="C75" s="154" t="s">
        <v>217</v>
      </c>
      <c r="D75" s="154" t="s">
        <v>214</v>
      </c>
      <c r="E75" s="154" t="s">
        <v>90</v>
      </c>
      <c r="F75" s="154" t="s">
        <v>27</v>
      </c>
      <c r="G75" s="165">
        <v>0</v>
      </c>
    </row>
    <row r="76" spans="1:7" ht="15.75" hidden="1">
      <c r="A76" s="248" t="s">
        <v>610</v>
      </c>
      <c r="B76" s="173" t="s">
        <v>581</v>
      </c>
      <c r="C76" s="154" t="s">
        <v>217</v>
      </c>
      <c r="D76" s="154" t="s">
        <v>214</v>
      </c>
      <c r="E76" s="154"/>
      <c r="F76" s="154"/>
      <c r="G76" s="174">
        <f>G77</f>
        <v>0</v>
      </c>
    </row>
    <row r="77" spans="1:7" ht="25.5" hidden="1">
      <c r="A77" s="153" t="s">
        <v>635</v>
      </c>
      <c r="B77" s="173" t="s">
        <v>581</v>
      </c>
      <c r="C77" s="154" t="s">
        <v>217</v>
      </c>
      <c r="D77" s="154" t="s">
        <v>214</v>
      </c>
      <c r="E77" s="154" t="s">
        <v>633</v>
      </c>
      <c r="F77" s="154"/>
      <c r="G77" s="174">
        <f>G78</f>
        <v>0</v>
      </c>
    </row>
    <row r="78" spans="1:7" ht="15.75" hidden="1">
      <c r="A78" s="153" t="s">
        <v>126</v>
      </c>
      <c r="B78" s="173" t="s">
        <v>581</v>
      </c>
      <c r="C78" s="154" t="s">
        <v>217</v>
      </c>
      <c r="D78" s="154" t="s">
        <v>214</v>
      </c>
      <c r="E78" s="154" t="s">
        <v>119</v>
      </c>
      <c r="F78" s="154"/>
      <c r="G78" s="174">
        <f>G79</f>
        <v>0</v>
      </c>
    </row>
    <row r="79" spans="1:7" ht="25.5" hidden="1">
      <c r="A79" s="153" t="s">
        <v>349</v>
      </c>
      <c r="B79" s="173" t="s">
        <v>581</v>
      </c>
      <c r="C79" s="154" t="s">
        <v>217</v>
      </c>
      <c r="D79" s="154" t="s">
        <v>214</v>
      </c>
      <c r="E79" s="154" t="s">
        <v>119</v>
      </c>
      <c r="F79" s="154" t="s">
        <v>27</v>
      </c>
      <c r="G79" s="165">
        <v>0</v>
      </c>
    </row>
    <row r="80" spans="1:7" ht="15.75" hidden="1">
      <c r="A80" s="123" t="s">
        <v>583</v>
      </c>
      <c r="B80" s="173" t="s">
        <v>582</v>
      </c>
      <c r="C80" s="154" t="s">
        <v>217</v>
      </c>
      <c r="D80" s="154" t="s">
        <v>214</v>
      </c>
      <c r="E80" s="154"/>
      <c r="F80" s="154"/>
      <c r="G80" s="174">
        <f>G81</f>
        <v>0</v>
      </c>
    </row>
    <row r="81" spans="1:7" ht="25.5" hidden="1">
      <c r="A81" s="153" t="s">
        <v>635</v>
      </c>
      <c r="B81" s="173" t="s">
        <v>582</v>
      </c>
      <c r="C81" s="154" t="s">
        <v>217</v>
      </c>
      <c r="D81" s="154" t="s">
        <v>214</v>
      </c>
      <c r="E81" s="154" t="s">
        <v>633</v>
      </c>
      <c r="F81" s="154"/>
      <c r="G81" s="174">
        <f>G82</f>
        <v>0</v>
      </c>
    </row>
    <row r="82" spans="1:7" ht="15.75" hidden="1">
      <c r="A82" s="153" t="s">
        <v>126</v>
      </c>
      <c r="B82" s="173" t="s">
        <v>582</v>
      </c>
      <c r="C82" s="154" t="s">
        <v>217</v>
      </c>
      <c r="D82" s="154" t="s">
        <v>214</v>
      </c>
      <c r="E82" s="154" t="s">
        <v>119</v>
      </c>
      <c r="F82" s="154"/>
      <c r="G82" s="174">
        <f>G83</f>
        <v>0</v>
      </c>
    </row>
    <row r="83" spans="1:7" ht="25.5" hidden="1">
      <c r="A83" s="153" t="s">
        <v>349</v>
      </c>
      <c r="B83" s="173" t="s">
        <v>582</v>
      </c>
      <c r="C83" s="154" t="s">
        <v>217</v>
      </c>
      <c r="D83" s="154" t="s">
        <v>214</v>
      </c>
      <c r="E83" s="154" t="s">
        <v>119</v>
      </c>
      <c r="F83" s="154" t="s">
        <v>27</v>
      </c>
      <c r="G83" s="165">
        <v>0</v>
      </c>
    </row>
    <row r="84" spans="1:7" ht="25.5" hidden="1">
      <c r="A84" s="153" t="s">
        <v>638</v>
      </c>
      <c r="B84" s="173" t="s">
        <v>637</v>
      </c>
      <c r="C84" s="154" t="s">
        <v>217</v>
      </c>
      <c r="D84" s="154" t="s">
        <v>214</v>
      </c>
      <c r="E84" s="154"/>
      <c r="F84" s="154"/>
      <c r="G84" s="174">
        <f>G85</f>
        <v>0</v>
      </c>
    </row>
    <row r="85" spans="1:7" ht="25.5" hidden="1">
      <c r="A85" s="153" t="s">
        <v>184</v>
      </c>
      <c r="B85" s="173" t="s">
        <v>637</v>
      </c>
      <c r="C85" s="154" t="s">
        <v>217</v>
      </c>
      <c r="D85" s="154" t="s">
        <v>214</v>
      </c>
      <c r="E85" s="154" t="s">
        <v>113</v>
      </c>
      <c r="F85" s="154"/>
      <c r="G85" s="174">
        <f>G86</f>
        <v>0</v>
      </c>
    </row>
    <row r="86" spans="1:7" ht="25.5" hidden="1">
      <c r="A86" s="153" t="s">
        <v>349</v>
      </c>
      <c r="B86" s="173" t="s">
        <v>637</v>
      </c>
      <c r="C86" s="154" t="s">
        <v>217</v>
      </c>
      <c r="D86" s="154" t="s">
        <v>214</v>
      </c>
      <c r="E86" s="154" t="s">
        <v>113</v>
      </c>
      <c r="F86" s="154" t="s">
        <v>27</v>
      </c>
      <c r="G86" s="165">
        <v>0</v>
      </c>
    </row>
    <row r="87" spans="1:7" ht="43.5">
      <c r="A87" s="149" t="s">
        <v>595</v>
      </c>
      <c r="B87" s="147" t="s">
        <v>134</v>
      </c>
      <c r="C87" s="152"/>
      <c r="D87" s="152"/>
      <c r="E87" s="152"/>
      <c r="F87" s="152"/>
      <c r="G87" s="172">
        <f>G88</f>
        <v>1000</v>
      </c>
    </row>
    <row r="88" spans="1:7" ht="38.25">
      <c r="A88" s="158" t="s">
        <v>131</v>
      </c>
      <c r="B88" s="155" t="s">
        <v>132</v>
      </c>
      <c r="C88" s="154"/>
      <c r="D88" s="154"/>
      <c r="E88" s="154"/>
      <c r="F88" s="154"/>
      <c r="G88" s="174">
        <f>G89</f>
        <v>1000</v>
      </c>
    </row>
    <row r="89" spans="1:7" ht="15.75">
      <c r="A89" s="158" t="s">
        <v>353</v>
      </c>
      <c r="B89" s="155" t="s">
        <v>133</v>
      </c>
      <c r="C89" s="154" t="s">
        <v>215</v>
      </c>
      <c r="D89" s="154"/>
      <c r="E89" s="154"/>
      <c r="F89" s="154"/>
      <c r="G89" s="174">
        <f>G90</f>
        <v>1000</v>
      </c>
    </row>
    <row r="90" spans="1:7" ht="15.75">
      <c r="A90" s="158" t="s">
        <v>188</v>
      </c>
      <c r="B90" s="155" t="s">
        <v>133</v>
      </c>
      <c r="C90" s="154" t="s">
        <v>215</v>
      </c>
      <c r="D90" s="154" t="s">
        <v>404</v>
      </c>
      <c r="E90" s="154"/>
      <c r="F90" s="154"/>
      <c r="G90" s="174">
        <f>G91</f>
        <v>1000</v>
      </c>
    </row>
    <row r="91" spans="1:7" ht="25.5">
      <c r="A91" s="153" t="s">
        <v>184</v>
      </c>
      <c r="B91" s="155" t="s">
        <v>133</v>
      </c>
      <c r="C91" s="154" t="s">
        <v>215</v>
      </c>
      <c r="D91" s="154" t="s">
        <v>404</v>
      </c>
      <c r="E91" s="154" t="s">
        <v>113</v>
      </c>
      <c r="F91" s="154"/>
      <c r="G91" s="174">
        <f>G92</f>
        <v>1000</v>
      </c>
    </row>
    <row r="92" spans="1:7" ht="25.5">
      <c r="A92" s="153" t="s">
        <v>349</v>
      </c>
      <c r="B92" s="155" t="s">
        <v>133</v>
      </c>
      <c r="C92" s="154" t="s">
        <v>215</v>
      </c>
      <c r="D92" s="154" t="s">
        <v>404</v>
      </c>
      <c r="E92" s="154" t="s">
        <v>113</v>
      </c>
      <c r="F92" s="154" t="s">
        <v>27</v>
      </c>
      <c r="G92" s="165">
        <v>1000</v>
      </c>
    </row>
    <row r="93" spans="1:7" ht="39" customHeight="1">
      <c r="A93" s="167" t="s">
        <v>659</v>
      </c>
      <c r="B93" s="152" t="s">
        <v>474</v>
      </c>
      <c r="C93" s="170" t="s">
        <v>216</v>
      </c>
      <c r="D93" s="170" t="s">
        <v>220</v>
      </c>
      <c r="E93" s="150"/>
      <c r="F93" s="150"/>
      <c r="G93" s="172">
        <f>G94</f>
        <v>500000</v>
      </c>
    </row>
    <row r="94" spans="1:7" ht="15.75">
      <c r="A94" s="151" t="s">
        <v>366</v>
      </c>
      <c r="B94" s="154" t="s">
        <v>138</v>
      </c>
      <c r="C94" s="154" t="s">
        <v>216</v>
      </c>
      <c r="D94" s="154" t="s">
        <v>220</v>
      </c>
      <c r="E94" s="154"/>
      <c r="F94" s="154"/>
      <c r="G94" s="174">
        <f>G95</f>
        <v>500000</v>
      </c>
    </row>
    <row r="95" spans="1:7" ht="25.5">
      <c r="A95" s="151" t="s">
        <v>367</v>
      </c>
      <c r="B95" s="154" t="s">
        <v>137</v>
      </c>
      <c r="C95" s="154" t="s">
        <v>216</v>
      </c>
      <c r="D95" s="154" t="s">
        <v>220</v>
      </c>
      <c r="E95" s="154"/>
      <c r="F95" s="154"/>
      <c r="G95" s="174">
        <f>G96</f>
        <v>500000</v>
      </c>
    </row>
    <row r="96" spans="1:7" ht="25.5">
      <c r="A96" s="151" t="s">
        <v>368</v>
      </c>
      <c r="B96" s="154" t="s">
        <v>137</v>
      </c>
      <c r="C96" s="154" t="s">
        <v>216</v>
      </c>
      <c r="D96" s="154" t="s">
        <v>220</v>
      </c>
      <c r="E96" s="154"/>
      <c r="F96" s="154"/>
      <c r="G96" s="174">
        <f>G97</f>
        <v>500000</v>
      </c>
    </row>
    <row r="97" spans="1:7" ht="25.5">
      <c r="A97" s="153" t="s">
        <v>184</v>
      </c>
      <c r="B97" s="154" t="s">
        <v>137</v>
      </c>
      <c r="C97" s="154" t="s">
        <v>216</v>
      </c>
      <c r="D97" s="154" t="s">
        <v>220</v>
      </c>
      <c r="E97" s="154" t="s">
        <v>113</v>
      </c>
      <c r="F97" s="154"/>
      <c r="G97" s="174">
        <f>G98</f>
        <v>500000</v>
      </c>
    </row>
    <row r="98" spans="1:7" ht="25.5">
      <c r="A98" s="153" t="s">
        <v>349</v>
      </c>
      <c r="B98" s="154" t="s">
        <v>137</v>
      </c>
      <c r="C98" s="154" t="s">
        <v>216</v>
      </c>
      <c r="D98" s="154" t="s">
        <v>220</v>
      </c>
      <c r="E98" s="154" t="s">
        <v>113</v>
      </c>
      <c r="F98" s="154" t="s">
        <v>27</v>
      </c>
      <c r="G98" s="165">
        <v>500000</v>
      </c>
    </row>
    <row r="99" spans="1:7" ht="28.5" customHeight="1">
      <c r="A99" s="166" t="s">
        <v>663</v>
      </c>
      <c r="B99" s="169" t="s">
        <v>622</v>
      </c>
      <c r="C99" s="170"/>
      <c r="D99" s="170"/>
      <c r="E99" s="170"/>
      <c r="F99" s="170"/>
      <c r="G99" s="171">
        <f>G100</f>
        <v>327000</v>
      </c>
    </row>
    <row r="100" spans="1:7" ht="25.5">
      <c r="A100" s="250" t="s">
        <v>664</v>
      </c>
      <c r="B100" s="155" t="s">
        <v>624</v>
      </c>
      <c r="C100" s="154"/>
      <c r="D100" s="154"/>
      <c r="E100" s="154"/>
      <c r="F100" s="154"/>
      <c r="G100" s="242">
        <f>G101</f>
        <v>327000</v>
      </c>
    </row>
    <row r="101" spans="1:7" ht="15">
      <c r="A101" s="153" t="s">
        <v>183</v>
      </c>
      <c r="B101" s="155" t="s">
        <v>623</v>
      </c>
      <c r="C101" s="154"/>
      <c r="D101" s="154"/>
      <c r="E101" s="154"/>
      <c r="F101" s="154"/>
      <c r="G101" s="242">
        <f>G102</f>
        <v>327000</v>
      </c>
    </row>
    <row r="102" spans="1:7" ht="15">
      <c r="A102" s="250" t="s">
        <v>110</v>
      </c>
      <c r="B102" s="155" t="s">
        <v>623</v>
      </c>
      <c r="C102" s="154" t="s">
        <v>212</v>
      </c>
      <c r="D102" s="154" t="s">
        <v>403</v>
      </c>
      <c r="E102" s="154" t="s">
        <v>112</v>
      </c>
      <c r="F102" s="154"/>
      <c r="G102" s="242">
        <f>G103</f>
        <v>327000</v>
      </c>
    </row>
    <row r="103" spans="1:7" ht="25.5">
      <c r="A103" s="251" t="s">
        <v>184</v>
      </c>
      <c r="B103" s="155" t="s">
        <v>623</v>
      </c>
      <c r="C103" s="154" t="s">
        <v>212</v>
      </c>
      <c r="D103" s="154" t="s">
        <v>403</v>
      </c>
      <c r="E103" s="154" t="s">
        <v>113</v>
      </c>
      <c r="F103" s="154"/>
      <c r="G103" s="242">
        <f>G104</f>
        <v>327000</v>
      </c>
    </row>
    <row r="104" spans="1:7" ht="25.5">
      <c r="A104" s="153" t="s">
        <v>349</v>
      </c>
      <c r="B104" s="155" t="s">
        <v>623</v>
      </c>
      <c r="C104" s="154" t="s">
        <v>212</v>
      </c>
      <c r="D104" s="154" t="s">
        <v>403</v>
      </c>
      <c r="E104" s="154" t="s">
        <v>113</v>
      </c>
      <c r="F104" s="154" t="s">
        <v>27</v>
      </c>
      <c r="G104" s="252">
        <v>327000</v>
      </c>
    </row>
    <row r="105" spans="1:7" ht="28.5">
      <c r="A105" s="166" t="s">
        <v>618</v>
      </c>
      <c r="B105" s="169" t="s">
        <v>476</v>
      </c>
      <c r="C105" s="170"/>
      <c r="D105" s="170"/>
      <c r="E105" s="170"/>
      <c r="F105" s="170"/>
      <c r="G105" s="171">
        <f>G106</f>
        <v>0</v>
      </c>
    </row>
    <row r="106" spans="1:7" ht="25.5">
      <c r="A106" s="153" t="s">
        <v>480</v>
      </c>
      <c r="B106" s="155" t="s">
        <v>477</v>
      </c>
      <c r="C106" s="154"/>
      <c r="D106" s="154"/>
      <c r="E106" s="154"/>
      <c r="F106" s="154"/>
      <c r="G106" s="174">
        <f>G108</f>
        <v>0</v>
      </c>
    </row>
    <row r="107" spans="1:7" ht="15.75">
      <c r="A107" s="153" t="s">
        <v>183</v>
      </c>
      <c r="B107" s="155" t="s">
        <v>478</v>
      </c>
      <c r="C107" s="154" t="s">
        <v>212</v>
      </c>
      <c r="D107" s="154"/>
      <c r="E107" s="154"/>
      <c r="F107" s="154"/>
      <c r="G107" s="174">
        <f>G108</f>
        <v>0</v>
      </c>
    </row>
    <row r="108" spans="1:7" ht="15.75">
      <c r="A108" s="153" t="s">
        <v>185</v>
      </c>
      <c r="B108" s="155" t="s">
        <v>478</v>
      </c>
      <c r="C108" s="154" t="s">
        <v>212</v>
      </c>
      <c r="D108" s="154" t="s">
        <v>403</v>
      </c>
      <c r="E108" s="154"/>
      <c r="F108" s="154"/>
      <c r="G108" s="174">
        <f>G109</f>
        <v>0</v>
      </c>
    </row>
    <row r="109" spans="1:7" ht="25.5">
      <c r="A109" s="153" t="s">
        <v>184</v>
      </c>
      <c r="B109" s="155" t="s">
        <v>478</v>
      </c>
      <c r="C109" s="154" t="s">
        <v>212</v>
      </c>
      <c r="D109" s="154" t="s">
        <v>403</v>
      </c>
      <c r="E109" s="154" t="s">
        <v>113</v>
      </c>
      <c r="F109" s="154"/>
      <c r="G109" s="174">
        <f>G110</f>
        <v>0</v>
      </c>
    </row>
    <row r="110" spans="1:7" ht="25.5">
      <c r="A110" s="153" t="s">
        <v>349</v>
      </c>
      <c r="B110" s="155" t="s">
        <v>478</v>
      </c>
      <c r="C110" s="154" t="s">
        <v>212</v>
      </c>
      <c r="D110" s="154" t="s">
        <v>403</v>
      </c>
      <c r="E110" s="154" t="s">
        <v>113</v>
      </c>
      <c r="F110" s="154" t="s">
        <v>27</v>
      </c>
      <c r="G110" s="165">
        <v>0</v>
      </c>
    </row>
    <row r="111" spans="1:7" s="246" customFormat="1" ht="45" customHeight="1">
      <c r="A111" s="258" t="s">
        <v>657</v>
      </c>
      <c r="B111" s="243" t="s">
        <v>649</v>
      </c>
      <c r="C111" s="244"/>
      <c r="D111" s="244"/>
      <c r="E111" s="244"/>
      <c r="F111" s="244"/>
      <c r="G111" s="245">
        <f>G112+G117+G122</f>
        <v>0</v>
      </c>
    </row>
    <row r="112" spans="1:7" ht="25.5">
      <c r="A112" s="250" t="s">
        <v>712</v>
      </c>
      <c r="B112" s="253" t="s">
        <v>711</v>
      </c>
      <c r="C112" s="154"/>
      <c r="D112" s="154"/>
      <c r="E112" s="154"/>
      <c r="F112" s="154"/>
      <c r="G112" s="174">
        <f>G113</f>
        <v>0</v>
      </c>
    </row>
    <row r="113" spans="1:7" ht="15.75">
      <c r="A113" s="153" t="s">
        <v>354</v>
      </c>
      <c r="B113" s="253" t="s">
        <v>711</v>
      </c>
      <c r="C113" s="154" t="s">
        <v>217</v>
      </c>
      <c r="D113" s="154"/>
      <c r="E113" s="154"/>
      <c r="F113" s="154"/>
      <c r="G113" s="174">
        <f>G114</f>
        <v>0</v>
      </c>
    </row>
    <row r="114" spans="1:7" ht="15.75">
      <c r="A114" s="134" t="s">
        <v>194</v>
      </c>
      <c r="B114" s="253" t="s">
        <v>711</v>
      </c>
      <c r="C114" s="154" t="s">
        <v>217</v>
      </c>
      <c r="D114" s="154" t="s">
        <v>212</v>
      </c>
      <c r="E114" s="154"/>
      <c r="F114" s="154"/>
      <c r="G114" s="174">
        <f>G115</f>
        <v>0</v>
      </c>
    </row>
    <row r="115" spans="1:7" ht="25.5">
      <c r="A115" s="153" t="s">
        <v>635</v>
      </c>
      <c r="B115" s="253" t="s">
        <v>711</v>
      </c>
      <c r="C115" s="154" t="s">
        <v>217</v>
      </c>
      <c r="D115" s="154" t="s">
        <v>212</v>
      </c>
      <c r="E115" s="154" t="s">
        <v>633</v>
      </c>
      <c r="F115" s="154"/>
      <c r="G115" s="174">
        <f>G116</f>
        <v>0</v>
      </c>
    </row>
    <row r="116" spans="1:7" ht="25.5">
      <c r="A116" s="153" t="s">
        <v>349</v>
      </c>
      <c r="B116" s="253" t="s">
        <v>711</v>
      </c>
      <c r="C116" s="154" t="s">
        <v>217</v>
      </c>
      <c r="D116" s="154" t="s">
        <v>212</v>
      </c>
      <c r="E116" s="154" t="s">
        <v>633</v>
      </c>
      <c r="F116" s="154" t="s">
        <v>27</v>
      </c>
      <c r="G116" s="174">
        <v>0</v>
      </c>
    </row>
    <row r="117" spans="1:7" ht="25.5">
      <c r="A117" s="250" t="s">
        <v>712</v>
      </c>
      <c r="B117" s="253" t="s">
        <v>713</v>
      </c>
      <c r="C117" s="154"/>
      <c r="D117" s="154"/>
      <c r="E117" s="154"/>
      <c r="F117" s="154"/>
      <c r="G117" s="174">
        <f>G118</f>
        <v>0</v>
      </c>
    </row>
    <row r="118" spans="1:7" ht="15.75">
      <c r="A118" s="153" t="s">
        <v>354</v>
      </c>
      <c r="B118" s="253" t="s">
        <v>713</v>
      </c>
      <c r="C118" s="154" t="s">
        <v>217</v>
      </c>
      <c r="D118" s="154"/>
      <c r="E118" s="154"/>
      <c r="F118" s="154"/>
      <c r="G118" s="174">
        <f>G119</f>
        <v>0</v>
      </c>
    </row>
    <row r="119" spans="1:7" ht="15.75">
      <c r="A119" s="134" t="s">
        <v>194</v>
      </c>
      <c r="B119" s="253" t="s">
        <v>713</v>
      </c>
      <c r="C119" s="154" t="s">
        <v>217</v>
      </c>
      <c r="D119" s="154" t="s">
        <v>212</v>
      </c>
      <c r="E119" s="154"/>
      <c r="F119" s="154"/>
      <c r="G119" s="174">
        <f>G120</f>
        <v>0</v>
      </c>
    </row>
    <row r="120" spans="1:7" ht="25.5">
      <c r="A120" s="153" t="s">
        <v>635</v>
      </c>
      <c r="B120" s="253" t="s">
        <v>713</v>
      </c>
      <c r="C120" s="154" t="s">
        <v>217</v>
      </c>
      <c r="D120" s="154" t="s">
        <v>212</v>
      </c>
      <c r="E120" s="154" t="s">
        <v>633</v>
      </c>
      <c r="F120" s="154"/>
      <c r="G120" s="174">
        <f>G121</f>
        <v>0</v>
      </c>
    </row>
    <row r="121" spans="1:7" ht="25.5">
      <c r="A121" s="153" t="s">
        <v>349</v>
      </c>
      <c r="B121" s="253" t="s">
        <v>713</v>
      </c>
      <c r="C121" s="154" t="s">
        <v>217</v>
      </c>
      <c r="D121" s="154" t="s">
        <v>212</v>
      </c>
      <c r="E121" s="154" t="s">
        <v>633</v>
      </c>
      <c r="F121" s="154" t="s">
        <v>27</v>
      </c>
      <c r="G121" s="174">
        <v>0</v>
      </c>
    </row>
    <row r="122" spans="1:7" ht="25.5">
      <c r="A122" s="250" t="s">
        <v>715</v>
      </c>
      <c r="B122" s="253" t="s">
        <v>714</v>
      </c>
      <c r="C122" s="154"/>
      <c r="D122" s="154"/>
      <c r="E122" s="154"/>
      <c r="F122" s="154"/>
      <c r="G122" s="174">
        <f>G123</f>
        <v>0</v>
      </c>
    </row>
    <row r="123" spans="1:7" ht="15.75">
      <c r="A123" s="153" t="s">
        <v>354</v>
      </c>
      <c r="B123" s="253" t="s">
        <v>714</v>
      </c>
      <c r="C123" s="154" t="s">
        <v>217</v>
      </c>
      <c r="D123" s="154"/>
      <c r="E123" s="154"/>
      <c r="F123" s="154"/>
      <c r="G123" s="174">
        <f>G124</f>
        <v>0</v>
      </c>
    </row>
    <row r="124" spans="1:7" ht="15.75">
      <c r="A124" s="134" t="s">
        <v>194</v>
      </c>
      <c r="B124" s="253" t="s">
        <v>714</v>
      </c>
      <c r="C124" s="154" t="s">
        <v>217</v>
      </c>
      <c r="D124" s="154" t="s">
        <v>212</v>
      </c>
      <c r="E124" s="154"/>
      <c r="F124" s="154"/>
      <c r="G124" s="174">
        <f>G125</f>
        <v>0</v>
      </c>
    </row>
    <row r="125" spans="1:7" ht="25.5">
      <c r="A125" s="153" t="s">
        <v>635</v>
      </c>
      <c r="B125" s="253" t="s">
        <v>714</v>
      </c>
      <c r="C125" s="154" t="s">
        <v>217</v>
      </c>
      <c r="D125" s="154" t="s">
        <v>212</v>
      </c>
      <c r="E125" s="154" t="s">
        <v>633</v>
      </c>
      <c r="F125" s="154"/>
      <c r="G125" s="174">
        <f>G126</f>
        <v>0</v>
      </c>
    </row>
    <row r="126" spans="1:7" ht="25.5">
      <c r="A126" s="153" t="s">
        <v>349</v>
      </c>
      <c r="B126" s="253" t="s">
        <v>714</v>
      </c>
      <c r="C126" s="154" t="s">
        <v>217</v>
      </c>
      <c r="D126" s="154" t="s">
        <v>212</v>
      </c>
      <c r="E126" s="154" t="s">
        <v>633</v>
      </c>
      <c r="F126" s="154" t="s">
        <v>27</v>
      </c>
      <c r="G126" s="174">
        <v>0</v>
      </c>
    </row>
    <row r="127" spans="1:7" ht="15.75">
      <c r="A127" s="166" t="s">
        <v>653</v>
      </c>
      <c r="B127" s="243" t="s">
        <v>654</v>
      </c>
      <c r="C127" s="170"/>
      <c r="D127" s="170"/>
      <c r="E127" s="170"/>
      <c r="F127" s="170"/>
      <c r="G127" s="249">
        <f>G128</f>
        <v>0</v>
      </c>
    </row>
    <row r="128" spans="1:7" ht="15.75">
      <c r="A128" s="134" t="s">
        <v>652</v>
      </c>
      <c r="B128" s="192" t="s">
        <v>655</v>
      </c>
      <c r="C128" s="154"/>
      <c r="D128" s="154"/>
      <c r="E128" s="154"/>
      <c r="F128" s="154"/>
      <c r="G128" s="174">
        <f>G129</f>
        <v>0</v>
      </c>
    </row>
    <row r="129" spans="1:7" ht="15.75">
      <c r="A129" s="153" t="s">
        <v>354</v>
      </c>
      <c r="B129" s="192" t="s">
        <v>655</v>
      </c>
      <c r="C129" s="154" t="s">
        <v>217</v>
      </c>
      <c r="D129" s="154"/>
      <c r="E129" s="154"/>
      <c r="F129" s="154"/>
      <c r="G129" s="174">
        <f>G130</f>
        <v>0</v>
      </c>
    </row>
    <row r="130" spans="1:7" ht="15.75">
      <c r="A130" s="134" t="s">
        <v>194</v>
      </c>
      <c r="B130" s="192" t="s">
        <v>684</v>
      </c>
      <c r="C130" s="154" t="s">
        <v>217</v>
      </c>
      <c r="D130" s="154" t="s">
        <v>212</v>
      </c>
      <c r="E130" s="154"/>
      <c r="F130" s="154"/>
      <c r="G130" s="174">
        <f>G131</f>
        <v>0</v>
      </c>
    </row>
    <row r="131" spans="1:7" ht="25.5">
      <c r="A131" s="153" t="s">
        <v>635</v>
      </c>
      <c r="B131" s="192" t="s">
        <v>684</v>
      </c>
      <c r="C131" s="154" t="s">
        <v>217</v>
      </c>
      <c r="D131" s="154" t="s">
        <v>212</v>
      </c>
      <c r="E131" s="154" t="s">
        <v>633</v>
      </c>
      <c r="F131" s="154"/>
      <c r="G131" s="174">
        <f>G132</f>
        <v>0</v>
      </c>
    </row>
    <row r="132" spans="1:7" ht="25.5">
      <c r="A132" s="153" t="s">
        <v>349</v>
      </c>
      <c r="B132" s="192" t="s">
        <v>684</v>
      </c>
      <c r="C132" s="154" t="s">
        <v>217</v>
      </c>
      <c r="D132" s="154" t="s">
        <v>212</v>
      </c>
      <c r="E132" s="154" t="s">
        <v>633</v>
      </c>
      <c r="F132" s="154" t="s">
        <v>410</v>
      </c>
      <c r="G132" s="165">
        <v>0</v>
      </c>
    </row>
    <row r="133" spans="1:7" ht="15.75">
      <c r="A133" s="159" t="s">
        <v>356</v>
      </c>
      <c r="B133" s="148"/>
      <c r="C133" s="146"/>
      <c r="D133" s="146"/>
      <c r="E133" s="146"/>
      <c r="F133" s="146"/>
      <c r="G133" s="271">
        <f>SUM(G6+G12+G23+G33+G51+G61+G67+G87+G93+G99+G105+G111+G127)</f>
        <v>858000</v>
      </c>
    </row>
  </sheetData>
  <sheetProtection/>
  <mergeCells count="8">
    <mergeCell ref="A2:G2"/>
    <mergeCell ref="A1:G1"/>
    <mergeCell ref="A4:A5"/>
    <mergeCell ref="B4:B5"/>
    <mergeCell ref="C4:C5"/>
    <mergeCell ref="D4:D5"/>
    <mergeCell ref="E4:E5"/>
    <mergeCell ref="F4:F5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7"/>
  <sheetViews>
    <sheetView view="pageBreakPreview" zoomScaleSheetLayoutView="100" zoomScalePageLayoutView="0" workbookViewId="0" topLeftCell="A7">
      <selection activeCell="C5" sqref="C5"/>
    </sheetView>
  </sheetViews>
  <sheetFormatPr defaultColWidth="9.140625" defaultRowHeight="15"/>
  <cols>
    <col min="1" max="1" width="7.421875" style="0" customWidth="1"/>
    <col min="2" max="2" width="75.28125" style="0" customWidth="1"/>
  </cols>
  <sheetData>
    <row r="1" spans="1:4" ht="79.5" customHeight="1">
      <c r="A1" s="279" t="s">
        <v>686</v>
      </c>
      <c r="B1" s="279"/>
      <c r="C1" s="279"/>
      <c r="D1" s="279"/>
    </row>
    <row r="2" spans="1:3" ht="64.5" customHeight="1">
      <c r="A2" s="311" t="s">
        <v>672</v>
      </c>
      <c r="B2" s="315"/>
      <c r="C2" s="315"/>
    </row>
    <row r="3" ht="15">
      <c r="C3" s="9" t="s">
        <v>461</v>
      </c>
    </row>
    <row r="4" spans="1:3" ht="46.5" customHeight="1">
      <c r="A4" s="200" t="s">
        <v>357</v>
      </c>
      <c r="B4" s="200" t="s">
        <v>358</v>
      </c>
      <c r="C4" s="205" t="s">
        <v>688</v>
      </c>
    </row>
    <row r="5" spans="1:3" ht="19.5" customHeight="1">
      <c r="A5" s="72" t="s">
        <v>359</v>
      </c>
      <c r="B5" s="72" t="s">
        <v>193</v>
      </c>
      <c r="C5" s="224">
        <f>C6</f>
        <v>0</v>
      </c>
    </row>
    <row r="6" spans="1:3" ht="21" customHeight="1">
      <c r="A6" s="70" t="s">
        <v>360</v>
      </c>
      <c r="B6" s="70" t="s">
        <v>361</v>
      </c>
      <c r="C6" s="203">
        <v>0</v>
      </c>
    </row>
    <row r="7" spans="1:3" ht="15.75">
      <c r="A7" s="72"/>
      <c r="B7" s="72" t="s">
        <v>362</v>
      </c>
      <c r="C7" s="224">
        <f>C6</f>
        <v>0</v>
      </c>
    </row>
    <row r="8" spans="1:3" ht="15.75">
      <c r="A8" s="12"/>
      <c r="B8" s="12"/>
      <c r="C8" s="13"/>
    </row>
    <row r="9" spans="1:3" ht="15.75">
      <c r="A9" s="12"/>
      <c r="B9" s="12"/>
      <c r="C9" s="13"/>
    </row>
    <row r="11" spans="1:4" ht="90.75" customHeight="1">
      <c r="A11" s="279" t="s">
        <v>687</v>
      </c>
      <c r="B11" s="279"/>
      <c r="C11" s="279"/>
      <c r="D11" s="279"/>
    </row>
    <row r="12" spans="1:4" ht="60" customHeight="1">
      <c r="A12" s="311" t="s">
        <v>588</v>
      </c>
      <c r="B12" s="315"/>
      <c r="C12" s="315"/>
      <c r="D12" s="315"/>
    </row>
    <row r="13" ht="15">
      <c r="D13" s="9" t="s">
        <v>461</v>
      </c>
    </row>
    <row r="14" spans="1:4" ht="25.5">
      <c r="A14" s="200" t="s">
        <v>357</v>
      </c>
      <c r="B14" s="200" t="s">
        <v>358</v>
      </c>
      <c r="C14" s="205" t="s">
        <v>589</v>
      </c>
      <c r="D14" s="205" t="s">
        <v>673</v>
      </c>
    </row>
    <row r="15" spans="1:4" ht="15.75">
      <c r="A15" s="72" t="s">
        <v>359</v>
      </c>
      <c r="B15" s="72" t="s">
        <v>193</v>
      </c>
      <c r="C15" s="224">
        <f>C16</f>
        <v>0</v>
      </c>
      <c r="D15" s="224">
        <f>D16</f>
        <v>0</v>
      </c>
    </row>
    <row r="16" spans="1:4" ht="15.75">
      <c r="A16" s="70" t="s">
        <v>360</v>
      </c>
      <c r="B16" s="70" t="s">
        <v>361</v>
      </c>
      <c r="C16" s="203">
        <v>0</v>
      </c>
      <c r="D16" s="203">
        <v>0</v>
      </c>
    </row>
    <row r="17" spans="1:4" ht="15.75">
      <c r="A17" s="72"/>
      <c r="B17" s="72" t="s">
        <v>362</v>
      </c>
      <c r="C17" s="224">
        <f>C16</f>
        <v>0</v>
      </c>
      <c r="D17" s="224">
        <f>D16</f>
        <v>0</v>
      </c>
    </row>
  </sheetData>
  <sheetProtection/>
  <mergeCells count="4">
    <mergeCell ref="A2:C2"/>
    <mergeCell ref="A12:D12"/>
    <mergeCell ref="A11:D11"/>
    <mergeCell ref="A1:D1"/>
  </mergeCells>
  <printOptions/>
  <pageMargins left="0.4" right="0.52" top="0.46" bottom="0.39" header="0.32" footer="0.3"/>
  <pageSetup fitToHeight="0" fitToWidth="1" horizontalDpi="600" verticalDpi="6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3"/>
  <sheetViews>
    <sheetView view="pageBreakPreview" zoomScaleSheetLayoutView="100" zoomScalePageLayoutView="0" workbookViewId="0" topLeftCell="A1">
      <selection activeCell="G6" sqref="G6"/>
    </sheetView>
  </sheetViews>
  <sheetFormatPr defaultColWidth="9.140625" defaultRowHeight="15"/>
  <cols>
    <col min="1" max="1" width="65.421875" style="14" customWidth="1"/>
    <col min="2" max="2" width="15.00390625" style="35" customWidth="1"/>
    <col min="3" max="3" width="7.00390625" style="36" customWidth="1"/>
    <col min="4" max="4" width="6.140625" style="36" customWidth="1"/>
    <col min="5" max="5" width="7.28125" style="36" customWidth="1"/>
    <col min="6" max="6" width="5.57421875" style="36" customWidth="1"/>
    <col min="7" max="7" width="15.7109375" style="36" customWidth="1"/>
    <col min="8" max="8" width="15.28125" style="34" customWidth="1"/>
  </cols>
  <sheetData>
    <row r="1" spans="1:8" ht="82.5" customHeight="1">
      <c r="A1" s="310" t="s">
        <v>760</v>
      </c>
      <c r="B1" s="310"/>
      <c r="C1" s="310"/>
      <c r="D1" s="310"/>
      <c r="E1" s="310"/>
      <c r="F1" s="310"/>
      <c r="G1" s="310"/>
      <c r="H1" s="310"/>
    </row>
    <row r="2" spans="1:8" ht="63" customHeight="1">
      <c r="A2" s="316" t="s">
        <v>744</v>
      </c>
      <c r="B2" s="317"/>
      <c r="C2" s="317"/>
      <c r="D2" s="317"/>
      <c r="E2" s="317"/>
      <c r="F2" s="317"/>
      <c r="G2" s="317"/>
      <c r="H2" s="317"/>
    </row>
    <row r="3" ht="15.75" thickBot="1">
      <c r="H3" s="37" t="s">
        <v>291</v>
      </c>
    </row>
    <row r="4" spans="1:8" ht="15">
      <c r="A4" s="318" t="s">
        <v>344</v>
      </c>
      <c r="B4" s="320" t="s">
        <v>229</v>
      </c>
      <c r="C4" s="322" t="s">
        <v>345</v>
      </c>
      <c r="D4" s="322" t="s">
        <v>228</v>
      </c>
      <c r="E4" s="322" t="s">
        <v>179</v>
      </c>
      <c r="F4" s="322" t="s">
        <v>346</v>
      </c>
      <c r="G4" s="324" t="s">
        <v>181</v>
      </c>
      <c r="H4" s="325"/>
    </row>
    <row r="5" spans="1:8" ht="49.5" customHeight="1">
      <c r="A5" s="319"/>
      <c r="B5" s="321"/>
      <c r="C5" s="323"/>
      <c r="D5" s="323"/>
      <c r="E5" s="323"/>
      <c r="F5" s="323"/>
      <c r="G5" s="223" t="s">
        <v>696</v>
      </c>
      <c r="H5" s="223" t="s">
        <v>743</v>
      </c>
    </row>
    <row r="6" spans="1:8" ht="39" customHeight="1">
      <c r="A6" s="167" t="s">
        <v>658</v>
      </c>
      <c r="B6" s="152" t="s">
        <v>474</v>
      </c>
      <c r="C6" s="170" t="s">
        <v>216</v>
      </c>
      <c r="D6" s="170" t="s">
        <v>220</v>
      </c>
      <c r="E6" s="150"/>
      <c r="F6" s="150"/>
      <c r="G6" s="172">
        <f aca="true" t="shared" si="0" ref="G6:H10">G7</f>
        <v>500000</v>
      </c>
      <c r="H6" s="172">
        <f t="shared" si="0"/>
        <v>500000</v>
      </c>
    </row>
    <row r="7" spans="1:8" ht="15.75">
      <c r="A7" s="151" t="s">
        <v>366</v>
      </c>
      <c r="B7" s="154" t="s">
        <v>138</v>
      </c>
      <c r="C7" s="154" t="s">
        <v>216</v>
      </c>
      <c r="D7" s="154" t="s">
        <v>220</v>
      </c>
      <c r="E7" s="154"/>
      <c r="F7" s="154"/>
      <c r="G7" s="242">
        <f t="shared" si="0"/>
        <v>500000</v>
      </c>
      <c r="H7" s="174">
        <f t="shared" si="0"/>
        <v>500000</v>
      </c>
    </row>
    <row r="8" spans="1:8" ht="25.5">
      <c r="A8" s="151" t="s">
        <v>367</v>
      </c>
      <c r="B8" s="154" t="s">
        <v>137</v>
      </c>
      <c r="C8" s="154" t="s">
        <v>216</v>
      </c>
      <c r="D8" s="154" t="s">
        <v>220</v>
      </c>
      <c r="E8" s="154"/>
      <c r="F8" s="154"/>
      <c r="G8" s="242">
        <f t="shared" si="0"/>
        <v>500000</v>
      </c>
      <c r="H8" s="174">
        <f t="shared" si="0"/>
        <v>500000</v>
      </c>
    </row>
    <row r="9" spans="1:8" ht="25.5">
      <c r="A9" s="151" t="s">
        <v>368</v>
      </c>
      <c r="B9" s="154" t="s">
        <v>137</v>
      </c>
      <c r="C9" s="154" t="s">
        <v>216</v>
      </c>
      <c r="D9" s="154" t="s">
        <v>220</v>
      </c>
      <c r="E9" s="154"/>
      <c r="F9" s="154"/>
      <c r="G9" s="174">
        <f t="shared" si="0"/>
        <v>500000</v>
      </c>
      <c r="H9" s="174">
        <f t="shared" si="0"/>
        <v>500000</v>
      </c>
    </row>
    <row r="10" spans="1:8" ht="25.5">
      <c r="A10" s="153" t="s">
        <v>184</v>
      </c>
      <c r="B10" s="154" t="s">
        <v>137</v>
      </c>
      <c r="C10" s="154" t="s">
        <v>216</v>
      </c>
      <c r="D10" s="154" t="s">
        <v>220</v>
      </c>
      <c r="E10" s="154" t="s">
        <v>113</v>
      </c>
      <c r="F10" s="154"/>
      <c r="G10" s="242">
        <f t="shared" si="0"/>
        <v>500000</v>
      </c>
      <c r="H10" s="174">
        <f t="shared" si="0"/>
        <v>500000</v>
      </c>
    </row>
    <row r="11" spans="1:8" ht="25.5">
      <c r="A11" s="153" t="s">
        <v>349</v>
      </c>
      <c r="B11" s="154" t="s">
        <v>137</v>
      </c>
      <c r="C11" s="154" t="s">
        <v>216</v>
      </c>
      <c r="D11" s="154" t="s">
        <v>220</v>
      </c>
      <c r="E11" s="154" t="s">
        <v>113</v>
      </c>
      <c r="F11" s="154" t="s">
        <v>27</v>
      </c>
      <c r="G11" s="165">
        <v>500000</v>
      </c>
      <c r="H11" s="165">
        <v>500000</v>
      </c>
    </row>
    <row r="12" spans="1:8" ht="28.5">
      <c r="A12" s="166" t="s">
        <v>663</v>
      </c>
      <c r="B12" s="169" t="s">
        <v>622</v>
      </c>
      <c r="C12" s="170"/>
      <c r="D12" s="170"/>
      <c r="E12" s="170"/>
      <c r="F12" s="170"/>
      <c r="G12" s="171">
        <f aca="true" t="shared" si="1" ref="G12:H16">G13</f>
        <v>0</v>
      </c>
      <c r="H12" s="171">
        <f t="shared" si="1"/>
        <v>0</v>
      </c>
    </row>
    <row r="13" spans="1:8" ht="25.5">
      <c r="A13" s="250" t="s">
        <v>664</v>
      </c>
      <c r="B13" s="155" t="s">
        <v>624</v>
      </c>
      <c r="C13" s="154"/>
      <c r="D13" s="154"/>
      <c r="E13" s="154"/>
      <c r="F13" s="154"/>
      <c r="G13" s="242">
        <f t="shared" si="1"/>
        <v>0</v>
      </c>
      <c r="H13" s="242">
        <f t="shared" si="1"/>
        <v>0</v>
      </c>
    </row>
    <row r="14" spans="1:8" ht="15">
      <c r="A14" s="153" t="s">
        <v>183</v>
      </c>
      <c r="B14" s="155" t="s">
        <v>623</v>
      </c>
      <c r="C14" s="154"/>
      <c r="D14" s="154"/>
      <c r="E14" s="154"/>
      <c r="F14" s="154"/>
      <c r="G14" s="242">
        <f t="shared" si="1"/>
        <v>0</v>
      </c>
      <c r="H14" s="242">
        <f t="shared" si="1"/>
        <v>0</v>
      </c>
    </row>
    <row r="15" spans="1:8" ht="15">
      <c r="A15" s="250" t="s">
        <v>110</v>
      </c>
      <c r="B15" s="155" t="s">
        <v>623</v>
      </c>
      <c r="C15" s="154" t="s">
        <v>212</v>
      </c>
      <c r="D15" s="154" t="s">
        <v>403</v>
      </c>
      <c r="E15" s="154" t="s">
        <v>112</v>
      </c>
      <c r="F15" s="154"/>
      <c r="G15" s="242">
        <f t="shared" si="1"/>
        <v>0</v>
      </c>
      <c r="H15" s="242">
        <f t="shared" si="1"/>
        <v>0</v>
      </c>
    </row>
    <row r="16" spans="1:8" ht="25.5">
      <c r="A16" s="251" t="s">
        <v>184</v>
      </c>
      <c r="B16" s="155" t="s">
        <v>623</v>
      </c>
      <c r="C16" s="154" t="s">
        <v>212</v>
      </c>
      <c r="D16" s="154" t="s">
        <v>403</v>
      </c>
      <c r="E16" s="154" t="s">
        <v>113</v>
      </c>
      <c r="F16" s="154"/>
      <c r="G16" s="242">
        <f t="shared" si="1"/>
        <v>0</v>
      </c>
      <c r="H16" s="242">
        <f t="shared" si="1"/>
        <v>0</v>
      </c>
    </row>
    <row r="17" spans="1:8" ht="25.5">
      <c r="A17" s="153" t="s">
        <v>349</v>
      </c>
      <c r="B17" s="155" t="s">
        <v>623</v>
      </c>
      <c r="C17" s="154" t="s">
        <v>212</v>
      </c>
      <c r="D17" s="154" t="s">
        <v>403</v>
      </c>
      <c r="E17" s="154" t="s">
        <v>113</v>
      </c>
      <c r="F17" s="154" t="s">
        <v>27</v>
      </c>
      <c r="G17" s="252">
        <v>0</v>
      </c>
      <c r="H17" s="252">
        <v>0</v>
      </c>
    </row>
    <row r="18" spans="1:8" ht="15.75" hidden="1">
      <c r="A18" s="153"/>
      <c r="B18" s="192"/>
      <c r="C18" s="154"/>
      <c r="D18" s="154"/>
      <c r="E18" s="154"/>
      <c r="F18" s="154"/>
      <c r="G18" s="165"/>
      <c r="H18" s="165"/>
    </row>
    <row r="19" spans="1:8" ht="15.75" hidden="1">
      <c r="A19" s="153"/>
      <c r="B19" s="192"/>
      <c r="C19" s="154"/>
      <c r="D19" s="154"/>
      <c r="E19" s="154"/>
      <c r="F19" s="154"/>
      <c r="G19" s="165"/>
      <c r="H19" s="165"/>
    </row>
    <row r="20" spans="1:8" ht="15.75" hidden="1">
      <c r="A20" s="153"/>
      <c r="B20" s="192"/>
      <c r="C20" s="154"/>
      <c r="D20" s="154"/>
      <c r="E20" s="154"/>
      <c r="F20" s="154"/>
      <c r="G20" s="165"/>
      <c r="H20" s="165"/>
    </row>
    <row r="21" spans="1:8" ht="15.75" hidden="1">
      <c r="A21" s="153"/>
      <c r="B21" s="192"/>
      <c r="C21" s="154"/>
      <c r="D21" s="154"/>
      <c r="E21" s="154"/>
      <c r="F21" s="154"/>
      <c r="G21" s="165"/>
      <c r="H21" s="165"/>
    </row>
    <row r="22" spans="1:8" ht="15.75" hidden="1">
      <c r="A22" s="153"/>
      <c r="B22" s="155"/>
      <c r="C22" s="154"/>
      <c r="D22" s="154"/>
      <c r="E22" s="154"/>
      <c r="F22" s="154"/>
      <c r="G22" s="165"/>
      <c r="H22" s="165"/>
    </row>
    <row r="23" spans="1:8" ht="15.75">
      <c r="A23" s="159" t="s">
        <v>356</v>
      </c>
      <c r="B23" s="148"/>
      <c r="C23" s="146"/>
      <c r="D23" s="146"/>
      <c r="E23" s="146"/>
      <c r="F23" s="146"/>
      <c r="G23" s="175">
        <f>G12+G6</f>
        <v>500000</v>
      </c>
      <c r="H23" s="175">
        <f>H6</f>
        <v>500000</v>
      </c>
    </row>
  </sheetData>
  <sheetProtection/>
  <mergeCells count="9">
    <mergeCell ref="A1:H1"/>
    <mergeCell ref="A2:H2"/>
    <mergeCell ref="A4:A5"/>
    <mergeCell ref="B4:B5"/>
    <mergeCell ref="C4:C5"/>
    <mergeCell ref="D4:D5"/>
    <mergeCell ref="E4:E5"/>
    <mergeCell ref="F4:F5"/>
    <mergeCell ref="G4:H4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1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65.421875" style="14" customWidth="1"/>
    <col min="2" max="3" width="14.140625" style="0" customWidth="1"/>
    <col min="4" max="4" width="15.57421875" style="0" customWidth="1"/>
  </cols>
  <sheetData>
    <row r="1" spans="1:4" ht="91.5" customHeight="1">
      <c r="A1" s="283" t="s">
        <v>746</v>
      </c>
      <c r="B1" s="283"/>
      <c r="C1" s="283"/>
      <c r="D1" s="283"/>
    </row>
    <row r="2" spans="1:4" ht="49.5" customHeight="1">
      <c r="A2" s="316" t="s">
        <v>745</v>
      </c>
      <c r="B2" s="316"/>
      <c r="C2" s="316"/>
      <c r="D2" s="316"/>
    </row>
    <row r="4" spans="1:4" ht="15" customHeight="1">
      <c r="A4" s="326" t="s">
        <v>344</v>
      </c>
      <c r="B4" s="327" t="s">
        <v>181</v>
      </c>
      <c r="C4" s="328"/>
      <c r="D4" s="329"/>
    </row>
    <row r="5" spans="1:4" ht="49.5" customHeight="1">
      <c r="A5" s="326"/>
      <c r="B5" s="236" t="s">
        <v>670</v>
      </c>
      <c r="C5" s="236" t="s">
        <v>694</v>
      </c>
      <c r="D5" s="236" t="s">
        <v>738</v>
      </c>
    </row>
    <row r="6" spans="1:4" ht="54" customHeight="1">
      <c r="A6" s="237" t="s">
        <v>600</v>
      </c>
      <c r="B6" s="171">
        <f>B7</f>
        <v>0</v>
      </c>
      <c r="C6" s="171">
        <f>C7</f>
        <v>0</v>
      </c>
      <c r="D6" s="171">
        <f>D7</f>
        <v>0</v>
      </c>
    </row>
    <row r="7" spans="1:4" ht="54" customHeight="1">
      <c r="A7" s="238" t="s">
        <v>674</v>
      </c>
      <c r="B7" s="174"/>
      <c r="C7" s="174"/>
      <c r="D7" s="174"/>
    </row>
    <row r="8" spans="1:4" ht="54" customHeight="1">
      <c r="A8" s="239" t="s">
        <v>602</v>
      </c>
      <c r="B8" s="174"/>
      <c r="C8" s="174"/>
      <c r="D8" s="174"/>
    </row>
    <row r="9" spans="1:4" ht="54" customHeight="1">
      <c r="A9" s="240" t="s">
        <v>601</v>
      </c>
      <c r="B9" s="172">
        <f aca="true" t="shared" si="0" ref="B9:D10">B10</f>
        <v>0</v>
      </c>
      <c r="C9" s="172">
        <f t="shared" si="0"/>
        <v>0</v>
      </c>
      <c r="D9" s="172">
        <f t="shared" si="0"/>
        <v>0</v>
      </c>
    </row>
    <row r="10" spans="1:4" ht="54" customHeight="1">
      <c r="A10" s="241" t="s">
        <v>603</v>
      </c>
      <c r="B10" s="174">
        <f>B11</f>
        <v>0</v>
      </c>
      <c r="C10" s="174">
        <f t="shared" si="0"/>
        <v>0</v>
      </c>
      <c r="D10" s="174">
        <f t="shared" si="0"/>
        <v>0</v>
      </c>
    </row>
    <row r="11" spans="1:4" ht="54" customHeight="1">
      <c r="A11" s="241" t="s">
        <v>604</v>
      </c>
      <c r="B11" s="174"/>
      <c r="C11" s="174"/>
      <c r="D11" s="174"/>
    </row>
  </sheetData>
  <sheetProtection/>
  <mergeCells count="4">
    <mergeCell ref="A1:D1"/>
    <mergeCell ref="A2:D2"/>
    <mergeCell ref="A4:A5"/>
    <mergeCell ref="B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tabSelected="1" zoomScalePageLayoutView="0" workbookViewId="0" topLeftCell="A1">
      <selection activeCell="A2" sqref="A2:B2"/>
    </sheetView>
  </sheetViews>
  <sheetFormatPr defaultColWidth="9.140625" defaultRowHeight="15"/>
  <cols>
    <col min="1" max="1" width="27.7109375" style="0" customWidth="1"/>
    <col min="2" max="2" width="74.57421875" style="0" customWidth="1"/>
  </cols>
  <sheetData>
    <row r="1" spans="1:2" ht="96.75" customHeight="1">
      <c r="A1" s="279" t="s">
        <v>747</v>
      </c>
      <c r="B1" s="280"/>
    </row>
    <row r="2" spans="1:2" ht="15">
      <c r="A2" s="279" t="s">
        <v>761</v>
      </c>
      <c r="B2" s="280"/>
    </row>
    <row r="3" spans="1:2" ht="43.5" customHeight="1">
      <c r="A3" s="330" t="s">
        <v>697</v>
      </c>
      <c r="B3" s="331"/>
    </row>
    <row r="4" ht="15.75" thickBot="1"/>
    <row r="5" spans="1:2" ht="39" customHeight="1" thickBot="1">
      <c r="A5" s="265" t="s">
        <v>23</v>
      </c>
      <c r="B5" s="266" t="s">
        <v>170</v>
      </c>
    </row>
    <row r="6" spans="1:2" ht="50.25" customHeight="1" thickBot="1">
      <c r="A6" s="267" t="s">
        <v>363</v>
      </c>
      <c r="B6" s="268" t="s">
        <v>698</v>
      </c>
    </row>
    <row r="7" spans="1:2" ht="36" customHeight="1" thickBot="1">
      <c r="A7" s="267" t="s">
        <v>75</v>
      </c>
      <c r="B7" s="268" t="s">
        <v>364</v>
      </c>
    </row>
    <row r="8" spans="1:2" ht="45.75" customHeight="1" thickBot="1">
      <c r="A8" s="267" t="s">
        <v>411</v>
      </c>
      <c r="B8" s="268" t="s">
        <v>699</v>
      </c>
    </row>
  </sheetData>
  <sheetProtection/>
  <mergeCells count="3">
    <mergeCell ref="A1:B1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6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  <col min="4" max="4" width="19.28125" style="0" customWidth="1"/>
  </cols>
  <sheetData>
    <row r="1" spans="1:5" ht="87.75" customHeight="1">
      <c r="A1" s="272" t="s">
        <v>749</v>
      </c>
      <c r="B1" s="272"/>
      <c r="C1" s="272"/>
      <c r="D1" s="272"/>
      <c r="E1" s="2"/>
    </row>
    <row r="2" spans="1:3" ht="32.25" customHeight="1">
      <c r="A2" s="276" t="s">
        <v>719</v>
      </c>
      <c r="B2" s="276"/>
      <c r="C2" s="276"/>
    </row>
    <row r="3" ht="15">
      <c r="C3" s="1" t="s">
        <v>291</v>
      </c>
    </row>
    <row r="4" spans="1:4" ht="15.75" customHeight="1">
      <c r="A4" s="274" t="s">
        <v>419</v>
      </c>
      <c r="B4" s="274" t="s">
        <v>420</v>
      </c>
      <c r="C4" s="205" t="s">
        <v>421</v>
      </c>
      <c r="D4" s="205" t="s">
        <v>421</v>
      </c>
    </row>
    <row r="5" spans="1:4" ht="17.25" customHeight="1">
      <c r="A5" s="274"/>
      <c r="B5" s="274"/>
      <c r="C5" s="205" t="s">
        <v>689</v>
      </c>
      <c r="D5" s="205" t="s">
        <v>717</v>
      </c>
    </row>
    <row r="6" spans="1:4" ht="47.25" customHeight="1">
      <c r="A6" s="207" t="s">
        <v>422</v>
      </c>
      <c r="B6" s="207" t="s">
        <v>423</v>
      </c>
      <c r="C6" s="230">
        <f>C12</f>
        <v>0</v>
      </c>
      <c r="D6" s="247">
        <f>D12</f>
        <v>0</v>
      </c>
    </row>
    <row r="7" spans="1:4" ht="43.5" customHeight="1">
      <c r="A7" s="207" t="s">
        <v>424</v>
      </c>
      <c r="B7" s="207" t="s">
        <v>425</v>
      </c>
      <c r="C7" s="208" t="s">
        <v>418</v>
      </c>
      <c r="D7" s="209" t="s">
        <v>418</v>
      </c>
    </row>
    <row r="8" spans="1:4" ht="49.5" customHeight="1">
      <c r="A8" s="207" t="s">
        <v>426</v>
      </c>
      <c r="B8" s="207" t="s">
        <v>644</v>
      </c>
      <c r="C8" s="208" t="s">
        <v>418</v>
      </c>
      <c r="D8" s="209" t="s">
        <v>418</v>
      </c>
    </row>
    <row r="9" spans="1:4" ht="48" customHeight="1">
      <c r="A9" s="210" t="s">
        <v>427</v>
      </c>
      <c r="B9" s="210" t="s">
        <v>643</v>
      </c>
      <c r="C9" s="211" t="s">
        <v>418</v>
      </c>
      <c r="D9" s="209" t="s">
        <v>418</v>
      </c>
    </row>
    <row r="10" spans="1:4" ht="60.75" customHeight="1">
      <c r="A10" s="207" t="s">
        <v>428</v>
      </c>
      <c r="B10" s="207" t="s">
        <v>648</v>
      </c>
      <c r="C10" s="208" t="s">
        <v>418</v>
      </c>
      <c r="D10" s="209" t="s">
        <v>418</v>
      </c>
    </row>
    <row r="11" spans="1:4" ht="63.75" customHeight="1">
      <c r="A11" s="210" t="s">
        <v>430</v>
      </c>
      <c r="B11" s="210" t="s">
        <v>647</v>
      </c>
      <c r="C11" s="211" t="s">
        <v>418</v>
      </c>
      <c r="D11" s="209" t="s">
        <v>418</v>
      </c>
    </row>
    <row r="12" spans="1:4" ht="47.25" customHeight="1">
      <c r="A12" s="207" t="s">
        <v>432</v>
      </c>
      <c r="B12" s="207" t="s">
        <v>433</v>
      </c>
      <c r="C12" s="230">
        <f>C13</f>
        <v>0</v>
      </c>
      <c r="D12" s="247">
        <f>D13</f>
        <v>0</v>
      </c>
    </row>
    <row r="13" spans="1:4" ht="65.25" customHeight="1">
      <c r="A13" s="207" t="s">
        <v>434</v>
      </c>
      <c r="B13" s="207" t="s">
        <v>645</v>
      </c>
      <c r="C13" s="230">
        <f>C14</f>
        <v>0</v>
      </c>
      <c r="D13" s="247">
        <v>0</v>
      </c>
    </row>
    <row r="14" spans="1:4" ht="75">
      <c r="A14" s="210" t="s">
        <v>435</v>
      </c>
      <c r="B14" s="210" t="s">
        <v>646</v>
      </c>
      <c r="C14" s="231">
        <v>0</v>
      </c>
      <c r="D14" s="233">
        <v>0</v>
      </c>
    </row>
    <row r="15" spans="1:4" ht="71.25">
      <c r="A15" s="207" t="s">
        <v>436</v>
      </c>
      <c r="B15" s="207" t="s">
        <v>437</v>
      </c>
      <c r="C15" s="231">
        <f>C16</f>
        <v>0</v>
      </c>
      <c r="D15" s="233">
        <f>D16</f>
        <v>0</v>
      </c>
    </row>
    <row r="16" spans="1:4" ht="64.5" customHeight="1">
      <c r="A16" s="210" t="s">
        <v>438</v>
      </c>
      <c r="B16" s="210" t="s">
        <v>439</v>
      </c>
      <c r="C16" s="231">
        <v>0</v>
      </c>
      <c r="D16" s="233">
        <v>0</v>
      </c>
    </row>
    <row r="17" spans="1:4" ht="33" customHeight="1">
      <c r="A17" s="207" t="s">
        <v>440</v>
      </c>
      <c r="B17" s="207" t="s">
        <v>441</v>
      </c>
      <c r="C17" s="230">
        <f>SUM(C26)</f>
        <v>121355</v>
      </c>
      <c r="D17" s="230">
        <f>SUM(D26)</f>
        <v>124095</v>
      </c>
    </row>
    <row r="18" spans="1:4" ht="31.5" customHeight="1">
      <c r="A18" s="207" t="s">
        <v>442</v>
      </c>
      <c r="B18" s="207" t="s">
        <v>443</v>
      </c>
      <c r="C18" s="230">
        <f aca="true" t="shared" si="0" ref="C18:D20">C19</f>
        <v>-9488842</v>
      </c>
      <c r="D18" s="230">
        <f t="shared" si="0"/>
        <v>-9558642</v>
      </c>
    </row>
    <row r="19" spans="1:4" ht="32.25" customHeight="1">
      <c r="A19" s="210" t="s">
        <v>444</v>
      </c>
      <c r="B19" s="210" t="s">
        <v>445</v>
      </c>
      <c r="C19" s="231">
        <f t="shared" si="0"/>
        <v>-9488842</v>
      </c>
      <c r="D19" s="233">
        <f t="shared" si="0"/>
        <v>-9558642</v>
      </c>
    </row>
    <row r="20" spans="1:4" ht="33" customHeight="1">
      <c r="A20" s="210" t="s">
        <v>446</v>
      </c>
      <c r="B20" s="210" t="s">
        <v>447</v>
      </c>
      <c r="C20" s="231">
        <f t="shared" si="0"/>
        <v>-9488842</v>
      </c>
      <c r="D20" s="233">
        <f t="shared" si="0"/>
        <v>-9558642</v>
      </c>
    </row>
    <row r="21" spans="1:4" ht="39" customHeight="1">
      <c r="A21" s="210" t="s">
        <v>448</v>
      </c>
      <c r="B21" s="210" t="s">
        <v>449</v>
      </c>
      <c r="C21" s="231">
        <v>-9488842</v>
      </c>
      <c r="D21" s="233">
        <v>-9558642</v>
      </c>
    </row>
    <row r="22" spans="1:4" ht="33" customHeight="1">
      <c r="A22" s="207" t="s">
        <v>450</v>
      </c>
      <c r="B22" s="207" t="s">
        <v>453</v>
      </c>
      <c r="C22" s="230">
        <f aca="true" t="shared" si="1" ref="C22:D24">C23</f>
        <v>9610197</v>
      </c>
      <c r="D22" s="230">
        <f t="shared" si="1"/>
        <v>9682737</v>
      </c>
    </row>
    <row r="23" spans="1:4" ht="36" customHeight="1">
      <c r="A23" s="210" t="s">
        <v>454</v>
      </c>
      <c r="B23" s="210" t="s">
        <v>455</v>
      </c>
      <c r="C23" s="231">
        <f t="shared" si="1"/>
        <v>9610197</v>
      </c>
      <c r="D23" s="231">
        <f t="shared" si="1"/>
        <v>9682737</v>
      </c>
    </row>
    <row r="24" spans="1:4" ht="33.75" customHeight="1">
      <c r="A24" s="210" t="s">
        <v>456</v>
      </c>
      <c r="B24" s="210" t="s">
        <v>457</v>
      </c>
      <c r="C24" s="231">
        <f t="shared" si="1"/>
        <v>9610197</v>
      </c>
      <c r="D24" s="231">
        <f t="shared" si="1"/>
        <v>9682737</v>
      </c>
    </row>
    <row r="25" spans="1:4" ht="34.5" customHeight="1">
      <c r="A25" s="210" t="s">
        <v>458</v>
      </c>
      <c r="B25" s="210" t="s">
        <v>459</v>
      </c>
      <c r="C25" s="231">
        <v>9610197</v>
      </c>
      <c r="D25" s="233">
        <v>9682737</v>
      </c>
    </row>
    <row r="26" spans="1:4" ht="21.75" customHeight="1">
      <c r="A26" s="275" t="s">
        <v>460</v>
      </c>
      <c r="B26" s="275"/>
      <c r="C26" s="230">
        <f>(C22-(-C18))</f>
        <v>121355</v>
      </c>
      <c r="D26" s="230">
        <f>(D22-(-D18))</f>
        <v>124095</v>
      </c>
    </row>
  </sheetData>
  <sheetProtection/>
  <mergeCells count="5">
    <mergeCell ref="A26:B26"/>
    <mergeCell ref="A1:D1"/>
    <mergeCell ref="A2:C2"/>
    <mergeCell ref="A4:A5"/>
    <mergeCell ref="B4:B5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7"/>
  <sheetViews>
    <sheetView view="pageBreakPreview"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1" spans="1:2" ht="87" customHeight="1">
      <c r="A1" s="279" t="s">
        <v>750</v>
      </c>
      <c r="B1" s="280"/>
    </row>
    <row r="2" spans="1:2" ht="77.25" customHeight="1">
      <c r="A2" s="277" t="s">
        <v>371</v>
      </c>
      <c r="B2" s="278"/>
    </row>
    <row r="3" spans="1:2" ht="15">
      <c r="A3" s="212"/>
      <c r="B3" s="212"/>
    </row>
    <row r="4" spans="1:2" ht="34.5" customHeight="1">
      <c r="A4" s="205" t="s">
        <v>23</v>
      </c>
      <c r="B4" s="205" t="s">
        <v>170</v>
      </c>
    </row>
    <row r="5" spans="1:2" ht="50.25" customHeight="1">
      <c r="A5" s="213" t="s">
        <v>363</v>
      </c>
      <c r="B5" s="70" t="s">
        <v>165</v>
      </c>
    </row>
    <row r="6" spans="1:2" ht="23.25" customHeight="1">
      <c r="A6" s="213" t="s">
        <v>167</v>
      </c>
      <c r="B6" s="70" t="s">
        <v>364</v>
      </c>
    </row>
    <row r="7" spans="1:2" ht="48.75" customHeight="1">
      <c r="A7" s="213" t="s">
        <v>168</v>
      </c>
      <c r="B7" s="70" t="s">
        <v>166</v>
      </c>
    </row>
  </sheetData>
  <sheetProtection/>
  <mergeCells count="2">
    <mergeCell ref="A2:B2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6.00390625" style="32" customWidth="1"/>
    <col min="2" max="2" width="74.00390625" style="32" customWidth="1"/>
    <col min="3" max="3" width="16.28125" style="33" customWidth="1"/>
  </cols>
  <sheetData>
    <row r="1" spans="1:3" ht="84" customHeight="1">
      <c r="A1" s="283" t="s">
        <v>751</v>
      </c>
      <c r="B1" s="284"/>
      <c r="C1" s="284"/>
    </row>
    <row r="2" spans="1:3" ht="30.75" customHeight="1">
      <c r="A2" s="285" t="s">
        <v>726</v>
      </c>
      <c r="B2" s="286"/>
      <c r="C2" s="286"/>
    </row>
    <row r="3" ht="15" customHeight="1" thickBot="1">
      <c r="C3" s="160" t="s">
        <v>169</v>
      </c>
    </row>
    <row r="4" spans="1:3" ht="17.25" customHeight="1">
      <c r="A4" s="214" t="s">
        <v>61</v>
      </c>
      <c r="B4" s="287" t="s">
        <v>63</v>
      </c>
      <c r="C4" s="289" t="s">
        <v>665</v>
      </c>
    </row>
    <row r="5" spans="1:3" ht="33.75" customHeight="1">
      <c r="A5" s="215" t="s">
        <v>62</v>
      </c>
      <c r="B5" s="288"/>
      <c r="C5" s="289"/>
    </row>
    <row r="6" spans="1:3" ht="24" customHeight="1">
      <c r="A6" s="67" t="s">
        <v>64</v>
      </c>
      <c r="B6" s="80" t="s">
        <v>469</v>
      </c>
      <c r="C6" s="29">
        <f>C7+C12+C25+C35+C37+C18+C22+C41</f>
        <v>2198300</v>
      </c>
    </row>
    <row r="7" spans="1:3" ht="20.25" customHeight="1">
      <c r="A7" s="69" t="s">
        <v>65</v>
      </c>
      <c r="B7" s="82" t="s">
        <v>66</v>
      </c>
      <c r="C7" s="31">
        <f>C8</f>
        <v>1578100</v>
      </c>
    </row>
    <row r="8" spans="1:3" ht="21.75" customHeight="1">
      <c r="A8" s="67" t="s">
        <v>67</v>
      </c>
      <c r="B8" s="80" t="s">
        <v>68</v>
      </c>
      <c r="C8" s="29">
        <f>C9+C10+C11</f>
        <v>1578100</v>
      </c>
    </row>
    <row r="9" spans="1:3" s="26" customFormat="1" ht="73.5" customHeight="1">
      <c r="A9" s="68" t="s">
        <v>69</v>
      </c>
      <c r="B9" s="81" t="s">
        <v>486</v>
      </c>
      <c r="C9" s="30">
        <v>1535100</v>
      </c>
    </row>
    <row r="10" spans="1:3" s="26" customFormat="1" ht="56.25" customHeight="1">
      <c r="A10" s="68" t="s">
        <v>70</v>
      </c>
      <c r="B10" s="81" t="s">
        <v>720</v>
      </c>
      <c r="C10" s="30">
        <v>43000</v>
      </c>
    </row>
    <row r="11" spans="1:3" s="26" customFormat="1" ht="0.75" customHeight="1">
      <c r="A11" s="68" t="s">
        <v>70</v>
      </c>
      <c r="B11" s="81" t="s">
        <v>487</v>
      </c>
      <c r="C11" s="30">
        <v>0</v>
      </c>
    </row>
    <row r="12" spans="1:3" s="26" customFormat="1" ht="39.75" customHeight="1">
      <c r="A12" s="69" t="s">
        <v>463</v>
      </c>
      <c r="B12" s="82" t="s">
        <v>464</v>
      </c>
      <c r="C12" s="29">
        <f>C13</f>
        <v>204200</v>
      </c>
    </row>
    <row r="13" spans="1:3" s="26" customFormat="1" ht="39.75" customHeight="1">
      <c r="A13" s="70" t="s">
        <v>296</v>
      </c>
      <c r="B13" s="83" t="s">
        <v>297</v>
      </c>
      <c r="C13" s="30">
        <f>C14+C15+C16+C21</f>
        <v>204200</v>
      </c>
    </row>
    <row r="14" spans="1:3" s="26" customFormat="1" ht="96" customHeight="1">
      <c r="A14" s="68" t="s">
        <v>535</v>
      </c>
      <c r="B14" s="81" t="s">
        <v>625</v>
      </c>
      <c r="C14" s="30">
        <v>94300</v>
      </c>
    </row>
    <row r="15" spans="1:3" s="26" customFormat="1" ht="113.25" customHeight="1">
      <c r="A15" s="68" t="s">
        <v>534</v>
      </c>
      <c r="B15" s="81" t="s">
        <v>626</v>
      </c>
      <c r="C15" s="30">
        <v>700</v>
      </c>
    </row>
    <row r="16" spans="1:3" s="26" customFormat="1" ht="96.75" customHeight="1">
      <c r="A16" s="68" t="s">
        <v>533</v>
      </c>
      <c r="B16" s="81" t="s">
        <v>627</v>
      </c>
      <c r="C16" s="30">
        <v>124200</v>
      </c>
    </row>
    <row r="17" spans="1:3" s="26" customFormat="1" ht="96.75" customHeight="1" hidden="1">
      <c r="A17" s="68" t="s">
        <v>532</v>
      </c>
      <c r="B17" s="81" t="s">
        <v>628</v>
      </c>
      <c r="C17" s="30">
        <v>0</v>
      </c>
    </row>
    <row r="18" spans="1:3" s="26" customFormat="1" ht="34.5" customHeight="1" hidden="1">
      <c r="A18" s="69" t="s">
        <v>536</v>
      </c>
      <c r="B18" s="82" t="s">
        <v>537</v>
      </c>
      <c r="C18" s="31">
        <f>C19</f>
        <v>0</v>
      </c>
    </row>
    <row r="19" spans="1:3" s="26" customFormat="1" ht="29.25" customHeight="1" hidden="1">
      <c r="A19" s="67" t="s">
        <v>538</v>
      </c>
      <c r="B19" s="80" t="s">
        <v>540</v>
      </c>
      <c r="C19" s="29">
        <f>C20</f>
        <v>0</v>
      </c>
    </row>
    <row r="20" spans="1:3" s="26" customFormat="1" ht="9.75" customHeight="1" hidden="1">
      <c r="A20" s="68" t="s">
        <v>539</v>
      </c>
      <c r="B20" s="81" t="s">
        <v>540</v>
      </c>
      <c r="C20" s="30">
        <v>0</v>
      </c>
    </row>
    <row r="21" spans="1:3" s="26" customFormat="1" ht="77.25" customHeight="1">
      <c r="A21" s="68" t="s">
        <v>532</v>
      </c>
      <c r="B21" s="81" t="s">
        <v>315</v>
      </c>
      <c r="C21" s="30">
        <v>-15000</v>
      </c>
    </row>
    <row r="22" spans="1:3" s="26" customFormat="1" ht="24.75" customHeight="1" thickBot="1">
      <c r="A22" s="259" t="s">
        <v>690</v>
      </c>
      <c r="B22" s="260" t="s">
        <v>537</v>
      </c>
      <c r="C22" s="261">
        <f>C23</f>
        <v>0</v>
      </c>
    </row>
    <row r="23" spans="1:3" s="26" customFormat="1" ht="26.25" customHeight="1" thickBot="1">
      <c r="A23" s="262" t="s">
        <v>691</v>
      </c>
      <c r="B23" s="263" t="s">
        <v>540</v>
      </c>
      <c r="C23" s="264">
        <f>C24</f>
        <v>0</v>
      </c>
    </row>
    <row r="24" spans="1:3" s="26" customFormat="1" ht="24.75" customHeight="1" thickBot="1">
      <c r="A24" s="262" t="s">
        <v>692</v>
      </c>
      <c r="B24" s="263" t="s">
        <v>540</v>
      </c>
      <c r="C24" s="264">
        <v>0</v>
      </c>
    </row>
    <row r="25" spans="1:3" ht="19.5" customHeight="1">
      <c r="A25" s="69" t="s">
        <v>71</v>
      </c>
      <c r="B25" s="82" t="s">
        <v>72</v>
      </c>
      <c r="C25" s="31">
        <f>C26+C28</f>
        <v>415000</v>
      </c>
    </row>
    <row r="26" spans="1:3" ht="19.5" customHeight="1">
      <c r="A26" s="67" t="s">
        <v>73</v>
      </c>
      <c r="B26" s="80" t="s">
        <v>74</v>
      </c>
      <c r="C26" s="29">
        <f>C27</f>
        <v>50000</v>
      </c>
    </row>
    <row r="27" spans="1:3" s="26" customFormat="1" ht="54" customHeight="1">
      <c r="A27" s="68" t="s">
        <v>75</v>
      </c>
      <c r="B27" s="81" t="s">
        <v>496</v>
      </c>
      <c r="C27" s="30">
        <v>50000</v>
      </c>
    </row>
    <row r="28" spans="1:3" ht="18.75" customHeight="1">
      <c r="A28" s="67" t="s">
        <v>76</v>
      </c>
      <c r="B28" s="80" t="s">
        <v>77</v>
      </c>
      <c r="C28" s="29">
        <f>C29+C31</f>
        <v>365000</v>
      </c>
    </row>
    <row r="29" spans="1:3" ht="27.75" customHeight="1">
      <c r="A29" s="68" t="s">
        <v>412</v>
      </c>
      <c r="B29" s="80" t="s">
        <v>163</v>
      </c>
      <c r="C29" s="29">
        <f>C30</f>
        <v>256000</v>
      </c>
    </row>
    <row r="30" spans="1:3" s="26" customFormat="1" ht="33" customHeight="1">
      <c r="A30" s="68" t="s">
        <v>411</v>
      </c>
      <c r="B30" s="81" t="s">
        <v>467</v>
      </c>
      <c r="C30" s="30">
        <v>256000</v>
      </c>
    </row>
    <row r="31" spans="1:3" ht="27" customHeight="1">
      <c r="A31" s="68" t="s">
        <v>414</v>
      </c>
      <c r="B31" s="80" t="s">
        <v>162</v>
      </c>
      <c r="C31" s="29">
        <f>C32</f>
        <v>109000</v>
      </c>
    </row>
    <row r="32" spans="1:3" s="26" customFormat="1" ht="38.25" customHeight="1">
      <c r="A32" s="68" t="s">
        <v>413</v>
      </c>
      <c r="B32" s="81" t="s">
        <v>468</v>
      </c>
      <c r="C32" s="30">
        <v>109000</v>
      </c>
    </row>
    <row r="33" spans="1:3" s="26" customFormat="1" ht="52.5" customHeight="1" hidden="1">
      <c r="A33" s="72" t="s">
        <v>298</v>
      </c>
      <c r="B33" s="84" t="s">
        <v>299</v>
      </c>
      <c r="C33" s="30">
        <f>C34</f>
        <v>0</v>
      </c>
    </row>
    <row r="34" spans="1:3" s="26" customFormat="1" ht="85.5" customHeight="1" hidden="1">
      <c r="A34" s="70" t="s">
        <v>300</v>
      </c>
      <c r="B34" s="83" t="s">
        <v>301</v>
      </c>
      <c r="C34" s="30">
        <f>C35</f>
        <v>0</v>
      </c>
    </row>
    <row r="35" spans="1:3" s="26" customFormat="1" ht="81" customHeight="1" hidden="1">
      <c r="A35" s="55" t="s">
        <v>343</v>
      </c>
      <c r="B35" s="85" t="s">
        <v>302</v>
      </c>
      <c r="C35" s="30">
        <f>C36</f>
        <v>0</v>
      </c>
    </row>
    <row r="36" spans="1:3" s="26" customFormat="1" ht="62.25" customHeight="1" hidden="1">
      <c r="A36" s="55" t="s">
        <v>13</v>
      </c>
      <c r="B36" s="85" t="s">
        <v>303</v>
      </c>
      <c r="C36" s="30"/>
    </row>
    <row r="37" spans="1:3" s="26" customFormat="1" ht="0.75" customHeight="1">
      <c r="A37" s="69" t="s">
        <v>328</v>
      </c>
      <c r="B37" s="129" t="s">
        <v>329</v>
      </c>
      <c r="C37" s="31">
        <f>C40</f>
        <v>0</v>
      </c>
    </row>
    <row r="38" spans="1:3" s="26" customFormat="1" ht="62.25" customHeight="1" hidden="1">
      <c r="A38" s="70" t="s">
        <v>304</v>
      </c>
      <c r="B38" s="227" t="s">
        <v>305</v>
      </c>
      <c r="C38" s="30">
        <f>C39</f>
        <v>0</v>
      </c>
    </row>
    <row r="39" spans="1:3" s="26" customFormat="1" ht="76.5" customHeight="1" hidden="1">
      <c r="A39" s="70" t="s">
        <v>306</v>
      </c>
      <c r="B39" s="228" t="s">
        <v>307</v>
      </c>
      <c r="C39" s="30">
        <f>C40</f>
        <v>0</v>
      </c>
    </row>
    <row r="40" spans="1:3" s="26" customFormat="1" ht="78" customHeight="1" hidden="1">
      <c r="A40" s="68" t="s">
        <v>17</v>
      </c>
      <c r="B40" s="229" t="s">
        <v>330</v>
      </c>
      <c r="C40" s="30">
        <v>0</v>
      </c>
    </row>
    <row r="41" spans="1:3" s="26" customFormat="1" ht="30" customHeight="1" thickBot="1">
      <c r="A41" s="259" t="s">
        <v>721</v>
      </c>
      <c r="B41" s="260" t="s">
        <v>722</v>
      </c>
      <c r="C41" s="261">
        <f>C42</f>
        <v>1000</v>
      </c>
    </row>
    <row r="42" spans="1:3" s="26" customFormat="1" ht="54" customHeight="1" thickBot="1">
      <c r="A42" s="262" t="s">
        <v>723</v>
      </c>
      <c r="B42" s="263" t="s">
        <v>724</v>
      </c>
      <c r="C42" s="264">
        <f>C43</f>
        <v>1000</v>
      </c>
    </row>
    <row r="43" spans="1:3" s="26" customFormat="1" ht="78" customHeight="1" thickBot="1">
      <c r="A43" s="262" t="s">
        <v>542</v>
      </c>
      <c r="B43" s="263" t="s">
        <v>725</v>
      </c>
      <c r="C43" s="264">
        <v>1000</v>
      </c>
    </row>
    <row r="44" spans="1:3" s="4" customFormat="1" ht="23.25" customHeight="1">
      <c r="A44" s="130" t="s">
        <v>78</v>
      </c>
      <c r="B44" s="131" t="s">
        <v>79</v>
      </c>
      <c r="C44" s="132">
        <f>C45</f>
        <v>17589523</v>
      </c>
    </row>
    <row r="45" spans="1:3" s="14" customFormat="1" ht="35.25" customHeight="1">
      <c r="A45" s="67" t="s">
        <v>80</v>
      </c>
      <c r="B45" s="80" t="s">
        <v>81</v>
      </c>
      <c r="C45" s="29">
        <f>C46+C53+C68+C74</f>
        <v>17589523</v>
      </c>
    </row>
    <row r="46" spans="1:3" ht="34.5" customHeight="1">
      <c r="A46" s="67" t="s">
        <v>513</v>
      </c>
      <c r="B46" s="80" t="s">
        <v>164</v>
      </c>
      <c r="C46" s="29">
        <f>C47+C49+C51</f>
        <v>6785000</v>
      </c>
    </row>
    <row r="47" spans="1:3" ht="33.75" customHeight="1">
      <c r="A47" s="68" t="s">
        <v>556</v>
      </c>
      <c r="B47" s="81" t="s">
        <v>83</v>
      </c>
      <c r="C47" s="30">
        <f>C48</f>
        <v>6785000</v>
      </c>
    </row>
    <row r="48" spans="1:3" s="26" customFormat="1" ht="30.75" customHeight="1">
      <c r="A48" s="68" t="s">
        <v>555</v>
      </c>
      <c r="B48" s="81" t="s">
        <v>557</v>
      </c>
      <c r="C48" s="30">
        <v>6785000</v>
      </c>
    </row>
    <row r="49" spans="1:3" s="26" customFormat="1" ht="35.25" customHeight="1">
      <c r="A49" s="76" t="s">
        <v>514</v>
      </c>
      <c r="B49" s="84" t="s">
        <v>87</v>
      </c>
      <c r="C49" s="29">
        <v>0</v>
      </c>
    </row>
    <row r="50" spans="1:3" s="26" customFormat="1" ht="33" customHeight="1">
      <c r="A50" s="70" t="s">
        <v>509</v>
      </c>
      <c r="B50" s="83" t="s">
        <v>86</v>
      </c>
      <c r="C50" s="30">
        <v>0</v>
      </c>
    </row>
    <row r="51" spans="1:3" s="26" customFormat="1" ht="33" customHeight="1">
      <c r="A51" s="72" t="s">
        <v>677</v>
      </c>
      <c r="B51" s="84" t="s">
        <v>678</v>
      </c>
      <c r="C51" s="29">
        <f>C52</f>
        <v>0</v>
      </c>
    </row>
    <row r="52" spans="1:3" s="26" customFormat="1" ht="33" customHeight="1">
      <c r="A52" s="70" t="s">
        <v>573</v>
      </c>
      <c r="B52" s="83" t="s">
        <v>574</v>
      </c>
      <c r="C52" s="30">
        <v>0</v>
      </c>
    </row>
    <row r="53" spans="1:3" s="26" customFormat="1" ht="36" customHeight="1">
      <c r="A53" s="72" t="s">
        <v>708</v>
      </c>
      <c r="B53" s="84" t="s">
        <v>309</v>
      </c>
      <c r="C53" s="29">
        <f>C54+C57+C60+C66+C62+C64</f>
        <v>1057923</v>
      </c>
    </row>
    <row r="54" spans="1:3" s="26" customFormat="1" ht="22.5" customHeight="1" hidden="1">
      <c r="A54" s="77" t="s">
        <v>331</v>
      </c>
      <c r="B54" s="86" t="s">
        <v>332</v>
      </c>
      <c r="C54" s="30">
        <f>C55</f>
        <v>0</v>
      </c>
    </row>
    <row r="55" spans="1:7" s="26" customFormat="1" ht="100.5" customHeight="1" hidden="1">
      <c r="A55" s="77" t="s">
        <v>333</v>
      </c>
      <c r="B55" s="86" t="s">
        <v>334</v>
      </c>
      <c r="C55" s="78">
        <f>C56</f>
        <v>0</v>
      </c>
      <c r="D55" s="38"/>
      <c r="E55" s="38"/>
      <c r="F55" s="38"/>
      <c r="G55" s="38"/>
    </row>
    <row r="56" spans="1:7" s="26" customFormat="1" ht="68.25" customHeight="1" hidden="1">
      <c r="A56" s="77" t="s">
        <v>321</v>
      </c>
      <c r="B56" s="86" t="s">
        <v>316</v>
      </c>
      <c r="C56" s="78"/>
      <c r="D56" s="38"/>
      <c r="E56" s="38"/>
      <c r="F56" s="38"/>
      <c r="G56" s="38"/>
    </row>
    <row r="57" spans="1:7" s="26" customFormat="1" ht="66.75" customHeight="1" hidden="1">
      <c r="A57" s="77" t="s">
        <v>335</v>
      </c>
      <c r="B57" s="86" t="s">
        <v>336</v>
      </c>
      <c r="C57" s="78">
        <f>C58</f>
        <v>0</v>
      </c>
      <c r="D57" s="38"/>
      <c r="E57" s="38"/>
      <c r="F57" s="38"/>
      <c r="G57" s="38"/>
    </row>
    <row r="58" spans="1:7" s="26" customFormat="1" ht="52.5" customHeight="1" hidden="1">
      <c r="A58" s="77" t="s">
        <v>337</v>
      </c>
      <c r="B58" s="86" t="s">
        <v>338</v>
      </c>
      <c r="C58" s="78">
        <f>C59</f>
        <v>0</v>
      </c>
      <c r="D58" s="38"/>
      <c r="E58" s="39"/>
      <c r="F58" s="40"/>
      <c r="G58" s="41"/>
    </row>
    <row r="59" spans="1:7" s="26" customFormat="1" ht="53.25" customHeight="1" hidden="1">
      <c r="A59" s="77" t="s">
        <v>322</v>
      </c>
      <c r="B59" s="86" t="s">
        <v>317</v>
      </c>
      <c r="C59" s="78"/>
      <c r="D59" s="38"/>
      <c r="E59" s="39"/>
      <c r="F59" s="40"/>
      <c r="G59" s="41"/>
    </row>
    <row r="60" spans="1:7" s="26" customFormat="1" ht="32.25" customHeight="1" hidden="1">
      <c r="A60" s="70" t="s">
        <v>630</v>
      </c>
      <c r="B60" s="83" t="s">
        <v>632</v>
      </c>
      <c r="C60" s="78">
        <f>C61</f>
        <v>0</v>
      </c>
      <c r="D60" s="38"/>
      <c r="E60" s="39"/>
      <c r="F60" s="40"/>
      <c r="G60" s="41"/>
    </row>
    <row r="61" spans="1:7" s="26" customFormat="1" ht="32.25" customHeight="1" hidden="1">
      <c r="A61" s="70" t="s">
        <v>629</v>
      </c>
      <c r="B61" s="83" t="s">
        <v>631</v>
      </c>
      <c r="C61" s="78"/>
      <c r="D61" s="38"/>
      <c r="E61" s="39"/>
      <c r="F61" s="40"/>
      <c r="G61" s="41"/>
    </row>
    <row r="62" spans="1:7" s="26" customFormat="1" ht="99" customHeight="1">
      <c r="A62" s="70" t="s">
        <v>700</v>
      </c>
      <c r="B62" s="269" t="s">
        <v>701</v>
      </c>
      <c r="C62" s="78">
        <f>C63</f>
        <v>0</v>
      </c>
      <c r="D62" s="38"/>
      <c r="E62" s="39"/>
      <c r="F62" s="40"/>
      <c r="G62" s="41"/>
    </row>
    <row r="63" spans="1:7" s="26" customFormat="1" ht="92.25" customHeight="1">
      <c r="A63" s="70" t="s">
        <v>702</v>
      </c>
      <c r="B63" s="269" t="s">
        <v>703</v>
      </c>
      <c r="C63" s="78">
        <v>0</v>
      </c>
      <c r="D63" s="38"/>
      <c r="E63" s="39"/>
      <c r="F63" s="40"/>
      <c r="G63" s="41"/>
    </row>
    <row r="64" spans="1:7" s="26" customFormat="1" ht="83.25" customHeight="1">
      <c r="A64" s="70" t="s">
        <v>704</v>
      </c>
      <c r="B64" s="269" t="s">
        <v>705</v>
      </c>
      <c r="C64" s="78">
        <f>C65</f>
        <v>1000000</v>
      </c>
      <c r="D64" s="38"/>
      <c r="E64" s="39"/>
      <c r="F64" s="40"/>
      <c r="G64" s="41"/>
    </row>
    <row r="65" spans="1:7" s="26" customFormat="1" ht="87.75" customHeight="1">
      <c r="A65" s="70" t="s">
        <v>706</v>
      </c>
      <c r="B65" s="269" t="s">
        <v>707</v>
      </c>
      <c r="C65" s="78">
        <v>1000000</v>
      </c>
      <c r="D65" s="38"/>
      <c r="E65" s="39"/>
      <c r="F65" s="40"/>
      <c r="G65" s="41"/>
    </row>
    <row r="66" spans="1:7" s="26" customFormat="1" ht="24.75" customHeight="1">
      <c r="A66" s="72" t="s">
        <v>578</v>
      </c>
      <c r="B66" s="84" t="s">
        <v>311</v>
      </c>
      <c r="C66" s="79">
        <f>C67</f>
        <v>57923</v>
      </c>
      <c r="D66" s="38"/>
      <c r="E66" s="39"/>
      <c r="F66" s="40"/>
      <c r="G66" s="41"/>
    </row>
    <row r="67" spans="1:7" s="26" customFormat="1" ht="24.75" customHeight="1">
      <c r="A67" s="70" t="s">
        <v>508</v>
      </c>
      <c r="B67" s="83" t="s">
        <v>312</v>
      </c>
      <c r="C67" s="78">
        <v>57923</v>
      </c>
      <c r="D67" s="38"/>
      <c r="E67" s="39"/>
      <c r="F67" s="40"/>
      <c r="G67" s="41"/>
    </row>
    <row r="68" spans="1:3" s="27" customFormat="1" ht="25.5" customHeight="1">
      <c r="A68" s="67" t="s">
        <v>515</v>
      </c>
      <c r="B68" s="80" t="s">
        <v>521</v>
      </c>
      <c r="C68" s="29">
        <f>C69+C70+C72</f>
        <v>9711600</v>
      </c>
    </row>
    <row r="69" spans="1:3" s="27" customFormat="1" ht="36" customHeight="1">
      <c r="A69" s="68" t="s">
        <v>543</v>
      </c>
      <c r="B69" s="81" t="s">
        <v>544</v>
      </c>
      <c r="C69" s="30">
        <v>9501000</v>
      </c>
    </row>
    <row r="70" spans="1:3" ht="31.5">
      <c r="A70" s="68" t="s">
        <v>516</v>
      </c>
      <c r="B70" s="81" t="s">
        <v>84</v>
      </c>
      <c r="C70" s="30">
        <f>C71</f>
        <v>210600</v>
      </c>
    </row>
    <row r="71" spans="1:3" ht="47.25">
      <c r="A71" s="68" t="s">
        <v>507</v>
      </c>
      <c r="B71" s="81" t="s">
        <v>470</v>
      </c>
      <c r="C71" s="30">
        <v>210600</v>
      </c>
    </row>
    <row r="72" spans="1:3" ht="31.5">
      <c r="A72" s="67" t="s">
        <v>512</v>
      </c>
      <c r="B72" s="80" t="s">
        <v>109</v>
      </c>
      <c r="C72" s="29">
        <f>C73</f>
        <v>0</v>
      </c>
    </row>
    <row r="73" spans="1:3" ht="31.5">
      <c r="A73" s="68" t="s">
        <v>506</v>
      </c>
      <c r="B73" s="81" t="s">
        <v>108</v>
      </c>
      <c r="C73" s="30">
        <v>0</v>
      </c>
    </row>
    <row r="74" spans="1:3" ht="15.75">
      <c r="A74" s="67" t="s">
        <v>517</v>
      </c>
      <c r="B74" s="80" t="s">
        <v>489</v>
      </c>
      <c r="C74" s="29">
        <f>C75</f>
        <v>35000</v>
      </c>
    </row>
    <row r="75" spans="1:3" ht="63">
      <c r="A75" s="68" t="s">
        <v>518</v>
      </c>
      <c r="B75" s="81" t="s">
        <v>491</v>
      </c>
      <c r="C75" s="30">
        <f>C76</f>
        <v>35000</v>
      </c>
    </row>
    <row r="76" spans="1:3" ht="62.25" customHeight="1">
      <c r="A76" s="68" t="s">
        <v>503</v>
      </c>
      <c r="B76" s="81" t="s">
        <v>492</v>
      </c>
      <c r="C76" s="30">
        <v>35000</v>
      </c>
    </row>
    <row r="77" spans="1:3" ht="18.75" customHeight="1" hidden="1">
      <c r="A77" s="67" t="s">
        <v>519</v>
      </c>
      <c r="B77" s="80" t="s">
        <v>494</v>
      </c>
      <c r="C77" s="29">
        <f>C78</f>
        <v>0</v>
      </c>
    </row>
    <row r="78" spans="1:3" ht="23.25" customHeight="1" hidden="1">
      <c r="A78" s="68" t="s">
        <v>502</v>
      </c>
      <c r="B78" s="81" t="s">
        <v>156</v>
      </c>
      <c r="C78" s="30"/>
    </row>
    <row r="79" spans="1:3" ht="15.75">
      <c r="A79" s="281" t="s">
        <v>85</v>
      </c>
      <c r="B79" s="282"/>
      <c r="C79" s="29">
        <f>C6+C44</f>
        <v>19787823</v>
      </c>
    </row>
  </sheetData>
  <sheetProtection/>
  <mergeCells count="5">
    <mergeCell ref="A79:B79"/>
    <mergeCell ref="A1:C1"/>
    <mergeCell ref="A2:C2"/>
    <mergeCell ref="B4:B5"/>
    <mergeCell ref="C4:C5"/>
  </mergeCells>
  <printOptions/>
  <pageMargins left="0.5905511811023623" right="0.1968503937007874" top="0.3937007874015748" bottom="0.3937007874015748" header="0.5118110236220472" footer="0.5118110236220472"/>
  <pageSetup fitToHeight="5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79"/>
  <sheetViews>
    <sheetView zoomScalePageLayoutView="0" workbookViewId="0" topLeftCell="A1">
      <selection activeCell="B4" sqref="B4:B5"/>
    </sheetView>
  </sheetViews>
  <sheetFormatPr defaultColWidth="9.140625" defaultRowHeight="15"/>
  <cols>
    <col min="1" max="1" width="24.140625" style="32" customWidth="1"/>
    <col min="2" max="2" width="74.00390625" style="32" customWidth="1"/>
    <col min="3" max="3" width="16.28125" style="33" customWidth="1"/>
    <col min="4" max="4" width="15.140625" style="0" customWidth="1"/>
  </cols>
  <sheetData>
    <row r="1" spans="1:4" ht="92.25" customHeight="1">
      <c r="A1" s="256" t="s">
        <v>679</v>
      </c>
      <c r="B1" s="283" t="s">
        <v>752</v>
      </c>
      <c r="C1" s="284"/>
      <c r="D1" s="284"/>
    </row>
    <row r="2" spans="1:3" ht="30.75" customHeight="1">
      <c r="A2" s="285" t="s">
        <v>728</v>
      </c>
      <c r="B2" s="286"/>
      <c r="C2" s="286"/>
    </row>
    <row r="3" ht="15" customHeight="1" thickBot="1">
      <c r="C3" s="33" t="s">
        <v>291</v>
      </c>
    </row>
    <row r="4" spans="1:4" ht="17.25" customHeight="1">
      <c r="A4" s="214" t="s">
        <v>61</v>
      </c>
      <c r="B4" s="290" t="s">
        <v>63</v>
      </c>
      <c r="C4" s="292" t="s">
        <v>693</v>
      </c>
      <c r="D4" s="294" t="s">
        <v>727</v>
      </c>
    </row>
    <row r="5" spans="1:4" ht="33.75" customHeight="1">
      <c r="A5" s="215" t="s">
        <v>62</v>
      </c>
      <c r="B5" s="291"/>
      <c r="C5" s="293"/>
      <c r="D5" s="295"/>
    </row>
    <row r="6" spans="1:4" ht="24" customHeight="1">
      <c r="A6" s="67" t="s">
        <v>64</v>
      </c>
      <c r="B6" s="67" t="s">
        <v>469</v>
      </c>
      <c r="C6" s="29">
        <f>C7+C12+C25+C35+C37+C18+C22+C41</f>
        <v>2412100</v>
      </c>
      <c r="D6" s="29">
        <f>D7+D12+D25+D35+D37+D18+D22+D41</f>
        <v>2459400</v>
      </c>
    </row>
    <row r="7" spans="1:4" ht="20.25" customHeight="1">
      <c r="A7" s="67" t="s">
        <v>65</v>
      </c>
      <c r="B7" s="67" t="s">
        <v>66</v>
      </c>
      <c r="C7" s="29">
        <f>C8</f>
        <v>1778000</v>
      </c>
      <c r="D7" s="29">
        <f>D8</f>
        <v>1754000</v>
      </c>
    </row>
    <row r="8" spans="1:4" ht="21.75" customHeight="1">
      <c r="A8" s="67" t="s">
        <v>67</v>
      </c>
      <c r="B8" s="67" t="s">
        <v>68</v>
      </c>
      <c r="C8" s="29">
        <f>C9+C10+C11</f>
        <v>1778000</v>
      </c>
      <c r="D8" s="29">
        <f>D9+D10+D11</f>
        <v>1754000</v>
      </c>
    </row>
    <row r="9" spans="1:4" s="26" customFormat="1" ht="73.5" customHeight="1">
      <c r="A9" s="68" t="s">
        <v>69</v>
      </c>
      <c r="B9" s="81" t="s">
        <v>486</v>
      </c>
      <c r="C9" s="195">
        <v>1735000</v>
      </c>
      <c r="D9" s="195">
        <v>1711000</v>
      </c>
    </row>
    <row r="10" spans="1:4" s="26" customFormat="1" ht="53.25" customHeight="1">
      <c r="A10" s="68" t="s">
        <v>70</v>
      </c>
      <c r="B10" s="81" t="s">
        <v>720</v>
      </c>
      <c r="C10" s="195">
        <v>43000</v>
      </c>
      <c r="D10" s="195">
        <v>43000</v>
      </c>
    </row>
    <row r="11" spans="1:4" s="26" customFormat="1" ht="64.5" customHeight="1" hidden="1">
      <c r="A11" s="68" t="s">
        <v>70</v>
      </c>
      <c r="B11" s="81" t="s">
        <v>487</v>
      </c>
      <c r="C11" s="195">
        <v>0</v>
      </c>
      <c r="D11" s="195">
        <v>0</v>
      </c>
    </row>
    <row r="12" spans="1:4" s="26" customFormat="1" ht="39.75" customHeight="1">
      <c r="A12" s="69" t="s">
        <v>463</v>
      </c>
      <c r="B12" s="69" t="s">
        <v>464</v>
      </c>
      <c r="C12" s="196">
        <f>C13</f>
        <v>213100</v>
      </c>
      <c r="D12" s="196">
        <f>D13</f>
        <v>287400</v>
      </c>
    </row>
    <row r="13" spans="1:4" s="26" customFormat="1" ht="39.75" customHeight="1">
      <c r="A13" s="70" t="s">
        <v>296</v>
      </c>
      <c r="B13" s="83" t="s">
        <v>297</v>
      </c>
      <c r="C13" s="197">
        <f>C14+C15+C16+C17+C21</f>
        <v>213100</v>
      </c>
      <c r="D13" s="197">
        <f>D14+D15+D16+D17+D21</f>
        <v>287400</v>
      </c>
    </row>
    <row r="14" spans="1:4" s="26" customFormat="1" ht="72.75" customHeight="1">
      <c r="A14" s="68" t="s">
        <v>535</v>
      </c>
      <c r="B14" s="81" t="s">
        <v>0</v>
      </c>
      <c r="C14" s="195">
        <v>99000</v>
      </c>
      <c r="D14" s="195">
        <v>131400</v>
      </c>
    </row>
    <row r="15" spans="1:4" s="26" customFormat="1" ht="85.5" customHeight="1">
      <c r="A15" s="68" t="s">
        <v>534</v>
      </c>
      <c r="B15" s="81" t="s">
        <v>1</v>
      </c>
      <c r="C15" s="195">
        <v>700</v>
      </c>
      <c r="D15" s="195">
        <v>1000</v>
      </c>
    </row>
    <row r="16" spans="1:4" s="26" customFormat="1" ht="60.75" customHeight="1">
      <c r="A16" s="68" t="s">
        <v>533</v>
      </c>
      <c r="B16" s="81" t="s">
        <v>2</v>
      </c>
      <c r="C16" s="195">
        <v>128400</v>
      </c>
      <c r="D16" s="195">
        <v>177500</v>
      </c>
    </row>
    <row r="17" spans="1:4" s="26" customFormat="1" ht="75" customHeight="1" hidden="1">
      <c r="A17" s="68" t="s">
        <v>532</v>
      </c>
      <c r="B17" s="81" t="s">
        <v>315</v>
      </c>
      <c r="C17" s="195">
        <v>0</v>
      </c>
      <c r="D17" s="195">
        <v>0</v>
      </c>
    </row>
    <row r="18" spans="1:4" s="26" customFormat="1" ht="0.75" customHeight="1">
      <c r="A18" s="69" t="s">
        <v>536</v>
      </c>
      <c r="B18" s="82" t="s">
        <v>537</v>
      </c>
      <c r="C18" s="225">
        <f>C19</f>
        <v>0</v>
      </c>
      <c r="D18" s="225">
        <f>D19</f>
        <v>0</v>
      </c>
    </row>
    <row r="19" spans="1:4" s="26" customFormat="1" ht="75" customHeight="1" hidden="1">
      <c r="A19" s="67" t="s">
        <v>538</v>
      </c>
      <c r="B19" s="80" t="s">
        <v>541</v>
      </c>
      <c r="C19" s="198">
        <f>C20</f>
        <v>0</v>
      </c>
      <c r="D19" s="198">
        <f>D20</f>
        <v>0</v>
      </c>
    </row>
    <row r="20" spans="1:4" s="26" customFormat="1" ht="75" customHeight="1" hidden="1">
      <c r="A20" s="68" t="s">
        <v>539</v>
      </c>
      <c r="B20" s="81" t="s">
        <v>541</v>
      </c>
      <c r="C20" s="195">
        <v>0</v>
      </c>
      <c r="D20" s="195">
        <v>0</v>
      </c>
    </row>
    <row r="21" spans="1:4" s="26" customFormat="1" ht="75" customHeight="1">
      <c r="A21" s="68" t="s">
        <v>532</v>
      </c>
      <c r="B21" s="68" t="s">
        <v>315</v>
      </c>
      <c r="C21" s="30">
        <v>-15000</v>
      </c>
      <c r="D21" s="195">
        <v>-22500</v>
      </c>
    </row>
    <row r="22" spans="1:4" s="26" customFormat="1" ht="31.5" customHeight="1" thickBot="1">
      <c r="A22" s="259" t="s">
        <v>690</v>
      </c>
      <c r="B22" s="260" t="s">
        <v>537</v>
      </c>
      <c r="C22" s="261">
        <f>C23</f>
        <v>0</v>
      </c>
      <c r="D22" s="261">
        <f>D23</f>
        <v>0</v>
      </c>
    </row>
    <row r="23" spans="1:4" s="26" customFormat="1" ht="27.75" customHeight="1" thickBot="1">
      <c r="A23" s="262" t="s">
        <v>691</v>
      </c>
      <c r="B23" s="263" t="s">
        <v>540</v>
      </c>
      <c r="C23" s="264">
        <f>C24</f>
        <v>0</v>
      </c>
      <c r="D23" s="264">
        <f>D24</f>
        <v>0</v>
      </c>
    </row>
    <row r="24" spans="1:4" s="26" customFormat="1" ht="24" customHeight="1" thickBot="1">
      <c r="A24" s="262" t="s">
        <v>692</v>
      </c>
      <c r="B24" s="263" t="s">
        <v>540</v>
      </c>
      <c r="C24" s="264">
        <v>0</v>
      </c>
      <c r="D24" s="264">
        <v>0</v>
      </c>
    </row>
    <row r="25" spans="1:4" ht="19.5" customHeight="1">
      <c r="A25" s="67" t="s">
        <v>71</v>
      </c>
      <c r="B25" s="67" t="s">
        <v>72</v>
      </c>
      <c r="C25" s="196">
        <f>C26+C28</f>
        <v>420000</v>
      </c>
      <c r="D25" s="196">
        <f>D26+D28</f>
        <v>417000</v>
      </c>
    </row>
    <row r="26" spans="1:4" ht="19.5" customHeight="1">
      <c r="A26" s="67" t="s">
        <v>73</v>
      </c>
      <c r="B26" s="67" t="s">
        <v>74</v>
      </c>
      <c r="C26" s="196">
        <f>C27</f>
        <v>52000</v>
      </c>
      <c r="D26" s="196">
        <f>D27</f>
        <v>50000</v>
      </c>
    </row>
    <row r="27" spans="1:4" s="26" customFormat="1" ht="54" customHeight="1">
      <c r="A27" s="68" t="s">
        <v>75</v>
      </c>
      <c r="B27" s="68" t="s">
        <v>496</v>
      </c>
      <c r="C27" s="195">
        <v>52000</v>
      </c>
      <c r="D27" s="195">
        <v>50000</v>
      </c>
    </row>
    <row r="28" spans="1:4" ht="18.75" customHeight="1">
      <c r="A28" s="67" t="s">
        <v>76</v>
      </c>
      <c r="B28" s="67" t="s">
        <v>77</v>
      </c>
      <c r="C28" s="196">
        <f>C29+C31</f>
        <v>368000</v>
      </c>
      <c r="D28" s="196">
        <f>D29+D31</f>
        <v>367000</v>
      </c>
    </row>
    <row r="29" spans="1:4" ht="24" customHeight="1">
      <c r="A29" s="68" t="s">
        <v>412</v>
      </c>
      <c r="B29" s="67" t="s">
        <v>163</v>
      </c>
      <c r="C29" s="196">
        <f>C30</f>
        <v>258000</v>
      </c>
      <c r="D29" s="196">
        <f>D30</f>
        <v>256000</v>
      </c>
    </row>
    <row r="30" spans="1:4" s="26" customFormat="1" ht="42.75" customHeight="1">
      <c r="A30" s="71" t="s">
        <v>411</v>
      </c>
      <c r="B30" s="68" t="s">
        <v>467</v>
      </c>
      <c r="C30" s="197">
        <v>258000</v>
      </c>
      <c r="D30" s="195">
        <v>256000</v>
      </c>
    </row>
    <row r="31" spans="1:4" ht="27.75" customHeight="1">
      <c r="A31" s="68" t="s">
        <v>414</v>
      </c>
      <c r="B31" s="67" t="s">
        <v>162</v>
      </c>
      <c r="C31" s="196">
        <f>C32</f>
        <v>110000</v>
      </c>
      <c r="D31" s="196">
        <f>D32</f>
        <v>111000</v>
      </c>
    </row>
    <row r="32" spans="1:4" s="26" customFormat="1" ht="36.75" customHeight="1">
      <c r="A32" s="68" t="s">
        <v>413</v>
      </c>
      <c r="B32" s="68" t="s">
        <v>468</v>
      </c>
      <c r="C32" s="195">
        <v>110000</v>
      </c>
      <c r="D32" s="195">
        <v>111000</v>
      </c>
    </row>
    <row r="33" spans="1:4" s="26" customFormat="1" ht="52.5" customHeight="1" hidden="1">
      <c r="A33" s="72" t="s">
        <v>298</v>
      </c>
      <c r="B33" s="72" t="s">
        <v>299</v>
      </c>
      <c r="C33" s="195"/>
      <c r="D33" s="195"/>
    </row>
    <row r="34" spans="1:4" s="26" customFormat="1" ht="52.5" customHeight="1" hidden="1">
      <c r="A34" s="70" t="s">
        <v>300</v>
      </c>
      <c r="B34" s="70" t="s">
        <v>3</v>
      </c>
      <c r="C34" s="195"/>
      <c r="D34" s="195"/>
    </row>
    <row r="35" spans="1:4" s="26" customFormat="1" ht="81" customHeight="1" hidden="1">
      <c r="A35" s="55" t="s">
        <v>343</v>
      </c>
      <c r="B35" s="55" t="s">
        <v>4</v>
      </c>
      <c r="C35" s="195"/>
      <c r="D35" s="195"/>
    </row>
    <row r="36" spans="1:4" s="26" customFormat="1" ht="62.25" customHeight="1" hidden="1">
      <c r="A36" s="55" t="s">
        <v>13</v>
      </c>
      <c r="B36" s="55" t="s">
        <v>303</v>
      </c>
      <c r="C36" s="195"/>
      <c r="D36" s="195"/>
    </row>
    <row r="37" spans="1:4" s="26" customFormat="1" ht="38.25" customHeight="1" hidden="1">
      <c r="A37" s="67" t="s">
        <v>328</v>
      </c>
      <c r="B37" s="73" t="s">
        <v>329</v>
      </c>
      <c r="C37" s="195"/>
      <c r="D37" s="195"/>
    </row>
    <row r="38" spans="1:4" s="26" customFormat="1" ht="91.5" customHeight="1" hidden="1">
      <c r="A38" s="70" t="s">
        <v>304</v>
      </c>
      <c r="B38" s="70" t="s">
        <v>5</v>
      </c>
      <c r="C38" s="195"/>
      <c r="D38" s="195"/>
    </row>
    <row r="39" spans="1:4" s="26" customFormat="1" ht="91.5" customHeight="1" hidden="1">
      <c r="A39" s="70" t="s">
        <v>306</v>
      </c>
      <c r="B39" s="70" t="s">
        <v>6</v>
      </c>
      <c r="C39" s="195"/>
      <c r="D39" s="195"/>
    </row>
    <row r="40" spans="1:4" s="26" customFormat="1" ht="81.75" customHeight="1" hidden="1">
      <c r="A40" s="68" t="s">
        <v>17</v>
      </c>
      <c r="B40" s="74" t="s">
        <v>7</v>
      </c>
      <c r="C40" s="195"/>
      <c r="D40" s="195"/>
    </row>
    <row r="41" spans="1:4" s="26" customFormat="1" ht="32.25" customHeight="1" thickBot="1">
      <c r="A41" s="259" t="s">
        <v>721</v>
      </c>
      <c r="B41" s="260" t="s">
        <v>722</v>
      </c>
      <c r="C41" s="261">
        <f>C42</f>
        <v>1000</v>
      </c>
      <c r="D41" s="261">
        <f>D42</f>
        <v>1000</v>
      </c>
    </row>
    <row r="42" spans="1:4" s="26" customFormat="1" ht="52.5" customHeight="1" thickBot="1">
      <c r="A42" s="262" t="s">
        <v>723</v>
      </c>
      <c r="B42" s="263" t="s">
        <v>724</v>
      </c>
      <c r="C42" s="264">
        <f>C43</f>
        <v>1000</v>
      </c>
      <c r="D42" s="264">
        <f>D43</f>
        <v>1000</v>
      </c>
    </row>
    <row r="43" spans="1:4" s="26" customFormat="1" ht="64.5" customHeight="1" thickBot="1">
      <c r="A43" s="262" t="s">
        <v>542</v>
      </c>
      <c r="B43" s="263" t="s">
        <v>725</v>
      </c>
      <c r="C43" s="264">
        <v>1000</v>
      </c>
      <c r="D43" s="264">
        <v>1000</v>
      </c>
    </row>
    <row r="44" spans="1:4" s="4" customFormat="1" ht="23.25" customHeight="1">
      <c r="A44" s="75" t="s">
        <v>78</v>
      </c>
      <c r="B44" s="75" t="s">
        <v>79</v>
      </c>
      <c r="C44" s="196">
        <f>C45</f>
        <v>7076742</v>
      </c>
      <c r="D44" s="196">
        <f>D45</f>
        <v>7099242</v>
      </c>
    </row>
    <row r="45" spans="1:4" s="14" customFormat="1" ht="35.25" customHeight="1">
      <c r="A45" s="67" t="s">
        <v>80</v>
      </c>
      <c r="B45" s="67" t="s">
        <v>81</v>
      </c>
      <c r="C45" s="196">
        <f>C46+C60+C65+C69</f>
        <v>7076742</v>
      </c>
      <c r="D45" s="196">
        <f>D46+D60+D65+D69</f>
        <v>7099242</v>
      </c>
    </row>
    <row r="46" spans="1:4" ht="34.5" customHeight="1">
      <c r="A46" s="67" t="s">
        <v>513</v>
      </c>
      <c r="B46" s="67" t="s">
        <v>82</v>
      </c>
      <c r="C46" s="196">
        <f>C47</f>
        <v>6785000</v>
      </c>
      <c r="D46" s="196">
        <f>D47</f>
        <v>6785000</v>
      </c>
    </row>
    <row r="47" spans="1:4" ht="33.75" customHeight="1">
      <c r="A47" s="68" t="s">
        <v>556</v>
      </c>
      <c r="B47" s="68" t="s">
        <v>83</v>
      </c>
      <c r="C47" s="197">
        <f>C48</f>
        <v>6785000</v>
      </c>
      <c r="D47" s="197">
        <f>D48</f>
        <v>6785000</v>
      </c>
    </row>
    <row r="48" spans="1:4" s="26" customFormat="1" ht="36" customHeight="1">
      <c r="A48" s="68" t="s">
        <v>555</v>
      </c>
      <c r="B48" s="68" t="s">
        <v>557</v>
      </c>
      <c r="C48" s="195">
        <v>6785000</v>
      </c>
      <c r="D48" s="195">
        <v>6785000</v>
      </c>
    </row>
    <row r="49" spans="1:4" s="26" customFormat="1" ht="0.75" customHeight="1">
      <c r="A49" s="76" t="s">
        <v>514</v>
      </c>
      <c r="B49" s="72" t="s">
        <v>87</v>
      </c>
      <c r="C49" s="196">
        <f>C50</f>
        <v>0</v>
      </c>
      <c r="D49" s="196">
        <f>D50</f>
        <v>0</v>
      </c>
    </row>
    <row r="50" spans="1:4" s="26" customFormat="1" ht="35.25" customHeight="1">
      <c r="A50" s="70" t="s">
        <v>509</v>
      </c>
      <c r="B50" s="70" t="s">
        <v>86</v>
      </c>
      <c r="C50" s="195">
        <v>0</v>
      </c>
      <c r="D50" s="195">
        <v>0</v>
      </c>
    </row>
    <row r="51" spans="1:4" s="26" customFormat="1" ht="36" customHeight="1" hidden="1">
      <c r="A51" s="72" t="s">
        <v>308</v>
      </c>
      <c r="B51" s="72" t="s">
        <v>309</v>
      </c>
      <c r="C51" s="195">
        <f>SUM(C52+C55+C58)</f>
        <v>0</v>
      </c>
      <c r="D51" s="195"/>
    </row>
    <row r="52" spans="1:4" s="26" customFormat="1" ht="98.25" customHeight="1" hidden="1">
      <c r="A52" s="77" t="s">
        <v>331</v>
      </c>
      <c r="B52" s="77" t="s">
        <v>8</v>
      </c>
      <c r="C52" s="195"/>
      <c r="D52" s="195"/>
    </row>
    <row r="53" spans="1:9" s="26" customFormat="1" ht="25.5" customHeight="1" hidden="1">
      <c r="A53" s="77" t="s">
        <v>333</v>
      </c>
      <c r="B53" s="77" t="s">
        <v>9</v>
      </c>
      <c r="C53" s="195"/>
      <c r="D53" s="195"/>
      <c r="F53" s="38"/>
      <c r="G53" s="38"/>
      <c r="H53" s="38"/>
      <c r="I53" s="38"/>
    </row>
    <row r="54" spans="1:9" s="26" customFormat="1" ht="68.25" customHeight="1" hidden="1">
      <c r="A54" s="77" t="s">
        <v>321</v>
      </c>
      <c r="B54" s="77" t="s">
        <v>316</v>
      </c>
      <c r="C54" s="195"/>
      <c r="D54" s="195"/>
      <c r="F54" s="38"/>
      <c r="G54" s="38"/>
      <c r="H54" s="38"/>
      <c r="I54" s="38"/>
    </row>
    <row r="55" spans="1:9" s="26" customFormat="1" ht="66.75" customHeight="1" hidden="1">
      <c r="A55" s="77" t="s">
        <v>335</v>
      </c>
      <c r="B55" s="77" t="s">
        <v>336</v>
      </c>
      <c r="C55" s="195"/>
      <c r="D55" s="195"/>
      <c r="F55" s="38"/>
      <c r="G55" s="38"/>
      <c r="H55" s="38"/>
      <c r="I55" s="38"/>
    </row>
    <row r="56" spans="1:9" s="26" customFormat="1" ht="69.75" customHeight="1" hidden="1">
      <c r="A56" s="77" t="s">
        <v>337</v>
      </c>
      <c r="B56" s="77" t="s">
        <v>338</v>
      </c>
      <c r="C56" s="195"/>
      <c r="D56" s="195"/>
      <c r="F56" s="38"/>
      <c r="G56" s="39"/>
      <c r="H56" s="40"/>
      <c r="I56" s="41"/>
    </row>
    <row r="57" spans="1:9" s="26" customFormat="1" ht="53.25" customHeight="1" hidden="1">
      <c r="A57" s="77" t="s">
        <v>322</v>
      </c>
      <c r="B57" s="77" t="s">
        <v>317</v>
      </c>
      <c r="C57" s="195"/>
      <c r="D57" s="195"/>
      <c r="F57" s="38"/>
      <c r="G57" s="39"/>
      <c r="H57" s="40"/>
      <c r="I57" s="41"/>
    </row>
    <row r="58" spans="1:9" s="26" customFormat="1" ht="33.75" customHeight="1" hidden="1">
      <c r="A58" s="72" t="s">
        <v>310</v>
      </c>
      <c r="B58" s="72" t="s">
        <v>311</v>
      </c>
      <c r="C58" s="195"/>
      <c r="D58" s="195"/>
      <c r="F58" s="38"/>
      <c r="G58" s="39"/>
      <c r="H58" s="40"/>
      <c r="I58" s="41"/>
    </row>
    <row r="59" spans="1:9" s="26" customFormat="1" ht="21" customHeight="1" hidden="1">
      <c r="A59" s="70" t="s">
        <v>21</v>
      </c>
      <c r="B59" s="70" t="s">
        <v>312</v>
      </c>
      <c r="C59" s="195"/>
      <c r="D59" s="195"/>
      <c r="F59" s="38"/>
      <c r="G59" s="39"/>
      <c r="H59" s="40"/>
      <c r="I59" s="41"/>
    </row>
    <row r="60" spans="1:9" s="26" customFormat="1" ht="33.75" customHeight="1">
      <c r="A60" s="72" t="s">
        <v>579</v>
      </c>
      <c r="B60" s="72" t="s">
        <v>102</v>
      </c>
      <c r="C60" s="198">
        <f>C61+C63</f>
        <v>58042</v>
      </c>
      <c r="D60" s="198">
        <f>D61+D63</f>
        <v>58042</v>
      </c>
      <c r="F60" s="38"/>
      <c r="G60" s="39"/>
      <c r="H60" s="40"/>
      <c r="I60" s="41"/>
    </row>
    <row r="61" spans="1:9" s="26" customFormat="1" ht="33.75" customHeight="1">
      <c r="A61" s="70" t="s">
        <v>630</v>
      </c>
      <c r="B61" s="83" t="s">
        <v>632</v>
      </c>
      <c r="C61" s="195">
        <f>C62</f>
        <v>0</v>
      </c>
      <c r="D61" s="195">
        <f>D62</f>
        <v>0</v>
      </c>
      <c r="F61" s="38"/>
      <c r="G61" s="39"/>
      <c r="H61" s="40"/>
      <c r="I61" s="41"/>
    </row>
    <row r="62" spans="1:9" s="26" customFormat="1" ht="33.75" customHeight="1">
      <c r="A62" s="70" t="s">
        <v>629</v>
      </c>
      <c r="B62" s="83" t="s">
        <v>631</v>
      </c>
      <c r="C62" s="195">
        <v>0</v>
      </c>
      <c r="D62" s="195">
        <v>0</v>
      </c>
      <c r="F62" s="38"/>
      <c r="G62" s="39"/>
      <c r="H62" s="40"/>
      <c r="I62" s="41"/>
    </row>
    <row r="63" spans="1:9" s="26" customFormat="1" ht="33.75" customHeight="1">
      <c r="A63" s="70" t="s">
        <v>580</v>
      </c>
      <c r="B63" s="70" t="s">
        <v>311</v>
      </c>
      <c r="C63" s="195">
        <f>C64</f>
        <v>58042</v>
      </c>
      <c r="D63" s="195">
        <f>D64</f>
        <v>58042</v>
      </c>
      <c r="F63" s="38"/>
      <c r="G63" s="39"/>
      <c r="H63" s="40"/>
      <c r="I63" s="41"/>
    </row>
    <row r="64" spans="1:9" s="26" customFormat="1" ht="33.75" customHeight="1">
      <c r="A64" s="70" t="s">
        <v>508</v>
      </c>
      <c r="B64" s="70" t="s">
        <v>312</v>
      </c>
      <c r="C64" s="195">
        <v>58042</v>
      </c>
      <c r="D64" s="195">
        <v>58042</v>
      </c>
      <c r="F64" s="38"/>
      <c r="G64" s="39"/>
      <c r="H64" s="40"/>
      <c r="I64" s="41"/>
    </row>
    <row r="65" spans="1:4" s="27" customFormat="1" ht="28.5" customHeight="1">
      <c r="A65" s="67" t="s">
        <v>515</v>
      </c>
      <c r="B65" s="67" t="s">
        <v>522</v>
      </c>
      <c r="C65" s="196">
        <f>C66+C67</f>
        <v>233700</v>
      </c>
      <c r="D65" s="196">
        <f>D66+D67</f>
        <v>256200</v>
      </c>
    </row>
    <row r="66" spans="1:4" s="27" customFormat="1" ht="33" customHeight="1">
      <c r="A66" s="68" t="s">
        <v>543</v>
      </c>
      <c r="B66" s="68" t="s">
        <v>545</v>
      </c>
      <c r="C66" s="197">
        <v>1000</v>
      </c>
      <c r="D66" s="197">
        <v>1000</v>
      </c>
    </row>
    <row r="67" spans="1:4" ht="31.5">
      <c r="A67" s="68" t="s">
        <v>516</v>
      </c>
      <c r="B67" s="68" t="s">
        <v>84</v>
      </c>
      <c r="C67" s="197">
        <f>C68</f>
        <v>232700</v>
      </c>
      <c r="D67" s="197">
        <f>D68</f>
        <v>255200</v>
      </c>
    </row>
    <row r="68" spans="1:4" ht="47.25">
      <c r="A68" s="68" t="s">
        <v>507</v>
      </c>
      <c r="B68" s="68" t="s">
        <v>470</v>
      </c>
      <c r="C68" s="195">
        <v>232700</v>
      </c>
      <c r="D68" s="195">
        <v>255200</v>
      </c>
    </row>
    <row r="69" spans="1:4" ht="31.5">
      <c r="A69" s="67" t="s">
        <v>512</v>
      </c>
      <c r="B69" s="80" t="s">
        <v>109</v>
      </c>
      <c r="C69" s="29">
        <f>C70</f>
        <v>0</v>
      </c>
      <c r="D69" s="198">
        <f>D70</f>
        <v>0</v>
      </c>
    </row>
    <row r="70" spans="1:4" ht="30" customHeight="1">
      <c r="A70" s="68" t="s">
        <v>506</v>
      </c>
      <c r="B70" s="81" t="s">
        <v>108</v>
      </c>
      <c r="C70" s="30">
        <v>0</v>
      </c>
      <c r="D70" s="195">
        <v>0</v>
      </c>
    </row>
    <row r="71" spans="1:4" ht="15.75" hidden="1">
      <c r="A71" s="67" t="s">
        <v>488</v>
      </c>
      <c r="B71" s="80" t="s">
        <v>489</v>
      </c>
      <c r="C71" s="29">
        <f>C72</f>
        <v>0</v>
      </c>
      <c r="D71" s="195">
        <f>D72</f>
        <v>0</v>
      </c>
    </row>
    <row r="72" spans="1:4" ht="63" hidden="1">
      <c r="A72" s="68" t="s">
        <v>490</v>
      </c>
      <c r="B72" s="81" t="s">
        <v>491</v>
      </c>
      <c r="C72" s="30">
        <f>C73</f>
        <v>0</v>
      </c>
      <c r="D72" s="195">
        <f>D73</f>
        <v>0</v>
      </c>
    </row>
    <row r="73" spans="1:4" ht="63" hidden="1">
      <c r="A73" s="68" t="s">
        <v>451</v>
      </c>
      <c r="B73" s="81" t="s">
        <v>492</v>
      </c>
      <c r="C73" s="30"/>
      <c r="D73" s="195"/>
    </row>
    <row r="74" spans="1:4" ht="15.75" hidden="1">
      <c r="A74" s="67" t="s">
        <v>493</v>
      </c>
      <c r="B74" s="80" t="s">
        <v>494</v>
      </c>
      <c r="C74" s="29">
        <f>C75</f>
        <v>0</v>
      </c>
      <c r="D74" s="198">
        <f>D75</f>
        <v>0</v>
      </c>
    </row>
    <row r="75" spans="1:4" ht="31.5" hidden="1">
      <c r="A75" s="68" t="s">
        <v>452</v>
      </c>
      <c r="B75" s="81" t="s">
        <v>156</v>
      </c>
      <c r="C75" s="30"/>
      <c r="D75" s="195"/>
    </row>
    <row r="76" spans="1:4" ht="15.75" hidden="1">
      <c r="A76" s="67" t="s">
        <v>517</v>
      </c>
      <c r="B76" s="80" t="s">
        <v>489</v>
      </c>
      <c r="C76" s="29">
        <f>C77</f>
        <v>0</v>
      </c>
      <c r="D76" s="198">
        <f>D77</f>
        <v>0</v>
      </c>
    </row>
    <row r="77" spans="1:4" ht="54.75" customHeight="1" hidden="1">
      <c r="A77" s="68" t="s">
        <v>518</v>
      </c>
      <c r="B77" s="81" t="s">
        <v>491</v>
      </c>
      <c r="C77" s="30">
        <f>C78</f>
        <v>0</v>
      </c>
      <c r="D77" s="195">
        <f>D78</f>
        <v>0</v>
      </c>
    </row>
    <row r="78" spans="1:4" ht="63" customHeight="1" hidden="1">
      <c r="A78" s="68" t="s">
        <v>546</v>
      </c>
      <c r="B78" s="81" t="s">
        <v>492</v>
      </c>
      <c r="C78" s="30">
        <v>0</v>
      </c>
      <c r="D78" s="195">
        <v>0</v>
      </c>
    </row>
    <row r="79" spans="1:4" ht="15.75">
      <c r="A79" s="281" t="s">
        <v>85</v>
      </c>
      <c r="B79" s="281"/>
      <c r="C79" s="29">
        <f>C6+C44</f>
        <v>9488842</v>
      </c>
      <c r="D79" s="29">
        <f>D6+D44</f>
        <v>9558642</v>
      </c>
    </row>
  </sheetData>
  <sheetProtection/>
  <mergeCells count="6">
    <mergeCell ref="A79:B79"/>
    <mergeCell ref="A2:C2"/>
    <mergeCell ref="B4:B5"/>
    <mergeCell ref="C4:C5"/>
    <mergeCell ref="D4:D5"/>
    <mergeCell ref="B1:D1"/>
  </mergeCells>
  <printOptions/>
  <pageMargins left="0.5905511811023623" right="0.1968503937007874" top="0.1968503937007874" bottom="0.1968503937007874" header="0.5118110236220472" footer="0.5118110236220472"/>
  <pageSetup fitToHeight="4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9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14.57421875" style="5" customWidth="1"/>
    <col min="2" max="2" width="25.7109375" style="0" customWidth="1"/>
    <col min="3" max="3" width="87.421875" style="0" customWidth="1"/>
  </cols>
  <sheetData>
    <row r="1" spans="1:3" ht="92.25" customHeight="1">
      <c r="A1" s="279" t="s">
        <v>729</v>
      </c>
      <c r="B1" s="280"/>
      <c r="C1" s="280"/>
    </row>
    <row r="2" spans="1:3" ht="15.75">
      <c r="A2" s="297" t="s">
        <v>25</v>
      </c>
      <c r="B2" s="297"/>
      <c r="C2" s="297"/>
    </row>
    <row r="3" spans="1:3" ht="57.75" customHeight="1">
      <c r="A3" s="276" t="s">
        <v>730</v>
      </c>
      <c r="B3" s="300"/>
      <c r="C3" s="300"/>
    </row>
    <row r="4" spans="1:3" ht="33" customHeight="1">
      <c r="A4" s="299" t="s">
        <v>24</v>
      </c>
      <c r="B4" s="299"/>
      <c r="C4" s="299"/>
    </row>
    <row r="5" spans="1:3" ht="36" customHeight="1">
      <c r="A5" s="296" t="s">
        <v>23</v>
      </c>
      <c r="B5" s="296"/>
      <c r="C5" s="296" t="s">
        <v>10</v>
      </c>
    </row>
    <row r="6" spans="1:3" ht="15.75" customHeight="1">
      <c r="A6" s="301" t="s">
        <v>498</v>
      </c>
      <c r="B6" s="296" t="s">
        <v>26</v>
      </c>
      <c r="C6" s="296"/>
    </row>
    <row r="7" spans="1:3" ht="15.75" customHeight="1">
      <c r="A7" s="302"/>
      <c r="B7" s="296"/>
      <c r="C7" s="296"/>
    </row>
    <row r="8" spans="1:3" ht="15.75" customHeight="1">
      <c r="A8" s="303"/>
      <c r="B8" s="296"/>
      <c r="C8" s="296"/>
    </row>
    <row r="9" spans="1:3" ht="36" customHeight="1">
      <c r="A9" s="204" t="s">
        <v>27</v>
      </c>
      <c r="B9" s="298" t="s">
        <v>11</v>
      </c>
      <c r="C9" s="298"/>
    </row>
    <row r="10" spans="1:3" ht="63.75" customHeight="1">
      <c r="A10" s="204" t="s">
        <v>27</v>
      </c>
      <c r="B10" s="55" t="s">
        <v>542</v>
      </c>
      <c r="C10" s="55" t="s">
        <v>12</v>
      </c>
    </row>
    <row r="11" spans="1:3" ht="63.75" customHeight="1">
      <c r="A11" s="204" t="s">
        <v>27</v>
      </c>
      <c r="B11" s="55" t="s">
        <v>571</v>
      </c>
      <c r="C11" s="55" t="s">
        <v>572</v>
      </c>
    </row>
    <row r="12" spans="1:6" ht="46.5" customHeight="1">
      <c r="A12" s="204" t="s">
        <v>27</v>
      </c>
      <c r="B12" s="55" t="s">
        <v>13</v>
      </c>
      <c r="C12" s="55" t="s">
        <v>524</v>
      </c>
      <c r="F12" s="4"/>
    </row>
    <row r="13" spans="1:6" ht="36.75" customHeight="1">
      <c r="A13" s="204" t="s">
        <v>27</v>
      </c>
      <c r="B13" s="68" t="s">
        <v>145</v>
      </c>
      <c r="C13" s="68" t="s">
        <v>146</v>
      </c>
      <c r="F13" s="4"/>
    </row>
    <row r="14" spans="1:3" ht="31.5" customHeight="1">
      <c r="A14" s="204" t="s">
        <v>27</v>
      </c>
      <c r="B14" s="55" t="s">
        <v>14</v>
      </c>
      <c r="C14" s="55" t="s">
        <v>525</v>
      </c>
    </row>
    <row r="15" spans="1:3" ht="68.25" customHeight="1">
      <c r="A15" s="204" t="s">
        <v>27</v>
      </c>
      <c r="B15" s="55" t="s">
        <v>15</v>
      </c>
      <c r="C15" s="55" t="s">
        <v>147</v>
      </c>
    </row>
    <row r="16" spans="1:3" ht="66" customHeight="1">
      <c r="A16" s="204" t="s">
        <v>27</v>
      </c>
      <c r="B16" s="55" t="s">
        <v>16</v>
      </c>
      <c r="C16" s="55" t="s">
        <v>148</v>
      </c>
    </row>
    <row r="17" spans="1:3" ht="67.5" customHeight="1">
      <c r="A17" s="204" t="s">
        <v>27</v>
      </c>
      <c r="B17" s="55" t="s">
        <v>17</v>
      </c>
      <c r="C17" s="55" t="s">
        <v>149</v>
      </c>
    </row>
    <row r="18" spans="1:3" ht="65.25" customHeight="1">
      <c r="A18" s="204" t="s">
        <v>27</v>
      </c>
      <c r="B18" s="55" t="s">
        <v>18</v>
      </c>
      <c r="C18" s="55" t="s">
        <v>526</v>
      </c>
    </row>
    <row r="19" spans="1:3" ht="39" customHeight="1" hidden="1" thickBot="1">
      <c r="A19" s="204"/>
      <c r="B19" s="55"/>
      <c r="C19" s="55"/>
    </row>
    <row r="20" spans="1:3" ht="21.75" customHeight="1">
      <c r="A20" s="204" t="s">
        <v>27</v>
      </c>
      <c r="B20" s="55" t="s">
        <v>19</v>
      </c>
      <c r="C20" s="55" t="s">
        <v>150</v>
      </c>
    </row>
    <row r="21" spans="1:3" ht="20.25" customHeight="1">
      <c r="A21" s="204" t="s">
        <v>27</v>
      </c>
      <c r="B21" s="55" t="s">
        <v>20</v>
      </c>
      <c r="C21" s="55" t="s">
        <v>151</v>
      </c>
    </row>
    <row r="22" spans="1:3" ht="31.5" customHeight="1">
      <c r="A22" s="204" t="s">
        <v>27</v>
      </c>
      <c r="B22" s="55" t="s">
        <v>509</v>
      </c>
      <c r="C22" s="55" t="s">
        <v>86</v>
      </c>
    </row>
    <row r="23" spans="1:3" ht="33" customHeight="1">
      <c r="A23" s="204" t="s">
        <v>27</v>
      </c>
      <c r="B23" s="55" t="s">
        <v>555</v>
      </c>
      <c r="C23" s="55" t="s">
        <v>570</v>
      </c>
    </row>
    <row r="24" spans="1:3" ht="24" customHeight="1">
      <c r="A24" s="204" t="s">
        <v>27</v>
      </c>
      <c r="B24" s="55" t="s">
        <v>573</v>
      </c>
      <c r="C24" s="55" t="s">
        <v>574</v>
      </c>
    </row>
    <row r="25" spans="1:3" ht="85.5" customHeight="1">
      <c r="A25" s="204" t="s">
        <v>27</v>
      </c>
      <c r="B25" s="55" t="s">
        <v>709</v>
      </c>
      <c r="C25" s="270" t="s">
        <v>703</v>
      </c>
    </row>
    <row r="26" spans="1:3" ht="67.5" customHeight="1">
      <c r="A26" s="204" t="s">
        <v>27</v>
      </c>
      <c r="B26" s="55" t="s">
        <v>710</v>
      </c>
      <c r="C26" s="270" t="s">
        <v>707</v>
      </c>
    </row>
    <row r="27" spans="1:3" ht="24" customHeight="1">
      <c r="A27" s="204" t="s">
        <v>27</v>
      </c>
      <c r="B27" s="55" t="s">
        <v>508</v>
      </c>
      <c r="C27" s="55" t="s">
        <v>577</v>
      </c>
    </row>
    <row r="28" spans="1:3" ht="33" customHeight="1">
      <c r="A28" s="204" t="s">
        <v>27</v>
      </c>
      <c r="B28" s="55" t="s">
        <v>575</v>
      </c>
      <c r="C28" s="55" t="s">
        <v>576</v>
      </c>
    </row>
    <row r="29" spans="1:3" ht="34.5" customHeight="1">
      <c r="A29" s="204" t="s">
        <v>27</v>
      </c>
      <c r="B29" s="68" t="s">
        <v>507</v>
      </c>
      <c r="C29" s="55" t="s">
        <v>152</v>
      </c>
    </row>
    <row r="30" spans="1:3" ht="38.25" customHeight="1">
      <c r="A30" s="204" t="s">
        <v>27</v>
      </c>
      <c r="B30" s="68" t="s">
        <v>506</v>
      </c>
      <c r="C30" s="55" t="s">
        <v>523</v>
      </c>
    </row>
    <row r="31" spans="1:3" ht="24" customHeight="1">
      <c r="A31" s="204" t="s">
        <v>27</v>
      </c>
      <c r="B31" s="55" t="s">
        <v>505</v>
      </c>
      <c r="C31" s="55" t="s">
        <v>153</v>
      </c>
    </row>
    <row r="32" spans="1:3" ht="52.5" customHeight="1">
      <c r="A32" s="204" t="s">
        <v>27</v>
      </c>
      <c r="B32" s="55" t="s">
        <v>503</v>
      </c>
      <c r="C32" s="55" t="s">
        <v>154</v>
      </c>
    </row>
    <row r="33" spans="1:3" ht="52.5" customHeight="1">
      <c r="A33" s="204" t="s">
        <v>27</v>
      </c>
      <c r="B33" s="68" t="s">
        <v>504</v>
      </c>
      <c r="C33" s="55" t="s">
        <v>155</v>
      </c>
    </row>
    <row r="34" spans="1:3" ht="35.25" customHeight="1">
      <c r="A34" s="204" t="s">
        <v>27</v>
      </c>
      <c r="B34" s="55" t="s">
        <v>502</v>
      </c>
      <c r="C34" s="55" t="s">
        <v>156</v>
      </c>
    </row>
    <row r="35" spans="1:3" ht="36.75" customHeight="1">
      <c r="A35" s="204" t="s">
        <v>27</v>
      </c>
      <c r="B35" s="55" t="s">
        <v>501</v>
      </c>
      <c r="C35" s="55" t="s">
        <v>157</v>
      </c>
    </row>
    <row r="36" spans="1:3" ht="21" customHeight="1">
      <c r="A36" s="204" t="s">
        <v>27</v>
      </c>
      <c r="B36" s="68" t="s">
        <v>500</v>
      </c>
      <c r="C36" s="55" t="s">
        <v>233</v>
      </c>
    </row>
    <row r="37" spans="1:3" ht="82.5" customHeight="1">
      <c r="A37" s="204" t="s">
        <v>27</v>
      </c>
      <c r="B37" s="55" t="s">
        <v>520</v>
      </c>
      <c r="C37" s="55" t="s">
        <v>527</v>
      </c>
    </row>
    <row r="38" spans="1:3" ht="51" customHeight="1">
      <c r="A38" s="204" t="s">
        <v>27</v>
      </c>
      <c r="B38" s="55" t="s">
        <v>510</v>
      </c>
      <c r="C38" s="55" t="s">
        <v>528</v>
      </c>
    </row>
    <row r="39" spans="1:3" ht="31.5">
      <c r="A39" s="204" t="s">
        <v>27</v>
      </c>
      <c r="B39" s="68" t="s">
        <v>511</v>
      </c>
      <c r="C39" s="70" t="s">
        <v>497</v>
      </c>
    </row>
  </sheetData>
  <sheetProtection/>
  <mergeCells count="9">
    <mergeCell ref="A1:C1"/>
    <mergeCell ref="B6:B8"/>
    <mergeCell ref="C5:C8"/>
    <mergeCell ref="A2:C2"/>
    <mergeCell ref="B9:C9"/>
    <mergeCell ref="A5:B5"/>
    <mergeCell ref="A4:C4"/>
    <mergeCell ref="A3:C3"/>
    <mergeCell ref="A6:A8"/>
  </mergeCells>
  <printOptions/>
  <pageMargins left="0.7" right="0.34" top="0.4" bottom="0.41" header="0.3" footer="0.3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C34"/>
  <sheetViews>
    <sheetView view="pageBreakPreview" zoomScaleSheetLayoutView="100" zoomScalePageLayoutView="0" workbookViewId="0" topLeftCell="A1">
      <selection activeCell="C7" sqref="C7:C8"/>
    </sheetView>
  </sheetViews>
  <sheetFormatPr defaultColWidth="9.140625" defaultRowHeight="15"/>
  <cols>
    <col min="1" max="1" width="13.28125" style="3" customWidth="1"/>
    <col min="2" max="2" width="24.7109375" style="0" customWidth="1"/>
    <col min="3" max="3" width="70.00390625" style="0" customWidth="1"/>
  </cols>
  <sheetData>
    <row r="2" spans="1:3" ht="80.25" customHeight="1">
      <c r="A2" s="279" t="s">
        <v>731</v>
      </c>
      <c r="B2" s="280"/>
      <c r="C2" s="280"/>
    </row>
    <row r="5" spans="1:3" ht="17.25">
      <c r="A5" s="305" t="s">
        <v>60</v>
      </c>
      <c r="B5" s="305"/>
      <c r="C5" s="305"/>
    </row>
    <row r="7" spans="1:3" ht="35.25" customHeight="1">
      <c r="A7" s="304" t="s">
        <v>23</v>
      </c>
      <c r="B7" s="304"/>
      <c r="C7" s="296" t="s">
        <v>28</v>
      </c>
    </row>
    <row r="8" spans="1:3" ht="64.5" customHeight="1">
      <c r="A8" s="206" t="s">
        <v>59</v>
      </c>
      <c r="B8" s="205" t="s">
        <v>29</v>
      </c>
      <c r="C8" s="296"/>
    </row>
    <row r="9" spans="1:3" ht="24.75" customHeight="1">
      <c r="A9" s="201" t="s">
        <v>27</v>
      </c>
      <c r="B9" s="72" t="s">
        <v>30</v>
      </c>
      <c r="C9" s="202" t="s">
        <v>31</v>
      </c>
    </row>
    <row r="10" spans="1:3" ht="32.25" customHeight="1">
      <c r="A10" s="201" t="s">
        <v>27</v>
      </c>
      <c r="B10" s="72" t="s">
        <v>32</v>
      </c>
      <c r="C10" s="202" t="s">
        <v>425</v>
      </c>
    </row>
    <row r="11" spans="1:3" ht="36.75" customHeight="1">
      <c r="A11" s="201" t="s">
        <v>27</v>
      </c>
      <c r="B11" s="70" t="s">
        <v>33</v>
      </c>
      <c r="C11" s="55" t="s">
        <v>644</v>
      </c>
    </row>
    <row r="12" spans="1:3" ht="53.25" customHeight="1">
      <c r="A12" s="201" t="s">
        <v>27</v>
      </c>
      <c r="B12" s="70" t="s">
        <v>34</v>
      </c>
      <c r="C12" s="55" t="s">
        <v>675</v>
      </c>
    </row>
    <row r="13" spans="1:3" ht="35.25" customHeight="1">
      <c r="A13" s="201" t="s">
        <v>27</v>
      </c>
      <c r="B13" s="70" t="s">
        <v>35</v>
      </c>
      <c r="C13" s="55" t="s">
        <v>36</v>
      </c>
    </row>
    <row r="14" spans="1:3" ht="48.75" customHeight="1">
      <c r="A14" s="201" t="s">
        <v>27</v>
      </c>
      <c r="B14" s="70" t="s">
        <v>37</v>
      </c>
      <c r="C14" s="55" t="s">
        <v>529</v>
      </c>
    </row>
    <row r="15" spans="1:3" ht="39" customHeight="1">
      <c r="A15" s="201" t="s">
        <v>27</v>
      </c>
      <c r="B15" s="72" t="s">
        <v>38</v>
      </c>
      <c r="C15" s="202" t="s">
        <v>530</v>
      </c>
    </row>
    <row r="16" spans="1:3" ht="40.5" customHeight="1">
      <c r="A16" s="201" t="s">
        <v>27</v>
      </c>
      <c r="B16" s="70" t="s">
        <v>39</v>
      </c>
      <c r="C16" s="55" t="s">
        <v>645</v>
      </c>
    </row>
    <row r="17" spans="1:3" ht="51.75" customHeight="1">
      <c r="A17" s="201" t="s">
        <v>27</v>
      </c>
      <c r="B17" s="70" t="s">
        <v>40</v>
      </c>
      <c r="C17" s="55" t="s">
        <v>676</v>
      </c>
    </row>
    <row r="18" spans="1:3" ht="53.25" customHeight="1">
      <c r="A18" s="201" t="s">
        <v>27</v>
      </c>
      <c r="B18" s="70" t="s">
        <v>41</v>
      </c>
      <c r="C18" s="55" t="s">
        <v>42</v>
      </c>
    </row>
    <row r="19" spans="1:3" ht="55.5" customHeight="1">
      <c r="A19" s="201" t="s">
        <v>27</v>
      </c>
      <c r="B19" s="70" t="s">
        <v>43</v>
      </c>
      <c r="C19" s="55" t="s">
        <v>158</v>
      </c>
    </row>
    <row r="20" spans="1:3" ht="33.75" customHeight="1">
      <c r="A20" s="201" t="s">
        <v>27</v>
      </c>
      <c r="B20" s="72" t="s">
        <v>44</v>
      </c>
      <c r="C20" s="202" t="s">
        <v>45</v>
      </c>
    </row>
    <row r="21" spans="1:3" ht="18" customHeight="1">
      <c r="A21" s="201" t="s">
        <v>27</v>
      </c>
      <c r="B21" s="70" t="s">
        <v>46</v>
      </c>
      <c r="C21" s="55" t="s">
        <v>47</v>
      </c>
    </row>
    <row r="22" spans="1:3" ht="16.5" customHeight="1">
      <c r="A22" s="201" t="s">
        <v>27</v>
      </c>
      <c r="B22" s="55" t="s">
        <v>48</v>
      </c>
      <c r="C22" s="55" t="s">
        <v>49</v>
      </c>
    </row>
    <row r="23" spans="1:3" ht="35.25" customHeight="1">
      <c r="A23" s="201" t="s">
        <v>27</v>
      </c>
      <c r="B23" s="55" t="s">
        <v>50</v>
      </c>
      <c r="C23" s="55" t="s">
        <v>160</v>
      </c>
    </row>
    <row r="24" spans="1:3" ht="31.5" customHeight="1">
      <c r="A24" s="201" t="s">
        <v>27</v>
      </c>
      <c r="B24" s="55" t="s">
        <v>51</v>
      </c>
      <c r="C24" s="55" t="s">
        <v>159</v>
      </c>
    </row>
    <row r="25" spans="1:3" ht="22.5" customHeight="1">
      <c r="A25" s="201" t="s">
        <v>27</v>
      </c>
      <c r="B25" s="55" t="s">
        <v>52</v>
      </c>
      <c r="C25" s="55" t="s">
        <v>53</v>
      </c>
    </row>
    <row r="26" spans="1:3" ht="21.75" customHeight="1">
      <c r="A26" s="201" t="s">
        <v>27</v>
      </c>
      <c r="B26" s="55" t="s">
        <v>54</v>
      </c>
      <c r="C26" s="55" t="s">
        <v>55</v>
      </c>
    </row>
    <row r="27" spans="1:3" ht="35.25" customHeight="1">
      <c r="A27" s="201" t="s">
        <v>27</v>
      </c>
      <c r="B27" s="55" t="s">
        <v>56</v>
      </c>
      <c r="C27" s="55" t="s">
        <v>57</v>
      </c>
    </row>
    <row r="28" spans="1:3" ht="35.25" customHeight="1">
      <c r="A28" s="201" t="s">
        <v>27</v>
      </c>
      <c r="B28" s="55" t="s">
        <v>58</v>
      </c>
      <c r="C28" s="55" t="s">
        <v>161</v>
      </c>
    </row>
    <row r="29" spans="1:3" ht="35.25" customHeight="1">
      <c r="A29" s="201" t="s">
        <v>27</v>
      </c>
      <c r="B29" s="55" t="s">
        <v>561</v>
      </c>
      <c r="C29" s="202" t="s">
        <v>559</v>
      </c>
    </row>
    <row r="30" spans="1:3" ht="35.25" customHeight="1">
      <c r="A30" s="201" t="s">
        <v>27</v>
      </c>
      <c r="B30" s="55" t="s">
        <v>558</v>
      </c>
      <c r="C30" s="55" t="s">
        <v>562</v>
      </c>
    </row>
    <row r="31" spans="1:3" ht="35.25" customHeight="1">
      <c r="A31" s="201" t="s">
        <v>27</v>
      </c>
      <c r="B31" s="55" t="s">
        <v>560</v>
      </c>
      <c r="C31" s="55" t="s">
        <v>563</v>
      </c>
    </row>
    <row r="32" spans="1:3" ht="35.25" customHeight="1">
      <c r="A32" s="201" t="s">
        <v>27</v>
      </c>
      <c r="B32" s="55" t="s">
        <v>566</v>
      </c>
      <c r="C32" s="55" t="s">
        <v>564</v>
      </c>
    </row>
    <row r="33" spans="1:3" ht="35.25" customHeight="1">
      <c r="A33" s="201" t="s">
        <v>27</v>
      </c>
      <c r="B33" s="55" t="s">
        <v>565</v>
      </c>
      <c r="C33" s="55" t="s">
        <v>568</v>
      </c>
    </row>
    <row r="34" spans="1:3" ht="34.5" customHeight="1">
      <c r="A34" s="201" t="s">
        <v>27</v>
      </c>
      <c r="B34" s="55" t="s">
        <v>567</v>
      </c>
      <c r="C34" s="55" t="s">
        <v>569</v>
      </c>
    </row>
  </sheetData>
  <sheetProtection/>
  <mergeCells count="4">
    <mergeCell ref="A7:B7"/>
    <mergeCell ref="C7:C8"/>
    <mergeCell ref="A5:C5"/>
    <mergeCell ref="A2:C2"/>
  </mergeCells>
  <printOptions/>
  <pageMargins left="0.7086614173228347" right="0.5118110236220472" top="0.31496062992125984" bottom="0.4724409448818898" header="0.2362204724409449" footer="0.2362204724409449"/>
  <pageSetup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6"/>
  <sheetViews>
    <sheetView view="pageBreakPreview" zoomScaleSheetLayoutView="100" zoomScalePageLayoutView="0" workbookViewId="0" topLeftCell="A1">
      <selection activeCell="C4" sqref="C4"/>
    </sheetView>
  </sheetViews>
  <sheetFormatPr defaultColWidth="9.140625" defaultRowHeight="15"/>
  <cols>
    <col min="1" max="1" width="22.57421875" style="0" customWidth="1"/>
    <col min="2" max="2" width="56.28125" style="0" customWidth="1"/>
    <col min="3" max="3" width="17.7109375" style="0" customWidth="1"/>
  </cols>
  <sheetData>
    <row r="1" spans="1:3" ht="116.25" customHeight="1">
      <c r="A1" s="279" t="s">
        <v>753</v>
      </c>
      <c r="B1" s="280"/>
      <c r="C1" s="280"/>
    </row>
    <row r="2" spans="1:2" ht="45.75" customHeight="1">
      <c r="A2" s="306" t="s">
        <v>755</v>
      </c>
      <c r="B2" s="307"/>
    </row>
    <row r="3" spans="1:2" ht="20.25" customHeight="1">
      <c r="A3" s="306" t="s">
        <v>732</v>
      </c>
      <c r="B3" s="306"/>
    </row>
    <row r="4" ht="15.75" thickBot="1"/>
    <row r="5" spans="1:2" ht="21.75" customHeight="1">
      <c r="A5" s="216" t="s">
        <v>173</v>
      </c>
      <c r="B5" s="217" t="s">
        <v>171</v>
      </c>
    </row>
    <row r="6" spans="1:2" ht="36.75" customHeight="1" thickBot="1">
      <c r="A6" s="6" t="s">
        <v>27</v>
      </c>
      <c r="B6" s="7" t="s">
        <v>172</v>
      </c>
    </row>
  </sheetData>
  <sheetProtection/>
  <mergeCells count="3">
    <mergeCell ref="A2:B2"/>
    <mergeCell ref="A3:B3"/>
    <mergeCell ref="A1:C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69"/>
  <sheetViews>
    <sheetView view="pageBreakPreview" zoomScaleSheetLayoutView="100" zoomScalePageLayoutView="0" workbookViewId="0" topLeftCell="A1">
      <selection activeCell="E4" sqref="E4:E6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63" customWidth="1"/>
    <col min="6" max="6" width="16.57421875" style="8" customWidth="1"/>
    <col min="7" max="7" width="15.421875" style="111" customWidth="1"/>
    <col min="8" max="8" width="19.57421875" style="2" customWidth="1"/>
  </cols>
  <sheetData>
    <row r="1" spans="1:7" ht="91.5" customHeight="1">
      <c r="A1" s="283" t="s">
        <v>754</v>
      </c>
      <c r="B1" s="283"/>
      <c r="C1" s="283"/>
      <c r="D1" s="283"/>
      <c r="E1" s="283"/>
      <c r="F1" s="283"/>
      <c r="G1" s="104"/>
    </row>
    <row r="2" spans="1:7" ht="45" customHeight="1">
      <c r="A2" s="308" t="s">
        <v>733</v>
      </c>
      <c r="B2" s="308"/>
      <c r="C2" s="308"/>
      <c r="D2" s="308"/>
      <c r="E2" s="308"/>
      <c r="F2" s="308"/>
      <c r="G2" s="105"/>
    </row>
    <row r="3" spans="6:7" ht="15">
      <c r="F3" s="1" t="s">
        <v>290</v>
      </c>
      <c r="G3" s="106"/>
    </row>
    <row r="4" spans="1:7" ht="15.75">
      <c r="A4" s="218" t="s">
        <v>174</v>
      </c>
      <c r="B4" s="218" t="s">
        <v>176</v>
      </c>
      <c r="C4" s="309" t="s">
        <v>178</v>
      </c>
      <c r="D4" s="309" t="s">
        <v>179</v>
      </c>
      <c r="E4" s="296" t="s">
        <v>180</v>
      </c>
      <c r="F4" s="219" t="s">
        <v>181</v>
      </c>
      <c r="G4" s="101"/>
    </row>
    <row r="5" spans="1:7" ht="16.5" customHeight="1">
      <c r="A5" s="218" t="s">
        <v>175</v>
      </c>
      <c r="B5" s="218" t="s">
        <v>177</v>
      </c>
      <c r="C5" s="309"/>
      <c r="D5" s="309"/>
      <c r="E5" s="296"/>
      <c r="F5" s="219" t="s">
        <v>182</v>
      </c>
      <c r="G5" s="101"/>
    </row>
    <row r="6" spans="1:7" ht="15">
      <c r="A6" s="218"/>
      <c r="B6" s="218" t="s">
        <v>175</v>
      </c>
      <c r="C6" s="309"/>
      <c r="D6" s="309"/>
      <c r="E6" s="296"/>
      <c r="F6" s="220" t="s">
        <v>734</v>
      </c>
      <c r="G6" s="107"/>
    </row>
    <row r="7" spans="1:8" s="24" customFormat="1" ht="21" customHeight="1">
      <c r="A7" s="64" t="s">
        <v>212</v>
      </c>
      <c r="B7" s="64"/>
      <c r="C7" s="178"/>
      <c r="D7" s="178"/>
      <c r="E7" s="65" t="s">
        <v>372</v>
      </c>
      <c r="F7" s="66">
        <f>SUM(F8+F14+F36+F26+F31)</f>
        <v>5429344.56</v>
      </c>
      <c r="G7" s="108"/>
      <c r="H7" s="113"/>
    </row>
    <row r="8" spans="1:8" s="24" customFormat="1" ht="33" customHeight="1">
      <c r="A8" s="17" t="s">
        <v>212</v>
      </c>
      <c r="B8" s="17" t="s">
        <v>214</v>
      </c>
      <c r="C8" s="177"/>
      <c r="D8" s="177"/>
      <c r="E8" s="58" t="s">
        <v>373</v>
      </c>
      <c r="F8" s="29">
        <f>F9</f>
        <v>1000000</v>
      </c>
      <c r="G8" s="102"/>
      <c r="H8" s="113"/>
    </row>
    <row r="9" spans="1:7" ht="44.25" customHeight="1">
      <c r="A9" s="17" t="s">
        <v>212</v>
      </c>
      <c r="B9" s="17" t="s">
        <v>214</v>
      </c>
      <c r="C9" s="177" t="s">
        <v>248</v>
      </c>
      <c r="D9" s="177"/>
      <c r="E9" s="58" t="s">
        <v>374</v>
      </c>
      <c r="F9" s="29">
        <f>F10</f>
        <v>1000000</v>
      </c>
      <c r="G9" s="102"/>
    </row>
    <row r="10" spans="1:7" ht="41.25" customHeight="1">
      <c r="A10" s="17" t="s">
        <v>212</v>
      </c>
      <c r="B10" s="17" t="s">
        <v>214</v>
      </c>
      <c r="C10" s="177" t="s">
        <v>247</v>
      </c>
      <c r="D10" s="177"/>
      <c r="E10" s="58" t="s">
        <v>94</v>
      </c>
      <c r="F10" s="29">
        <f>F11</f>
        <v>1000000</v>
      </c>
      <c r="G10" s="102"/>
    </row>
    <row r="11" spans="1:7" ht="19.5" customHeight="1">
      <c r="A11" s="17" t="s">
        <v>212</v>
      </c>
      <c r="B11" s="17" t="s">
        <v>214</v>
      </c>
      <c r="C11" s="177" t="s">
        <v>274</v>
      </c>
      <c r="D11" s="177"/>
      <c r="E11" s="58" t="s">
        <v>375</v>
      </c>
      <c r="F11" s="29">
        <f>F12+F13</f>
        <v>1000000</v>
      </c>
      <c r="G11" s="102"/>
    </row>
    <row r="12" spans="1:7" ht="29.25" customHeight="1">
      <c r="A12" s="21" t="s">
        <v>212</v>
      </c>
      <c r="B12" s="21" t="s">
        <v>214</v>
      </c>
      <c r="C12" s="179" t="s">
        <v>274</v>
      </c>
      <c r="D12" s="179" t="s">
        <v>116</v>
      </c>
      <c r="E12" s="134" t="s">
        <v>120</v>
      </c>
      <c r="F12" s="30">
        <v>1000000</v>
      </c>
      <c r="G12" s="102"/>
    </row>
    <row r="13" spans="1:7" ht="29.25" customHeight="1">
      <c r="A13" s="21" t="s">
        <v>212</v>
      </c>
      <c r="B13" s="21" t="s">
        <v>214</v>
      </c>
      <c r="C13" s="179" t="s">
        <v>274</v>
      </c>
      <c r="D13" s="179" t="s">
        <v>118</v>
      </c>
      <c r="E13" s="134" t="s">
        <v>124</v>
      </c>
      <c r="F13" s="30">
        <v>0</v>
      </c>
      <c r="G13" s="102"/>
    </row>
    <row r="14" spans="1:8" s="24" customFormat="1" ht="43.5" customHeight="1">
      <c r="A14" s="17" t="s">
        <v>212</v>
      </c>
      <c r="B14" s="17" t="s">
        <v>216</v>
      </c>
      <c r="C14" s="177"/>
      <c r="D14" s="177"/>
      <c r="E14" s="58" t="s">
        <v>376</v>
      </c>
      <c r="F14" s="29">
        <f>F15</f>
        <v>1119344.5599999998</v>
      </c>
      <c r="G14" s="102"/>
      <c r="H14" s="113"/>
    </row>
    <row r="15" spans="1:8" s="25" customFormat="1" ht="41.25" customHeight="1">
      <c r="A15" s="17" t="s">
        <v>212</v>
      </c>
      <c r="B15" s="17" t="s">
        <v>216</v>
      </c>
      <c r="C15" s="177" t="s">
        <v>248</v>
      </c>
      <c r="D15" s="177"/>
      <c r="E15" s="58" t="s">
        <v>374</v>
      </c>
      <c r="F15" s="29">
        <f>F16</f>
        <v>1119344.5599999998</v>
      </c>
      <c r="G15" s="102"/>
      <c r="H15" s="114"/>
    </row>
    <row r="16" spans="1:7" ht="42" customHeight="1">
      <c r="A16" s="17" t="s">
        <v>212</v>
      </c>
      <c r="B16" s="17" t="s">
        <v>216</v>
      </c>
      <c r="C16" s="177" t="s">
        <v>247</v>
      </c>
      <c r="D16" s="177"/>
      <c r="E16" s="58" t="s">
        <v>377</v>
      </c>
      <c r="F16" s="29">
        <f>F17+F24+F22</f>
        <v>1119344.5599999998</v>
      </c>
      <c r="G16" s="102"/>
    </row>
    <row r="17" spans="1:7" ht="22.5" customHeight="1">
      <c r="A17" s="17" t="s">
        <v>212</v>
      </c>
      <c r="B17" s="17" t="s">
        <v>216</v>
      </c>
      <c r="C17" s="177" t="s">
        <v>275</v>
      </c>
      <c r="D17" s="177"/>
      <c r="E17" s="58" t="s">
        <v>378</v>
      </c>
      <c r="F17" s="29">
        <f>SUM(F18:F21)</f>
        <v>1098220.3199999998</v>
      </c>
      <c r="G17" s="102"/>
    </row>
    <row r="18" spans="1:7" ht="29.25" customHeight="1">
      <c r="A18" s="21" t="s">
        <v>212</v>
      </c>
      <c r="B18" s="21" t="s">
        <v>216</v>
      </c>
      <c r="C18" s="179" t="s">
        <v>275</v>
      </c>
      <c r="D18" s="179" t="s">
        <v>116</v>
      </c>
      <c r="E18" s="134" t="s">
        <v>120</v>
      </c>
      <c r="F18" s="30">
        <v>386000</v>
      </c>
      <c r="G18" s="102"/>
    </row>
    <row r="19" spans="1:8" s="25" customFormat="1" ht="24.75" customHeight="1">
      <c r="A19" s="21" t="s">
        <v>212</v>
      </c>
      <c r="B19" s="21" t="s">
        <v>216</v>
      </c>
      <c r="C19" s="179" t="s">
        <v>275</v>
      </c>
      <c r="D19" s="179" t="s">
        <v>113</v>
      </c>
      <c r="E19" s="134" t="s">
        <v>123</v>
      </c>
      <c r="F19" s="30">
        <v>712220.32</v>
      </c>
      <c r="G19" s="102"/>
      <c r="H19" s="114"/>
    </row>
    <row r="20" spans="1:8" ht="22.5" customHeight="1">
      <c r="A20" s="21" t="s">
        <v>212</v>
      </c>
      <c r="B20" s="21" t="s">
        <v>216</v>
      </c>
      <c r="C20" s="179" t="s">
        <v>275</v>
      </c>
      <c r="D20" s="179" t="s">
        <v>117</v>
      </c>
      <c r="E20" s="59" t="s">
        <v>125</v>
      </c>
      <c r="F20" s="30">
        <v>0</v>
      </c>
      <c r="G20" s="102"/>
      <c r="H20" s="115"/>
    </row>
    <row r="21" spans="1:8" ht="29.25" customHeight="1">
      <c r="A21" s="21" t="s">
        <v>212</v>
      </c>
      <c r="B21" s="21" t="s">
        <v>216</v>
      </c>
      <c r="C21" s="179" t="s">
        <v>275</v>
      </c>
      <c r="D21" s="179" t="s">
        <v>118</v>
      </c>
      <c r="E21" s="59" t="s">
        <v>124</v>
      </c>
      <c r="F21" s="30">
        <v>0</v>
      </c>
      <c r="G21" s="102"/>
      <c r="H21" s="115"/>
    </row>
    <row r="22" spans="1:8" ht="51">
      <c r="A22" s="17" t="s">
        <v>212</v>
      </c>
      <c r="B22" s="17" t="s">
        <v>216</v>
      </c>
      <c r="C22" s="177" t="s">
        <v>548</v>
      </c>
      <c r="D22" s="179"/>
      <c r="E22" s="58" t="s">
        <v>552</v>
      </c>
      <c r="F22" s="29">
        <f>F23</f>
        <v>1000</v>
      </c>
      <c r="G22" s="102"/>
      <c r="H22" s="115"/>
    </row>
    <row r="23" spans="1:8" ht="29.25" customHeight="1">
      <c r="A23" s="21" t="s">
        <v>212</v>
      </c>
      <c r="B23" s="21" t="s">
        <v>216</v>
      </c>
      <c r="C23" s="179" t="s">
        <v>548</v>
      </c>
      <c r="D23" s="179" t="s">
        <v>113</v>
      </c>
      <c r="E23" s="134" t="s">
        <v>123</v>
      </c>
      <c r="F23" s="30">
        <v>1000</v>
      </c>
      <c r="G23" s="102"/>
      <c r="H23" s="115"/>
    </row>
    <row r="24" spans="1:8" ht="29.25" customHeight="1">
      <c r="A24" s="21" t="s">
        <v>212</v>
      </c>
      <c r="B24" s="21" t="s">
        <v>216</v>
      </c>
      <c r="C24" s="177" t="s">
        <v>681</v>
      </c>
      <c r="D24" s="177"/>
      <c r="E24" s="58" t="s">
        <v>682</v>
      </c>
      <c r="F24" s="29">
        <f>F25</f>
        <v>20124.24</v>
      </c>
      <c r="G24" s="102"/>
      <c r="H24" s="115"/>
    </row>
    <row r="25" spans="1:8" ht="29.25" customHeight="1">
      <c r="A25" s="21" t="s">
        <v>212</v>
      </c>
      <c r="B25" s="21" t="s">
        <v>216</v>
      </c>
      <c r="C25" s="179" t="s">
        <v>681</v>
      </c>
      <c r="D25" s="179" t="s">
        <v>113</v>
      </c>
      <c r="E25" s="134" t="s">
        <v>123</v>
      </c>
      <c r="F25" s="30">
        <v>20124.24</v>
      </c>
      <c r="G25" s="102"/>
      <c r="H25" s="115"/>
    </row>
    <row r="26" spans="1:8" s="25" customFormat="1" ht="30" customHeight="1">
      <c r="A26" s="17" t="s">
        <v>212</v>
      </c>
      <c r="B26" s="17" t="s">
        <v>218</v>
      </c>
      <c r="C26" s="177"/>
      <c r="D26" s="177"/>
      <c r="E26" s="58" t="s">
        <v>313</v>
      </c>
      <c r="F26" s="29">
        <f>SUM(F27)</f>
        <v>0</v>
      </c>
      <c r="G26" s="102"/>
      <c r="H26" s="114"/>
    </row>
    <row r="27" spans="1:8" s="25" customFormat="1" ht="14.25" customHeight="1">
      <c r="A27" s="17" t="s">
        <v>212</v>
      </c>
      <c r="B27" s="17" t="s">
        <v>218</v>
      </c>
      <c r="C27" s="177" t="s">
        <v>248</v>
      </c>
      <c r="D27" s="177"/>
      <c r="E27" s="58" t="s">
        <v>374</v>
      </c>
      <c r="F27" s="29">
        <f>SUM(F28)</f>
        <v>0</v>
      </c>
      <c r="G27" s="102"/>
      <c r="H27" s="114"/>
    </row>
    <row r="28" spans="1:8" s="25" customFormat="1" ht="15.75" customHeight="1">
      <c r="A28" s="17" t="s">
        <v>212</v>
      </c>
      <c r="B28" s="17" t="s">
        <v>218</v>
      </c>
      <c r="C28" s="177" t="s">
        <v>247</v>
      </c>
      <c r="D28" s="177"/>
      <c r="E28" s="58" t="s">
        <v>377</v>
      </c>
      <c r="F28" s="29">
        <f>F29</f>
        <v>0</v>
      </c>
      <c r="G28" s="102"/>
      <c r="H28" s="114"/>
    </row>
    <row r="29" spans="1:8" s="25" customFormat="1" ht="15" customHeight="1">
      <c r="A29" s="21" t="s">
        <v>212</v>
      </c>
      <c r="B29" s="21" t="s">
        <v>218</v>
      </c>
      <c r="C29" s="179" t="s">
        <v>105</v>
      </c>
      <c r="D29" s="179" t="s">
        <v>101</v>
      </c>
      <c r="E29" s="59" t="s">
        <v>586</v>
      </c>
      <c r="F29" s="30">
        <f>F30</f>
        <v>0</v>
      </c>
      <c r="G29" s="102"/>
      <c r="H29" s="114"/>
    </row>
    <row r="30" spans="1:8" s="25" customFormat="1" ht="15.75" customHeight="1">
      <c r="A30" s="21" t="s">
        <v>212</v>
      </c>
      <c r="B30" s="21" t="s">
        <v>218</v>
      </c>
      <c r="C30" s="179" t="s">
        <v>105</v>
      </c>
      <c r="D30" s="179" t="s">
        <v>547</v>
      </c>
      <c r="E30" s="134" t="s">
        <v>587</v>
      </c>
      <c r="F30" s="30">
        <v>0</v>
      </c>
      <c r="G30" s="102"/>
      <c r="H30" s="114"/>
    </row>
    <row r="31" spans="1:8" s="25" customFormat="1" ht="32.25" customHeight="1">
      <c r="A31" s="99" t="s">
        <v>212</v>
      </c>
      <c r="B31" s="99" t="s">
        <v>410</v>
      </c>
      <c r="C31" s="100"/>
      <c r="D31" s="100"/>
      <c r="E31" s="98" t="s">
        <v>95</v>
      </c>
      <c r="F31" s="29">
        <f>F32</f>
        <v>50000</v>
      </c>
      <c r="G31" s="102"/>
      <c r="H31" s="97"/>
    </row>
    <row r="32" spans="1:8" s="25" customFormat="1" ht="32.25" customHeight="1">
      <c r="A32" s="176" t="s">
        <v>212</v>
      </c>
      <c r="B32" s="176" t="s">
        <v>410</v>
      </c>
      <c r="C32" s="180" t="s">
        <v>248</v>
      </c>
      <c r="D32" s="180"/>
      <c r="E32" s="136" t="s">
        <v>96</v>
      </c>
      <c r="F32" s="29">
        <f>F33</f>
        <v>50000</v>
      </c>
      <c r="G32" s="102"/>
      <c r="H32" s="97"/>
    </row>
    <row r="33" spans="1:8" s="25" customFormat="1" ht="40.5" customHeight="1">
      <c r="A33" s="176" t="s">
        <v>212</v>
      </c>
      <c r="B33" s="176" t="s">
        <v>410</v>
      </c>
      <c r="C33" s="180" t="s">
        <v>247</v>
      </c>
      <c r="D33" s="180"/>
      <c r="E33" s="136" t="s">
        <v>97</v>
      </c>
      <c r="F33" s="29">
        <f>F34</f>
        <v>50000</v>
      </c>
      <c r="G33" s="102"/>
      <c r="H33" s="97"/>
    </row>
    <row r="34" spans="1:8" s="25" customFormat="1" ht="21.75" customHeight="1">
      <c r="A34" s="176" t="s">
        <v>212</v>
      </c>
      <c r="B34" s="176" t="s">
        <v>410</v>
      </c>
      <c r="C34" s="180" t="s">
        <v>99</v>
      </c>
      <c r="D34" s="180"/>
      <c r="E34" s="136" t="s">
        <v>98</v>
      </c>
      <c r="F34" s="29">
        <f>F35</f>
        <v>50000</v>
      </c>
      <c r="G34" s="102"/>
      <c r="H34" s="97"/>
    </row>
    <row r="35" spans="1:8" s="25" customFormat="1" ht="21" customHeight="1">
      <c r="A35" s="176" t="s">
        <v>212</v>
      </c>
      <c r="B35" s="176" t="s">
        <v>410</v>
      </c>
      <c r="C35" s="180" t="s">
        <v>99</v>
      </c>
      <c r="D35" s="180" t="s">
        <v>101</v>
      </c>
      <c r="E35" s="136" t="s">
        <v>100</v>
      </c>
      <c r="F35" s="29">
        <v>50000</v>
      </c>
      <c r="G35" s="102"/>
      <c r="H35" s="97"/>
    </row>
    <row r="36" spans="1:7" ht="21" customHeight="1">
      <c r="A36" s="50" t="s">
        <v>212</v>
      </c>
      <c r="B36" s="50">
        <v>13</v>
      </c>
      <c r="C36" s="181"/>
      <c r="D36" s="181"/>
      <c r="E36" s="60" t="s">
        <v>185</v>
      </c>
      <c r="F36" s="52">
        <f>F37+F44+F51+F41+F48</f>
        <v>3260000</v>
      </c>
      <c r="G36" s="103"/>
    </row>
    <row r="37" spans="1:7" ht="41.25" customHeight="1">
      <c r="A37" s="17" t="s">
        <v>212</v>
      </c>
      <c r="B37" s="17">
        <v>13</v>
      </c>
      <c r="C37" s="177" t="s">
        <v>258</v>
      </c>
      <c r="D37" s="177"/>
      <c r="E37" s="162" t="s">
        <v>594</v>
      </c>
      <c r="F37" s="29">
        <f>F38</f>
        <v>0</v>
      </c>
      <c r="G37" s="102"/>
    </row>
    <row r="38" spans="1:7" ht="36" customHeight="1">
      <c r="A38" s="17" t="s">
        <v>212</v>
      </c>
      <c r="B38" s="17" t="s">
        <v>278</v>
      </c>
      <c r="C38" s="177" t="s">
        <v>256</v>
      </c>
      <c r="D38" s="177"/>
      <c r="E38" s="58" t="s">
        <v>257</v>
      </c>
      <c r="F38" s="29">
        <f>F39</f>
        <v>0</v>
      </c>
      <c r="G38" s="102"/>
    </row>
    <row r="39" spans="1:7" ht="27.75" customHeight="1">
      <c r="A39" s="17" t="s">
        <v>212</v>
      </c>
      <c r="B39" s="17">
        <v>13</v>
      </c>
      <c r="C39" s="177" t="s">
        <v>255</v>
      </c>
      <c r="D39" s="177"/>
      <c r="E39" s="58" t="s">
        <v>380</v>
      </c>
      <c r="F39" s="29">
        <f>F40</f>
        <v>0</v>
      </c>
      <c r="G39" s="102"/>
    </row>
    <row r="40" spans="1:7" ht="27.75" customHeight="1">
      <c r="A40" s="21" t="s">
        <v>212</v>
      </c>
      <c r="B40" s="21" t="s">
        <v>403</v>
      </c>
      <c r="C40" s="179" t="s">
        <v>255</v>
      </c>
      <c r="D40" s="179" t="s">
        <v>113</v>
      </c>
      <c r="E40" s="134" t="s">
        <v>123</v>
      </c>
      <c r="F40" s="30">
        <v>0</v>
      </c>
      <c r="G40" s="102"/>
    </row>
    <row r="41" spans="1:7" ht="42.75" customHeight="1">
      <c r="A41" s="17" t="s">
        <v>212</v>
      </c>
      <c r="B41" s="17" t="s">
        <v>403</v>
      </c>
      <c r="C41" s="177" t="s">
        <v>476</v>
      </c>
      <c r="D41" s="177"/>
      <c r="E41" s="168" t="s">
        <v>606</v>
      </c>
      <c r="F41" s="29">
        <f>F42</f>
        <v>0</v>
      </c>
      <c r="G41" s="102"/>
    </row>
    <row r="42" spans="1:7" ht="32.25" customHeight="1">
      <c r="A42" s="21" t="s">
        <v>212</v>
      </c>
      <c r="B42" s="21" t="s">
        <v>403</v>
      </c>
      <c r="C42" s="192" t="s">
        <v>477</v>
      </c>
      <c r="D42" s="179"/>
      <c r="E42" s="153" t="s">
        <v>480</v>
      </c>
      <c r="F42" s="30">
        <f>F43</f>
        <v>0</v>
      </c>
      <c r="G42" s="102"/>
    </row>
    <row r="43" spans="1:7" ht="32.25" customHeight="1">
      <c r="A43" s="21" t="s">
        <v>212</v>
      </c>
      <c r="B43" s="21" t="s">
        <v>403</v>
      </c>
      <c r="C43" s="192" t="s">
        <v>478</v>
      </c>
      <c r="D43" s="179" t="s">
        <v>113</v>
      </c>
      <c r="E43" s="134" t="s">
        <v>123</v>
      </c>
      <c r="F43" s="30">
        <v>0</v>
      </c>
      <c r="G43" s="102"/>
    </row>
    <row r="44" spans="1:8" s="24" customFormat="1" ht="32.25" customHeight="1">
      <c r="A44" s="17" t="s">
        <v>212</v>
      </c>
      <c r="B44" s="17" t="s">
        <v>403</v>
      </c>
      <c r="C44" s="148" t="s">
        <v>622</v>
      </c>
      <c r="D44" s="177"/>
      <c r="E44" s="133" t="s">
        <v>663</v>
      </c>
      <c r="F44" s="29">
        <f>F45</f>
        <v>327000</v>
      </c>
      <c r="G44" s="235"/>
      <c r="H44" s="113"/>
    </row>
    <row r="45" spans="1:7" ht="32.25" customHeight="1">
      <c r="A45" s="21" t="s">
        <v>212</v>
      </c>
      <c r="B45" s="21" t="s">
        <v>403</v>
      </c>
      <c r="C45" s="192" t="s">
        <v>624</v>
      </c>
      <c r="D45" s="179"/>
      <c r="E45" s="134" t="s">
        <v>621</v>
      </c>
      <c r="F45" s="30">
        <f>F46+F47</f>
        <v>327000</v>
      </c>
      <c r="G45" s="102"/>
    </row>
    <row r="46" spans="1:7" ht="32.25" customHeight="1">
      <c r="A46" s="21" t="s">
        <v>212</v>
      </c>
      <c r="B46" s="21" t="s">
        <v>403</v>
      </c>
      <c r="C46" s="192" t="s">
        <v>623</v>
      </c>
      <c r="D46" s="179" t="s">
        <v>113</v>
      </c>
      <c r="E46" s="134" t="s">
        <v>123</v>
      </c>
      <c r="F46" s="30">
        <v>327000</v>
      </c>
      <c r="G46" s="102"/>
    </row>
    <row r="47" spans="1:7" ht="32.25" customHeight="1">
      <c r="A47" s="21" t="s">
        <v>212</v>
      </c>
      <c r="B47" s="21" t="s">
        <v>403</v>
      </c>
      <c r="C47" s="192" t="s">
        <v>623</v>
      </c>
      <c r="D47" s="179" t="s">
        <v>118</v>
      </c>
      <c r="E47" s="134" t="s">
        <v>124</v>
      </c>
      <c r="F47" s="30">
        <v>0</v>
      </c>
      <c r="G47" s="102"/>
    </row>
    <row r="48" spans="1:7" ht="32.25" customHeight="1">
      <c r="A48" s="21" t="s">
        <v>212</v>
      </c>
      <c r="B48" s="21" t="s">
        <v>403</v>
      </c>
      <c r="C48" s="177" t="s">
        <v>660</v>
      </c>
      <c r="D48" s="177"/>
      <c r="E48" s="58" t="s">
        <v>666</v>
      </c>
      <c r="F48" s="29">
        <f>F49</f>
        <v>0</v>
      </c>
      <c r="G48" s="102"/>
    </row>
    <row r="49" spans="1:7" ht="32.25" customHeight="1">
      <c r="A49" s="21" t="s">
        <v>212</v>
      </c>
      <c r="B49" s="21" t="s">
        <v>403</v>
      </c>
      <c r="C49" s="179" t="s">
        <v>661</v>
      </c>
      <c r="D49" s="177"/>
      <c r="E49" s="136" t="s">
        <v>662</v>
      </c>
      <c r="F49" s="30">
        <f>F50</f>
        <v>0</v>
      </c>
      <c r="G49" s="102"/>
    </row>
    <row r="50" spans="1:7" ht="32.25" customHeight="1">
      <c r="A50" s="21" t="s">
        <v>212</v>
      </c>
      <c r="B50" s="21" t="s">
        <v>403</v>
      </c>
      <c r="C50" s="179" t="s">
        <v>661</v>
      </c>
      <c r="D50" s="179" t="s">
        <v>113</v>
      </c>
      <c r="E50" s="134" t="s">
        <v>123</v>
      </c>
      <c r="F50" s="30">
        <v>0</v>
      </c>
      <c r="G50" s="102"/>
    </row>
    <row r="51" spans="1:7" ht="40.5" customHeight="1">
      <c r="A51" s="17" t="s">
        <v>212</v>
      </c>
      <c r="B51" s="17">
        <v>13</v>
      </c>
      <c r="C51" s="177" t="s">
        <v>248</v>
      </c>
      <c r="D51" s="177"/>
      <c r="E51" s="58" t="s">
        <v>374</v>
      </c>
      <c r="F51" s="29">
        <f>F52</f>
        <v>2933000</v>
      </c>
      <c r="G51" s="102"/>
    </row>
    <row r="52" spans="1:7" ht="39" customHeight="1">
      <c r="A52" s="17" t="s">
        <v>212</v>
      </c>
      <c r="B52" s="17">
        <v>13</v>
      </c>
      <c r="C52" s="177" t="s">
        <v>247</v>
      </c>
      <c r="D52" s="177"/>
      <c r="E52" s="58" t="s">
        <v>377</v>
      </c>
      <c r="F52" s="29">
        <f>F57+F53</f>
        <v>2933000</v>
      </c>
      <c r="G52" s="102"/>
    </row>
    <row r="53" spans="1:7" ht="28.5" customHeight="1">
      <c r="A53" s="17" t="s">
        <v>212</v>
      </c>
      <c r="B53" s="17">
        <v>13</v>
      </c>
      <c r="C53" s="177" t="s">
        <v>277</v>
      </c>
      <c r="D53" s="177"/>
      <c r="E53" s="58" t="s">
        <v>415</v>
      </c>
      <c r="F53" s="29">
        <f>SUM(F54:F56)</f>
        <v>2917000</v>
      </c>
      <c r="G53" s="102"/>
    </row>
    <row r="54" spans="1:7" ht="28.5" customHeight="1">
      <c r="A54" s="21" t="s">
        <v>213</v>
      </c>
      <c r="B54" s="21">
        <v>12</v>
      </c>
      <c r="C54" s="179" t="s">
        <v>277</v>
      </c>
      <c r="D54" s="179" t="s">
        <v>116</v>
      </c>
      <c r="E54" s="134" t="s">
        <v>120</v>
      </c>
      <c r="F54" s="30">
        <v>2680000</v>
      </c>
      <c r="G54" s="102"/>
    </row>
    <row r="55" spans="1:8" s="25" customFormat="1" ht="42.75" customHeight="1">
      <c r="A55" s="21" t="s">
        <v>212</v>
      </c>
      <c r="B55" s="21" t="s">
        <v>403</v>
      </c>
      <c r="C55" s="179" t="s">
        <v>277</v>
      </c>
      <c r="D55" s="179" t="s">
        <v>113</v>
      </c>
      <c r="E55" s="134" t="s">
        <v>123</v>
      </c>
      <c r="F55" s="30">
        <v>237000</v>
      </c>
      <c r="G55" s="102"/>
      <c r="H55" s="114"/>
    </row>
    <row r="56" spans="1:8" s="25" customFormat="1" ht="27.75" customHeight="1">
      <c r="A56" s="21" t="s">
        <v>212</v>
      </c>
      <c r="B56" s="21" t="s">
        <v>403</v>
      </c>
      <c r="C56" s="179" t="s">
        <v>277</v>
      </c>
      <c r="D56" s="179" t="s">
        <v>118</v>
      </c>
      <c r="E56" s="134" t="s">
        <v>124</v>
      </c>
      <c r="F56" s="30">
        <v>0</v>
      </c>
      <c r="G56" s="102"/>
      <c r="H56" s="114"/>
    </row>
    <row r="57" spans="1:7" ht="29.25" customHeight="1">
      <c r="A57" s="17" t="s">
        <v>212</v>
      </c>
      <c r="B57" s="17">
        <v>13</v>
      </c>
      <c r="C57" s="177" t="s">
        <v>276</v>
      </c>
      <c r="D57" s="177"/>
      <c r="E57" s="58" t="s">
        <v>230</v>
      </c>
      <c r="F57" s="29">
        <f>SUM(F58:F59)</f>
        <v>16000</v>
      </c>
      <c r="G57" s="102"/>
    </row>
    <row r="58" spans="1:7" ht="29.25" customHeight="1">
      <c r="A58" s="21" t="s">
        <v>212</v>
      </c>
      <c r="B58" s="21" t="s">
        <v>403</v>
      </c>
      <c r="C58" s="179" t="s">
        <v>276</v>
      </c>
      <c r="D58" s="179" t="s">
        <v>113</v>
      </c>
      <c r="E58" s="134" t="s">
        <v>123</v>
      </c>
      <c r="F58" s="30">
        <v>15000</v>
      </c>
      <c r="G58" s="102"/>
    </row>
    <row r="59" spans="1:8" ht="21" customHeight="1">
      <c r="A59" s="21" t="s">
        <v>212</v>
      </c>
      <c r="B59" s="21" t="s">
        <v>403</v>
      </c>
      <c r="C59" s="179" t="s">
        <v>276</v>
      </c>
      <c r="D59" s="179" t="s">
        <v>118</v>
      </c>
      <c r="E59" s="59" t="s">
        <v>124</v>
      </c>
      <c r="F59" s="30">
        <v>1000</v>
      </c>
      <c r="G59" s="102"/>
      <c r="H59" s="97"/>
    </row>
    <row r="60" spans="1:7" ht="20.25" customHeight="1">
      <c r="A60" s="64" t="s">
        <v>214</v>
      </c>
      <c r="B60" s="64"/>
      <c r="C60" s="178"/>
      <c r="D60" s="178"/>
      <c r="E60" s="65" t="s">
        <v>186</v>
      </c>
      <c r="F60" s="66">
        <f>F61</f>
        <v>210600</v>
      </c>
      <c r="G60" s="109"/>
    </row>
    <row r="61" spans="1:7" ht="18.75" customHeight="1">
      <c r="A61" s="17" t="s">
        <v>214</v>
      </c>
      <c r="B61" s="17" t="s">
        <v>215</v>
      </c>
      <c r="C61" s="177"/>
      <c r="D61" s="177"/>
      <c r="E61" s="58" t="s">
        <v>381</v>
      </c>
      <c r="F61" s="29">
        <f>F62</f>
        <v>210600</v>
      </c>
      <c r="G61" s="102"/>
    </row>
    <row r="62" spans="1:7" ht="43.5" customHeight="1">
      <c r="A62" s="17" t="s">
        <v>214</v>
      </c>
      <c r="B62" s="17" t="s">
        <v>215</v>
      </c>
      <c r="C62" s="177" t="s">
        <v>248</v>
      </c>
      <c r="D62" s="177"/>
      <c r="E62" s="58" t="s">
        <v>374</v>
      </c>
      <c r="F62" s="29">
        <f>F63</f>
        <v>210600</v>
      </c>
      <c r="G62" s="102"/>
    </row>
    <row r="63" spans="1:7" ht="40.5" customHeight="1">
      <c r="A63" s="17" t="s">
        <v>214</v>
      </c>
      <c r="B63" s="17" t="s">
        <v>215</v>
      </c>
      <c r="C63" s="177" t="s">
        <v>247</v>
      </c>
      <c r="D63" s="177"/>
      <c r="E63" s="58" t="s">
        <v>377</v>
      </c>
      <c r="F63" s="29">
        <f>F64</f>
        <v>210600</v>
      </c>
      <c r="G63" s="102"/>
    </row>
    <row r="64" spans="1:7" ht="29.25" customHeight="1">
      <c r="A64" s="17" t="s">
        <v>214</v>
      </c>
      <c r="B64" s="17" t="s">
        <v>215</v>
      </c>
      <c r="C64" s="177" t="s">
        <v>250</v>
      </c>
      <c r="D64" s="177"/>
      <c r="E64" s="58" t="s">
        <v>382</v>
      </c>
      <c r="F64" s="29">
        <f>SUM(F65:F66)</f>
        <v>210600</v>
      </c>
      <c r="G64" s="102"/>
    </row>
    <row r="65" spans="1:7" ht="29.25" customHeight="1">
      <c r="A65" s="21" t="s">
        <v>214</v>
      </c>
      <c r="B65" s="21" t="s">
        <v>215</v>
      </c>
      <c r="C65" s="179" t="s">
        <v>250</v>
      </c>
      <c r="D65" s="179" t="s">
        <v>116</v>
      </c>
      <c r="E65" s="134" t="s">
        <v>120</v>
      </c>
      <c r="F65" s="30">
        <v>210600</v>
      </c>
      <c r="G65" s="102"/>
    </row>
    <row r="66" spans="1:8" s="25" customFormat="1" ht="30" customHeight="1">
      <c r="A66" s="21" t="s">
        <v>214</v>
      </c>
      <c r="B66" s="21" t="s">
        <v>215</v>
      </c>
      <c r="C66" s="179" t="s">
        <v>250</v>
      </c>
      <c r="D66" s="179" t="s">
        <v>113</v>
      </c>
      <c r="E66" s="134" t="s">
        <v>123</v>
      </c>
      <c r="F66" s="30">
        <v>0</v>
      </c>
      <c r="G66" s="102"/>
      <c r="H66" s="114"/>
    </row>
    <row r="67" spans="1:7" ht="40.5" customHeight="1">
      <c r="A67" s="64" t="s">
        <v>215</v>
      </c>
      <c r="B67" s="64"/>
      <c r="C67" s="178"/>
      <c r="D67" s="178"/>
      <c r="E67" s="65" t="s">
        <v>383</v>
      </c>
      <c r="F67" s="66">
        <f>F68+F73+F89</f>
        <v>204383.84</v>
      </c>
      <c r="G67" s="109"/>
    </row>
    <row r="68" spans="1:7" ht="30.75" customHeight="1" hidden="1">
      <c r="A68" s="17" t="s">
        <v>215</v>
      </c>
      <c r="B68" s="17" t="s">
        <v>220</v>
      </c>
      <c r="C68" s="177"/>
      <c r="D68" s="177"/>
      <c r="E68" s="58" t="s">
        <v>384</v>
      </c>
      <c r="F68" s="29">
        <f>F69</f>
        <v>0</v>
      </c>
      <c r="G68" s="102"/>
    </row>
    <row r="69" spans="1:7" ht="43.5" customHeight="1" hidden="1">
      <c r="A69" s="17" t="s">
        <v>215</v>
      </c>
      <c r="B69" s="17" t="s">
        <v>220</v>
      </c>
      <c r="C69" s="177" t="s">
        <v>248</v>
      </c>
      <c r="D69" s="177"/>
      <c r="E69" s="58" t="s">
        <v>374</v>
      </c>
      <c r="F69" s="29">
        <f>F70</f>
        <v>0</v>
      </c>
      <c r="G69" s="102"/>
    </row>
    <row r="70" spans="1:7" ht="27.75" customHeight="1" hidden="1">
      <c r="A70" s="17" t="s">
        <v>215</v>
      </c>
      <c r="B70" s="17" t="s">
        <v>220</v>
      </c>
      <c r="C70" s="177" t="s">
        <v>247</v>
      </c>
      <c r="D70" s="177"/>
      <c r="E70" s="58" t="s">
        <v>377</v>
      </c>
      <c r="F70" s="29">
        <f>F71</f>
        <v>0</v>
      </c>
      <c r="G70" s="102"/>
    </row>
    <row r="71" spans="1:7" ht="28.5" customHeight="1" hidden="1">
      <c r="A71" s="17" t="s">
        <v>215</v>
      </c>
      <c r="B71" s="17" t="s">
        <v>220</v>
      </c>
      <c r="C71" s="177" t="s">
        <v>259</v>
      </c>
      <c r="D71" s="177"/>
      <c r="E71" s="58" t="s">
        <v>385</v>
      </c>
      <c r="F71" s="29">
        <f>F72</f>
        <v>0</v>
      </c>
      <c r="G71" s="102"/>
    </row>
    <row r="72" spans="1:7" ht="28.5" customHeight="1" hidden="1">
      <c r="A72" s="21" t="s">
        <v>215</v>
      </c>
      <c r="B72" s="21" t="s">
        <v>220</v>
      </c>
      <c r="C72" s="179" t="s">
        <v>259</v>
      </c>
      <c r="D72" s="179" t="s">
        <v>113</v>
      </c>
      <c r="E72" s="134" t="s">
        <v>123</v>
      </c>
      <c r="F72" s="29">
        <v>0</v>
      </c>
      <c r="G72" s="102"/>
    </row>
    <row r="73" spans="1:7" ht="21" customHeight="1">
      <c r="A73" s="17" t="s">
        <v>215</v>
      </c>
      <c r="B73" s="17">
        <v>10</v>
      </c>
      <c r="C73" s="177"/>
      <c r="D73" s="177"/>
      <c r="E73" s="58" t="s">
        <v>188</v>
      </c>
      <c r="F73" s="29">
        <f>F78+F74</f>
        <v>204383.84</v>
      </c>
      <c r="G73" s="102"/>
    </row>
    <row r="74" spans="1:7" ht="42" customHeight="1">
      <c r="A74" s="17" t="s">
        <v>215</v>
      </c>
      <c r="B74" s="17" t="s">
        <v>404</v>
      </c>
      <c r="C74" s="182" t="s">
        <v>134</v>
      </c>
      <c r="D74" s="177"/>
      <c r="E74" s="138" t="s">
        <v>595</v>
      </c>
      <c r="F74" s="29">
        <f>F75</f>
        <v>1000</v>
      </c>
      <c r="G74" s="102"/>
    </row>
    <row r="75" spans="1:7" ht="29.25" customHeight="1">
      <c r="A75" s="21" t="s">
        <v>215</v>
      </c>
      <c r="B75" s="21" t="s">
        <v>404</v>
      </c>
      <c r="C75" s="183" t="s">
        <v>132</v>
      </c>
      <c r="D75" s="179"/>
      <c r="E75" s="137" t="s">
        <v>131</v>
      </c>
      <c r="F75" s="30">
        <f>F76</f>
        <v>1000</v>
      </c>
      <c r="G75" s="102"/>
    </row>
    <row r="76" spans="1:7" ht="26.25" customHeight="1">
      <c r="A76" s="21" t="s">
        <v>215</v>
      </c>
      <c r="B76" s="21" t="s">
        <v>404</v>
      </c>
      <c r="C76" s="183" t="s">
        <v>133</v>
      </c>
      <c r="D76" s="179" t="s">
        <v>112</v>
      </c>
      <c r="E76" s="134" t="s">
        <v>110</v>
      </c>
      <c r="F76" s="30">
        <f>F77</f>
        <v>1000</v>
      </c>
      <c r="G76" s="102"/>
    </row>
    <row r="77" spans="1:7" ht="27" customHeight="1">
      <c r="A77" s="21" t="s">
        <v>215</v>
      </c>
      <c r="B77" s="21" t="s">
        <v>404</v>
      </c>
      <c r="C77" s="183" t="s">
        <v>133</v>
      </c>
      <c r="D77" s="179" t="s">
        <v>113</v>
      </c>
      <c r="E77" s="137" t="s">
        <v>184</v>
      </c>
      <c r="F77" s="30">
        <v>1000</v>
      </c>
      <c r="G77" s="102"/>
    </row>
    <row r="78" spans="1:7" ht="43.5" customHeight="1">
      <c r="A78" s="17" t="s">
        <v>215</v>
      </c>
      <c r="B78" s="17" t="s">
        <v>404</v>
      </c>
      <c r="C78" s="177" t="s">
        <v>248</v>
      </c>
      <c r="D78" s="177"/>
      <c r="E78" s="58" t="s">
        <v>374</v>
      </c>
      <c r="F78" s="29">
        <f>F79</f>
        <v>203383.84</v>
      </c>
      <c r="G78" s="102"/>
    </row>
    <row r="79" spans="1:7" ht="42" customHeight="1">
      <c r="A79" s="17" t="s">
        <v>215</v>
      </c>
      <c r="B79" s="17" t="s">
        <v>404</v>
      </c>
      <c r="C79" s="177" t="s">
        <v>247</v>
      </c>
      <c r="D79" s="177"/>
      <c r="E79" s="58" t="s">
        <v>377</v>
      </c>
      <c r="F79" s="29">
        <f>F80+F82+F86</f>
        <v>203383.84</v>
      </c>
      <c r="G79" s="102"/>
    </row>
    <row r="80" spans="1:7" ht="42" customHeight="1">
      <c r="A80" s="17" t="s">
        <v>215</v>
      </c>
      <c r="B80" s="17" t="s">
        <v>404</v>
      </c>
      <c r="C80" s="177" t="s">
        <v>259</v>
      </c>
      <c r="D80" s="177"/>
      <c r="E80" s="58" t="s">
        <v>385</v>
      </c>
      <c r="F80" s="29">
        <f>F81</f>
        <v>15000</v>
      </c>
      <c r="G80" s="102"/>
    </row>
    <row r="81" spans="1:8" s="25" customFormat="1" ht="42" customHeight="1">
      <c r="A81" s="21" t="s">
        <v>215</v>
      </c>
      <c r="B81" s="21" t="s">
        <v>404</v>
      </c>
      <c r="C81" s="179" t="s">
        <v>259</v>
      </c>
      <c r="D81" s="179" t="s">
        <v>113</v>
      </c>
      <c r="E81" s="134" t="s">
        <v>123</v>
      </c>
      <c r="F81" s="30">
        <v>15000</v>
      </c>
      <c r="G81" s="102"/>
      <c r="H81" s="114"/>
    </row>
    <row r="82" spans="1:7" ht="28.5" customHeight="1">
      <c r="A82" s="17" t="s">
        <v>215</v>
      </c>
      <c r="B82" s="17">
        <v>10</v>
      </c>
      <c r="C82" s="177" t="s">
        <v>260</v>
      </c>
      <c r="D82" s="177"/>
      <c r="E82" s="58" t="s">
        <v>386</v>
      </c>
      <c r="F82" s="29">
        <f>SUM(F83:F85)</f>
        <v>150000</v>
      </c>
      <c r="G82" s="102"/>
    </row>
    <row r="83" spans="1:7" ht="27.75" customHeight="1">
      <c r="A83" s="21" t="s">
        <v>215</v>
      </c>
      <c r="B83" s="21" t="s">
        <v>404</v>
      </c>
      <c r="C83" s="179" t="s">
        <v>260</v>
      </c>
      <c r="D83" s="179" t="s">
        <v>113</v>
      </c>
      <c r="E83" s="134" t="s">
        <v>123</v>
      </c>
      <c r="F83" s="30">
        <v>150000</v>
      </c>
      <c r="G83" s="102"/>
    </row>
    <row r="84" spans="1:7" ht="21.75" customHeight="1" hidden="1">
      <c r="A84" s="21" t="s">
        <v>215</v>
      </c>
      <c r="B84" s="21" t="s">
        <v>404</v>
      </c>
      <c r="C84" s="179" t="s">
        <v>260</v>
      </c>
      <c r="D84" s="179" t="s">
        <v>119</v>
      </c>
      <c r="E84" s="59" t="s">
        <v>126</v>
      </c>
      <c r="F84" s="199">
        <v>0</v>
      </c>
      <c r="G84" s="102"/>
    </row>
    <row r="85" spans="1:7" ht="21.75" customHeight="1" hidden="1">
      <c r="A85" s="21" t="s">
        <v>215</v>
      </c>
      <c r="B85" s="21" t="s">
        <v>404</v>
      </c>
      <c r="C85" s="179" t="s">
        <v>260</v>
      </c>
      <c r="D85" s="179" t="s">
        <v>117</v>
      </c>
      <c r="E85" s="59" t="s">
        <v>125</v>
      </c>
      <c r="F85" s="199">
        <v>0</v>
      </c>
      <c r="G85" s="102"/>
    </row>
    <row r="86" spans="1:7" ht="21" customHeight="1">
      <c r="A86" s="17" t="s">
        <v>215</v>
      </c>
      <c r="B86" s="17" t="s">
        <v>404</v>
      </c>
      <c r="C86" s="177" t="s">
        <v>584</v>
      </c>
      <c r="D86" s="177"/>
      <c r="E86" s="58" t="s">
        <v>107</v>
      </c>
      <c r="F86" s="29">
        <f>SUM(F88)</f>
        <v>38383.84</v>
      </c>
      <c r="G86" s="102"/>
    </row>
    <row r="87" spans="1:7" ht="25.5" customHeight="1">
      <c r="A87" s="21" t="s">
        <v>215</v>
      </c>
      <c r="B87" s="21" t="s">
        <v>404</v>
      </c>
      <c r="C87" s="179" t="s">
        <v>584</v>
      </c>
      <c r="D87" s="179" t="s">
        <v>113</v>
      </c>
      <c r="E87" s="134" t="s">
        <v>123</v>
      </c>
      <c r="F87" s="29">
        <f>F88</f>
        <v>38383.84</v>
      </c>
      <c r="G87" s="102"/>
    </row>
    <row r="88" spans="1:7" ht="31.5" customHeight="1">
      <c r="A88" s="21" t="s">
        <v>215</v>
      </c>
      <c r="B88" s="21" t="s">
        <v>404</v>
      </c>
      <c r="C88" s="179" t="s">
        <v>584</v>
      </c>
      <c r="D88" s="179" t="s">
        <v>402</v>
      </c>
      <c r="E88" s="59" t="s">
        <v>379</v>
      </c>
      <c r="F88" s="30">
        <v>38383.84</v>
      </c>
      <c r="G88" s="102"/>
    </row>
    <row r="89" spans="1:7" ht="31.5" customHeight="1">
      <c r="A89" s="17" t="s">
        <v>215</v>
      </c>
      <c r="B89" s="17" t="s">
        <v>88</v>
      </c>
      <c r="C89" s="177"/>
      <c r="D89" s="177"/>
      <c r="E89" s="15" t="s">
        <v>93</v>
      </c>
      <c r="F89" s="29">
        <f>F90</f>
        <v>0</v>
      </c>
      <c r="G89" s="102"/>
    </row>
    <row r="90" spans="1:7" ht="60.75" customHeight="1">
      <c r="A90" s="17" t="s">
        <v>215</v>
      </c>
      <c r="B90" s="17" t="s">
        <v>88</v>
      </c>
      <c r="C90" s="177" t="s">
        <v>258</v>
      </c>
      <c r="D90" s="177"/>
      <c r="E90" s="162" t="s">
        <v>594</v>
      </c>
      <c r="F90" s="29">
        <f>F91</f>
        <v>0</v>
      </c>
      <c r="G90" s="102"/>
    </row>
    <row r="91" spans="1:7" ht="29.25" customHeight="1">
      <c r="A91" s="17" t="s">
        <v>215</v>
      </c>
      <c r="B91" s="17" t="s">
        <v>88</v>
      </c>
      <c r="C91" s="177" t="s">
        <v>256</v>
      </c>
      <c r="D91" s="177"/>
      <c r="E91" s="58" t="s">
        <v>257</v>
      </c>
      <c r="F91" s="29">
        <f>F92</f>
        <v>0</v>
      </c>
      <c r="G91" s="102"/>
    </row>
    <row r="92" spans="1:7" ht="30" customHeight="1">
      <c r="A92" s="17" t="s">
        <v>215</v>
      </c>
      <c r="B92" s="17" t="s">
        <v>88</v>
      </c>
      <c r="C92" s="177" t="s">
        <v>255</v>
      </c>
      <c r="D92" s="177"/>
      <c r="E92" s="58" t="s">
        <v>380</v>
      </c>
      <c r="F92" s="29">
        <f>F94</f>
        <v>0</v>
      </c>
      <c r="G92" s="102"/>
    </row>
    <row r="93" spans="1:7" ht="30" customHeight="1">
      <c r="A93" s="21" t="s">
        <v>215</v>
      </c>
      <c r="B93" s="21" t="s">
        <v>88</v>
      </c>
      <c r="C93" s="179" t="s">
        <v>255</v>
      </c>
      <c r="D93" s="179" t="s">
        <v>113</v>
      </c>
      <c r="E93" s="134" t="s">
        <v>123</v>
      </c>
      <c r="F93" s="30">
        <f>F94</f>
        <v>0</v>
      </c>
      <c r="G93" s="102"/>
    </row>
    <row r="94" spans="1:7" ht="30.75" customHeight="1">
      <c r="A94" s="21" t="s">
        <v>215</v>
      </c>
      <c r="B94" s="21" t="s">
        <v>88</v>
      </c>
      <c r="C94" s="179" t="s">
        <v>255</v>
      </c>
      <c r="D94" s="179" t="s">
        <v>402</v>
      </c>
      <c r="E94" s="59" t="s">
        <v>379</v>
      </c>
      <c r="F94" s="30">
        <v>0</v>
      </c>
      <c r="G94" s="102"/>
    </row>
    <row r="95" spans="1:7" ht="30" customHeight="1">
      <c r="A95" s="64" t="s">
        <v>216</v>
      </c>
      <c r="B95" s="64"/>
      <c r="C95" s="178"/>
      <c r="D95" s="178"/>
      <c r="E95" s="65" t="s">
        <v>189</v>
      </c>
      <c r="F95" s="66">
        <f>F96+F117+F101</f>
        <v>10335159.6</v>
      </c>
      <c r="G95" s="109"/>
    </row>
    <row r="96" spans="1:7" ht="21" customHeight="1">
      <c r="A96" s="17" t="s">
        <v>216</v>
      </c>
      <c r="B96" s="17" t="s">
        <v>212</v>
      </c>
      <c r="C96" s="177"/>
      <c r="D96" s="177"/>
      <c r="E96" s="58" t="s">
        <v>190</v>
      </c>
      <c r="F96" s="29">
        <f>F97</f>
        <v>0</v>
      </c>
      <c r="G96" s="102"/>
    </row>
    <row r="97" spans="1:7" ht="44.25" customHeight="1">
      <c r="A97" s="17" t="s">
        <v>216</v>
      </c>
      <c r="B97" s="17" t="s">
        <v>212</v>
      </c>
      <c r="C97" s="177" t="s">
        <v>252</v>
      </c>
      <c r="D97" s="177"/>
      <c r="E97" s="118" t="s">
        <v>596</v>
      </c>
      <c r="F97" s="29">
        <f>F98</f>
        <v>0</v>
      </c>
      <c r="G97" s="102"/>
    </row>
    <row r="98" spans="1:7" ht="30" customHeight="1">
      <c r="A98" s="17" t="s">
        <v>216</v>
      </c>
      <c r="B98" s="17" t="s">
        <v>212</v>
      </c>
      <c r="C98" s="177" t="s">
        <v>253</v>
      </c>
      <c r="D98" s="177"/>
      <c r="E98" s="118" t="s">
        <v>254</v>
      </c>
      <c r="F98" s="29">
        <f>F99</f>
        <v>0</v>
      </c>
      <c r="G98" s="102"/>
    </row>
    <row r="99" spans="1:7" ht="30" customHeight="1">
      <c r="A99" s="17" t="s">
        <v>216</v>
      </c>
      <c r="B99" s="17" t="s">
        <v>212</v>
      </c>
      <c r="C99" s="177" t="s">
        <v>251</v>
      </c>
      <c r="D99" s="177"/>
      <c r="E99" s="58" t="s">
        <v>191</v>
      </c>
      <c r="F99" s="29">
        <f>F100</f>
        <v>0</v>
      </c>
      <c r="G99" s="102"/>
    </row>
    <row r="100" spans="1:7" ht="30" customHeight="1">
      <c r="A100" s="21" t="s">
        <v>216</v>
      </c>
      <c r="B100" s="21" t="s">
        <v>212</v>
      </c>
      <c r="C100" s="179" t="s">
        <v>251</v>
      </c>
      <c r="D100" s="179" t="s">
        <v>113</v>
      </c>
      <c r="E100" s="134" t="s">
        <v>123</v>
      </c>
      <c r="F100" s="30">
        <v>0</v>
      </c>
      <c r="G100" s="102"/>
    </row>
    <row r="101" spans="1:7" ht="19.5" customHeight="1">
      <c r="A101" s="125" t="s">
        <v>216</v>
      </c>
      <c r="B101" s="125" t="s">
        <v>220</v>
      </c>
      <c r="C101" s="177"/>
      <c r="D101" s="188"/>
      <c r="E101" s="58" t="s">
        <v>293</v>
      </c>
      <c r="F101" s="29">
        <f>F107+F102+F109+F115</f>
        <v>10300159.6</v>
      </c>
      <c r="G101" s="102"/>
    </row>
    <row r="102" spans="1:7" ht="20.25" customHeight="1" hidden="1">
      <c r="A102" s="126" t="s">
        <v>216</v>
      </c>
      <c r="B102" s="126" t="s">
        <v>220</v>
      </c>
      <c r="C102" s="184" t="s">
        <v>266</v>
      </c>
      <c r="D102" s="189"/>
      <c r="E102" s="62" t="s">
        <v>365</v>
      </c>
      <c r="F102" s="87">
        <f>SUM(F103)</f>
        <v>0</v>
      </c>
      <c r="G102" s="112"/>
    </row>
    <row r="103" spans="1:7" ht="0.75" customHeight="1" hidden="1">
      <c r="A103" s="126" t="s">
        <v>216</v>
      </c>
      <c r="B103" s="126" t="s">
        <v>220</v>
      </c>
      <c r="C103" s="184" t="s">
        <v>267</v>
      </c>
      <c r="D103" s="189"/>
      <c r="E103" s="62" t="s">
        <v>366</v>
      </c>
      <c r="F103" s="87">
        <f>SUM(F104)</f>
        <v>0</v>
      </c>
      <c r="G103" s="112"/>
    </row>
    <row r="104" spans="1:7" ht="33.75" customHeight="1" hidden="1">
      <c r="A104" s="126" t="s">
        <v>216</v>
      </c>
      <c r="B104" s="126" t="s">
        <v>220</v>
      </c>
      <c r="C104" s="184" t="s">
        <v>369</v>
      </c>
      <c r="D104" s="189"/>
      <c r="E104" s="62" t="s">
        <v>367</v>
      </c>
      <c r="F104" s="87">
        <f>SUM(F105)</f>
        <v>0</v>
      </c>
      <c r="G104" s="112"/>
    </row>
    <row r="105" spans="1:7" ht="36" customHeight="1" hidden="1">
      <c r="A105" s="126" t="s">
        <v>216</v>
      </c>
      <c r="B105" s="126" t="s">
        <v>220</v>
      </c>
      <c r="C105" s="184" t="s">
        <v>370</v>
      </c>
      <c r="D105" s="189"/>
      <c r="E105" s="62" t="s">
        <v>368</v>
      </c>
      <c r="F105" s="87">
        <f>SUM(F106)</f>
        <v>0</v>
      </c>
      <c r="G105" s="112"/>
    </row>
    <row r="106" spans="1:7" ht="27" customHeight="1" hidden="1">
      <c r="A106" s="127" t="s">
        <v>216</v>
      </c>
      <c r="B106" s="127" t="s">
        <v>220</v>
      </c>
      <c r="C106" s="185" t="s">
        <v>370</v>
      </c>
      <c r="D106" s="190" t="s">
        <v>402</v>
      </c>
      <c r="E106" s="90" t="s">
        <v>379</v>
      </c>
      <c r="F106" s="121"/>
      <c r="G106" s="112"/>
    </row>
    <row r="107" spans="1:7" ht="29.25" customHeight="1" hidden="1">
      <c r="A107" s="125" t="s">
        <v>216</v>
      </c>
      <c r="B107" s="125" t="s">
        <v>220</v>
      </c>
      <c r="C107" s="177" t="s">
        <v>248</v>
      </c>
      <c r="D107" s="188"/>
      <c r="E107" s="58" t="s">
        <v>374</v>
      </c>
      <c r="F107" s="29">
        <f>F108</f>
        <v>204200</v>
      </c>
      <c r="G107" s="102"/>
    </row>
    <row r="108" spans="1:7" ht="40.5" customHeight="1" hidden="1">
      <c r="A108" s="125" t="s">
        <v>216</v>
      </c>
      <c r="B108" s="125" t="s">
        <v>220</v>
      </c>
      <c r="C108" s="177" t="s">
        <v>247</v>
      </c>
      <c r="D108" s="188"/>
      <c r="E108" s="58" t="s">
        <v>377</v>
      </c>
      <c r="F108" s="29">
        <f>F112</f>
        <v>204200</v>
      </c>
      <c r="G108" s="102"/>
    </row>
    <row r="109" spans="1:7" ht="24" customHeight="1">
      <c r="A109" s="125" t="s">
        <v>216</v>
      </c>
      <c r="B109" s="125" t="s">
        <v>220</v>
      </c>
      <c r="C109" s="177" t="s">
        <v>474</v>
      </c>
      <c r="D109" s="188"/>
      <c r="E109" s="133" t="s">
        <v>135</v>
      </c>
      <c r="F109" s="29">
        <f>F110</f>
        <v>500000</v>
      </c>
      <c r="G109" s="102"/>
    </row>
    <row r="110" spans="1:7" ht="18" customHeight="1">
      <c r="A110" s="21" t="s">
        <v>216</v>
      </c>
      <c r="B110" s="21" t="s">
        <v>220</v>
      </c>
      <c r="C110" s="179" t="s">
        <v>138</v>
      </c>
      <c r="D110" s="188"/>
      <c r="E110" s="134" t="s">
        <v>136</v>
      </c>
      <c r="F110" s="30">
        <f>F111</f>
        <v>500000</v>
      </c>
      <c r="G110" s="102"/>
    </row>
    <row r="111" spans="1:7" ht="24.75" customHeight="1">
      <c r="A111" s="21" t="s">
        <v>216</v>
      </c>
      <c r="B111" s="21" t="s">
        <v>220</v>
      </c>
      <c r="C111" s="179" t="s">
        <v>137</v>
      </c>
      <c r="D111" s="191" t="s">
        <v>113</v>
      </c>
      <c r="E111" s="134" t="s">
        <v>111</v>
      </c>
      <c r="F111" s="30">
        <v>500000</v>
      </c>
      <c r="G111" s="102"/>
    </row>
    <row r="112" spans="1:7" ht="27.75" customHeight="1">
      <c r="A112" s="125" t="s">
        <v>216</v>
      </c>
      <c r="B112" s="125" t="s">
        <v>220</v>
      </c>
      <c r="C112" s="177" t="s">
        <v>466</v>
      </c>
      <c r="D112" s="188"/>
      <c r="E112" s="61" t="s">
        <v>465</v>
      </c>
      <c r="F112" s="29">
        <f>F113+F114</f>
        <v>204200</v>
      </c>
      <c r="G112" s="102"/>
    </row>
    <row r="113" spans="1:7" ht="24" customHeight="1">
      <c r="A113" s="128" t="s">
        <v>216</v>
      </c>
      <c r="B113" s="128" t="s">
        <v>220</v>
      </c>
      <c r="C113" s="179" t="s">
        <v>466</v>
      </c>
      <c r="D113" s="191" t="s">
        <v>113</v>
      </c>
      <c r="E113" s="134" t="s">
        <v>123</v>
      </c>
      <c r="F113" s="30">
        <v>204200</v>
      </c>
      <c r="G113" s="102"/>
    </row>
    <row r="114" spans="1:7" ht="24" customHeight="1">
      <c r="A114" s="128" t="s">
        <v>216</v>
      </c>
      <c r="B114" s="128" t="s">
        <v>220</v>
      </c>
      <c r="C114" s="179" t="s">
        <v>466</v>
      </c>
      <c r="D114" s="191" t="s">
        <v>117</v>
      </c>
      <c r="E114" s="59" t="s">
        <v>125</v>
      </c>
      <c r="F114" s="30">
        <v>0</v>
      </c>
      <c r="G114" s="102"/>
    </row>
    <row r="115" spans="1:7" ht="66.75" customHeight="1">
      <c r="A115" s="21" t="s">
        <v>216</v>
      </c>
      <c r="B115" s="21" t="s">
        <v>220</v>
      </c>
      <c r="C115" s="179" t="s">
        <v>735</v>
      </c>
      <c r="D115" s="191"/>
      <c r="E115" s="59" t="s">
        <v>736</v>
      </c>
      <c r="F115" s="30">
        <f>F116</f>
        <v>9595959.6</v>
      </c>
      <c r="G115" s="102"/>
    </row>
    <row r="116" spans="1:7" ht="30" customHeight="1">
      <c r="A116" s="21" t="s">
        <v>216</v>
      </c>
      <c r="B116" s="21" t="s">
        <v>220</v>
      </c>
      <c r="C116" s="179" t="s">
        <v>735</v>
      </c>
      <c r="D116" s="191" t="s">
        <v>113</v>
      </c>
      <c r="E116" s="134" t="s">
        <v>123</v>
      </c>
      <c r="F116" s="30">
        <v>9595959.6</v>
      </c>
      <c r="G116" s="102"/>
    </row>
    <row r="117" spans="1:7" ht="20.25" customHeight="1" thickBot="1">
      <c r="A117" s="28" t="s">
        <v>216</v>
      </c>
      <c r="B117" s="28" t="s">
        <v>405</v>
      </c>
      <c r="C117" s="177"/>
      <c r="D117" s="177"/>
      <c r="E117" s="58" t="s">
        <v>192</v>
      </c>
      <c r="F117" s="29">
        <f>F122+F118+F126</f>
        <v>35000</v>
      </c>
      <c r="G117" s="102"/>
    </row>
    <row r="118" spans="1:7" ht="42.75" customHeight="1">
      <c r="A118" s="28" t="s">
        <v>216</v>
      </c>
      <c r="B118" s="28" t="s">
        <v>405</v>
      </c>
      <c r="C118" s="177" t="s">
        <v>473</v>
      </c>
      <c r="D118" s="177"/>
      <c r="E118" s="141" t="s">
        <v>597</v>
      </c>
      <c r="F118" s="29">
        <f>F119</f>
        <v>0</v>
      </c>
      <c r="G118" s="102"/>
    </row>
    <row r="119" spans="1:7" ht="27" customHeight="1">
      <c r="A119" s="23" t="s">
        <v>216</v>
      </c>
      <c r="B119" s="23" t="s">
        <v>405</v>
      </c>
      <c r="C119" s="179" t="s">
        <v>471</v>
      </c>
      <c r="D119" s="177"/>
      <c r="E119" s="142" t="s">
        <v>139</v>
      </c>
      <c r="F119" s="30">
        <f>F120</f>
        <v>0</v>
      </c>
      <c r="G119" s="102"/>
    </row>
    <row r="120" spans="1:7" ht="20.25" customHeight="1">
      <c r="A120" s="23" t="s">
        <v>216</v>
      </c>
      <c r="B120" s="23" t="s">
        <v>405</v>
      </c>
      <c r="C120" s="179" t="s">
        <v>472</v>
      </c>
      <c r="D120" s="179" t="s">
        <v>112</v>
      </c>
      <c r="E120" s="137" t="s">
        <v>192</v>
      </c>
      <c r="F120" s="30">
        <f>F121</f>
        <v>0</v>
      </c>
      <c r="G120" s="102"/>
    </row>
    <row r="121" spans="1:7" ht="31.5" customHeight="1">
      <c r="A121" s="23" t="s">
        <v>216</v>
      </c>
      <c r="B121" s="23" t="s">
        <v>405</v>
      </c>
      <c r="C121" s="179" t="s">
        <v>472</v>
      </c>
      <c r="D121" s="179" t="s">
        <v>113</v>
      </c>
      <c r="E121" s="137" t="s">
        <v>184</v>
      </c>
      <c r="F121" s="30">
        <v>0</v>
      </c>
      <c r="G121" s="102"/>
    </row>
    <row r="122" spans="1:7" ht="45" customHeight="1">
      <c r="A122" s="28" t="s">
        <v>216</v>
      </c>
      <c r="B122" s="28" t="s">
        <v>405</v>
      </c>
      <c r="C122" s="177" t="s">
        <v>265</v>
      </c>
      <c r="D122" s="177"/>
      <c r="E122" s="118" t="s">
        <v>598</v>
      </c>
      <c r="F122" s="29">
        <f>F123</f>
        <v>0</v>
      </c>
      <c r="G122" s="102"/>
    </row>
    <row r="123" spans="1:7" ht="28.5" customHeight="1">
      <c r="A123" s="28" t="s">
        <v>262</v>
      </c>
      <c r="B123" s="28" t="s">
        <v>405</v>
      </c>
      <c r="C123" s="177" t="s">
        <v>263</v>
      </c>
      <c r="D123" s="177"/>
      <c r="E123" s="118" t="s">
        <v>264</v>
      </c>
      <c r="F123" s="29">
        <f>F124</f>
        <v>0</v>
      </c>
      <c r="G123" s="102"/>
    </row>
    <row r="124" spans="1:7" ht="30.75" customHeight="1">
      <c r="A124" s="28" t="s">
        <v>216</v>
      </c>
      <c r="B124" s="28" t="s">
        <v>405</v>
      </c>
      <c r="C124" s="177" t="s">
        <v>261</v>
      </c>
      <c r="D124" s="177"/>
      <c r="E124" s="58" t="s">
        <v>231</v>
      </c>
      <c r="F124" s="29">
        <f>F125</f>
        <v>0</v>
      </c>
      <c r="G124" s="102"/>
    </row>
    <row r="125" spans="1:7" ht="30.75" customHeight="1">
      <c r="A125" s="23" t="s">
        <v>216</v>
      </c>
      <c r="B125" s="23" t="s">
        <v>405</v>
      </c>
      <c r="C125" s="179" t="s">
        <v>261</v>
      </c>
      <c r="D125" s="179" t="s">
        <v>113</v>
      </c>
      <c r="E125" s="134" t="s">
        <v>123</v>
      </c>
      <c r="F125" s="30">
        <v>0</v>
      </c>
      <c r="G125" s="102"/>
    </row>
    <row r="126" spans="1:7" ht="30.75" customHeight="1">
      <c r="A126" s="28" t="s">
        <v>216</v>
      </c>
      <c r="B126" s="28" t="s">
        <v>405</v>
      </c>
      <c r="C126" s="28" t="s">
        <v>484</v>
      </c>
      <c r="D126" s="28"/>
      <c r="E126" s="58" t="s">
        <v>483</v>
      </c>
      <c r="F126" s="29">
        <f>F127</f>
        <v>35000</v>
      </c>
      <c r="G126" s="102"/>
    </row>
    <row r="127" spans="1:7" ht="30.75" customHeight="1">
      <c r="A127" s="23" t="s">
        <v>216</v>
      </c>
      <c r="B127" s="23" t="s">
        <v>405</v>
      </c>
      <c r="C127" s="23" t="s">
        <v>484</v>
      </c>
      <c r="D127" s="23" t="s">
        <v>112</v>
      </c>
      <c r="E127" s="134" t="s">
        <v>110</v>
      </c>
      <c r="F127" s="30">
        <f>F128</f>
        <v>35000</v>
      </c>
      <c r="G127" s="102"/>
    </row>
    <row r="128" spans="1:7" ht="30.75" customHeight="1">
      <c r="A128" s="23" t="s">
        <v>216</v>
      </c>
      <c r="B128" s="23" t="s">
        <v>405</v>
      </c>
      <c r="C128" s="23" t="s">
        <v>484</v>
      </c>
      <c r="D128" s="23" t="s">
        <v>113</v>
      </c>
      <c r="E128" s="137" t="s">
        <v>184</v>
      </c>
      <c r="F128" s="30">
        <v>35000</v>
      </c>
      <c r="G128" s="102"/>
    </row>
    <row r="129" spans="1:7" ht="31.5" customHeight="1">
      <c r="A129" s="94" t="s">
        <v>217</v>
      </c>
      <c r="B129" s="94"/>
      <c r="C129" s="178"/>
      <c r="D129" s="178"/>
      <c r="E129" s="65" t="s">
        <v>387</v>
      </c>
      <c r="F129" s="66">
        <f>F134+F182</f>
        <v>1499000</v>
      </c>
      <c r="G129" s="109"/>
    </row>
    <row r="130" spans="1:7" ht="19.5" customHeight="1" hidden="1">
      <c r="A130" s="28" t="s">
        <v>217</v>
      </c>
      <c r="B130" s="17" t="s">
        <v>212</v>
      </c>
      <c r="C130" s="177" t="s">
        <v>341</v>
      </c>
      <c r="D130" s="177"/>
      <c r="E130" s="58" t="s">
        <v>339</v>
      </c>
      <c r="F130" s="52">
        <f>F131</f>
        <v>0</v>
      </c>
      <c r="G130" s="103"/>
    </row>
    <row r="131" spans="1:7" ht="19.5" customHeight="1" hidden="1">
      <c r="A131" s="28" t="s">
        <v>217</v>
      </c>
      <c r="B131" s="17" t="s">
        <v>212</v>
      </c>
      <c r="C131" s="177" t="s">
        <v>341</v>
      </c>
      <c r="D131" s="177"/>
      <c r="E131" s="58" t="s">
        <v>195</v>
      </c>
      <c r="F131" s="52">
        <f>F132</f>
        <v>0</v>
      </c>
      <c r="G131" s="103"/>
    </row>
    <row r="132" spans="1:7" ht="28.5" customHeight="1" hidden="1">
      <c r="A132" s="28" t="s">
        <v>217</v>
      </c>
      <c r="B132" s="17" t="s">
        <v>212</v>
      </c>
      <c r="C132" s="177" t="s">
        <v>341</v>
      </c>
      <c r="D132" s="177"/>
      <c r="E132" s="118" t="s">
        <v>340</v>
      </c>
      <c r="F132" s="52">
        <f>F133</f>
        <v>0</v>
      </c>
      <c r="G132" s="103"/>
    </row>
    <row r="133" spans="1:7" ht="32.25" customHeight="1" hidden="1">
      <c r="A133" s="23" t="s">
        <v>217</v>
      </c>
      <c r="B133" s="21" t="s">
        <v>212</v>
      </c>
      <c r="C133" s="179" t="s">
        <v>341</v>
      </c>
      <c r="D133" s="179" t="s">
        <v>323</v>
      </c>
      <c r="E133" s="59" t="s">
        <v>327</v>
      </c>
      <c r="F133" s="53">
        <v>0</v>
      </c>
      <c r="G133" s="103"/>
    </row>
    <row r="134" spans="1:7" ht="23.25" customHeight="1">
      <c r="A134" s="17" t="s">
        <v>217</v>
      </c>
      <c r="B134" s="17" t="s">
        <v>212</v>
      </c>
      <c r="C134" s="177"/>
      <c r="D134" s="177"/>
      <c r="E134" s="58" t="s">
        <v>194</v>
      </c>
      <c r="F134" s="29">
        <f>F135+F145+F150</f>
        <v>1180000</v>
      </c>
      <c r="G134" s="102"/>
    </row>
    <row r="135" spans="1:7" ht="42" customHeight="1">
      <c r="A135" s="17" t="s">
        <v>217</v>
      </c>
      <c r="B135" s="17" t="s">
        <v>212</v>
      </c>
      <c r="C135" s="17" t="s">
        <v>649</v>
      </c>
      <c r="D135" s="177"/>
      <c r="E135" s="118" t="s">
        <v>657</v>
      </c>
      <c r="F135" s="29">
        <f>F144+F137+F140</f>
        <v>0</v>
      </c>
      <c r="G135" s="102"/>
    </row>
    <row r="136" spans="1:7" ht="25.5" customHeight="1">
      <c r="A136" s="21" t="s">
        <v>217</v>
      </c>
      <c r="B136" s="21" t="s">
        <v>212</v>
      </c>
      <c r="C136" s="253" t="s">
        <v>711</v>
      </c>
      <c r="D136" s="177"/>
      <c r="E136" s="250" t="s">
        <v>712</v>
      </c>
      <c r="F136" s="29">
        <f>F137</f>
        <v>0</v>
      </c>
      <c r="G136" s="102"/>
    </row>
    <row r="137" spans="1:7" ht="17.25" customHeight="1">
      <c r="A137" s="21" t="s">
        <v>217</v>
      </c>
      <c r="B137" s="21" t="s">
        <v>212</v>
      </c>
      <c r="C137" s="253" t="s">
        <v>711</v>
      </c>
      <c r="D137" s="179" t="s">
        <v>633</v>
      </c>
      <c r="E137" s="250" t="s">
        <v>126</v>
      </c>
      <c r="F137" s="29">
        <f>F138</f>
        <v>0</v>
      </c>
      <c r="G137" s="102"/>
    </row>
    <row r="138" spans="1:7" ht="34.5" customHeight="1">
      <c r="A138" s="21" t="s">
        <v>217</v>
      </c>
      <c r="B138" s="21" t="s">
        <v>212</v>
      </c>
      <c r="C138" s="253" t="s">
        <v>711</v>
      </c>
      <c r="D138" s="179" t="s">
        <v>119</v>
      </c>
      <c r="E138" s="250" t="s">
        <v>668</v>
      </c>
      <c r="F138" s="30">
        <v>0</v>
      </c>
      <c r="G138" s="102"/>
    </row>
    <row r="139" spans="1:7" ht="27" customHeight="1">
      <c r="A139" s="21" t="s">
        <v>217</v>
      </c>
      <c r="B139" s="21" t="s">
        <v>212</v>
      </c>
      <c r="C139" s="253" t="s">
        <v>713</v>
      </c>
      <c r="D139" s="179"/>
      <c r="E139" s="250" t="s">
        <v>712</v>
      </c>
      <c r="F139" s="30">
        <f>F140</f>
        <v>0</v>
      </c>
      <c r="G139" s="102"/>
    </row>
    <row r="140" spans="1:7" ht="21.75" customHeight="1">
      <c r="A140" s="21" t="s">
        <v>217</v>
      </c>
      <c r="B140" s="21" t="s">
        <v>212</v>
      </c>
      <c r="C140" s="253" t="s">
        <v>713</v>
      </c>
      <c r="D140" s="179" t="s">
        <v>633</v>
      </c>
      <c r="E140" s="250" t="s">
        <v>126</v>
      </c>
      <c r="F140" s="30">
        <f>F141</f>
        <v>0</v>
      </c>
      <c r="G140" s="102"/>
    </row>
    <row r="141" spans="1:7" ht="33" customHeight="1">
      <c r="A141" s="21" t="s">
        <v>217</v>
      </c>
      <c r="B141" s="21" t="s">
        <v>212</v>
      </c>
      <c r="C141" s="253" t="s">
        <v>713</v>
      </c>
      <c r="D141" s="179" t="s">
        <v>119</v>
      </c>
      <c r="E141" s="250" t="s">
        <v>668</v>
      </c>
      <c r="F141" s="30">
        <v>0</v>
      </c>
      <c r="G141" s="102"/>
    </row>
    <row r="142" spans="1:7" ht="27.75" customHeight="1">
      <c r="A142" s="21" t="s">
        <v>217</v>
      </c>
      <c r="B142" s="21" t="s">
        <v>212</v>
      </c>
      <c r="C142" s="253" t="s">
        <v>714</v>
      </c>
      <c r="D142" s="179"/>
      <c r="E142" s="250" t="s">
        <v>715</v>
      </c>
      <c r="F142" s="30">
        <f>F143</f>
        <v>0</v>
      </c>
      <c r="G142" s="102"/>
    </row>
    <row r="143" spans="1:7" ht="22.5" customHeight="1">
      <c r="A143" s="21" t="s">
        <v>217</v>
      </c>
      <c r="B143" s="21" t="s">
        <v>212</v>
      </c>
      <c r="C143" s="253" t="s">
        <v>714</v>
      </c>
      <c r="D143" s="179" t="s">
        <v>633</v>
      </c>
      <c r="E143" s="250" t="s">
        <v>126</v>
      </c>
      <c r="F143" s="30">
        <f>F144</f>
        <v>0</v>
      </c>
      <c r="G143" s="102"/>
    </row>
    <row r="144" spans="1:7" ht="30.75" customHeight="1">
      <c r="A144" s="21" t="s">
        <v>217</v>
      </c>
      <c r="B144" s="21" t="s">
        <v>212</v>
      </c>
      <c r="C144" s="253" t="s">
        <v>714</v>
      </c>
      <c r="D144" s="179" t="s">
        <v>119</v>
      </c>
      <c r="E144" s="250" t="s">
        <v>668</v>
      </c>
      <c r="F144" s="30">
        <v>0</v>
      </c>
      <c r="G144" s="102"/>
    </row>
    <row r="145" spans="1:7" ht="30.75" customHeight="1">
      <c r="A145" s="17" t="s">
        <v>217</v>
      </c>
      <c r="B145" s="17" t="s">
        <v>212</v>
      </c>
      <c r="C145" s="17" t="s">
        <v>654</v>
      </c>
      <c r="D145" s="177"/>
      <c r="E145" s="118" t="s">
        <v>653</v>
      </c>
      <c r="F145" s="29">
        <f>F146</f>
        <v>1000000</v>
      </c>
      <c r="G145" s="102"/>
    </row>
    <row r="146" spans="1:7" ht="30.75" customHeight="1">
      <c r="A146" s="17" t="s">
        <v>217</v>
      </c>
      <c r="B146" s="17" t="s">
        <v>212</v>
      </c>
      <c r="C146" s="253" t="s">
        <v>655</v>
      </c>
      <c r="D146" s="177"/>
      <c r="E146" s="250" t="s">
        <v>652</v>
      </c>
      <c r="F146" s="29">
        <f>F148+F147</f>
        <v>1000000</v>
      </c>
      <c r="G146" s="102"/>
    </row>
    <row r="147" spans="1:7" ht="30.75" customHeight="1">
      <c r="A147" s="17" t="s">
        <v>217</v>
      </c>
      <c r="B147" s="17" t="s">
        <v>212</v>
      </c>
      <c r="C147" s="253" t="s">
        <v>684</v>
      </c>
      <c r="D147" s="179" t="s">
        <v>113</v>
      </c>
      <c r="E147" s="134" t="s">
        <v>123</v>
      </c>
      <c r="F147" s="29">
        <v>0</v>
      </c>
      <c r="G147" s="102"/>
    </row>
    <row r="148" spans="1:7" ht="30.75" customHeight="1">
      <c r="A148" s="17" t="s">
        <v>217</v>
      </c>
      <c r="B148" s="17" t="s">
        <v>212</v>
      </c>
      <c r="C148" s="253" t="s">
        <v>684</v>
      </c>
      <c r="D148" s="179" t="s">
        <v>633</v>
      </c>
      <c r="E148" s="250" t="s">
        <v>126</v>
      </c>
      <c r="F148" s="29">
        <f>F149</f>
        <v>1000000</v>
      </c>
      <c r="G148" s="102"/>
    </row>
    <row r="149" spans="1:7" ht="30.75" customHeight="1">
      <c r="A149" s="17" t="s">
        <v>217</v>
      </c>
      <c r="B149" s="17" t="s">
        <v>212</v>
      </c>
      <c r="C149" s="253" t="s">
        <v>684</v>
      </c>
      <c r="D149" s="179" t="s">
        <v>119</v>
      </c>
      <c r="E149" s="250" t="s">
        <v>668</v>
      </c>
      <c r="F149" s="30">
        <v>1000000</v>
      </c>
      <c r="G149" s="102"/>
    </row>
    <row r="150" spans="1:7" ht="42" customHeight="1">
      <c r="A150" s="17" t="s">
        <v>217</v>
      </c>
      <c r="B150" s="17" t="s">
        <v>212</v>
      </c>
      <c r="C150" s="177" t="s">
        <v>248</v>
      </c>
      <c r="D150" s="177"/>
      <c r="E150" s="58" t="s">
        <v>374</v>
      </c>
      <c r="F150" s="29">
        <f>F151</f>
        <v>180000</v>
      </c>
      <c r="G150" s="102"/>
    </row>
    <row r="151" spans="1:7" ht="23.25" customHeight="1">
      <c r="A151" s="17" t="s">
        <v>217</v>
      </c>
      <c r="B151" s="17" t="s">
        <v>212</v>
      </c>
      <c r="C151" s="177" t="s">
        <v>273</v>
      </c>
      <c r="D151" s="177"/>
      <c r="E151" s="58" t="s">
        <v>195</v>
      </c>
      <c r="F151" s="29">
        <f>F152+F160</f>
        <v>180000</v>
      </c>
      <c r="G151" s="102"/>
    </row>
    <row r="152" spans="1:7" ht="18" customHeight="1">
      <c r="A152" s="17" t="s">
        <v>217</v>
      </c>
      <c r="B152" s="17" t="s">
        <v>212</v>
      </c>
      <c r="C152" s="177" t="s">
        <v>281</v>
      </c>
      <c r="D152" s="177"/>
      <c r="E152" s="58" t="s">
        <v>194</v>
      </c>
      <c r="F152" s="29">
        <f>F153+F156</f>
        <v>180000</v>
      </c>
      <c r="G152" s="102"/>
    </row>
    <row r="153" spans="1:7" ht="30" customHeight="1" hidden="1">
      <c r="A153" s="17" t="s">
        <v>217</v>
      </c>
      <c r="B153" s="17" t="s">
        <v>212</v>
      </c>
      <c r="C153" s="177" t="s">
        <v>280</v>
      </c>
      <c r="D153" s="177"/>
      <c r="E153" s="58" t="s">
        <v>388</v>
      </c>
      <c r="F153" s="29">
        <f>F155</f>
        <v>0</v>
      </c>
      <c r="G153" s="102"/>
    </row>
    <row r="154" spans="1:7" ht="30" customHeight="1" hidden="1">
      <c r="A154" s="21" t="s">
        <v>217</v>
      </c>
      <c r="B154" s="21" t="s">
        <v>212</v>
      </c>
      <c r="C154" s="179" t="s">
        <v>280</v>
      </c>
      <c r="D154" s="179" t="s">
        <v>101</v>
      </c>
      <c r="E154" s="59" t="s">
        <v>100</v>
      </c>
      <c r="F154" s="30">
        <f>F155</f>
        <v>0</v>
      </c>
      <c r="G154" s="102"/>
    </row>
    <row r="155" spans="1:7" ht="29.25" customHeight="1" hidden="1">
      <c r="A155" s="21" t="s">
        <v>217</v>
      </c>
      <c r="B155" s="21" t="s">
        <v>212</v>
      </c>
      <c r="C155" s="179" t="s">
        <v>280</v>
      </c>
      <c r="D155" s="179" t="s">
        <v>90</v>
      </c>
      <c r="E155" s="95" t="s">
        <v>89</v>
      </c>
      <c r="F155" s="30">
        <v>0</v>
      </c>
      <c r="G155" s="102"/>
    </row>
    <row r="156" spans="1:7" ht="23.25" customHeight="1">
      <c r="A156" s="17" t="s">
        <v>217</v>
      </c>
      <c r="B156" s="17" t="s">
        <v>212</v>
      </c>
      <c r="C156" s="177" t="s">
        <v>279</v>
      </c>
      <c r="D156" s="177"/>
      <c r="E156" s="58" t="s">
        <v>196</v>
      </c>
      <c r="F156" s="29">
        <f>SUM(F157:F158)</f>
        <v>180000</v>
      </c>
      <c r="G156" s="102"/>
    </row>
    <row r="157" spans="1:7" ht="23.25" customHeight="1">
      <c r="A157" s="21" t="s">
        <v>217</v>
      </c>
      <c r="B157" s="21" t="s">
        <v>212</v>
      </c>
      <c r="C157" s="179" t="s">
        <v>279</v>
      </c>
      <c r="D157" s="179" t="s">
        <v>113</v>
      </c>
      <c r="E157" s="134" t="s">
        <v>123</v>
      </c>
      <c r="F157" s="30">
        <v>150000</v>
      </c>
      <c r="G157" s="102"/>
    </row>
    <row r="158" spans="1:7" ht="21" customHeight="1">
      <c r="A158" s="21" t="s">
        <v>217</v>
      </c>
      <c r="B158" s="21" t="s">
        <v>212</v>
      </c>
      <c r="C158" s="179" t="s">
        <v>279</v>
      </c>
      <c r="D158" s="179" t="s">
        <v>101</v>
      </c>
      <c r="E158" s="59" t="s">
        <v>100</v>
      </c>
      <c r="F158" s="30">
        <f>F159</f>
        <v>30000</v>
      </c>
      <c r="G158" s="102"/>
    </row>
    <row r="159" spans="1:7" ht="24" customHeight="1">
      <c r="A159" s="21" t="s">
        <v>217</v>
      </c>
      <c r="B159" s="21" t="s">
        <v>212</v>
      </c>
      <c r="C159" s="179" t="s">
        <v>279</v>
      </c>
      <c r="D159" s="179" t="s">
        <v>118</v>
      </c>
      <c r="E159" s="134" t="s">
        <v>124</v>
      </c>
      <c r="F159" s="30">
        <v>30000</v>
      </c>
      <c r="G159" s="102"/>
    </row>
    <row r="160" spans="1:7" ht="2.25" customHeight="1" hidden="1">
      <c r="A160" s="17" t="s">
        <v>217</v>
      </c>
      <c r="B160" s="17" t="s">
        <v>212</v>
      </c>
      <c r="C160" s="177" t="s">
        <v>325</v>
      </c>
      <c r="D160" s="177"/>
      <c r="E160" s="58" t="s">
        <v>195</v>
      </c>
      <c r="F160" s="29">
        <f>F161+F163</f>
        <v>0</v>
      </c>
      <c r="G160" s="102"/>
    </row>
    <row r="161" spans="1:17" ht="17.25" customHeight="1" hidden="1">
      <c r="A161" s="17" t="s">
        <v>217</v>
      </c>
      <c r="B161" s="17" t="s">
        <v>212</v>
      </c>
      <c r="C161" s="177" t="s">
        <v>324</v>
      </c>
      <c r="D161" s="177"/>
      <c r="E161" s="58" t="s">
        <v>318</v>
      </c>
      <c r="F161" s="29">
        <f>F162</f>
        <v>0</v>
      </c>
      <c r="G161" s="102"/>
      <c r="K161" s="45"/>
      <c r="L161" s="43"/>
      <c r="M161" s="43"/>
      <c r="N161" s="43"/>
      <c r="O161" s="46"/>
      <c r="P161" s="44"/>
      <c r="Q161" s="42"/>
    </row>
    <row r="162" spans="1:17" ht="60" customHeight="1" hidden="1">
      <c r="A162" s="21" t="s">
        <v>217</v>
      </c>
      <c r="B162" s="21" t="s">
        <v>212</v>
      </c>
      <c r="C162" s="179" t="s">
        <v>324</v>
      </c>
      <c r="D162" s="179" t="s">
        <v>323</v>
      </c>
      <c r="E162" s="59" t="s">
        <v>327</v>
      </c>
      <c r="F162" s="30">
        <v>0</v>
      </c>
      <c r="G162" s="102"/>
      <c r="K162" s="45"/>
      <c r="L162" s="43"/>
      <c r="M162" s="43"/>
      <c r="N162" s="43"/>
      <c r="O162" s="46"/>
      <c r="P162" s="44"/>
      <c r="Q162" s="42"/>
    </row>
    <row r="163" spans="1:7" ht="30.75" customHeight="1" hidden="1">
      <c r="A163" s="17" t="s">
        <v>217</v>
      </c>
      <c r="B163" s="17" t="s">
        <v>212</v>
      </c>
      <c r="C163" s="177" t="s">
        <v>326</v>
      </c>
      <c r="D163" s="177"/>
      <c r="E163" s="58" t="s">
        <v>319</v>
      </c>
      <c r="F163" s="29">
        <f>F164</f>
        <v>0</v>
      </c>
      <c r="G163" s="102"/>
    </row>
    <row r="164" spans="1:8" ht="28.5" customHeight="1" hidden="1">
      <c r="A164" s="21" t="s">
        <v>217</v>
      </c>
      <c r="B164" s="21" t="s">
        <v>212</v>
      </c>
      <c r="C164" s="179" t="s">
        <v>326</v>
      </c>
      <c r="D164" s="179" t="s">
        <v>323</v>
      </c>
      <c r="E164" s="59" t="s">
        <v>327</v>
      </c>
      <c r="F164" s="30">
        <v>0</v>
      </c>
      <c r="G164" s="102"/>
      <c r="H164" s="116"/>
    </row>
    <row r="165" spans="1:7" ht="22.5" customHeight="1" hidden="1">
      <c r="A165" s="28" t="s">
        <v>217</v>
      </c>
      <c r="B165" s="28" t="s">
        <v>214</v>
      </c>
      <c r="C165" s="177" t="s">
        <v>272</v>
      </c>
      <c r="D165" s="177"/>
      <c r="E165" s="58" t="s">
        <v>389</v>
      </c>
      <c r="F165" s="29">
        <f>F166+F169+F172</f>
        <v>0</v>
      </c>
      <c r="G165" s="102"/>
    </row>
    <row r="166" spans="1:7" ht="30.75" customHeight="1" hidden="1">
      <c r="A166" s="28" t="s">
        <v>217</v>
      </c>
      <c r="B166" s="28" t="s">
        <v>214</v>
      </c>
      <c r="C166" s="177" t="s">
        <v>271</v>
      </c>
      <c r="D166" s="177"/>
      <c r="E166" s="58" t="s">
        <v>390</v>
      </c>
      <c r="F166" s="29">
        <f>F168</f>
        <v>0</v>
      </c>
      <c r="G166" s="102"/>
    </row>
    <row r="167" spans="1:7" ht="21.75" customHeight="1" hidden="1">
      <c r="A167" s="23" t="s">
        <v>217</v>
      </c>
      <c r="B167" s="23" t="s">
        <v>214</v>
      </c>
      <c r="C167" s="179" t="s">
        <v>271</v>
      </c>
      <c r="D167" s="179" t="s">
        <v>101</v>
      </c>
      <c r="E167" s="59" t="s">
        <v>100</v>
      </c>
      <c r="F167" s="30">
        <f>F168</f>
        <v>0</v>
      </c>
      <c r="G167" s="102"/>
    </row>
    <row r="168" spans="1:7" ht="40.5" customHeight="1" hidden="1">
      <c r="A168" s="23" t="s">
        <v>217</v>
      </c>
      <c r="B168" s="23" t="s">
        <v>214</v>
      </c>
      <c r="C168" s="179" t="s">
        <v>271</v>
      </c>
      <c r="D168" s="179" t="s">
        <v>90</v>
      </c>
      <c r="E168" s="95" t="s">
        <v>89</v>
      </c>
      <c r="F168" s="30">
        <v>0</v>
      </c>
      <c r="G168" s="102"/>
    </row>
    <row r="169" spans="1:7" ht="38.25" hidden="1">
      <c r="A169" s="28" t="s">
        <v>217</v>
      </c>
      <c r="B169" s="17" t="s">
        <v>214</v>
      </c>
      <c r="C169" s="177" t="s">
        <v>283</v>
      </c>
      <c r="D169" s="177"/>
      <c r="E169" s="58" t="s">
        <v>391</v>
      </c>
      <c r="F169" s="29">
        <f>F171</f>
        <v>0</v>
      </c>
      <c r="G169" s="102"/>
    </row>
    <row r="170" spans="1:7" ht="15.75" hidden="1">
      <c r="A170" s="23" t="s">
        <v>217</v>
      </c>
      <c r="B170" s="21" t="s">
        <v>214</v>
      </c>
      <c r="C170" s="179" t="s">
        <v>283</v>
      </c>
      <c r="D170" s="179" t="s">
        <v>406</v>
      </c>
      <c r="E170" s="59" t="s">
        <v>100</v>
      </c>
      <c r="F170" s="30">
        <f>F171</f>
        <v>0</v>
      </c>
      <c r="G170" s="102"/>
    </row>
    <row r="171" spans="1:7" ht="27.75" customHeight="1" hidden="1">
      <c r="A171" s="23" t="s">
        <v>217</v>
      </c>
      <c r="B171" s="21" t="s">
        <v>214</v>
      </c>
      <c r="C171" s="179" t="s">
        <v>283</v>
      </c>
      <c r="D171" s="179" t="s">
        <v>90</v>
      </c>
      <c r="E171" s="95" t="s">
        <v>89</v>
      </c>
      <c r="F171" s="30">
        <v>0</v>
      </c>
      <c r="G171" s="102"/>
    </row>
    <row r="172" spans="1:7" ht="22.5" customHeight="1" hidden="1">
      <c r="A172" s="17" t="s">
        <v>217</v>
      </c>
      <c r="B172" s="17" t="s">
        <v>214</v>
      </c>
      <c r="C172" s="177" t="s">
        <v>282</v>
      </c>
      <c r="D172" s="177"/>
      <c r="E172" s="58" t="s">
        <v>198</v>
      </c>
      <c r="F172" s="29">
        <f>F177+F175+F174+F178</f>
        <v>0</v>
      </c>
      <c r="G172" s="102"/>
    </row>
    <row r="173" spans="1:7" ht="22.5" customHeight="1" hidden="1">
      <c r="A173" s="21" t="s">
        <v>217</v>
      </c>
      <c r="B173" s="21" t="s">
        <v>214</v>
      </c>
      <c r="C173" s="179" t="s">
        <v>282</v>
      </c>
      <c r="D173" s="179" t="s">
        <v>113</v>
      </c>
      <c r="E173" s="134" t="s">
        <v>123</v>
      </c>
      <c r="F173" s="30">
        <f>F174+F175</f>
        <v>0</v>
      </c>
      <c r="G173" s="102"/>
    </row>
    <row r="174" spans="1:7" ht="18.75" customHeight="1" hidden="1">
      <c r="A174" s="21" t="s">
        <v>217</v>
      </c>
      <c r="B174" s="21" t="s">
        <v>214</v>
      </c>
      <c r="C174" s="179" t="s">
        <v>282</v>
      </c>
      <c r="D174" s="179" t="s">
        <v>103</v>
      </c>
      <c r="E174" s="59" t="s">
        <v>104</v>
      </c>
      <c r="F174" s="30"/>
      <c r="G174" s="102"/>
    </row>
    <row r="175" spans="1:7" ht="29.25" customHeight="1" hidden="1">
      <c r="A175" s="21" t="s">
        <v>217</v>
      </c>
      <c r="B175" s="21" t="s">
        <v>214</v>
      </c>
      <c r="C175" s="179" t="s">
        <v>282</v>
      </c>
      <c r="D175" s="179" t="s">
        <v>402</v>
      </c>
      <c r="E175" s="59" t="s">
        <v>379</v>
      </c>
      <c r="F175" s="30">
        <v>0</v>
      </c>
      <c r="G175" s="102"/>
    </row>
    <row r="176" spans="1:7" ht="29.25" customHeight="1" hidden="1">
      <c r="A176" s="21" t="s">
        <v>217</v>
      </c>
      <c r="B176" s="21" t="s">
        <v>214</v>
      </c>
      <c r="C176" s="179" t="s">
        <v>282</v>
      </c>
      <c r="D176" s="179" t="s">
        <v>101</v>
      </c>
      <c r="E176" s="59" t="s">
        <v>100</v>
      </c>
      <c r="F176" s="30">
        <f>F177+F178</f>
        <v>0</v>
      </c>
      <c r="G176" s="102"/>
    </row>
    <row r="177" spans="1:7" ht="39.75" customHeight="1" hidden="1">
      <c r="A177" s="21" t="s">
        <v>217</v>
      </c>
      <c r="B177" s="21" t="s">
        <v>214</v>
      </c>
      <c r="C177" s="179" t="s">
        <v>282</v>
      </c>
      <c r="D177" s="179" t="s">
        <v>91</v>
      </c>
      <c r="E177" s="96" t="s">
        <v>92</v>
      </c>
      <c r="F177" s="30">
        <v>0</v>
      </c>
      <c r="G177" s="102"/>
    </row>
    <row r="178" spans="1:7" ht="27.75" customHeight="1" hidden="1">
      <c r="A178" s="21" t="s">
        <v>217</v>
      </c>
      <c r="B178" s="21" t="s">
        <v>214</v>
      </c>
      <c r="C178" s="179" t="s">
        <v>282</v>
      </c>
      <c r="D178" s="179" t="s">
        <v>342</v>
      </c>
      <c r="E178" s="59" t="s">
        <v>462</v>
      </c>
      <c r="F178" s="30">
        <v>0</v>
      </c>
      <c r="G178" s="102"/>
    </row>
    <row r="179" spans="1:7" ht="31.5" customHeight="1" hidden="1">
      <c r="A179" s="17" t="s">
        <v>217</v>
      </c>
      <c r="B179" s="17" t="s">
        <v>214</v>
      </c>
      <c r="C179" s="177" t="s">
        <v>294</v>
      </c>
      <c r="D179" s="177"/>
      <c r="E179" s="58" t="s">
        <v>295</v>
      </c>
      <c r="F179" s="29">
        <f>SUM(F181)</f>
        <v>0</v>
      </c>
      <c r="G179" s="102"/>
    </row>
    <row r="180" spans="1:7" ht="31.5" customHeight="1" hidden="1">
      <c r="A180" s="21" t="s">
        <v>217</v>
      </c>
      <c r="B180" s="21" t="s">
        <v>214</v>
      </c>
      <c r="C180" s="179" t="s">
        <v>294</v>
      </c>
      <c r="D180" s="179" t="s">
        <v>113</v>
      </c>
      <c r="E180" s="134" t="s">
        <v>123</v>
      </c>
      <c r="F180" s="30">
        <f>F181</f>
        <v>0</v>
      </c>
      <c r="G180" s="102"/>
    </row>
    <row r="181" spans="1:7" ht="29.25" customHeight="1" hidden="1">
      <c r="A181" s="21" t="s">
        <v>217</v>
      </c>
      <c r="B181" s="21" t="s">
        <v>214</v>
      </c>
      <c r="C181" s="179" t="s">
        <v>294</v>
      </c>
      <c r="D181" s="179" t="s">
        <v>103</v>
      </c>
      <c r="E181" s="59" t="s">
        <v>104</v>
      </c>
      <c r="F181" s="30">
        <v>0</v>
      </c>
      <c r="G181" s="102"/>
    </row>
    <row r="182" spans="1:9" ht="19.5" customHeight="1">
      <c r="A182" s="17" t="s">
        <v>217</v>
      </c>
      <c r="B182" s="17" t="s">
        <v>215</v>
      </c>
      <c r="C182" s="177"/>
      <c r="D182" s="177"/>
      <c r="E182" s="58" t="s">
        <v>392</v>
      </c>
      <c r="F182" s="29">
        <f>F183+F186+F190</f>
        <v>319000</v>
      </c>
      <c r="G182" s="102"/>
      <c r="H182" s="97"/>
      <c r="I182" s="42"/>
    </row>
    <row r="183" spans="1:7" ht="59.25" customHeight="1">
      <c r="A183" s="17" t="s">
        <v>217</v>
      </c>
      <c r="B183" s="17" t="s">
        <v>215</v>
      </c>
      <c r="C183" s="177" t="s">
        <v>258</v>
      </c>
      <c r="D183" s="177"/>
      <c r="E183" s="162" t="s">
        <v>594</v>
      </c>
      <c r="F183" s="29">
        <f>F184</f>
        <v>0</v>
      </c>
      <c r="G183" s="102"/>
    </row>
    <row r="184" spans="1:7" ht="25.5">
      <c r="A184" s="17" t="s">
        <v>269</v>
      </c>
      <c r="B184" s="17" t="s">
        <v>215</v>
      </c>
      <c r="C184" s="177" t="s">
        <v>256</v>
      </c>
      <c r="D184" s="177"/>
      <c r="E184" s="58" t="s">
        <v>270</v>
      </c>
      <c r="F184" s="29">
        <f>F185</f>
        <v>0</v>
      </c>
      <c r="G184" s="102"/>
    </row>
    <row r="185" spans="1:7" ht="25.5">
      <c r="A185" s="21" t="s">
        <v>217</v>
      </c>
      <c r="B185" s="21" t="s">
        <v>215</v>
      </c>
      <c r="C185" s="179" t="s">
        <v>255</v>
      </c>
      <c r="D185" s="179" t="s">
        <v>113</v>
      </c>
      <c r="E185" s="134" t="s">
        <v>123</v>
      </c>
      <c r="F185" s="30">
        <v>0</v>
      </c>
      <c r="G185" s="102"/>
    </row>
    <row r="186" spans="1:7" ht="40.5" customHeight="1">
      <c r="A186" s="17" t="s">
        <v>217</v>
      </c>
      <c r="B186" s="17" t="s">
        <v>215</v>
      </c>
      <c r="C186" s="177" t="s">
        <v>266</v>
      </c>
      <c r="D186" s="177"/>
      <c r="E186" s="118" t="s">
        <v>593</v>
      </c>
      <c r="F186" s="29">
        <f>F187</f>
        <v>0</v>
      </c>
      <c r="G186" s="102"/>
    </row>
    <row r="187" spans="1:7" ht="30" customHeight="1">
      <c r="A187" s="17" t="s">
        <v>217</v>
      </c>
      <c r="B187" s="17" t="s">
        <v>215</v>
      </c>
      <c r="C187" s="177" t="s">
        <v>267</v>
      </c>
      <c r="D187" s="177"/>
      <c r="E187" s="118" t="s">
        <v>268</v>
      </c>
      <c r="F187" s="29">
        <f>F188</f>
        <v>0</v>
      </c>
      <c r="G187" s="102"/>
    </row>
    <row r="188" spans="1:7" ht="24" customHeight="1">
      <c r="A188" s="17" t="s">
        <v>217</v>
      </c>
      <c r="B188" s="17" t="s">
        <v>215</v>
      </c>
      <c r="C188" s="177" t="s">
        <v>482</v>
      </c>
      <c r="D188" s="177"/>
      <c r="E188" s="58" t="s">
        <v>393</v>
      </c>
      <c r="F188" s="29">
        <f>F189</f>
        <v>0</v>
      </c>
      <c r="G188" s="102"/>
    </row>
    <row r="189" spans="1:7" ht="24" customHeight="1">
      <c r="A189" s="21" t="s">
        <v>217</v>
      </c>
      <c r="B189" s="21" t="s">
        <v>215</v>
      </c>
      <c r="C189" s="179" t="s">
        <v>482</v>
      </c>
      <c r="D189" s="179" t="s">
        <v>113</v>
      </c>
      <c r="E189" s="134" t="s">
        <v>123</v>
      </c>
      <c r="F189" s="30">
        <v>0</v>
      </c>
      <c r="G189" s="102"/>
    </row>
    <row r="190" spans="1:7" ht="42.75" customHeight="1">
      <c r="A190" s="17" t="s">
        <v>217</v>
      </c>
      <c r="B190" s="17" t="s">
        <v>215</v>
      </c>
      <c r="C190" s="177" t="s">
        <v>248</v>
      </c>
      <c r="D190" s="177"/>
      <c r="E190" s="58" t="s">
        <v>374</v>
      </c>
      <c r="F190" s="29">
        <f>F191</f>
        <v>319000</v>
      </c>
      <c r="G190" s="102"/>
    </row>
    <row r="191" spans="1:7" ht="18.75" customHeight="1">
      <c r="A191" s="17" t="s">
        <v>217</v>
      </c>
      <c r="B191" s="17" t="s">
        <v>215</v>
      </c>
      <c r="C191" s="177" t="s">
        <v>273</v>
      </c>
      <c r="D191" s="177"/>
      <c r="E191" s="58" t="s">
        <v>198</v>
      </c>
      <c r="F191" s="29">
        <f>F192</f>
        <v>319000</v>
      </c>
      <c r="G191" s="102"/>
    </row>
    <row r="192" spans="1:7" ht="22.5" customHeight="1">
      <c r="A192" s="17" t="s">
        <v>217</v>
      </c>
      <c r="B192" s="17" t="s">
        <v>215</v>
      </c>
      <c r="C192" s="177" t="s">
        <v>289</v>
      </c>
      <c r="D192" s="177"/>
      <c r="E192" s="58" t="s">
        <v>392</v>
      </c>
      <c r="F192" s="29">
        <f>F193+F195+F197+F199+F201</f>
        <v>319000</v>
      </c>
      <c r="G192" s="102"/>
    </row>
    <row r="193" spans="1:7" ht="21.75" customHeight="1">
      <c r="A193" s="17" t="s">
        <v>217</v>
      </c>
      <c r="B193" s="17" t="s">
        <v>215</v>
      </c>
      <c r="C193" s="177" t="s">
        <v>287</v>
      </c>
      <c r="D193" s="177"/>
      <c r="E193" s="58" t="s">
        <v>394</v>
      </c>
      <c r="F193" s="29">
        <f>F194</f>
        <v>153000</v>
      </c>
      <c r="G193" s="102"/>
    </row>
    <row r="194" spans="1:7" ht="30.75" customHeight="1">
      <c r="A194" s="47" t="s">
        <v>217</v>
      </c>
      <c r="B194" s="47" t="s">
        <v>215</v>
      </c>
      <c r="C194" s="186" t="s">
        <v>287</v>
      </c>
      <c r="D194" s="186" t="s">
        <v>113</v>
      </c>
      <c r="E194" s="134" t="s">
        <v>123</v>
      </c>
      <c r="F194" s="30">
        <v>153000</v>
      </c>
      <c r="G194" s="102"/>
    </row>
    <row r="195" spans="1:7" ht="45" customHeight="1">
      <c r="A195" s="17" t="s">
        <v>217</v>
      </c>
      <c r="B195" s="17" t="s">
        <v>215</v>
      </c>
      <c r="C195" s="177" t="s">
        <v>288</v>
      </c>
      <c r="D195" s="177"/>
      <c r="E195" s="58" t="s">
        <v>395</v>
      </c>
      <c r="F195" s="29">
        <f>F196</f>
        <v>0</v>
      </c>
      <c r="G195" s="102"/>
    </row>
    <row r="196" spans="1:7" ht="30" customHeight="1">
      <c r="A196" s="21" t="s">
        <v>217</v>
      </c>
      <c r="B196" s="21" t="s">
        <v>215</v>
      </c>
      <c r="C196" s="179" t="s">
        <v>288</v>
      </c>
      <c r="D196" s="179" t="s">
        <v>113</v>
      </c>
      <c r="E196" s="134" t="s">
        <v>123</v>
      </c>
      <c r="F196" s="30">
        <v>0</v>
      </c>
      <c r="G196" s="102"/>
    </row>
    <row r="197" spans="1:7" ht="19.5" customHeight="1">
      <c r="A197" s="17" t="s">
        <v>217</v>
      </c>
      <c r="B197" s="17" t="s">
        <v>215</v>
      </c>
      <c r="C197" s="177" t="s">
        <v>286</v>
      </c>
      <c r="D197" s="177"/>
      <c r="E197" s="58" t="s">
        <v>200</v>
      </c>
      <c r="F197" s="29">
        <f>F198</f>
        <v>1000</v>
      </c>
      <c r="G197" s="102"/>
    </row>
    <row r="198" spans="1:7" ht="28.5" customHeight="1">
      <c r="A198" s="21" t="s">
        <v>217</v>
      </c>
      <c r="B198" s="21" t="s">
        <v>215</v>
      </c>
      <c r="C198" s="179" t="s">
        <v>286</v>
      </c>
      <c r="D198" s="179" t="s">
        <v>113</v>
      </c>
      <c r="E198" s="134" t="s">
        <v>123</v>
      </c>
      <c r="F198" s="30">
        <v>1000</v>
      </c>
      <c r="G198" s="102"/>
    </row>
    <row r="199" spans="1:7" ht="18.75" customHeight="1">
      <c r="A199" s="17" t="s">
        <v>217</v>
      </c>
      <c r="B199" s="17" t="s">
        <v>215</v>
      </c>
      <c r="C199" s="177" t="s">
        <v>285</v>
      </c>
      <c r="D199" s="177"/>
      <c r="E199" s="58" t="s">
        <v>201</v>
      </c>
      <c r="F199" s="29">
        <f>F200</f>
        <v>15000</v>
      </c>
      <c r="G199" s="102"/>
    </row>
    <row r="200" spans="1:7" ht="27" customHeight="1">
      <c r="A200" s="21" t="s">
        <v>217</v>
      </c>
      <c r="B200" s="21" t="s">
        <v>215</v>
      </c>
      <c r="C200" s="179" t="s">
        <v>285</v>
      </c>
      <c r="D200" s="179" t="s">
        <v>113</v>
      </c>
      <c r="E200" s="134" t="s">
        <v>123</v>
      </c>
      <c r="F200" s="30">
        <v>15000</v>
      </c>
      <c r="G200" s="102"/>
    </row>
    <row r="201" spans="1:7" ht="31.5" customHeight="1">
      <c r="A201" s="17" t="s">
        <v>217</v>
      </c>
      <c r="B201" s="17" t="s">
        <v>215</v>
      </c>
      <c r="C201" s="177" t="s">
        <v>284</v>
      </c>
      <c r="D201" s="177"/>
      <c r="E201" s="58" t="s">
        <v>202</v>
      </c>
      <c r="F201" s="29">
        <f>SUM(F202:F203)</f>
        <v>150000</v>
      </c>
      <c r="G201" s="102"/>
    </row>
    <row r="202" spans="1:7" ht="31.5" customHeight="1">
      <c r="A202" s="21" t="s">
        <v>217</v>
      </c>
      <c r="B202" s="21" t="s">
        <v>215</v>
      </c>
      <c r="C202" s="179" t="s">
        <v>284</v>
      </c>
      <c r="D202" s="179" t="s">
        <v>113</v>
      </c>
      <c r="E202" s="134" t="s">
        <v>123</v>
      </c>
      <c r="F202" s="30">
        <v>150000</v>
      </c>
      <c r="G202" s="102"/>
    </row>
    <row r="203" spans="1:7" ht="30.75" customHeight="1">
      <c r="A203" s="21" t="s">
        <v>217</v>
      </c>
      <c r="B203" s="21" t="s">
        <v>215</v>
      </c>
      <c r="C203" s="179" t="s">
        <v>284</v>
      </c>
      <c r="D203" s="179" t="s">
        <v>117</v>
      </c>
      <c r="E203" s="59" t="s">
        <v>125</v>
      </c>
      <c r="F203" s="30">
        <v>0</v>
      </c>
      <c r="G203" s="102"/>
    </row>
    <row r="204" spans="1:7" ht="19.5" customHeight="1">
      <c r="A204" s="64" t="s">
        <v>218</v>
      </c>
      <c r="B204" s="64"/>
      <c r="C204" s="178"/>
      <c r="D204" s="178"/>
      <c r="E204" s="65" t="s">
        <v>203</v>
      </c>
      <c r="F204" s="66">
        <f>F205</f>
        <v>0</v>
      </c>
      <c r="G204" s="109"/>
    </row>
    <row r="205" spans="1:7" ht="19.5" customHeight="1">
      <c r="A205" s="17" t="s">
        <v>218</v>
      </c>
      <c r="B205" s="17" t="s">
        <v>218</v>
      </c>
      <c r="C205" s="177"/>
      <c r="D205" s="177"/>
      <c r="E205" s="58" t="s">
        <v>204</v>
      </c>
      <c r="F205" s="29">
        <f>F206+F210</f>
        <v>0</v>
      </c>
      <c r="G205" s="102"/>
    </row>
    <row r="206" spans="1:7" ht="39.75" customHeight="1">
      <c r="A206" s="17" t="s">
        <v>218</v>
      </c>
      <c r="B206" s="17" t="s">
        <v>218</v>
      </c>
      <c r="C206" s="177" t="s">
        <v>252</v>
      </c>
      <c r="D206" s="177"/>
      <c r="E206" s="118" t="s">
        <v>592</v>
      </c>
      <c r="F206" s="29">
        <f>F207</f>
        <v>0</v>
      </c>
      <c r="G206" s="102"/>
    </row>
    <row r="207" spans="1:7" ht="30" customHeight="1">
      <c r="A207" s="17" t="s">
        <v>218</v>
      </c>
      <c r="B207" s="17" t="s">
        <v>218</v>
      </c>
      <c r="C207" s="177" t="s">
        <v>253</v>
      </c>
      <c r="D207" s="177"/>
      <c r="E207" s="118" t="s">
        <v>254</v>
      </c>
      <c r="F207" s="29">
        <f>F208</f>
        <v>0</v>
      </c>
      <c r="G207" s="102"/>
    </row>
    <row r="208" spans="1:7" ht="33.75" customHeight="1">
      <c r="A208" s="17" t="s">
        <v>218</v>
      </c>
      <c r="B208" s="17" t="s">
        <v>218</v>
      </c>
      <c r="C208" s="177" t="s">
        <v>251</v>
      </c>
      <c r="D208" s="177"/>
      <c r="E208" s="58" t="s">
        <v>191</v>
      </c>
      <c r="F208" s="29">
        <f>F209</f>
        <v>0</v>
      </c>
      <c r="G208" s="102"/>
    </row>
    <row r="209" spans="1:7" ht="33.75" customHeight="1">
      <c r="A209" s="21" t="s">
        <v>218</v>
      </c>
      <c r="B209" s="21" t="s">
        <v>218</v>
      </c>
      <c r="C209" s="179" t="s">
        <v>251</v>
      </c>
      <c r="D209" s="179" t="s">
        <v>113</v>
      </c>
      <c r="E209" s="134" t="s">
        <v>123</v>
      </c>
      <c r="F209" s="30">
        <v>0</v>
      </c>
      <c r="G209" s="102"/>
    </row>
    <row r="210" spans="1:7" ht="41.25" customHeight="1">
      <c r="A210" s="17" t="s">
        <v>218</v>
      </c>
      <c r="B210" s="17" t="s">
        <v>218</v>
      </c>
      <c r="C210" s="177" t="s">
        <v>258</v>
      </c>
      <c r="D210" s="177"/>
      <c r="E210" s="162" t="s">
        <v>599</v>
      </c>
      <c r="F210" s="29">
        <f>F211</f>
        <v>0</v>
      </c>
      <c r="G210" s="102"/>
    </row>
    <row r="211" spans="1:7" ht="29.25" customHeight="1">
      <c r="A211" s="17" t="s">
        <v>218</v>
      </c>
      <c r="B211" s="17" t="s">
        <v>218</v>
      </c>
      <c r="C211" s="177" t="s">
        <v>256</v>
      </c>
      <c r="D211" s="177"/>
      <c r="E211" s="58" t="s">
        <v>257</v>
      </c>
      <c r="F211" s="29">
        <f>F212</f>
        <v>0</v>
      </c>
      <c r="G211" s="102"/>
    </row>
    <row r="212" spans="1:7" ht="31.5" customHeight="1">
      <c r="A212" s="17" t="s">
        <v>218</v>
      </c>
      <c r="B212" s="17" t="s">
        <v>218</v>
      </c>
      <c r="C212" s="177" t="s">
        <v>255</v>
      </c>
      <c r="D212" s="177"/>
      <c r="E212" s="58" t="s">
        <v>380</v>
      </c>
      <c r="F212" s="29">
        <f>F213</f>
        <v>0</v>
      </c>
      <c r="G212" s="102"/>
    </row>
    <row r="213" spans="1:7" ht="31.5" customHeight="1">
      <c r="A213" s="21" t="s">
        <v>218</v>
      </c>
      <c r="B213" s="21" t="s">
        <v>218</v>
      </c>
      <c r="C213" s="179" t="s">
        <v>255</v>
      </c>
      <c r="D213" s="179" t="s">
        <v>113</v>
      </c>
      <c r="E213" s="134" t="s">
        <v>123</v>
      </c>
      <c r="F213" s="30">
        <v>0</v>
      </c>
      <c r="G213" s="102"/>
    </row>
    <row r="214" spans="1:7" ht="32.25" customHeight="1">
      <c r="A214" s="64" t="s">
        <v>219</v>
      </c>
      <c r="B214" s="64"/>
      <c r="C214" s="178"/>
      <c r="D214" s="178"/>
      <c r="E214" s="65" t="s">
        <v>205</v>
      </c>
      <c r="F214" s="66">
        <f>F215+F225</f>
        <v>2190000</v>
      </c>
      <c r="G214" s="109"/>
    </row>
    <row r="215" spans="1:7" ht="20.25" customHeight="1">
      <c r="A215" s="17" t="s">
        <v>219</v>
      </c>
      <c r="B215" s="17" t="s">
        <v>212</v>
      </c>
      <c r="C215" s="177"/>
      <c r="D215" s="177"/>
      <c r="E215" s="58" t="s">
        <v>206</v>
      </c>
      <c r="F215" s="29">
        <f>F216+F223</f>
        <v>730000</v>
      </c>
      <c r="G215" s="102"/>
    </row>
    <row r="216" spans="1:7" ht="39" customHeight="1">
      <c r="A216" s="17" t="s">
        <v>219</v>
      </c>
      <c r="B216" s="17" t="s">
        <v>212</v>
      </c>
      <c r="C216" s="177" t="s">
        <v>248</v>
      </c>
      <c r="D216" s="177"/>
      <c r="E216" s="58" t="s">
        <v>374</v>
      </c>
      <c r="F216" s="29">
        <f>F217</f>
        <v>730000</v>
      </c>
      <c r="G216" s="102"/>
    </row>
    <row r="217" spans="1:7" ht="39.75" customHeight="1">
      <c r="A217" s="17" t="s">
        <v>219</v>
      </c>
      <c r="B217" s="17" t="s">
        <v>212</v>
      </c>
      <c r="C217" s="177" t="s">
        <v>247</v>
      </c>
      <c r="D217" s="177"/>
      <c r="E217" s="58" t="s">
        <v>377</v>
      </c>
      <c r="F217" s="29">
        <f>F218</f>
        <v>730000</v>
      </c>
      <c r="G217" s="102"/>
    </row>
    <row r="218" spans="1:7" ht="29.25" customHeight="1">
      <c r="A218" s="17" t="s">
        <v>219</v>
      </c>
      <c r="B218" s="17" t="s">
        <v>212</v>
      </c>
      <c r="C218" s="177" t="s">
        <v>249</v>
      </c>
      <c r="D218" s="177"/>
      <c r="E218" s="58" t="s">
        <v>396</v>
      </c>
      <c r="F218" s="29">
        <f>SUM(F219:F222)</f>
        <v>730000</v>
      </c>
      <c r="G218" s="102"/>
    </row>
    <row r="219" spans="1:7" ht="21" customHeight="1">
      <c r="A219" s="21" t="s">
        <v>219</v>
      </c>
      <c r="B219" s="21" t="s">
        <v>212</v>
      </c>
      <c r="C219" s="179" t="s">
        <v>249</v>
      </c>
      <c r="D219" s="179" t="s">
        <v>122</v>
      </c>
      <c r="E219" s="59" t="s">
        <v>129</v>
      </c>
      <c r="F219" s="30">
        <v>620000</v>
      </c>
      <c r="G219" s="102"/>
    </row>
    <row r="220" spans="1:7" ht="29.25" customHeight="1">
      <c r="A220" s="21" t="s">
        <v>219</v>
      </c>
      <c r="B220" s="21" t="s">
        <v>212</v>
      </c>
      <c r="C220" s="179" t="s">
        <v>249</v>
      </c>
      <c r="D220" s="179" t="s">
        <v>113</v>
      </c>
      <c r="E220" s="134" t="s">
        <v>123</v>
      </c>
      <c r="F220" s="30">
        <v>110000</v>
      </c>
      <c r="G220" s="102"/>
    </row>
    <row r="221" spans="1:7" ht="17.25" customHeight="1">
      <c r="A221" s="21" t="s">
        <v>219</v>
      </c>
      <c r="B221" s="21" t="s">
        <v>212</v>
      </c>
      <c r="C221" s="179" t="s">
        <v>249</v>
      </c>
      <c r="D221" s="179" t="s">
        <v>117</v>
      </c>
      <c r="E221" s="59" t="s">
        <v>125</v>
      </c>
      <c r="F221" s="30">
        <v>0</v>
      </c>
      <c r="G221" s="102"/>
    </row>
    <row r="222" spans="1:7" ht="28.5" customHeight="1">
      <c r="A222" s="21" t="s">
        <v>219</v>
      </c>
      <c r="B222" s="21" t="s">
        <v>212</v>
      </c>
      <c r="C222" s="179" t="s">
        <v>249</v>
      </c>
      <c r="D222" s="179" t="s">
        <v>118</v>
      </c>
      <c r="E222" s="59" t="s">
        <v>124</v>
      </c>
      <c r="F222" s="30">
        <v>0</v>
      </c>
      <c r="G222" s="102"/>
    </row>
    <row r="223" spans="1:7" ht="44.25" customHeight="1" hidden="1">
      <c r="A223" s="17" t="s">
        <v>219</v>
      </c>
      <c r="B223" s="17" t="s">
        <v>212</v>
      </c>
      <c r="C223" s="177" t="s">
        <v>681</v>
      </c>
      <c r="D223" s="177"/>
      <c r="E223" s="58" t="s">
        <v>682</v>
      </c>
      <c r="F223" s="29">
        <f>F224</f>
        <v>0</v>
      </c>
      <c r="G223" s="102"/>
    </row>
    <row r="224" spans="1:7" ht="28.5" customHeight="1" hidden="1">
      <c r="A224" s="21" t="s">
        <v>219</v>
      </c>
      <c r="B224" s="21" t="s">
        <v>212</v>
      </c>
      <c r="C224" s="179" t="s">
        <v>681</v>
      </c>
      <c r="D224" s="179" t="s">
        <v>113</v>
      </c>
      <c r="E224" s="134" t="s">
        <v>123</v>
      </c>
      <c r="F224" s="30"/>
      <c r="G224" s="102"/>
    </row>
    <row r="225" spans="1:8" s="25" customFormat="1" ht="24.75" customHeight="1">
      <c r="A225" s="17" t="s">
        <v>219</v>
      </c>
      <c r="B225" s="17" t="s">
        <v>216</v>
      </c>
      <c r="C225" s="177"/>
      <c r="D225" s="177"/>
      <c r="E225" s="58" t="s">
        <v>207</v>
      </c>
      <c r="F225" s="29">
        <f>F226</f>
        <v>1460000</v>
      </c>
      <c r="G225" s="102"/>
      <c r="H225" s="114"/>
    </row>
    <row r="226" spans="1:8" s="25" customFormat="1" ht="40.5" customHeight="1">
      <c r="A226" s="17" t="s">
        <v>219</v>
      </c>
      <c r="B226" s="17" t="s">
        <v>216</v>
      </c>
      <c r="C226" s="177" t="s">
        <v>248</v>
      </c>
      <c r="D226" s="177"/>
      <c r="E226" s="58" t="s">
        <v>374</v>
      </c>
      <c r="F226" s="29">
        <f>F227</f>
        <v>1460000</v>
      </c>
      <c r="G226" s="102"/>
      <c r="H226" s="114"/>
    </row>
    <row r="227" spans="1:8" ht="42.75" customHeight="1">
      <c r="A227" s="17" t="s">
        <v>219</v>
      </c>
      <c r="B227" s="17" t="s">
        <v>216</v>
      </c>
      <c r="C227" s="177" t="s">
        <v>247</v>
      </c>
      <c r="D227" s="177"/>
      <c r="E227" s="58" t="s">
        <v>377</v>
      </c>
      <c r="F227" s="29">
        <f>F228+F236</f>
        <v>1460000</v>
      </c>
      <c r="G227" s="102"/>
      <c r="H227" s="116"/>
    </row>
    <row r="228" spans="1:7" ht="28.5" customHeight="1" hidden="1">
      <c r="A228" s="17" t="s">
        <v>219</v>
      </c>
      <c r="B228" s="17" t="s">
        <v>216</v>
      </c>
      <c r="C228" s="177" t="s">
        <v>246</v>
      </c>
      <c r="D228" s="177"/>
      <c r="E228" s="58" t="s">
        <v>415</v>
      </c>
      <c r="F228" s="29">
        <f>F230+F231+F235+F233</f>
        <v>0</v>
      </c>
      <c r="G228" s="102"/>
    </row>
    <row r="229" spans="1:7" ht="28.5" customHeight="1" hidden="1">
      <c r="A229" s="21" t="s">
        <v>219</v>
      </c>
      <c r="B229" s="21" t="s">
        <v>216</v>
      </c>
      <c r="C229" s="179" t="s">
        <v>246</v>
      </c>
      <c r="D229" s="179" t="s">
        <v>122</v>
      </c>
      <c r="E229" s="59" t="s">
        <v>129</v>
      </c>
      <c r="F229" s="30">
        <f>F230+F231</f>
        <v>0</v>
      </c>
      <c r="G229" s="102"/>
    </row>
    <row r="230" spans="1:7" ht="20.25" customHeight="1" hidden="1">
      <c r="A230" s="21" t="s">
        <v>219</v>
      </c>
      <c r="B230" s="21" t="s">
        <v>216</v>
      </c>
      <c r="C230" s="179" t="s">
        <v>246</v>
      </c>
      <c r="D230" s="179" t="s">
        <v>407</v>
      </c>
      <c r="E230" s="22" t="s">
        <v>22</v>
      </c>
      <c r="F230" s="30">
        <v>0</v>
      </c>
      <c r="G230" s="102"/>
    </row>
    <row r="231" spans="1:8" s="25" customFormat="1" ht="27.75" customHeight="1" hidden="1">
      <c r="A231" s="21" t="s">
        <v>219</v>
      </c>
      <c r="B231" s="21" t="s">
        <v>216</v>
      </c>
      <c r="C231" s="179" t="s">
        <v>246</v>
      </c>
      <c r="D231" s="179" t="s">
        <v>320</v>
      </c>
      <c r="E231" s="59" t="s">
        <v>292</v>
      </c>
      <c r="F231" s="30">
        <v>0</v>
      </c>
      <c r="G231" s="102"/>
      <c r="H231" s="114"/>
    </row>
    <row r="232" spans="1:8" s="25" customFormat="1" ht="27.75" customHeight="1" hidden="1">
      <c r="A232" s="21" t="s">
        <v>219</v>
      </c>
      <c r="B232" s="21" t="s">
        <v>216</v>
      </c>
      <c r="C232" s="179" t="s">
        <v>246</v>
      </c>
      <c r="D232" s="179" t="s">
        <v>113</v>
      </c>
      <c r="E232" s="134" t="s">
        <v>123</v>
      </c>
      <c r="F232" s="30">
        <f>F233</f>
        <v>0</v>
      </c>
      <c r="G232" s="102"/>
      <c r="H232" s="114"/>
    </row>
    <row r="233" spans="1:7" ht="27.75" customHeight="1" hidden="1">
      <c r="A233" s="21" t="s">
        <v>219</v>
      </c>
      <c r="B233" s="21" t="s">
        <v>216</v>
      </c>
      <c r="C233" s="179" t="s">
        <v>246</v>
      </c>
      <c r="D233" s="179" t="s">
        <v>402</v>
      </c>
      <c r="E233" s="59" t="s">
        <v>397</v>
      </c>
      <c r="F233" s="30">
        <v>0</v>
      </c>
      <c r="G233" s="112"/>
    </row>
    <row r="234" spans="1:7" ht="27.75" customHeight="1" hidden="1">
      <c r="A234" s="21" t="s">
        <v>219</v>
      </c>
      <c r="B234" s="21" t="s">
        <v>216</v>
      </c>
      <c r="C234" s="179" t="s">
        <v>246</v>
      </c>
      <c r="D234" s="179" t="s">
        <v>117</v>
      </c>
      <c r="E234" s="59" t="s">
        <v>125</v>
      </c>
      <c r="F234" s="30">
        <f>F235</f>
        <v>0</v>
      </c>
      <c r="G234" s="112"/>
    </row>
    <row r="235" spans="1:7" ht="28.5" customHeight="1" hidden="1">
      <c r="A235" s="21" t="s">
        <v>219</v>
      </c>
      <c r="B235" s="21" t="s">
        <v>216</v>
      </c>
      <c r="C235" s="179" t="s">
        <v>246</v>
      </c>
      <c r="D235" s="179" t="s">
        <v>342</v>
      </c>
      <c r="E235" s="59" t="s">
        <v>462</v>
      </c>
      <c r="F235" s="30">
        <v>0</v>
      </c>
      <c r="G235" s="102"/>
    </row>
    <row r="236" spans="1:7" ht="54" customHeight="1">
      <c r="A236" s="17" t="s">
        <v>219</v>
      </c>
      <c r="B236" s="17" t="s">
        <v>216</v>
      </c>
      <c r="C236" s="177" t="s">
        <v>245</v>
      </c>
      <c r="D236" s="177"/>
      <c r="E236" s="58" t="s">
        <v>244</v>
      </c>
      <c r="F236" s="29">
        <f>SUM(F237:F239)</f>
        <v>1460000</v>
      </c>
      <c r="G236" s="102"/>
    </row>
    <row r="237" spans="1:7" ht="27" customHeight="1">
      <c r="A237" s="21" t="s">
        <v>219</v>
      </c>
      <c r="B237" s="21" t="s">
        <v>216</v>
      </c>
      <c r="C237" s="179" t="s">
        <v>245</v>
      </c>
      <c r="D237" s="179" t="s">
        <v>116</v>
      </c>
      <c r="E237" s="134" t="s">
        <v>120</v>
      </c>
      <c r="F237" s="30">
        <v>1460000</v>
      </c>
      <c r="G237" s="102"/>
    </row>
    <row r="238" spans="1:7" ht="26.25" customHeight="1">
      <c r="A238" s="23" t="s">
        <v>219</v>
      </c>
      <c r="B238" s="23" t="s">
        <v>216</v>
      </c>
      <c r="C238" s="179" t="s">
        <v>245</v>
      </c>
      <c r="D238" s="179" t="s">
        <v>113</v>
      </c>
      <c r="E238" s="134" t="s">
        <v>123</v>
      </c>
      <c r="F238" s="30">
        <v>0</v>
      </c>
      <c r="G238" s="102"/>
    </row>
    <row r="239" spans="1:7" ht="26.25" customHeight="1">
      <c r="A239" s="23" t="s">
        <v>219</v>
      </c>
      <c r="B239" s="23" t="s">
        <v>216</v>
      </c>
      <c r="C239" s="179" t="s">
        <v>245</v>
      </c>
      <c r="D239" s="179" t="s">
        <v>118</v>
      </c>
      <c r="E239" s="134" t="s">
        <v>124</v>
      </c>
      <c r="F239" s="30">
        <v>0</v>
      </c>
      <c r="G239" s="102"/>
    </row>
    <row r="240" spans="1:7" ht="27" customHeight="1">
      <c r="A240" s="64">
        <v>10</v>
      </c>
      <c r="B240" s="64"/>
      <c r="C240" s="178"/>
      <c r="D240" s="178"/>
      <c r="E240" s="65" t="s">
        <v>398</v>
      </c>
      <c r="F240" s="66">
        <f>F241+F247+F253</f>
        <v>0</v>
      </c>
      <c r="G240" s="109"/>
    </row>
    <row r="241" spans="1:8" ht="17.25" customHeight="1">
      <c r="A241" s="17">
        <v>10</v>
      </c>
      <c r="B241" s="17" t="s">
        <v>212</v>
      </c>
      <c r="C241" s="177"/>
      <c r="D241" s="177"/>
      <c r="E241" s="58" t="s">
        <v>208</v>
      </c>
      <c r="F241" s="29">
        <f aca="true" t="shared" si="0" ref="F241:F251">F242</f>
        <v>0</v>
      </c>
      <c r="G241" s="102"/>
      <c r="H241" s="97"/>
    </row>
    <row r="242" spans="1:8" s="25" customFormat="1" ht="46.5" customHeight="1">
      <c r="A242" s="17">
        <v>10</v>
      </c>
      <c r="B242" s="17" t="s">
        <v>212</v>
      </c>
      <c r="C242" s="177" t="s">
        <v>238</v>
      </c>
      <c r="D242" s="177"/>
      <c r="E242" s="118" t="s">
        <v>591</v>
      </c>
      <c r="F242" s="29">
        <f t="shared" si="0"/>
        <v>0</v>
      </c>
      <c r="G242" s="102"/>
      <c r="H242" s="114"/>
    </row>
    <row r="243" spans="1:8" s="25" customFormat="1" ht="27.75" customHeight="1">
      <c r="A243" s="17" t="s">
        <v>404</v>
      </c>
      <c r="B243" s="17" t="s">
        <v>212</v>
      </c>
      <c r="C243" s="177" t="s">
        <v>242</v>
      </c>
      <c r="D243" s="177"/>
      <c r="E243" s="118" t="s">
        <v>243</v>
      </c>
      <c r="F243" s="52">
        <f t="shared" si="0"/>
        <v>0</v>
      </c>
      <c r="G243" s="103"/>
      <c r="H243" s="114"/>
    </row>
    <row r="244" spans="1:8" s="25" customFormat="1" ht="33" customHeight="1">
      <c r="A244" s="17" t="s">
        <v>404</v>
      </c>
      <c r="B244" s="17" t="s">
        <v>212</v>
      </c>
      <c r="C244" s="177" t="s">
        <v>240</v>
      </c>
      <c r="D244" s="177"/>
      <c r="E244" s="58" t="s">
        <v>209</v>
      </c>
      <c r="F244" s="29">
        <f t="shared" si="0"/>
        <v>0</v>
      </c>
      <c r="G244" s="102"/>
      <c r="H244" s="116"/>
    </row>
    <row r="245" spans="1:8" ht="29.25" customHeight="1">
      <c r="A245" s="17">
        <v>10</v>
      </c>
      <c r="B245" s="17" t="s">
        <v>212</v>
      </c>
      <c r="C245" s="177" t="s">
        <v>241</v>
      </c>
      <c r="D245" s="177"/>
      <c r="E245" s="58" t="s">
        <v>232</v>
      </c>
      <c r="F245" s="29">
        <f t="shared" si="0"/>
        <v>0</v>
      </c>
      <c r="G245" s="102"/>
      <c r="H245" s="116"/>
    </row>
    <row r="246" spans="1:8" ht="20.25" customHeight="1">
      <c r="A246" s="21" t="s">
        <v>404</v>
      </c>
      <c r="B246" s="21" t="s">
        <v>212</v>
      </c>
      <c r="C246" s="179" t="s">
        <v>241</v>
      </c>
      <c r="D246" s="179" t="s">
        <v>121</v>
      </c>
      <c r="E246" s="59" t="s">
        <v>127</v>
      </c>
      <c r="F246" s="30">
        <v>0</v>
      </c>
      <c r="G246" s="102"/>
      <c r="H246" s="116"/>
    </row>
    <row r="247" spans="1:7" ht="16.5" customHeight="1">
      <c r="A247" s="17">
        <v>10</v>
      </c>
      <c r="B247" s="17" t="s">
        <v>215</v>
      </c>
      <c r="C247" s="177"/>
      <c r="D247" s="177"/>
      <c r="E247" s="58" t="s">
        <v>416</v>
      </c>
      <c r="F247" s="29">
        <f t="shared" si="0"/>
        <v>0</v>
      </c>
      <c r="G247" s="102"/>
    </row>
    <row r="248" spans="1:7" ht="29.25" customHeight="1">
      <c r="A248" s="17">
        <v>10</v>
      </c>
      <c r="B248" s="17" t="s">
        <v>215</v>
      </c>
      <c r="C248" s="177" t="s">
        <v>238</v>
      </c>
      <c r="D248" s="177"/>
      <c r="E248" s="118" t="s">
        <v>142</v>
      </c>
      <c r="F248" s="29">
        <f t="shared" si="0"/>
        <v>0</v>
      </c>
      <c r="G248" s="102"/>
    </row>
    <row r="249" spans="1:7" ht="27.75" customHeight="1">
      <c r="A249" s="17" t="s">
        <v>404</v>
      </c>
      <c r="B249" s="17" t="s">
        <v>215</v>
      </c>
      <c r="C249" s="177" t="s">
        <v>242</v>
      </c>
      <c r="D249" s="177"/>
      <c r="E249" s="118" t="s">
        <v>243</v>
      </c>
      <c r="F249" s="52">
        <f t="shared" si="0"/>
        <v>0</v>
      </c>
      <c r="G249" s="103"/>
    </row>
    <row r="250" spans="1:7" ht="27" customHeight="1">
      <c r="A250" s="17" t="s">
        <v>404</v>
      </c>
      <c r="B250" s="17" t="s">
        <v>215</v>
      </c>
      <c r="C250" s="177" t="s">
        <v>240</v>
      </c>
      <c r="D250" s="177"/>
      <c r="E250" s="58" t="s">
        <v>209</v>
      </c>
      <c r="F250" s="29">
        <f t="shared" si="0"/>
        <v>0</v>
      </c>
      <c r="G250" s="102"/>
    </row>
    <row r="251" spans="1:7" ht="30" customHeight="1">
      <c r="A251" s="17">
        <v>10</v>
      </c>
      <c r="B251" s="17" t="s">
        <v>215</v>
      </c>
      <c r="C251" s="177" t="s">
        <v>239</v>
      </c>
      <c r="D251" s="177"/>
      <c r="E251" s="58" t="s">
        <v>399</v>
      </c>
      <c r="F251" s="29">
        <f t="shared" si="0"/>
        <v>0</v>
      </c>
      <c r="G251" s="102"/>
    </row>
    <row r="252" spans="1:7" ht="21.75" customHeight="1">
      <c r="A252" s="21" t="s">
        <v>404</v>
      </c>
      <c r="B252" s="21" t="s">
        <v>215</v>
      </c>
      <c r="C252" s="179" t="s">
        <v>239</v>
      </c>
      <c r="D252" s="179" t="s">
        <v>121</v>
      </c>
      <c r="E252" s="59" t="s">
        <v>127</v>
      </c>
      <c r="F252" s="30">
        <v>0</v>
      </c>
      <c r="G252" s="102"/>
    </row>
    <row r="253" spans="1:8" ht="39.75" customHeight="1">
      <c r="A253" s="17" t="s">
        <v>404</v>
      </c>
      <c r="B253" s="17" t="s">
        <v>215</v>
      </c>
      <c r="C253" s="177" t="s">
        <v>248</v>
      </c>
      <c r="D253" s="177"/>
      <c r="E253" s="133" t="s">
        <v>374</v>
      </c>
      <c r="F253" s="29">
        <f>F254</f>
        <v>0</v>
      </c>
      <c r="G253" s="102"/>
      <c r="H253" s="97"/>
    </row>
    <row r="254" spans="1:8" ht="45.75" customHeight="1">
      <c r="A254" s="17" t="s">
        <v>404</v>
      </c>
      <c r="B254" s="17" t="s">
        <v>215</v>
      </c>
      <c r="C254" s="177" t="s">
        <v>247</v>
      </c>
      <c r="D254" s="177"/>
      <c r="E254" s="133" t="s">
        <v>481</v>
      </c>
      <c r="F254" s="29">
        <f>F255</f>
        <v>0</v>
      </c>
      <c r="G254" s="102"/>
      <c r="H254" s="97"/>
    </row>
    <row r="255" spans="1:8" ht="55.5" customHeight="1">
      <c r="A255" s="17" t="s">
        <v>404</v>
      </c>
      <c r="B255" s="17" t="s">
        <v>215</v>
      </c>
      <c r="C255" s="177" t="s">
        <v>115</v>
      </c>
      <c r="D255" s="177"/>
      <c r="E255" s="135" t="s">
        <v>680</v>
      </c>
      <c r="F255" s="29">
        <f>F256</f>
        <v>0</v>
      </c>
      <c r="G255" s="102"/>
      <c r="H255" s="97"/>
    </row>
    <row r="256" spans="1:8" ht="27.75" customHeight="1">
      <c r="A256" s="21" t="s">
        <v>404</v>
      </c>
      <c r="B256" s="21" t="s">
        <v>215</v>
      </c>
      <c r="C256" s="179" t="s">
        <v>115</v>
      </c>
      <c r="D256" s="179" t="s">
        <v>122</v>
      </c>
      <c r="E256" s="91" t="s">
        <v>128</v>
      </c>
      <c r="F256" s="30">
        <v>0</v>
      </c>
      <c r="G256" s="102"/>
      <c r="H256" s="97"/>
    </row>
    <row r="257" spans="1:7" ht="21" customHeight="1">
      <c r="A257" s="64">
        <v>11</v>
      </c>
      <c r="B257" s="64"/>
      <c r="C257" s="178"/>
      <c r="D257" s="178"/>
      <c r="E257" s="65" t="s">
        <v>222</v>
      </c>
      <c r="F257" s="66">
        <f>F258</f>
        <v>30000</v>
      </c>
      <c r="G257" s="109"/>
    </row>
    <row r="258" spans="1:7" ht="20.25" customHeight="1">
      <c r="A258" s="17">
        <v>11</v>
      </c>
      <c r="B258" s="17" t="s">
        <v>212</v>
      </c>
      <c r="C258" s="177"/>
      <c r="D258" s="177"/>
      <c r="E258" s="58" t="s">
        <v>401</v>
      </c>
      <c r="F258" s="29">
        <f>F259</f>
        <v>30000</v>
      </c>
      <c r="G258" s="102"/>
    </row>
    <row r="259" spans="1:7" ht="31.5" customHeight="1">
      <c r="A259" s="17">
        <v>11</v>
      </c>
      <c r="B259" s="17" t="s">
        <v>212</v>
      </c>
      <c r="C259" s="177" t="s">
        <v>235</v>
      </c>
      <c r="D259" s="177"/>
      <c r="E259" s="58" t="s">
        <v>590</v>
      </c>
      <c r="F259" s="29">
        <f>F260</f>
        <v>30000</v>
      </c>
      <c r="G259" s="102"/>
    </row>
    <row r="260" spans="1:7" ht="27.75" customHeight="1">
      <c r="A260" s="17" t="s">
        <v>410</v>
      </c>
      <c r="B260" s="17" t="s">
        <v>212</v>
      </c>
      <c r="C260" s="177" t="s">
        <v>236</v>
      </c>
      <c r="D260" s="177"/>
      <c r="E260" s="58" t="s">
        <v>237</v>
      </c>
      <c r="F260" s="52">
        <f>F261</f>
        <v>30000</v>
      </c>
      <c r="G260" s="103"/>
    </row>
    <row r="261" spans="1:7" ht="20.25" customHeight="1">
      <c r="A261" s="17">
        <v>11</v>
      </c>
      <c r="B261" s="17" t="s">
        <v>212</v>
      </c>
      <c r="C261" s="177" t="s">
        <v>234</v>
      </c>
      <c r="D261" s="177"/>
      <c r="E261" s="58" t="s">
        <v>223</v>
      </c>
      <c r="F261" s="29">
        <f>F262</f>
        <v>30000</v>
      </c>
      <c r="G261" s="102"/>
    </row>
    <row r="262" spans="1:7" ht="31.5" customHeight="1">
      <c r="A262" s="21" t="s">
        <v>410</v>
      </c>
      <c r="B262" s="21" t="s">
        <v>212</v>
      </c>
      <c r="C262" s="179" t="s">
        <v>234</v>
      </c>
      <c r="D262" s="179" t="s">
        <v>113</v>
      </c>
      <c r="E262" s="134" t="s">
        <v>123</v>
      </c>
      <c r="F262" s="30">
        <v>30000</v>
      </c>
      <c r="G262" s="102"/>
    </row>
    <row r="263" spans="1:7" ht="31.5" customHeight="1">
      <c r="A263" s="48"/>
      <c r="B263" s="48"/>
      <c r="C263" s="187"/>
      <c r="D263" s="187"/>
      <c r="E263" s="62" t="s">
        <v>417</v>
      </c>
      <c r="F263" s="49">
        <f>F7+F60+F67+F95+F129+F204+F214+F240+F257</f>
        <v>19898488</v>
      </c>
      <c r="G263" s="110"/>
    </row>
    <row r="264" ht="18.75" customHeight="1">
      <c r="G264" s="110"/>
    </row>
    <row r="265" ht="33.75" customHeight="1"/>
    <row r="266" ht="33.75" customHeight="1"/>
    <row r="267" ht="21.75" customHeight="1"/>
    <row r="268" ht="33" customHeight="1"/>
    <row r="269" ht="15">
      <c r="H269" s="117"/>
    </row>
  </sheetData>
  <sheetProtection/>
  <mergeCells count="5">
    <mergeCell ref="A1:F1"/>
    <mergeCell ref="A2:F2"/>
    <mergeCell ref="C4:C6"/>
    <mergeCell ref="D4:D6"/>
    <mergeCell ref="E4:E6"/>
  </mergeCells>
  <printOptions/>
  <pageMargins left="0.42" right="0.32" top="0.4" bottom="0.39" header="0.26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2016-12-29T03:49:57Z</cp:lastPrinted>
  <dcterms:created xsi:type="dcterms:W3CDTF">2006-09-28T05:33:49Z</dcterms:created>
  <dcterms:modified xsi:type="dcterms:W3CDTF">2023-12-28T02:17:03Z</dcterms:modified>
  <cp:category/>
  <cp:version/>
  <cp:contentType/>
  <cp:contentStatus/>
</cp:coreProperties>
</file>