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26" windowWidth="15120" windowHeight="8010" tabRatio="973" firstSheet="1" activeTab="16"/>
  </bookViews>
  <sheets>
    <sheet name="№1 ист 22г" sheetId="1" state="hidden" r:id="rId1"/>
    <sheet name="№1 ист.23-24" sheetId="2" r:id="rId2"/>
    <sheet name="№3 Налоги" sheetId="3" state="hidden" r:id="rId3"/>
    <sheet name="№4 дох 2022" sheetId="4" r:id="rId4"/>
    <sheet name="№5 дох 23-24" sheetId="5" state="hidden" r:id="rId5"/>
    <sheet name="№6 Гл адм.дох." sheetId="6" state="hidden" r:id="rId6"/>
    <sheet name="№7 Гл.адм.диф." sheetId="7" state="hidden" r:id="rId7"/>
    <sheet name="№8 Гл.распор." sheetId="8" state="hidden" r:id="rId8"/>
    <sheet name="№9 расход,22г" sheetId="9" r:id="rId9"/>
    <sheet name="№10 расход,23-24" sheetId="10" state="hidden" r:id="rId10"/>
    <sheet name="№11 Вед.стр.22г" sheetId="11" r:id="rId11"/>
    <sheet name="№12 Вед.стр.23-24г" sheetId="12" state="hidden" r:id="rId12"/>
    <sheet name="№13 МП,22г" sheetId="13" r:id="rId13"/>
    <sheet name="№14 МП23-24" sheetId="14" state="hidden" r:id="rId14"/>
    <sheet name="№15,16 КР,21-24г" sheetId="15" state="hidden" r:id="rId15"/>
    <sheet name="№17 внутр заим" sheetId="16" state="hidden" r:id="rId16"/>
    <sheet name="Лист1" sheetId="17" r:id="rId17"/>
  </sheets>
  <definedNames>
    <definedName name="_xlnm.Print_Area" localSheetId="1">'№1 ист.23-24'!$A$1:$D$27</definedName>
    <definedName name="_xlnm.Print_Area" localSheetId="10">'№11 Вед.стр.22г'!$A$1:$H$252</definedName>
    <definedName name="_xlnm.Print_Area" localSheetId="11">'№12 Вед.стр.23-24г'!$A$1:$I$257</definedName>
    <definedName name="_xlnm.Print_Area" localSheetId="12">'№13 МП,22г'!$A$1:$H$156</definedName>
    <definedName name="_xlnm.Print_Area" localSheetId="8">'№9 расход,22г'!$A$1:$G$259</definedName>
  </definedNames>
  <calcPr fullCalcOnLoad="1"/>
</workbook>
</file>

<file path=xl/sharedStrings.xml><?xml version="1.0" encoding="utf-8"?>
<sst xmlns="http://schemas.openxmlformats.org/spreadsheetml/2006/main" count="6435" uniqueCount="767">
  <si>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</si>
  <si>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</si>
  <si>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</si>
  <si>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</si>
  <si>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</si>
  <si>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</si>
  <si>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</si>
  <si>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</si>
  <si>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</si>
  <si>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</t>
  </si>
  <si>
    <t>Наименование администраторов доходов местного бюджета муниципального образования Приисковый сельсовет</t>
  </si>
  <si>
    <t>Администрация Приискового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</si>
  <si>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 действий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</si>
  <si>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</si>
  <si>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</si>
  <si>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</si>
  <si>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</si>
  <si>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</si>
  <si>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</si>
  <si>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</si>
  <si>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</si>
  <si>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</si>
  <si>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</si>
  <si>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</si>
  <si>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</si>
  <si>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</si>
  <si>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</si>
  <si>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011</t>
  </si>
  <si>
    <t>Наименование источников внутреннего финансирования дефицита  бюджета муниципального образования Приисковый сельсовет Орджоникидзевского района Республики Хакасия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</si>
  <si>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</si>
  <si>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</si>
  <si>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</si>
  <si>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</si>
  <si>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</si>
  <si>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</si>
  <si>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</si>
  <si>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</si>
  <si>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</si>
  <si>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</si>
  <si>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</si>
  <si>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</si>
  <si>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</si>
  <si>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</si>
  <si>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</si>
  <si>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</si>
  <si>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</si>
  <si>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</si>
  <si>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</si>
  <si>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</si>
  <si>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</si>
  <si>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</si>
  <si>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</si>
  <si>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</si>
  <si>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</si>
  <si>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</si>
  <si>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</si>
  <si>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</si>
  <si>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</si>
  <si>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</si>
  <si>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</si>
  <si>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</si>
  <si>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</si>
  <si>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</si>
  <si>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</si>
  <si>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</si>
  <si>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</si>
  <si>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</si>
  <si>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</si>
  <si>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</si>
  <si>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</si>
  <si>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</si>
  <si>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</si>
  <si>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</si>
  <si>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</si>
  <si>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</si>
  <si>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</si>
  <si>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</si>
  <si>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</si>
  <si>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</si>
  <si>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</si>
  <si>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</si>
  <si>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</si>
  <si>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</si>
  <si>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</si>
  <si>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</si>
  <si>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</si>
  <si>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</si>
  <si>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</si>
  <si>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</si>
  <si>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</si>
  <si>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</si>
  <si>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</si>
  <si>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</si>
  <si>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</si>
  <si>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</si>
  <si>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</si>
  <si>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</si>
  <si>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</si>
  <si>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</si>
  <si>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</si>
  <si>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</si>
  <si>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</si>
  <si>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</si>
  <si>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</si>
  <si>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</si>
  <si>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</si>
  <si>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</si>
  <si>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</si>
  <si>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</si>
  <si>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</si>
  <si>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</si>
  <si>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</si>
  <si>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</si>
  <si>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40 2 00 02180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</si>
  <si>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</si>
  <si>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</si>
  <si>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</si>
  <si>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</si>
  <si>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</si>
  <si>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</si>
  <si>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</si>
  <si>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</si>
  <si>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</si>
  <si>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</si>
  <si>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</si>
  <si>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</si>
  <si>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</si>
  <si>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</si>
  <si>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</si>
  <si>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</si>
  <si>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</si>
  <si>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</si>
  <si>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</si>
  <si>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</si>
  <si>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</si>
  <si>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</si>
  <si>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</si>
  <si>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</si>
  <si>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</si>
  <si>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</si>
  <si>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</si>
  <si>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</si>
  <si>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на 2018 и плановый период 2019-2020годов»</t>
  </si>
  <si>
    <t>Программа комплексного развития системы коммунальной инфраструктуры на 2017-2021гг и на перспективу до 2026г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</si>
  <si>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</si>
  <si>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Муниципальная программа «Спорт, физкультура и здоровье на 2018 год и плановый период 2019-2020гг»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</si>
  <si>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</si>
  <si>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</si>
  <si>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</si>
  <si>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</si>
  <si>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</si>
  <si>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</si>
  <si>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</si>
  <si>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</si>
  <si>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осуществлении первичного  воинского учета на территориях, где отсутствуют военные комиссариаты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</si>
  <si>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</si>
  <si>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</si>
  <si>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</si>
  <si>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</si>
  <si>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</si>
  <si>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</si>
  <si>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</si>
  <si>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</si>
  <si>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</si>
  <si>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</si>
  <si>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</si>
  <si>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</si>
  <si>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Задолженность и перерасчеты по отмененным  налогам, сборам и иным обязательным платежам</t>
  </si>
  <si>
    <t>Земельный налог (по обязательствам,     возникшим до 1 января 2006года) мобилизуемый на территориях поселений</t>
  </si>
  <si>
    <t>1 09 04000 00 0000 110</t>
  </si>
  <si>
    <t>1 09 04050 13 0000 110</t>
  </si>
  <si>
    <t>(рублей)</t>
  </si>
  <si>
    <t>Наименование доходов</t>
  </si>
  <si>
    <t xml:space="preserve">                              Наименование</t>
  </si>
  <si>
    <t xml:space="preserve">Администрация Приискового сельсовета Орджоникидзевского района Республики Хакасия  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</si>
  <si>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</si>
  <si>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</si>
  <si>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</si>
  <si>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</si>
  <si>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</si>
  <si>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</si>
  <si>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</si>
  <si>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</si>
  <si>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</si>
  <si>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</si>
  <si>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</si>
  <si>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</si>
  <si>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</si>
  <si>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</si>
  <si>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</si>
  <si>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</si>
  <si>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</si>
  <si>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</si>
  <si>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</si>
  <si>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</si>
  <si>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</si>
  <si>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</si>
  <si>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</si>
  <si>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</si>
  <si>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</si>
  <si>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</si>
  <si>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</si>
  <si>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</si>
  <si>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</si>
  <si>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</si>
  <si>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</si>
  <si>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</si>
  <si>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</si>
  <si>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</si>
  <si>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</si>
  <si>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</si>
  <si>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</si>
  <si>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</si>
  <si>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</si>
  <si>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</si>
  <si>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</si>
  <si>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</si>
  <si>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</si>
  <si>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</si>
  <si>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</si>
  <si>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</si>
  <si>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</si>
  <si>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</si>
  <si>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</si>
  <si>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</si>
  <si>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</si>
  <si>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</si>
  <si>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</si>
  <si>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</si>
  <si>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</si>
  <si>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</si>
  <si>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</si>
  <si>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</si>
  <si>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</si>
  <si>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</si>
  <si>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Прочие безвозмездные поступления в бюджеты  сельских поселений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</si>
  <si>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</si>
  <si>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</si>
  <si>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</si>
  <si>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</si>
  <si>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</si>
  <si>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</si>
  <si>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</si>
  <si>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</si>
  <si>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</si>
  <si>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</si>
  <si>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</si>
  <si>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</si>
  <si>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</si>
  <si>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</si>
  <si>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</si>
  <si>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</si>
  <si>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</si>
  <si>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</si>
  <si>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</si>
  <si>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</si>
  <si>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</si>
  <si>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</si>
  <si>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</si>
  <si>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</si>
  <si>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</si>
  <si>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</si>
  <si>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</si>
  <si>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</si>
  <si>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</si>
  <si>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</si>
  <si>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</si>
  <si>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</si>
  <si>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</si>
  <si>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</si>
  <si>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</si>
  <si>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</si>
  <si>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</si>
  <si>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</si>
  <si>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</si>
  <si>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</si>
  <si>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</si>
  <si>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</si>
  <si>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</si>
  <si>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</si>
  <si>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</si>
  <si>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</si>
  <si>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</si>
  <si>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</si>
  <si>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</si>
  <si>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</si>
  <si>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</si>
  <si>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</si>
  <si>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</si>
  <si>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</si>
  <si>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</si>
  <si>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</si>
  <si>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</si>
  <si>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</si>
  <si>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</si>
  <si>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</si>
  <si>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</si>
  <si>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</si>
  <si>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</si>
  <si>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</si>
  <si>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</si>
  <si>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</si>
  <si>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</si>
  <si>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</si>
  <si>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</si>
  <si>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</si>
  <si>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</si>
  <si>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</si>
  <si>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</si>
  <si>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</si>
  <si>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</si>
  <si>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</si>
  <si>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</si>
  <si>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</si>
  <si>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</si>
  <si>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</si>
  <si>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</si>
  <si>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</si>
  <si>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</si>
  <si>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</si>
  <si>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</si>
  <si>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</si>
  <si>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</si>
  <si>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</si>
  <si>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</si>
  <si>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</si>
  <si>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</si>
  <si>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</si>
  <si>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</si>
  <si>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</si>
  <si>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</si>
  <si>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</si>
  <si>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</si>
  <si>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</si>
  <si>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</si>
  <si>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</si>
  <si>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</si>
  <si>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</si>
  <si>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</si>
  <si>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</si>
  <si>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</si>
  <si>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</si>
  <si>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</si>
  <si>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</si>
  <si>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</si>
  <si>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</si>
  <si>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</si>
  <si>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</si>
  <si>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</si>
  <si>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</si>
  <si>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</si>
  <si>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</si>
  <si>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</si>
  <si>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</si>
  <si>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</si>
  <si>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</si>
  <si>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</si>
  <si>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</si>
  <si>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</si>
  <si>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</si>
  <si>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</si>
  <si>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</si>
  <si>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</si>
  <si>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</si>
  <si>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</si>
  <si>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</si>
  <si>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</si>
  <si>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</si>
  <si>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</si>
  <si>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</si>
  <si>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</si>
  <si>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</si>
  <si>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</si>
  <si>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</si>
  <si>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</si>
  <si>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</si>
  <si>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</si>
  <si>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</si>
  <si>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</si>
  <si>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</si>
  <si>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</si>
  <si>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Уплата прочих налогов,сборов (Негатив,госпош)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</si>
  <si>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</si>
  <si>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</si>
  <si>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</si>
  <si>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</si>
  <si>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</si>
  <si>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</si>
  <si>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</si>
  <si>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</si>
  <si>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</si>
  <si>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</si>
  <si>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</si>
  <si>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</si>
  <si>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</si>
  <si>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</si>
  <si>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</si>
  <si>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</si>
  <si>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</si>
  <si>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</si>
  <si>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</si>
  <si>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</si>
  <si>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</si>
  <si>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</si>
  <si>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</si>
  <si>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852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</si>
  <si>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</si>
  <si>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</si>
  <si>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</si>
  <si>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</si>
  <si>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</si>
  <si>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</si>
  <si>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</si>
  <si>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</si>
  <si>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</si>
  <si>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</si>
  <si>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</si>
  <si>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</si>
  <si>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</si>
  <si>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</si>
  <si>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</si>
  <si>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</si>
  <si>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</si>
  <si>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</si>
  <si>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</si>
  <si>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</si>
  <si>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</si>
  <si>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</si>
  <si>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</si>
  <si>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</si>
  <si>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</si>
  <si>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</si>
  <si>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</si>
  <si>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</si>
  <si>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</si>
  <si>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</si>
  <si>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</si>
  <si>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</si>
  <si>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</si>
  <si>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</si>
  <si>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</si>
  <si>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</si>
  <si>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</si>
  <si>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</si>
  <si>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</si>
  <si>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</si>
  <si>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</si>
  <si>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</si>
  <si>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</si>
  <si>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</si>
  <si>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</si>
  <si>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</si>
  <si>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</si>
  <si>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</si>
  <si>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2 02 40014 10 0000 151</t>
  </si>
  <si>
    <t>2 02 49999 10 0000 151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</si>
  <si>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</si>
  <si>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</si>
  <si>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</si>
  <si>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</si>
  <si>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</si>
  <si>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</si>
  <si>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</si>
  <si>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</si>
  <si>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</si>
  <si>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</si>
  <si>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</si>
  <si>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</si>
  <si>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</si>
  <si>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</si>
  <si>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</si>
  <si>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</si>
  <si>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</si>
  <si>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</si>
  <si>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</si>
  <si>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16 0 01 02000</t>
  </si>
  <si>
    <t>16 0 00 00000</t>
  </si>
  <si>
    <t>19 0 00 00000</t>
  </si>
  <si>
    <t>Муниципальная программа "Профилактика терроризма и экстремизма в Администрации Приискового сельсовета на 2018г и плановый период 2019 и 2020 годов"</t>
  </si>
  <si>
    <t>20 0 00 00000</t>
  </si>
  <si>
    <t>20 0 01 00000</t>
  </si>
  <si>
    <t>20 0 01 01000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</si>
  <si>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</si>
  <si>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</si>
  <si>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</si>
  <si>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Обеспечение деятельности органов местного самоуправления , муниципальных учреждений муниципального образования Приисковый сельсовет</t>
  </si>
  <si>
    <t>15 0 01 09000</t>
  </si>
  <si>
    <t>Реализация мероприятий по передаче полномочий в сфере решения вопросов градостроительной деятельности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</si>
  <si>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</si>
  <si>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</si>
  <si>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</si>
  <si>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</si>
  <si>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</si>
  <si>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</si>
  <si>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</si>
  <si>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</si>
  <si>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</si>
  <si>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</si>
  <si>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</si>
  <si>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</si>
  <si>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</si>
  <si>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</si>
  <si>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</si>
  <si>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Администратор доходов</t>
  </si>
  <si>
    <t>главы</t>
  </si>
  <si>
    <t>2 07 05030 10 0000 150</t>
  </si>
  <si>
    <t>2 02 90054 10 0000 150</t>
  </si>
  <si>
    <t>2 02 49999 10 0000 150</t>
  </si>
  <si>
    <t>2 02 40014 10 0000 150</t>
  </si>
  <si>
    <t>2 02 45160 10 0000 150</t>
  </si>
  <si>
    <t>2 02 39999 10 0000 150</t>
  </si>
  <si>
    <t>2 02 35250 10 0000 150</t>
  </si>
  <si>
    <t>2 02 35118 10 0000 150</t>
  </si>
  <si>
    <t>2 02 29999 10 0000 150</t>
  </si>
  <si>
    <t>2 02 15002 10 0000 150</t>
  </si>
  <si>
    <t>2 18 60010 10 0000 150</t>
  </si>
  <si>
    <t>2 19 60010 10 0000 150</t>
  </si>
  <si>
    <t>2 02 35250 00 0000 150</t>
  </si>
  <si>
    <t>2 02 10000 00 0000 150</t>
  </si>
  <si>
    <t>2 02 15002 00 0000 150</t>
  </si>
  <si>
    <t>2 02 30000 00 0000 150</t>
  </si>
  <si>
    <t>2 02 35118 00 0000 150</t>
  </si>
  <si>
    <t>2 02 40000 00 0000 150</t>
  </si>
  <si>
    <t>2 02 40014 00 0000 150</t>
  </si>
  <si>
    <t>2 08 05000 10 0000 150</t>
  </si>
  <si>
    <t xml:space="preserve">Субвенции  бюджетам бюджетной системы   Российской Федерации </t>
  </si>
  <si>
    <t>Субвенции  бюджетам бюджетной системы   Российской Федерации</t>
  </si>
  <si>
    <t>Субвенции бюджетам сельских поселений на оплату жилищно-коммунальных услуг отдельным категориям граждан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</si>
  <si>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</si>
  <si>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 xml:space="preserve"> Прочие доходы от компенсации затрат  бюджетов сельских поселений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</si>
  <si>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</si>
  <si>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сумм,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</si>
  <si>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</si>
  <si>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Погашение бюджетами сельских поселений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</si>
  <si>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 в валюте Российской Федерации</t>
  </si>
  <si>
    <t>17 0 01 03000</t>
  </si>
  <si>
    <t>1 03 02261 01 0000 110</t>
  </si>
  <si>
    <t>1 03 02251 01 0000 110</t>
  </si>
  <si>
    <t>1 03 02241 01 0000 110</t>
  </si>
  <si>
    <t>1 03 02231 01 0000 110</t>
  </si>
  <si>
    <t>1 05 00000 00 000 000</t>
  </si>
  <si>
    <t>НАЛОГИ НА СОВОКУПНЫЙ ДОХОД</t>
  </si>
  <si>
    <t>1 05 03000 01 000 110</t>
  </si>
  <si>
    <t>1 05 03010 01 000 110</t>
  </si>
  <si>
    <t>Единый сельскохозяйственный налог</t>
  </si>
  <si>
    <t>Единый сеельскохозяйственный налог</t>
  </si>
  <si>
    <t>1 08 04020 01 0000 110</t>
  </si>
  <si>
    <t>2 02 30024 10 0000150</t>
  </si>
  <si>
    <t>Субвенции бюджетам сльских поселений на выполнение передаваемых полномочий субъектов Российской Федерации</t>
  </si>
  <si>
    <t>2 02 23024 10 0000150</t>
  </si>
  <si>
    <t xml:space="preserve">Субвенции бюджетам сельских поселений на выполнение передаваемых полномочий субъектов Российской Фелерации </t>
  </si>
  <si>
    <t>2 02 40014 10 0000150</t>
  </si>
  <si>
    <t>40 1 00 70230</t>
  </si>
  <si>
    <t>Исполнение судеьных актов</t>
  </si>
  <si>
    <t>Осуществление органми местного самоуправления государственного полномочия по определению перечния должностных лиц, уполномоченных составлять протоколы об административных правонарушениях</t>
  </si>
  <si>
    <t>Осуществление оранами местного самоуправления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</si>
  <si>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государственного полномочия по определению перечня должностных лиц, уполномоченных, уполномоченных составлять протоколы об административных правонарушениях</t>
  </si>
  <si>
    <t>40 1 00 702030</t>
  </si>
  <si>
    <t>2 02 16001 10 0000 150</t>
  </si>
  <si>
    <t>2 02 16001 00 0000 150</t>
  </si>
  <si>
    <t>Дотации бюджетам сельских поселений на выравнивание  бюджетной обеспеченности из бюджетов муниципальных районов</t>
  </si>
  <si>
    <t>01 06 06 00 00 0000 000</t>
  </si>
  <si>
    <t>Иные источники внутреннего финансирования дефицитов бюджетов</t>
  </si>
  <si>
    <t>01 06 06 00 00 0000 700</t>
  </si>
  <si>
    <t>01 06 0000 00 0000 000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</si>
  <si>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</si>
  <si>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</si>
  <si>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сельских поселений</t>
  </si>
  <si>
    <t>01 06 06 00 00 0000 800</t>
  </si>
  <si>
    <t>01 06 06 00 10 0000 710</t>
  </si>
  <si>
    <t>01 06 06 00 10 0000 810</t>
  </si>
  <si>
    <t>Погашение обязательствза счет прочих источников внутреннего финансирования дефицитов бюджетов</t>
  </si>
  <si>
    <t>Погашение обязательствза счет прочих источников внутреннего финансирования дефицитов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</si>
  <si>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районов.</t>
  </si>
  <si>
    <t>1 11 05025 10 0000 120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</si>
  <si>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</si>
  <si>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2 02 19999 10 0000 150</t>
  </si>
  <si>
    <t>Прочие дотации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</si>
  <si>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</si>
  <si>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</si>
  <si>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Прочие сусидии бюджетам сельских поселений</t>
  </si>
  <si>
    <t>2  02 29999 00 0000 150</t>
  </si>
  <si>
    <t>2022 год</t>
  </si>
  <si>
    <t xml:space="preserve">2 02 20000 00 0000 150 </t>
  </si>
  <si>
    <t>2 02 29999 00 0000 150</t>
  </si>
  <si>
    <t>17 0 01 S3280</t>
  </si>
  <si>
    <t>17 0 01 S3290</t>
  </si>
  <si>
    <t>Мероприятия по поддержке коммунальной инфраструктуры</t>
  </si>
  <si>
    <t>40 1 00 S1260</t>
  </si>
  <si>
    <t>0111</t>
  </si>
  <si>
    <t>Сумма доходов на 2023 год</t>
  </si>
  <si>
    <t xml:space="preserve">Перечень главных  распорядителей средств
          местного  бюджета муниципального образования                    Приисковый сельсовет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</si>
  <si>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Приисковый сельсовет
</t>
  </si>
  <si>
    <t>Сумма на 2023 год</t>
  </si>
  <si>
    <t>Муниципальная программа «Спорт, физкультура и здоровье»</t>
  </si>
  <si>
    <t>Муниципальная программа «Адресная социальная  поддержка нетрудоспособного населения и семей с детьми "</t>
  </si>
  <si>
    <t>Муниципальная программа «Профилактика безнадзорности и правонарушений несовершеннолетних »</t>
  </si>
  <si>
    <t>Муниципальная программа «Повышение безопасности дорожного движения на территории с.Приисковое»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</si>
  <si>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»</t>
  </si>
  <si>
    <t>Муниципальная программа "Пожарная безопасность и защита населения на территории Приискового сельсовета от чрезвычайных ситуаций "</t>
  </si>
  <si>
    <t>Муниципальная программа «Профилактика безнадзорности и правонарушений несовершеннолетних»</t>
  </si>
  <si>
    <t>Муниципальная программа "Развитие малого и среднего предпринимательства на территории Приискового сельсовета "</t>
  </si>
  <si>
    <t>Муниципальная программа «Энергосбережение и повышение энергоэффективности в муниципальном образовании Приисковый сельсовет"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</si>
  <si>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Хакасия"</t>
  </si>
  <si>
    <t>2023 год</t>
  </si>
  <si>
    <t>1.Бюджетные кредиты от других бюджетов бюджетной системы Российской Федерации в валюте Российской Федерации, в том числе:</t>
  </si>
  <si>
    <t>2. Кредиты кредитных организаций в валюте Российской Федерации, в том числе: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</si>
  <si>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</si>
  <si>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- получение кредитов от кредитных организаций бюджетами поселений в валюте Российской Федерации</t>
  </si>
  <si>
    <t>- погашение бюджетами поселений  кредитов от кредитных организаций в валюте Российской Федерации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</si>
  <si>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Хакасия»</t>
  </si>
  <si>
    <t>Муниципальная программа "Профилактика терроризма и экстремизма в Администрации Приискового сельсовета"</t>
  </si>
  <si>
    <t>Муниципальная программа «Профилактика безнадзорности и правонарушений несовершеннолетних на»</t>
  </si>
  <si>
    <t>Развитие систем водоснабжения, водоотведения и очистки сточных вод</t>
  </si>
  <si>
    <t>Развитие тем водоснабжения, водоотведения и очистки сточных вод</t>
  </si>
  <si>
    <t>Муниципальная программа "Профилактика терроризма и экстремизма в Администрации Приискового сельсовета на"</t>
  </si>
  <si>
    <t>Муниципальная программа «Адресная социальная  поддержка нетрудоспособного населения и семей с детьми"</t>
  </si>
  <si>
    <t>расходов на 2023 год</t>
  </si>
  <si>
    <t>Муниципальная программа «Энергосбережение и повышение энергоэффективности в муниципальном образовании Приисковый сельсовет "</t>
  </si>
  <si>
    <t>Муниципальная программа "Развитие малого и среднего предпринимательства на территории Приискового сельсовета"</t>
  </si>
  <si>
    <t>Мероприятия на обеспечение первичных мер пожарной безопасности</t>
  </si>
  <si>
    <t>Муниципальная программа «Адресная социальная  поддержка нетрудоспособного населения и семей с детьми »</t>
  </si>
  <si>
    <t>Муниципальная программа «Повышение безопасности дорожного движения на территории с.Приисковое"»</t>
  </si>
  <si>
    <t>Муниципальная программа "Профилактика терроризма и экстремизма в Администрации Приискового сельсовета "</t>
  </si>
  <si>
    <t>17 0 00 03000</t>
  </si>
  <si>
    <t>Муниципальная программа "Управление муниципальным имуществом Приискового сельсовета на 2019-2021 годы"</t>
  </si>
  <si>
    <t>Мероприятия направленные на повышение эффективности управления и распоряжене муниципальным имуществом</t>
  </si>
  <si>
    <t>21 0 00 00000</t>
  </si>
  <si>
    <t>21 0 01 01000</t>
  </si>
  <si>
    <t>21 0 01 00000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</si>
  <si>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</si>
  <si>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</si>
  <si>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</si>
  <si>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</si>
  <si>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2 02 20077 10 0000 150</t>
  </si>
  <si>
    <t>2 02 20077 00 0000 150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</si>
  <si>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</si>
  <si>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</si>
  <si>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Субсдии бюджетам сельских поселений на софинансирование капитальных вложений в объекты муниципальной собственности</t>
  </si>
  <si>
    <t>400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</si>
  <si>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2021 год</t>
  </si>
  <si>
    <t>17 0 01 S2380</t>
  </si>
  <si>
    <t>Капитальные вложения в объекты государственной (муни ципальной) собственности</t>
  </si>
  <si>
    <t>Расходов на 2023 год</t>
  </si>
  <si>
    <t>17 0 01 S2390</t>
  </si>
  <si>
    <t>Бюджетные инвестициии</t>
  </si>
  <si>
    <t>17 0 02 R5767</t>
  </si>
  <si>
    <t>Мероприятия по благоустройству сельских территорй (обустройство плащадок твердых коммунальных отходов)</t>
  </si>
  <si>
    <t>17 0 03 S3320</t>
  </si>
  <si>
    <t>Мероприятия по поддержке обустройства мест массового отдыха населения</t>
  </si>
  <si>
    <t>17 0 01 S3320</t>
  </si>
  <si>
    <t>40 20 0 S3250</t>
  </si>
  <si>
    <t xml:space="preserve">Обеспечение мероприятий по переселению граждан из аварийного жилищного фонда </t>
  </si>
  <si>
    <t>Привлечение кредитов от кредитных организаций бюджетами поселений 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</si>
  <si>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</si>
  <si>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</si>
  <si>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</si>
  <si>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22 0 00 00000</t>
  </si>
  <si>
    <t>Мероприятия направленные на улучшение жилищных условий</t>
  </si>
  <si>
    <t>Муниципальная программа "Жилище"</t>
  </si>
  <si>
    <t>23 0 00 00000</t>
  </si>
  <si>
    <t>23 0 01 00000</t>
  </si>
  <si>
    <t>23 0 01 01000</t>
  </si>
  <si>
    <t>Расходов на 2024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</si>
  <si>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2023-2024 годы
</t>
  </si>
  <si>
    <t>Муниципальная программа "Переселение граждан из аварийного жилищного фонда на территории Приискового сельсовета в 2022-2023 годах"</t>
  </si>
  <si>
    <t>Муниципальная программа "Развитие  транспортной системы на 2018-2026 годы"</t>
  </si>
  <si>
    <t>Муниципальная программа "Развитие  транспортной системы на 2018-2026 года "</t>
  </si>
  <si>
    <t>24 0 00 00000</t>
  </si>
  <si>
    <t>24 0 01 01000</t>
  </si>
  <si>
    <t>Мероприятия, направленные на развитие муниципальной службы</t>
  </si>
  <si>
    <t>Муниципальная программа "Управление муниципальным имуществом"</t>
  </si>
  <si>
    <t>Мероприятия, направленные на повышение эффективности управления и распоряжения муниципальным имуществом</t>
  </si>
  <si>
    <t xml:space="preserve">Доходы местного бюджета муниципального образования
Приисковый сельсовет  на плановый период 2023-2024 год
</t>
  </si>
  <si>
    <t>Сумма доходов на 2024 год</t>
  </si>
  <si>
    <t>Муниципальная программа "Развитие муниципальной службы в Администрации Приискового сельсовета на 2020-2022 годы"</t>
  </si>
  <si>
    <t>Бюджетные инвестиции в объкты капитального строительства государственной (муниципальной собственности)</t>
  </si>
  <si>
    <t>23 0 01 02000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</si>
  <si>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2023-2024года </t>
  </si>
  <si>
    <t>2024 год</t>
  </si>
  <si>
    <t>расходов на 2024 год</t>
  </si>
  <si>
    <t xml:space="preserve">Ведомственная структура расходов местного бюджета 
муниципального образования Приисковый  сельсовет  
на плановый период 2023 и 2024 годов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</si>
  <si>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2022 году  по муниципальному образованию  Приисковый сельсовет
</t>
  </si>
  <si>
    <t>Сумма на 2024 год</t>
  </si>
  <si>
    <t xml:space="preserve">Программа
муниципальных внутренних заимствований  муниципального образования
Приисковый сельковый сельсовет на 2022 год и на плановый период 2023 и 2024 годов
</t>
  </si>
  <si>
    <t>- привлечение кредитов от других бюджетов бюджетной системы Российской Федерации бюджетам поселений в валюте Российской Федерации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</si>
  <si>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</si>
  <si>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</si>
  <si>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</si>
  <si>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</si>
  <si>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2 02 19999 00 0000 150</t>
  </si>
  <si>
    <t>Прочие дотации</t>
  </si>
  <si>
    <t xml:space="preserve">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</si>
  <si>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</si>
  <si>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40 1 00 S3450</t>
  </si>
  <si>
    <t>Обеспечение услугами связи в части предоставления широкополостного доступа к сети "Интернет" социально-значимых объектах</t>
  </si>
  <si>
    <t>23 0 01 S3250</t>
  </si>
  <si>
    <t>40 100 S1260</t>
  </si>
  <si>
    <t xml:space="preserve">Приложение № 17
 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от     декабря 2021 года №                                       
</t>
  </si>
  <si>
    <t xml:space="preserve">Приложение  1
                                                        к  решению Совета  депутатов  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                                                от   29  декабря 2021 года № 39       </t>
  </si>
  <si>
    <t xml:space="preserve">Приложение № 3
                                                        к  решению Совета  депутатов  Приискового  сельсовета      
"О бюджете муниципального образования Приисковый сельсовет Орджоникидзевского района Республики Хакасия на 2022 и плановый период 2023 и 2024 годов"                                                  от    29 декабря 2021 года №  39                          </t>
  </si>
  <si>
    <t>Приложение № 6
  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от    29 декабря 2021 года №  39</t>
  </si>
  <si>
    <t>Приложение № 7
  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от    29 декабря 2021 года №  39</t>
  </si>
  <si>
    <t>Приложение № 7
  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2022 и плановый период 2023 и 2024годов"                                                                                                                                                                                                                               от    29 декабря 2021 года №  39</t>
  </si>
  <si>
    <t>Приложение № 15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29  декабря 2021 года №  39</t>
  </si>
  <si>
    <t>Приложение № 16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   29 декабря 2021 года №  39</t>
  </si>
  <si>
    <t>Сумма на 2022 год</t>
  </si>
  <si>
    <t>Источники  финансирования дефицита местного бюджета муниципального образования Приисковый  сельсовет на 2022 год</t>
  </si>
  <si>
    <t>на 2022год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</si>
  <si>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Приисковый сельсовет Орджоникидзевского
района Республики Хакасия  на 2022 год и  плановый период 2023 и 2024 годов 
</t>
  </si>
  <si>
    <t>на 2022 год и на плановый перид 2023-2024 годов</t>
  </si>
  <si>
    <t>"</t>
  </si>
  <si>
    <t>2 02 20299 00 0000 151</t>
  </si>
  <si>
    <t>2 02 20299 10 0000 151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</si>
  <si>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</si>
  <si>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</si>
  <si>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Приложение № 3
                                                        к  решению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2022 и плановый период 2023 и 2024 годов"                                                                                                                                                                                     от    16 марта 2022г  №                                                  </t>
  </si>
  <si>
    <t>2 02  20302 00 0000 151</t>
  </si>
  <si>
    <t>2 02 20302 10 0000 151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</si>
  <si>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</si>
  <si>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</si>
  <si>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Приложение 5
                                                     "Доходы местного бюджета муниципального образования
Приисковый сельсовет  на плановый период 2023-2024 год решения Совета  депутатов  Приискового  сельсовета      
                                                                                               Орджоникидзевского района Республики Хакасия от    29 декабря 2021 года  №  39                                       
</t>
  </si>
  <si>
    <t>22 0 F3 67483</t>
  </si>
  <si>
    <t>Обеспечение устойчивого сокращения нерпигодного для проживания жилищного фонда</t>
  </si>
  <si>
    <t xml:space="preserve">Приложение  10
                                                      "Распределение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2023-2024года решения Совета  депутатов  Приискового  сельсовета      
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от   29 декабря 2021 года  №  39                                       </t>
  </si>
  <si>
    <t xml:space="preserve">Приложение  12
                                                      "Ведомственная структура расходов местного бюджета муниципального образования Приисковый  сельсовет на плановый период 2023 и 2024 годов
 решения Совета  депутатов  Приискового  сельсовета      
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от   29 декабря 2021 года  №  39                                       </t>
  </si>
  <si>
    <t xml:space="preserve">Приложение  14
                                                      "Перечень
муниципальных целевых программ, предусмотренных к финансированию из местного бюджета муниципального образования
Приисковый сельсовет на 2023-2024 годы решения Совета  депутатов  Приискового  сельсовета      
               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от   29 декабря 2021 года  №  39                                       </t>
  </si>
  <si>
    <t>2 02 20299 00 0000 150</t>
  </si>
  <si>
    <t>2 02 20299 10 0000 150</t>
  </si>
  <si>
    <t>2 02  20302 00 0000 150</t>
  </si>
  <si>
    <t>2 02 20302 10 0000 150</t>
  </si>
  <si>
    <t>22 0 F3 67484</t>
  </si>
  <si>
    <t>Источники  финансирования дефицита местного бюджета муниципального образования Приисковый  сельсовет на 2022  годов</t>
  </si>
  <si>
    <t>22 0 01 00001</t>
  </si>
  <si>
    <t>Оценка размера возмещения за изымаемые жилые помещения</t>
  </si>
  <si>
    <t>22 0 01 00000</t>
  </si>
  <si>
    <t xml:space="preserve">Приложение  4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от   26 апреля 2022 года  №4                                       </t>
  </si>
  <si>
    <t xml:space="preserve">Приложение  6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от   26 апреля 2022 года  №4                                      </t>
  </si>
  <si>
    <t xml:space="preserve">Приложение  8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                    от   26 апреля 2022 года  №4                               </t>
  </si>
  <si>
    <t xml:space="preserve">Приложение № 1
                                                        "Источники  финансирования дефицита местного бюджета муниципального образования Приисковый  сельсовет на 2023 год  решения Совета депутатов Приискового  сельсовета      
Орджоникидзевского района Республики Хакасия                                                                                                                                                                                     от    28 декабря 2022г  №  31                                                </t>
  </si>
  <si>
    <t>на 2023 год</t>
  </si>
  <si>
    <t xml:space="preserve">Приложение № 4
                                                        "Доходы местного бюджета муниципального образования
Приисковый сельсовет  на  2023 год  решения Совета депутатов Приискового  сельсовета      
Орджоникидзевского района Республики Хакасия                                                                                                                                                                                     от    28 декабря 2022г  №  31                                                </t>
  </si>
  <si>
    <t>1 05 00000 00 0000 000</t>
  </si>
  <si>
    <t>1 05 03000 01 0000 110</t>
  </si>
  <si>
    <t>1 05 03010 01 0000 110</t>
  </si>
  <si>
    <t>2 02 20000 00 0000 151</t>
  </si>
  <si>
    <t xml:space="preserve">Доходы местного бюджета муниципального образования
Приисковый сельсовет  на  2023 год
</t>
  </si>
  <si>
    <t xml:space="preserve">Приложение 9
                                                      "Распределение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2023 год  решения Совета  депутатов  Приискового  сельсовета      
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                                                                              от    28 декабря 2022 года  №  31                                       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</si>
  <si>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2023 год </t>
  </si>
  <si>
    <t>2023год</t>
  </si>
  <si>
    <t>22 0 F3 6748S</t>
  </si>
  <si>
    <t>Мероприятия, направленные на обеспечение устойчивого сокращения нерпигодного жилищного фонда</t>
  </si>
  <si>
    <t>22 0 01 0000</t>
  </si>
  <si>
    <t>мероприятия, напрвленные на улучшение условий</t>
  </si>
  <si>
    <t xml:space="preserve">Приложение  11
                                                     "Ведомственная структура расходов местного бюджета 
муниципального образования Приисковый  сельсовет  на 2022 год решения Совета  депутатов  Приискового  сельсовета      
     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            от   28 декабря 2022 года  №  31                                       </t>
  </si>
  <si>
    <t xml:space="preserve">Ведомственная структура расходов местного бюджета 
муниципального образования Приисковый  сельсовет  на 2023 год
</t>
  </si>
  <si>
    <t xml:space="preserve">Приложение  13
                                                     "Перечень
муниципальных целевых программ, предусмотренных к финансированию из местного бюджета муниципального образования
Приисковый сельсовет на 2022 год решения Совета  депутатов  Приискового  сельсовета      
                                                                                                                            Орджоникидзевского района Республики Хакасия                                                                                               от   28 декабря 2022 года  №  31                                       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</si>
  <si>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2023 год
</t>
  </si>
  <si>
    <t>Расходов на 20232 год</t>
  </si>
  <si>
    <t>Уплата иных платежей</t>
  </si>
  <si>
    <t>Мероприятия, напрвленные на улучшение условий</t>
  </si>
  <si>
    <t>оценка размера возмещения за изымаемые жилые помещения</t>
  </si>
  <si>
    <t xml:space="preserve">Приложение  5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2023 и плановый период 2024 и 2024 годов"                                                                                                          от   28 апреля 2023 года  №10                                      </t>
  </si>
  <si>
    <t xml:space="preserve">Приложение № 1
                                                        к  решению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2023 и плановый период 2024 и 2025 годов"                                                                                                                                                                                     от    28 апреля 2023г  №10                                                  </t>
  </si>
  <si>
    <t xml:space="preserve">Приложение № 2
                                                        к  решению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2023 и плановый период 2024 и 2025 годов"                                                                                                                                                                                     от    28 апреля 2023г  №10                                                  </t>
  </si>
  <si>
    <t xml:space="preserve">Приложение 3
                                                      к 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Орджоникидзевского района Республики Хакасия на 2023 и плановый период 2024 и 2025 годов"                                                                                                                                                                                        от    28 апреля 2023 года  №10                                        
</t>
  </si>
  <si>
    <t xml:space="preserve">Приложение  4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2022 и плановый период 2023 и 2024 годов"                                                                                                          от   28 апреля 2023 года  №10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</si>
</sst>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[$-FC19]d\ mmmm\ yyyy\ &quot;г.&quot;"/>
    <numFmt numFmtId="177" formatCode="000000"/>
    <numFmt numFmtId="178" formatCode="0000"/>
    <numFmt numFmtId="179" formatCode="#&quot; &quot;???/???"/>
    <numFmt numFmtId="180" formatCode="#,##0.00_р_.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#,##0.00\ _₽"/>
    <numFmt numFmtId="190" formatCode="#,##0.00\ &quot;₽&quot;"/>
    <numFmt numFmtId="191" formatCode="#,##0.00\ &quot;₽&quot;;[Red]#,##0.00\ &quot;₽&quot;"/>
  </numFmts>
  <fonts count="6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rgb="FF22272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15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left" vertical="top" wrapText="1"/>
    </xf>
    <xf numFmtId="0" fontId="18" fillId="35" borderId="12" xfId="0" applyFont="1" applyFill="1" applyBorder="1" applyAlignment="1">
      <alignment horizontal="left" vertical="top" wrapText="1"/>
    </xf>
    <xf numFmtId="4" fontId="18" fillId="35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top"/>
    </xf>
    <xf numFmtId="0" fontId="2" fillId="33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12" fillId="0" borderId="15" xfId="0" applyFont="1" applyFill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justify" vertical="top" wrapText="1"/>
    </xf>
    <xf numFmtId="0" fontId="2" fillId="33" borderId="15" xfId="0" applyFont="1" applyFill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vertical="top" wrapText="1"/>
    </xf>
    <xf numFmtId="0" fontId="23" fillId="33" borderId="12" xfId="0" applyFont="1" applyFill="1" applyBorder="1" applyAlignment="1">
      <alignment horizontal="justify" vertical="top" wrapText="1"/>
    </xf>
    <xf numFmtId="0" fontId="23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6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5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16" xfId="0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center" wrapText="1"/>
    </xf>
    <xf numFmtId="0" fontId="8" fillId="0" borderId="16" xfId="53" applyFont="1" applyFill="1" applyBorder="1" applyAlignment="1">
      <alignment horizontal="justify" vertical="top" wrapText="1"/>
      <protection/>
    </xf>
    <xf numFmtId="49" fontId="9" fillId="0" borderId="16" xfId="53" applyNumberFormat="1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horizontal="left" vertical="top" wrapText="1"/>
      <protection/>
    </xf>
    <xf numFmtId="49" fontId="9" fillId="0" borderId="17" xfId="53" applyNumberFormat="1" applyFont="1" applyFill="1" applyBorder="1" applyAlignment="1">
      <alignment wrapText="1"/>
      <protection/>
    </xf>
    <xf numFmtId="0" fontId="8" fillId="0" borderId="16" xfId="53" applyFont="1" applyFill="1" applyBorder="1" applyAlignment="1">
      <alignment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3" fillId="36" borderId="12" xfId="0" applyNumberFormat="1" applyFont="1" applyFill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34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5" fillId="34" borderId="12" xfId="53" applyNumberFormat="1" applyFont="1" applyFill="1" applyBorder="1" applyAlignment="1">
      <alignment wrapText="1"/>
      <protection/>
    </xf>
    <xf numFmtId="49" fontId="2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49" fontId="4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>
      <alignment horizontal="center" vertical="top" wrapText="1"/>
      <protection/>
    </xf>
    <xf numFmtId="0" fontId="5" fillId="34" borderId="12" xfId="53" applyFont="1" applyFill="1" applyBorder="1" applyAlignment="1">
      <alignment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174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9" fillId="37" borderId="12" xfId="0" applyFont="1" applyFill="1" applyBorder="1" applyAlignment="1">
      <alignment horizontal="left" vertical="top" wrapText="1"/>
    </xf>
    <xf numFmtId="0" fontId="63" fillId="38" borderId="0" xfId="0" applyFont="1" applyFill="1" applyAlignment="1">
      <alignment vertical="top"/>
    </xf>
    <xf numFmtId="0" fontId="5" fillId="38" borderId="12" xfId="0" applyFont="1" applyFill="1" applyBorder="1" applyAlignment="1">
      <alignment horizontal="left" vertical="top" wrapText="1"/>
    </xf>
    <xf numFmtId="4" fontId="2" fillId="39" borderId="12" xfId="53" applyNumberFormat="1" applyFont="1" applyFill="1" applyBorder="1" applyAlignment="1">
      <alignment horizontal="center" vertical="top" wrapText="1"/>
      <protection/>
    </xf>
    <xf numFmtId="0" fontId="5" fillId="38" borderId="12" xfId="53" applyFont="1" applyFill="1" applyBorder="1" applyAlignment="1">
      <alignment vertical="top" wrapText="1"/>
      <protection/>
    </xf>
    <xf numFmtId="0" fontId="5" fillId="34" borderId="12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vertical="top" wrapText="1"/>
      <protection/>
    </xf>
    <xf numFmtId="0" fontId="5" fillId="38" borderId="12" xfId="53" applyFont="1" applyFill="1" applyBorder="1" applyAlignment="1">
      <alignment horizontal="center" vertical="top" wrapText="1"/>
      <protection/>
    </xf>
    <xf numFmtId="49" fontId="5" fillId="38" borderId="12" xfId="53" applyNumberFormat="1" applyFont="1" applyFill="1" applyBorder="1" applyAlignment="1">
      <alignment horizontal="center" vertical="top" wrapText="1"/>
      <protection/>
    </xf>
    <xf numFmtId="4" fontId="5" fillId="38" borderId="12" xfId="53" applyNumberFormat="1" applyFont="1" applyFill="1" applyBorder="1" applyAlignment="1">
      <alignment horizontal="center" vertical="top" wrapText="1"/>
      <protection/>
    </xf>
    <xf numFmtId="4" fontId="4" fillId="34" borderId="12" xfId="53" applyNumberFormat="1" applyFont="1" applyFill="1" applyBorder="1" applyAlignment="1">
      <alignment horizontal="center" vertical="top" wrapText="1"/>
      <protection/>
    </xf>
    <xf numFmtId="49" fontId="5" fillId="38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Fill="1" applyBorder="1" applyAlignment="1">
      <alignment horizontal="justify" vertical="top" wrapText="1"/>
    </xf>
    <xf numFmtId="174" fontId="4" fillId="0" borderId="12" xfId="53" applyNumberFormat="1" applyFont="1" applyFill="1" applyBorder="1" applyAlignment="1">
      <alignment horizontal="center" vertical="top" wrapText="1"/>
      <protection/>
    </xf>
    <xf numFmtId="49" fontId="16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4" xfId="53" applyFont="1" applyFill="1" applyBorder="1" applyAlignment="1">
      <alignment horizontal="center" vertical="top" wrapText="1"/>
      <protection/>
    </xf>
    <xf numFmtId="0" fontId="2" fillId="0" borderId="14" xfId="53" applyFont="1" applyFill="1" applyBorder="1" applyAlignment="1">
      <alignment horizontal="center" vertical="top" wrapText="1"/>
      <protection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center" vertical="top" wrapText="1"/>
      <protection/>
    </xf>
    <xf numFmtId="4" fontId="25" fillId="0" borderId="0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left" vertical="top" wrapText="1"/>
      <protection/>
    </xf>
    <xf numFmtId="4" fontId="16" fillId="0" borderId="12" xfId="0" applyNumberFormat="1" applyFont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16" fillId="0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2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top" wrapText="1"/>
    </xf>
    <xf numFmtId="4" fontId="8" fillId="0" borderId="2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4" fontId="5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justify" vertical="top" wrapText="1"/>
    </xf>
    <xf numFmtId="49" fontId="2" fillId="0" borderId="12" xfId="53" applyNumberFormat="1" applyFont="1" applyFill="1" applyBorder="1" applyAlignment="1">
      <alignment horizontal="justify" vertical="top" wrapText="1"/>
      <protection/>
    </xf>
    <xf numFmtId="49" fontId="4" fillId="34" borderId="12" xfId="53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Fill="1" applyBorder="1" applyAlignment="1">
      <alignment horizontal="left" vertical="top" wrapText="1"/>
      <protection/>
    </xf>
    <xf numFmtId="189" fontId="4" fillId="34" borderId="12" xfId="53" applyNumberFormat="1" applyFont="1" applyFill="1" applyBorder="1" applyAlignment="1">
      <alignment horizontal="center" vertical="top" wrapText="1"/>
      <protection/>
    </xf>
    <xf numFmtId="189" fontId="3" fillId="0" borderId="12" xfId="53" applyNumberFormat="1" applyFont="1" applyFill="1" applyBorder="1" applyAlignment="1">
      <alignment horizontal="center" vertical="top" wrapText="1"/>
      <protection/>
    </xf>
    <xf numFmtId="4" fontId="3" fillId="6" borderId="12" xfId="53" applyNumberFormat="1" applyFont="1" applyFill="1" applyBorder="1" applyAlignment="1">
      <alignment horizontal="center" vertical="top" wrapText="1"/>
      <protection/>
    </xf>
    <xf numFmtId="4" fontId="3" fillId="0" borderId="12" xfId="53" applyNumberFormat="1" applyFont="1" applyFill="1" applyBorder="1" applyAlignment="1">
      <alignment horizontal="center" vertical="top" wrapText="1"/>
      <protection/>
    </xf>
    <xf numFmtId="4" fontId="5" fillId="0" borderId="12" xfId="53" applyNumberFormat="1" applyFont="1" applyFill="1" applyBorder="1" applyAlignment="1">
      <alignment horizontal="center" vertical="top" wrapText="1"/>
      <protection/>
    </xf>
    <xf numFmtId="0" fontId="4" fillId="38" borderId="12" xfId="53" applyFont="1" applyFill="1" applyBorder="1" applyAlignment="1">
      <alignment horizontal="center" vertical="top" wrapText="1"/>
      <protection/>
    </xf>
    <xf numFmtId="49" fontId="3" fillId="38" borderId="12" xfId="53" applyNumberFormat="1" applyFont="1" applyFill="1" applyBorder="1" applyAlignment="1">
      <alignment horizontal="center" vertical="top" wrapText="1"/>
      <protection/>
    </xf>
    <xf numFmtId="0" fontId="0" fillId="38" borderId="0" xfId="0" applyFill="1" applyAlignment="1">
      <alignment/>
    </xf>
    <xf numFmtId="49" fontId="8" fillId="0" borderId="12" xfId="0" applyNumberFormat="1" applyFont="1" applyFill="1" applyBorder="1" applyAlignment="1">
      <alignment vertical="top" wrapText="1"/>
    </xf>
    <xf numFmtId="4" fontId="4" fillId="38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6" xfId="53" applyFont="1" applyBorder="1" applyAlignment="1">
      <alignment vertical="top" wrapText="1"/>
      <protection/>
    </xf>
    <xf numFmtId="4" fontId="3" fillId="39" borderId="12" xfId="53" applyNumberFormat="1" applyFont="1" applyFill="1" applyBorder="1" applyAlignment="1">
      <alignment horizontal="center" vertical="top" wrapText="1"/>
      <protection/>
    </xf>
    <xf numFmtId="49" fontId="2" fillId="0" borderId="12" xfId="0" applyNumberFormat="1" applyFont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0" fontId="9" fillId="0" borderId="16" xfId="53" applyFont="1" applyFill="1" applyBorder="1" applyAlignment="1">
      <alignment horizontal="justify" vertical="top" wrapText="1"/>
      <protection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 wrapText="1"/>
    </xf>
    <xf numFmtId="49" fontId="5" fillId="34" borderId="12" xfId="53" applyNumberFormat="1" applyFont="1" applyFill="1" applyBorder="1" applyAlignment="1">
      <alignment vertical="top" wrapText="1"/>
      <protection/>
    </xf>
    <xf numFmtId="0" fontId="5" fillId="38" borderId="12" xfId="0" applyFont="1" applyFill="1" applyBorder="1" applyAlignment="1">
      <alignment vertical="top" wrapText="1"/>
    </xf>
    <xf numFmtId="0" fontId="64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vertical="top" wrapText="1"/>
    </xf>
    <xf numFmtId="4" fontId="4" fillId="0" borderId="12" xfId="53" applyNumberFormat="1" applyFont="1" applyFill="1" applyBorder="1" applyAlignment="1">
      <alignment horizontal="center" vertical="top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top" wrapText="1"/>
    </xf>
    <xf numFmtId="49" fontId="5" fillId="11" borderId="12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8" fillId="0" borderId="16" xfId="53" applyNumberFormat="1" applyFont="1" applyFill="1" applyBorder="1" applyAlignment="1">
      <alignment wrapText="1"/>
      <protection/>
    </xf>
    <xf numFmtId="0" fontId="8" fillId="37" borderId="12" xfId="0" applyFont="1" applyFill="1" applyBorder="1" applyAlignment="1">
      <alignment horizontal="left" vertical="top" wrapText="1"/>
    </xf>
    <xf numFmtId="49" fontId="5" fillId="5" borderId="12" xfId="0" applyNumberFormat="1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/>
    </xf>
    <xf numFmtId="0" fontId="23" fillId="33" borderId="12" xfId="0" applyFont="1" applyFill="1" applyBorder="1" applyAlignment="1">
      <alignment horizontal="left" vertical="top" wrapText="1"/>
    </xf>
    <xf numFmtId="49" fontId="5" fillId="38" borderId="12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174" fontId="8" fillId="0" borderId="12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174" fontId="8" fillId="0" borderId="24" xfId="0" applyNumberFormat="1" applyFont="1" applyFill="1" applyBorder="1" applyAlignment="1">
      <alignment horizontal="center" vertical="top" wrapText="1"/>
    </xf>
    <xf numFmtId="174" fontId="8" fillId="0" borderId="25" xfId="0" applyNumberFormat="1" applyFont="1" applyFill="1" applyBorder="1" applyAlignment="1">
      <alignment horizontal="center" vertical="top" wrapText="1"/>
    </xf>
    <xf numFmtId="174" fontId="8" fillId="0" borderId="26" xfId="0" applyNumberFormat="1" applyFont="1" applyFill="1" applyBorder="1" applyAlignment="1">
      <alignment horizontal="center" vertical="top" wrapText="1"/>
    </xf>
    <xf numFmtId="174" fontId="8" fillId="0" borderId="2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Alignment="1">
      <alignment vertical="top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8" fillId="0" borderId="1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" fontId="8" fillId="0" borderId="32" xfId="0" applyNumberFormat="1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top" wrapText="1"/>
    </xf>
    <xf numFmtId="4" fontId="8" fillId="0" borderId="34" xfId="0" applyNumberFormat="1" applyFont="1" applyFill="1" applyBorder="1" applyAlignment="1">
      <alignment horizontal="center" vertical="top" wrapText="1"/>
    </xf>
    <xf numFmtId="4" fontId="8" fillId="0" borderId="35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6.25" customHeight="1">
      <c r="A1" s="283" t="s">
        <v>699</v>
      </c>
      <c r="B1" s="284"/>
      <c r="C1" s="284"/>
      <c r="E1" s="2"/>
    </row>
    <row r="2" spans="1:3" ht="32.25" customHeight="1">
      <c r="A2" s="287" t="s">
        <v>707</v>
      </c>
      <c r="B2" s="287"/>
      <c r="C2" s="287"/>
    </row>
    <row r="3" ht="15">
      <c r="C3" s="1" t="s">
        <v>293</v>
      </c>
    </row>
    <row r="4" spans="1:3" ht="15.75" customHeight="1">
      <c r="A4" s="285" t="s">
        <v>422</v>
      </c>
      <c r="B4" s="285" t="s">
        <v>423</v>
      </c>
      <c r="C4" s="209" t="s">
        <v>424</v>
      </c>
    </row>
    <row r="5" spans="1:3" ht="17.25" customHeight="1">
      <c r="A5" s="285"/>
      <c r="B5" s="285"/>
      <c r="C5" s="209" t="s">
        <v>708</v>
      </c>
    </row>
    <row r="6" spans="1:3" ht="47.25" customHeight="1">
      <c r="A6" s="211" t="s">
        <v>425</v>
      </c>
      <c r="B6" s="211" t="s">
        <v>426</v>
      </c>
      <c r="C6" s="231">
        <f>C12</f>
        <v>0</v>
      </c>
    </row>
    <row r="7" spans="1:3" ht="43.5" customHeight="1">
      <c r="A7" s="211" t="s">
        <v>427</v>
      </c>
      <c r="B7" s="211" t="s">
        <v>428</v>
      </c>
      <c r="C7" s="96" t="s">
        <v>421</v>
      </c>
    </row>
    <row r="8" spans="1:3" ht="49.5" customHeight="1">
      <c r="A8" s="211" t="s">
        <v>429</v>
      </c>
      <c r="B8" s="211" t="s">
        <v>654</v>
      </c>
      <c r="C8" s="96" t="s">
        <v>421</v>
      </c>
    </row>
    <row r="9" spans="1:3" ht="48" customHeight="1">
      <c r="A9" s="212" t="s">
        <v>430</v>
      </c>
      <c r="B9" s="212" t="s">
        <v>653</v>
      </c>
      <c r="C9" s="97" t="s">
        <v>421</v>
      </c>
    </row>
    <row r="10" spans="1:3" ht="60.75" customHeight="1">
      <c r="A10" s="211" t="s">
        <v>431</v>
      </c>
      <c r="B10" s="211" t="s">
        <v>432</v>
      </c>
      <c r="C10" s="96" t="s">
        <v>421</v>
      </c>
    </row>
    <row r="11" spans="1:3" ht="63.75" customHeight="1">
      <c r="A11" s="212" t="s">
        <v>433</v>
      </c>
      <c r="B11" s="212" t="s">
        <v>434</v>
      </c>
      <c r="C11" s="97" t="s">
        <v>421</v>
      </c>
    </row>
    <row r="12" spans="1:3" ht="47.25" customHeight="1">
      <c r="A12" s="211" t="s">
        <v>435</v>
      </c>
      <c r="B12" s="211" t="s">
        <v>436</v>
      </c>
      <c r="C12" s="231">
        <f>C13</f>
        <v>0</v>
      </c>
    </row>
    <row r="13" spans="1:3" ht="65.25" customHeight="1">
      <c r="A13" s="211" t="s">
        <v>437</v>
      </c>
      <c r="B13" s="211" t="s">
        <v>655</v>
      </c>
      <c r="C13" s="231">
        <f>SUM(C14)</f>
        <v>0</v>
      </c>
    </row>
    <row r="14" spans="1:3" ht="75">
      <c r="A14" s="212" t="s">
        <v>438</v>
      </c>
      <c r="B14" s="212" t="s">
        <v>656</v>
      </c>
      <c r="C14" s="232"/>
    </row>
    <row r="15" spans="1:3" ht="71.25">
      <c r="A15" s="211" t="s">
        <v>439</v>
      </c>
      <c r="B15" s="211" t="s">
        <v>440</v>
      </c>
      <c r="C15" s="232">
        <f>SUM(C16)</f>
        <v>0</v>
      </c>
    </row>
    <row r="16" spans="1:3" ht="64.5" customHeight="1">
      <c r="A16" s="212" t="s">
        <v>441</v>
      </c>
      <c r="B16" s="212" t="s">
        <v>442</v>
      </c>
      <c r="C16" s="232"/>
    </row>
    <row r="17" spans="1:3" ht="33" customHeight="1">
      <c r="A17" s="211" t="s">
        <v>443</v>
      </c>
      <c r="B17" s="211" t="s">
        <v>444</v>
      </c>
      <c r="C17" s="231">
        <f>SUM(C21-(-C22))</f>
        <v>70265</v>
      </c>
    </row>
    <row r="18" spans="1:3" ht="31.5" customHeight="1">
      <c r="A18" s="211" t="s">
        <v>445</v>
      </c>
      <c r="B18" s="211" t="s">
        <v>446</v>
      </c>
      <c r="C18" s="231">
        <f>C19</f>
        <v>-54366601</v>
      </c>
    </row>
    <row r="19" spans="1:3" ht="32.25" customHeight="1">
      <c r="A19" s="212" t="s">
        <v>447</v>
      </c>
      <c r="B19" s="212" t="s">
        <v>448</v>
      </c>
      <c r="C19" s="232">
        <f>C20</f>
        <v>-54366601</v>
      </c>
    </row>
    <row r="20" spans="1:3" ht="33" customHeight="1">
      <c r="A20" s="212" t="s">
        <v>449</v>
      </c>
      <c r="B20" s="212" t="s">
        <v>450</v>
      </c>
      <c r="C20" s="232">
        <f>C21</f>
        <v>-54366601</v>
      </c>
    </row>
    <row r="21" spans="1:3" ht="39" customHeight="1">
      <c r="A21" s="212" t="s">
        <v>451</v>
      </c>
      <c r="B21" s="212" t="s">
        <v>452</v>
      </c>
      <c r="C21" s="233">
        <v>-54366601</v>
      </c>
    </row>
    <row r="22" spans="1:3" ht="33" customHeight="1">
      <c r="A22" s="211" t="s">
        <v>453</v>
      </c>
      <c r="B22" s="211" t="s">
        <v>456</v>
      </c>
      <c r="C22" s="231">
        <f>C23</f>
        <v>54436866</v>
      </c>
    </row>
    <row r="23" spans="1:3" ht="36" customHeight="1">
      <c r="A23" s="212" t="s">
        <v>457</v>
      </c>
      <c r="B23" s="212" t="s">
        <v>458</v>
      </c>
      <c r="C23" s="232">
        <f>C24</f>
        <v>54436866</v>
      </c>
    </row>
    <row r="24" spans="1:3" ht="33.75" customHeight="1">
      <c r="A24" s="212" t="s">
        <v>459</v>
      </c>
      <c r="B24" s="212" t="s">
        <v>460</v>
      </c>
      <c r="C24" s="232">
        <f>C25</f>
        <v>54436866</v>
      </c>
    </row>
    <row r="25" spans="1:3" ht="34.5" customHeight="1">
      <c r="A25" s="212" t="s">
        <v>461</v>
      </c>
      <c r="B25" s="212" t="s">
        <v>462</v>
      </c>
      <c r="C25" s="233">
        <v>54436866</v>
      </c>
    </row>
    <row r="26" spans="1:3" ht="21.75" customHeight="1">
      <c r="A26" s="286" t="s">
        <v>463</v>
      </c>
      <c r="B26" s="286"/>
      <c r="C26" s="231">
        <f>SUM(C21-(-C22))</f>
        <v>70265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180" verticalDpi="18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0"/>
  <sheetViews>
    <sheetView zoomScaleSheetLayoutView="100" workbookViewId="0" topLeftCell="A1">
      <selection activeCell="A2" sqref="A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7" customWidth="1"/>
    <col min="6" max="6" width="16.57421875" style="8" customWidth="1"/>
    <col min="7" max="7" width="17.00390625" style="116" customWidth="1"/>
    <col min="8" max="8" width="3.57421875" style="2" customWidth="1"/>
  </cols>
  <sheetData>
    <row r="1" spans="1:7" ht="80.25" customHeight="1">
      <c r="A1" s="321" t="s">
        <v>736</v>
      </c>
      <c r="B1" s="321"/>
      <c r="C1" s="321"/>
      <c r="D1" s="321"/>
      <c r="E1" s="321"/>
      <c r="F1" s="321"/>
      <c r="G1" s="321"/>
    </row>
    <row r="2" spans="1:7" ht="20.25" customHeight="1">
      <c r="A2" s="260"/>
      <c r="B2" s="260"/>
      <c r="C2" s="260"/>
      <c r="D2" s="260"/>
      <c r="E2" s="260"/>
      <c r="F2" s="260"/>
      <c r="G2" s="260"/>
    </row>
    <row r="3" spans="1:7" ht="98.25" customHeight="1">
      <c r="A3" s="321" t="s">
        <v>724</v>
      </c>
      <c r="B3" s="321"/>
      <c r="C3" s="321"/>
      <c r="D3" s="321"/>
      <c r="E3" s="321"/>
      <c r="F3" s="321"/>
      <c r="G3" s="321"/>
    </row>
    <row r="4" spans="1:7" ht="45" customHeight="1">
      <c r="A4" s="319" t="s">
        <v>678</v>
      </c>
      <c r="B4" s="319"/>
      <c r="C4" s="319"/>
      <c r="D4" s="319"/>
      <c r="E4" s="319"/>
      <c r="F4" s="319"/>
      <c r="G4" s="110"/>
    </row>
    <row r="5" spans="6:7" ht="15">
      <c r="F5" s="1" t="s">
        <v>292</v>
      </c>
      <c r="G5" s="111"/>
    </row>
    <row r="6" spans="1:7" ht="15">
      <c r="A6" s="219" t="s">
        <v>176</v>
      </c>
      <c r="B6" s="219" t="s">
        <v>178</v>
      </c>
      <c r="C6" s="320" t="s">
        <v>180</v>
      </c>
      <c r="D6" s="320" t="s">
        <v>181</v>
      </c>
      <c r="E6" s="307" t="s">
        <v>182</v>
      </c>
      <c r="F6" s="220" t="s">
        <v>183</v>
      </c>
      <c r="G6" s="220" t="s">
        <v>183</v>
      </c>
    </row>
    <row r="7" spans="1:7" ht="16.5" customHeight="1">
      <c r="A7" s="219" t="s">
        <v>177</v>
      </c>
      <c r="B7" s="219" t="s">
        <v>179</v>
      </c>
      <c r="C7" s="320"/>
      <c r="D7" s="320"/>
      <c r="E7" s="307"/>
      <c r="F7" s="220" t="s">
        <v>184</v>
      </c>
      <c r="G7" s="220" t="s">
        <v>184</v>
      </c>
    </row>
    <row r="8" spans="1:7" ht="15">
      <c r="A8" s="219"/>
      <c r="B8" s="219" t="s">
        <v>177</v>
      </c>
      <c r="C8" s="320"/>
      <c r="D8" s="320"/>
      <c r="E8" s="307"/>
      <c r="F8" s="221" t="s">
        <v>604</v>
      </c>
      <c r="G8" s="221" t="s">
        <v>679</v>
      </c>
    </row>
    <row r="9" spans="1:8" s="24" customFormat="1" ht="21" customHeight="1">
      <c r="A9" s="68" t="s">
        <v>214</v>
      </c>
      <c r="B9" s="68"/>
      <c r="C9" s="68"/>
      <c r="D9" s="68"/>
      <c r="E9" s="69" t="s">
        <v>373</v>
      </c>
      <c r="F9" s="70">
        <f>SUM(F10+F15+F36+F23+F31)</f>
        <v>4082358.2</v>
      </c>
      <c r="G9" s="70">
        <f>SUM(G10+G15+G36+G23+G31)</f>
        <v>4943067</v>
      </c>
      <c r="H9" s="168"/>
    </row>
    <row r="10" spans="1:8" s="24" customFormat="1" ht="33" customHeight="1">
      <c r="A10" s="17" t="s">
        <v>214</v>
      </c>
      <c r="B10" s="17" t="s">
        <v>216</v>
      </c>
      <c r="C10" s="17"/>
      <c r="D10" s="17"/>
      <c r="E10" s="62" t="s">
        <v>374</v>
      </c>
      <c r="F10" s="33">
        <f>F11</f>
        <v>463200</v>
      </c>
      <c r="G10" s="33">
        <f aca="true" t="shared" si="0" ref="F10:G12">G11</f>
        <v>463200</v>
      </c>
      <c r="H10" s="118"/>
    </row>
    <row r="11" spans="1:7" ht="44.25" customHeight="1">
      <c r="A11" s="17" t="s">
        <v>214</v>
      </c>
      <c r="B11" s="17" t="s">
        <v>216</v>
      </c>
      <c r="C11" s="17" t="s">
        <v>250</v>
      </c>
      <c r="D11" s="17"/>
      <c r="E11" s="62" t="s">
        <v>375</v>
      </c>
      <c r="F11" s="33">
        <f t="shared" si="0"/>
        <v>463200</v>
      </c>
      <c r="G11" s="33">
        <f t="shared" si="0"/>
        <v>463200</v>
      </c>
    </row>
    <row r="12" spans="1:7" ht="41.25" customHeight="1">
      <c r="A12" s="17" t="s">
        <v>214</v>
      </c>
      <c r="B12" s="17" t="s">
        <v>216</v>
      </c>
      <c r="C12" s="17" t="s">
        <v>249</v>
      </c>
      <c r="D12" s="17"/>
      <c r="E12" s="62" t="s">
        <v>95</v>
      </c>
      <c r="F12" s="33">
        <f t="shared" si="0"/>
        <v>463200</v>
      </c>
      <c r="G12" s="33">
        <f t="shared" si="0"/>
        <v>463200</v>
      </c>
    </row>
    <row r="13" spans="1:7" ht="19.5" customHeight="1">
      <c r="A13" s="17" t="s">
        <v>214</v>
      </c>
      <c r="B13" s="17" t="s">
        <v>216</v>
      </c>
      <c r="C13" s="29" t="s">
        <v>276</v>
      </c>
      <c r="D13" s="17"/>
      <c r="E13" s="62" t="s">
        <v>376</v>
      </c>
      <c r="F13" s="33">
        <f>F14</f>
        <v>463200</v>
      </c>
      <c r="G13" s="33">
        <f>G14</f>
        <v>463200</v>
      </c>
    </row>
    <row r="14" spans="1:7" ht="29.25" customHeight="1">
      <c r="A14" s="21" t="s">
        <v>214</v>
      </c>
      <c r="B14" s="21" t="s">
        <v>216</v>
      </c>
      <c r="C14" s="23" t="s">
        <v>276</v>
      </c>
      <c r="D14" s="21" t="s">
        <v>118</v>
      </c>
      <c r="E14" s="139" t="s">
        <v>122</v>
      </c>
      <c r="F14" s="34">
        <v>463200</v>
      </c>
      <c r="G14" s="34">
        <v>463200</v>
      </c>
    </row>
    <row r="15" spans="1:8" s="24" customFormat="1" ht="43.5" customHeight="1">
      <c r="A15" s="17" t="s">
        <v>214</v>
      </c>
      <c r="B15" s="17" t="s">
        <v>218</v>
      </c>
      <c r="C15" s="17"/>
      <c r="D15" s="17"/>
      <c r="E15" s="62" t="s">
        <v>377</v>
      </c>
      <c r="F15" s="33">
        <f>F16+F29</f>
        <v>893590.2</v>
      </c>
      <c r="G15" s="33">
        <f>G16+G29</f>
        <v>895900</v>
      </c>
      <c r="H15" s="118"/>
    </row>
    <row r="16" spans="1:8" s="25" customFormat="1" ht="41.25" customHeight="1">
      <c r="A16" s="17" t="s">
        <v>214</v>
      </c>
      <c r="B16" s="17" t="s">
        <v>218</v>
      </c>
      <c r="C16" s="17" t="s">
        <v>250</v>
      </c>
      <c r="D16" s="17"/>
      <c r="E16" s="62" t="s">
        <v>375</v>
      </c>
      <c r="F16" s="33">
        <f>F17</f>
        <v>892590.2</v>
      </c>
      <c r="G16" s="33">
        <f>G17</f>
        <v>894900</v>
      </c>
      <c r="H16" s="119"/>
    </row>
    <row r="17" spans="1:7" ht="42" customHeight="1">
      <c r="A17" s="17" t="s">
        <v>214</v>
      </c>
      <c r="B17" s="17" t="s">
        <v>218</v>
      </c>
      <c r="C17" s="17" t="s">
        <v>249</v>
      </c>
      <c r="D17" s="17"/>
      <c r="E17" s="62" t="s">
        <v>378</v>
      </c>
      <c r="F17" s="33">
        <f>F18</f>
        <v>892590.2</v>
      </c>
      <c r="G17" s="33">
        <f>G18</f>
        <v>894900</v>
      </c>
    </row>
    <row r="18" spans="1:7" ht="22.5" customHeight="1">
      <c r="A18" s="17" t="s">
        <v>214</v>
      </c>
      <c r="B18" s="17" t="s">
        <v>218</v>
      </c>
      <c r="C18" s="17" t="s">
        <v>277</v>
      </c>
      <c r="D18" s="17"/>
      <c r="E18" s="62" t="s">
        <v>379</v>
      </c>
      <c r="F18" s="33">
        <f>F19+F20+F21+F22</f>
        <v>892590.2</v>
      </c>
      <c r="G18" s="33">
        <f>G19+G20+G21+G22</f>
        <v>894900</v>
      </c>
    </row>
    <row r="19" spans="1:7" ht="22.5" customHeight="1">
      <c r="A19" s="21" t="s">
        <v>214</v>
      </c>
      <c r="B19" s="21" t="s">
        <v>218</v>
      </c>
      <c r="C19" s="21" t="s">
        <v>277</v>
      </c>
      <c r="D19" s="21" t="s">
        <v>118</v>
      </c>
      <c r="E19" s="139" t="s">
        <v>122</v>
      </c>
      <c r="F19" s="34">
        <v>293900</v>
      </c>
      <c r="G19" s="34">
        <v>440900</v>
      </c>
    </row>
    <row r="20" spans="1:8" s="25" customFormat="1" ht="24.75" customHeight="1">
      <c r="A20" s="21" t="s">
        <v>214</v>
      </c>
      <c r="B20" s="21" t="s">
        <v>218</v>
      </c>
      <c r="C20" s="21" t="s">
        <v>277</v>
      </c>
      <c r="D20" s="21" t="s">
        <v>115</v>
      </c>
      <c r="E20" s="139" t="s">
        <v>125</v>
      </c>
      <c r="F20" s="34">
        <v>597690.2</v>
      </c>
      <c r="G20" s="34">
        <v>453000</v>
      </c>
      <c r="H20" s="119"/>
    </row>
    <row r="21" spans="1:8" ht="22.5" customHeight="1">
      <c r="A21" s="21" t="s">
        <v>214</v>
      </c>
      <c r="B21" s="21" t="s">
        <v>218</v>
      </c>
      <c r="C21" s="21" t="s">
        <v>277</v>
      </c>
      <c r="D21" s="21" t="s">
        <v>119</v>
      </c>
      <c r="E21" s="63" t="s">
        <v>553</v>
      </c>
      <c r="F21" s="34">
        <v>0</v>
      </c>
      <c r="G21" s="34">
        <v>0</v>
      </c>
      <c r="H21" s="120"/>
    </row>
    <row r="22" spans="1:8" ht="28.5" customHeight="1">
      <c r="A22" s="21" t="s">
        <v>214</v>
      </c>
      <c r="B22" s="21" t="s">
        <v>218</v>
      </c>
      <c r="C22" s="21" t="s">
        <v>277</v>
      </c>
      <c r="D22" s="21" t="s">
        <v>120</v>
      </c>
      <c r="E22" s="63" t="s">
        <v>126</v>
      </c>
      <c r="F22" s="34">
        <v>1000</v>
      </c>
      <c r="G22" s="34">
        <v>1000</v>
      </c>
      <c r="H22" s="120"/>
    </row>
    <row r="23" spans="1:8" s="25" customFormat="1" ht="25.5" customHeight="1" hidden="1">
      <c r="A23" s="17" t="s">
        <v>214</v>
      </c>
      <c r="B23" s="17" t="s">
        <v>220</v>
      </c>
      <c r="C23" s="17"/>
      <c r="D23" s="17"/>
      <c r="E23" s="62" t="s">
        <v>315</v>
      </c>
      <c r="F23" s="33">
        <f>SUM(F24)</f>
        <v>0</v>
      </c>
      <c r="G23" s="33">
        <f>SUM(G24)</f>
        <v>0</v>
      </c>
      <c r="H23" s="119"/>
    </row>
    <row r="24" spans="1:8" s="25" customFormat="1" ht="40.5" customHeight="1" hidden="1">
      <c r="A24" s="17" t="s">
        <v>214</v>
      </c>
      <c r="B24" s="17" t="s">
        <v>220</v>
      </c>
      <c r="C24" s="17" t="s">
        <v>250</v>
      </c>
      <c r="D24" s="17"/>
      <c r="E24" s="62" t="s">
        <v>375</v>
      </c>
      <c r="F24" s="33">
        <f>SUM(F25)</f>
        <v>0</v>
      </c>
      <c r="G24" s="33">
        <f>SUM(G25)</f>
        <v>0</v>
      </c>
      <c r="H24" s="119"/>
    </row>
    <row r="25" spans="1:8" s="25" customFormat="1" ht="39.75" customHeight="1" hidden="1">
      <c r="A25" s="17" t="s">
        <v>214</v>
      </c>
      <c r="B25" s="17" t="s">
        <v>220</v>
      </c>
      <c r="C25" s="17" t="s">
        <v>249</v>
      </c>
      <c r="D25" s="17"/>
      <c r="E25" s="62" t="s">
        <v>378</v>
      </c>
      <c r="F25" s="33">
        <f>SUM(F27+F28)</f>
        <v>0</v>
      </c>
      <c r="G25" s="33">
        <f>SUM(G27+G28)</f>
        <v>0</v>
      </c>
      <c r="H25" s="119"/>
    </row>
    <row r="26" spans="1:8" s="25" customFormat="1" ht="22.5" customHeight="1" hidden="1">
      <c r="A26" s="21" t="s">
        <v>214</v>
      </c>
      <c r="B26" s="21" t="s">
        <v>220</v>
      </c>
      <c r="C26" s="21" t="s">
        <v>106</v>
      </c>
      <c r="D26" s="21" t="s">
        <v>115</v>
      </c>
      <c r="E26" s="139" t="s">
        <v>125</v>
      </c>
      <c r="F26" s="33">
        <f>F27+F28</f>
        <v>0</v>
      </c>
      <c r="G26" s="33">
        <f>G27+G28</f>
        <v>0</v>
      </c>
      <c r="H26" s="119"/>
    </row>
    <row r="27" spans="1:8" s="25" customFormat="1" ht="39.75" customHeight="1" hidden="1">
      <c r="A27" s="21" t="s">
        <v>214</v>
      </c>
      <c r="B27" s="21" t="s">
        <v>220</v>
      </c>
      <c r="C27" s="21" t="s">
        <v>106</v>
      </c>
      <c r="D27" s="21" t="s">
        <v>404</v>
      </c>
      <c r="E27" s="63" t="s">
        <v>380</v>
      </c>
      <c r="F27" s="34">
        <v>0</v>
      </c>
      <c r="G27" s="34">
        <v>0</v>
      </c>
      <c r="H27" s="119"/>
    </row>
    <row r="28" spans="1:8" s="25" customFormat="1" ht="2.25" customHeight="1" hidden="1">
      <c r="A28" s="21" t="s">
        <v>214</v>
      </c>
      <c r="B28" s="21" t="s">
        <v>220</v>
      </c>
      <c r="C28" s="21" t="s">
        <v>316</v>
      </c>
      <c r="D28" s="21" t="s">
        <v>404</v>
      </c>
      <c r="E28" s="63" t="s">
        <v>380</v>
      </c>
      <c r="F28" s="34">
        <v>0</v>
      </c>
      <c r="G28" s="34">
        <v>0</v>
      </c>
      <c r="H28" s="101"/>
    </row>
    <row r="29" spans="1:8" s="25" customFormat="1" ht="51.75" customHeight="1">
      <c r="A29" s="17" t="s">
        <v>214</v>
      </c>
      <c r="B29" s="17" t="s">
        <v>218</v>
      </c>
      <c r="C29" s="17" t="s">
        <v>552</v>
      </c>
      <c r="D29" s="17"/>
      <c r="E29" s="62" t="s">
        <v>556</v>
      </c>
      <c r="F29" s="33">
        <f>F30</f>
        <v>1000</v>
      </c>
      <c r="G29" s="33">
        <f>G30</f>
        <v>1000</v>
      </c>
      <c r="H29" s="101"/>
    </row>
    <row r="30" spans="1:8" s="25" customFormat="1" ht="33" customHeight="1">
      <c r="A30" s="21" t="s">
        <v>214</v>
      </c>
      <c r="B30" s="21" t="s">
        <v>218</v>
      </c>
      <c r="C30" s="21" t="s">
        <v>552</v>
      </c>
      <c r="D30" s="21" t="s">
        <v>115</v>
      </c>
      <c r="E30" s="139" t="s">
        <v>125</v>
      </c>
      <c r="F30" s="34">
        <v>1000</v>
      </c>
      <c r="G30" s="34">
        <v>1000</v>
      </c>
      <c r="H30" s="101"/>
    </row>
    <row r="31" spans="1:8" s="25" customFormat="1" ht="32.25" customHeight="1">
      <c r="A31" s="103" t="s">
        <v>214</v>
      </c>
      <c r="B31" s="103" t="s">
        <v>413</v>
      </c>
      <c r="C31" s="104"/>
      <c r="D31" s="104"/>
      <c r="E31" s="102" t="s">
        <v>96</v>
      </c>
      <c r="F31" s="33">
        <f aca="true" t="shared" si="1" ref="F31:G34">F32</f>
        <v>50000</v>
      </c>
      <c r="G31" s="33">
        <f t="shared" si="1"/>
        <v>50000</v>
      </c>
      <c r="H31" s="101"/>
    </row>
    <row r="32" spans="1:8" s="25" customFormat="1" ht="38.25" customHeight="1">
      <c r="A32" s="183" t="s">
        <v>214</v>
      </c>
      <c r="B32" s="183" t="s">
        <v>413</v>
      </c>
      <c r="C32" s="183" t="s">
        <v>250</v>
      </c>
      <c r="D32" s="183"/>
      <c r="E32" s="141" t="s">
        <v>97</v>
      </c>
      <c r="F32" s="34">
        <f t="shared" si="1"/>
        <v>50000</v>
      </c>
      <c r="G32" s="34">
        <f t="shared" si="1"/>
        <v>50000</v>
      </c>
      <c r="H32" s="101"/>
    </row>
    <row r="33" spans="1:8" s="25" customFormat="1" ht="40.5" customHeight="1">
      <c r="A33" s="183" t="s">
        <v>214</v>
      </c>
      <c r="B33" s="183" t="s">
        <v>413</v>
      </c>
      <c r="C33" s="183" t="s">
        <v>249</v>
      </c>
      <c r="D33" s="183"/>
      <c r="E33" s="141" t="s">
        <v>98</v>
      </c>
      <c r="F33" s="34">
        <f t="shared" si="1"/>
        <v>50000</v>
      </c>
      <c r="G33" s="34">
        <f t="shared" si="1"/>
        <v>50000</v>
      </c>
      <c r="H33" s="101"/>
    </row>
    <row r="34" spans="1:8" s="25" customFormat="1" ht="21.75" customHeight="1">
      <c r="A34" s="183" t="s">
        <v>214</v>
      </c>
      <c r="B34" s="183" t="s">
        <v>413</v>
      </c>
      <c r="C34" s="183" t="s">
        <v>100</v>
      </c>
      <c r="D34" s="183"/>
      <c r="E34" s="141" t="s">
        <v>99</v>
      </c>
      <c r="F34" s="34">
        <f t="shared" si="1"/>
        <v>50000</v>
      </c>
      <c r="G34" s="34">
        <f t="shared" si="1"/>
        <v>50000</v>
      </c>
      <c r="H34" s="101"/>
    </row>
    <row r="35" spans="1:8" s="25" customFormat="1" ht="21" customHeight="1">
      <c r="A35" s="183" t="s">
        <v>214</v>
      </c>
      <c r="B35" s="183" t="s">
        <v>413</v>
      </c>
      <c r="C35" s="183" t="s">
        <v>100</v>
      </c>
      <c r="D35" s="183" t="s">
        <v>102</v>
      </c>
      <c r="E35" s="141" t="s">
        <v>101</v>
      </c>
      <c r="F35" s="34">
        <v>50000</v>
      </c>
      <c r="G35" s="34">
        <v>50000</v>
      </c>
      <c r="H35" s="101"/>
    </row>
    <row r="36" spans="1:7" ht="21" customHeight="1">
      <c r="A36" s="54" t="s">
        <v>214</v>
      </c>
      <c r="B36" s="54">
        <v>13</v>
      </c>
      <c r="C36" s="55"/>
      <c r="D36" s="55"/>
      <c r="E36" s="64" t="s">
        <v>187</v>
      </c>
      <c r="F36" s="56">
        <f>F37+F50+F41+F44</f>
        <v>2675568</v>
      </c>
      <c r="G36" s="56">
        <f>G37+G50+G41+G44</f>
        <v>3533967</v>
      </c>
    </row>
    <row r="37" spans="1:7" ht="42" customHeight="1">
      <c r="A37" s="17" t="s">
        <v>214</v>
      </c>
      <c r="B37" s="17">
        <v>13</v>
      </c>
      <c r="C37" s="17" t="s">
        <v>260</v>
      </c>
      <c r="D37" s="17"/>
      <c r="E37" s="167" t="s">
        <v>598</v>
      </c>
      <c r="F37" s="33">
        <f aca="true" t="shared" si="2" ref="F37:G39">F38</f>
        <v>5000</v>
      </c>
      <c r="G37" s="33">
        <f t="shared" si="2"/>
        <v>0</v>
      </c>
    </row>
    <row r="38" spans="1:7" ht="36" customHeight="1">
      <c r="A38" s="17" t="s">
        <v>214</v>
      </c>
      <c r="B38" s="17" t="s">
        <v>280</v>
      </c>
      <c r="C38" s="17" t="s">
        <v>258</v>
      </c>
      <c r="D38" s="17"/>
      <c r="E38" s="62" t="s">
        <v>259</v>
      </c>
      <c r="F38" s="33">
        <f t="shared" si="2"/>
        <v>5000</v>
      </c>
      <c r="G38" s="33">
        <f t="shared" si="2"/>
        <v>0</v>
      </c>
    </row>
    <row r="39" spans="1:7" ht="27.75" customHeight="1">
      <c r="A39" s="17" t="s">
        <v>214</v>
      </c>
      <c r="B39" s="17">
        <v>13</v>
      </c>
      <c r="C39" s="17" t="s">
        <v>257</v>
      </c>
      <c r="D39" s="17"/>
      <c r="E39" s="62" t="s">
        <v>382</v>
      </c>
      <c r="F39" s="33">
        <f t="shared" si="2"/>
        <v>5000</v>
      </c>
      <c r="G39" s="33">
        <f t="shared" si="2"/>
        <v>0</v>
      </c>
    </row>
    <row r="40" spans="1:7" ht="27.75" customHeight="1">
      <c r="A40" s="21" t="s">
        <v>214</v>
      </c>
      <c r="B40" s="21" t="s">
        <v>406</v>
      </c>
      <c r="C40" s="21" t="s">
        <v>257</v>
      </c>
      <c r="D40" s="21" t="s">
        <v>115</v>
      </c>
      <c r="E40" s="139" t="s">
        <v>125</v>
      </c>
      <c r="F40" s="34">
        <v>5000</v>
      </c>
      <c r="G40" s="34">
        <v>0</v>
      </c>
    </row>
    <row r="41" spans="1:7" ht="40.5" customHeight="1">
      <c r="A41" s="17" t="s">
        <v>214</v>
      </c>
      <c r="B41" s="17" t="s">
        <v>406</v>
      </c>
      <c r="C41" s="184" t="s">
        <v>479</v>
      </c>
      <c r="D41" s="21"/>
      <c r="E41" s="173" t="s">
        <v>615</v>
      </c>
      <c r="F41" s="33">
        <f>F42</f>
        <v>10000</v>
      </c>
      <c r="G41" s="33">
        <f>G42</f>
        <v>0</v>
      </c>
    </row>
    <row r="42" spans="1:7" ht="32.25" customHeight="1">
      <c r="A42" s="21" t="s">
        <v>214</v>
      </c>
      <c r="B42" s="21" t="s">
        <v>406</v>
      </c>
      <c r="C42" s="197" t="s">
        <v>480</v>
      </c>
      <c r="D42" s="21"/>
      <c r="E42" s="158" t="s">
        <v>484</v>
      </c>
      <c r="F42" s="34">
        <f>F43</f>
        <v>10000</v>
      </c>
      <c r="G42" s="34">
        <f>G43</f>
        <v>0</v>
      </c>
    </row>
    <row r="43" spans="1:7" ht="32.25" customHeight="1">
      <c r="A43" s="21" t="s">
        <v>214</v>
      </c>
      <c r="B43" s="21" t="s">
        <v>406</v>
      </c>
      <c r="C43" s="197" t="s">
        <v>481</v>
      </c>
      <c r="D43" s="21" t="s">
        <v>115</v>
      </c>
      <c r="E43" s="139" t="s">
        <v>125</v>
      </c>
      <c r="F43" s="34">
        <v>10000</v>
      </c>
      <c r="G43" s="34">
        <v>0</v>
      </c>
    </row>
    <row r="44" spans="1:7" ht="32.25" customHeight="1">
      <c r="A44" s="17" t="s">
        <v>214</v>
      </c>
      <c r="B44" s="17" t="s">
        <v>406</v>
      </c>
      <c r="C44" s="153" t="s">
        <v>627</v>
      </c>
      <c r="D44" s="184"/>
      <c r="E44" s="138" t="s">
        <v>625</v>
      </c>
      <c r="F44" s="33">
        <f>F45</f>
        <v>327000</v>
      </c>
      <c r="G44" s="33">
        <f>G45</f>
        <v>327000</v>
      </c>
    </row>
    <row r="45" spans="1:7" ht="32.25" customHeight="1">
      <c r="A45" s="21" t="s">
        <v>214</v>
      </c>
      <c r="B45" s="21" t="s">
        <v>406</v>
      </c>
      <c r="C45" s="197" t="s">
        <v>629</v>
      </c>
      <c r="D45" s="186"/>
      <c r="E45" s="139" t="s">
        <v>626</v>
      </c>
      <c r="F45" s="34">
        <f>F46</f>
        <v>327000</v>
      </c>
      <c r="G45" s="34">
        <f>G46</f>
        <v>327000</v>
      </c>
    </row>
    <row r="46" spans="1:7" ht="32.25" customHeight="1">
      <c r="A46" s="21" t="s">
        <v>214</v>
      </c>
      <c r="B46" s="21" t="s">
        <v>406</v>
      </c>
      <c r="C46" s="197" t="s">
        <v>628</v>
      </c>
      <c r="D46" s="186" t="s">
        <v>115</v>
      </c>
      <c r="E46" s="139" t="s">
        <v>125</v>
      </c>
      <c r="F46" s="34">
        <v>327000</v>
      </c>
      <c r="G46" s="34">
        <v>327000</v>
      </c>
    </row>
    <row r="47" spans="1:7" ht="32.25" customHeight="1">
      <c r="A47" s="21" t="s">
        <v>214</v>
      </c>
      <c r="B47" s="21" t="s">
        <v>406</v>
      </c>
      <c r="C47" s="184" t="s">
        <v>668</v>
      </c>
      <c r="D47" s="184"/>
      <c r="E47" s="62" t="s">
        <v>675</v>
      </c>
      <c r="F47" s="34">
        <f>F48</f>
        <v>0</v>
      </c>
      <c r="G47" s="34">
        <f>G48</f>
        <v>0</v>
      </c>
    </row>
    <row r="48" spans="1:7" ht="32.25" customHeight="1">
      <c r="A48" s="21" t="s">
        <v>214</v>
      </c>
      <c r="B48" s="21" t="s">
        <v>406</v>
      </c>
      <c r="C48" s="186" t="s">
        <v>669</v>
      </c>
      <c r="D48" s="184"/>
      <c r="E48" s="141" t="s">
        <v>670</v>
      </c>
      <c r="F48" s="34">
        <f>F49</f>
        <v>0</v>
      </c>
      <c r="G48" s="34">
        <f>G49</f>
        <v>0</v>
      </c>
    </row>
    <row r="49" spans="1:7" ht="32.25" customHeight="1">
      <c r="A49" s="21" t="s">
        <v>214</v>
      </c>
      <c r="B49" s="21" t="s">
        <v>406</v>
      </c>
      <c r="C49" s="186" t="s">
        <v>669</v>
      </c>
      <c r="D49" s="186" t="s">
        <v>115</v>
      </c>
      <c r="E49" s="139" t="s">
        <v>125</v>
      </c>
      <c r="F49" s="34">
        <v>0</v>
      </c>
      <c r="G49" s="34">
        <v>0</v>
      </c>
    </row>
    <row r="50" spans="1:7" ht="40.5" customHeight="1">
      <c r="A50" s="17" t="s">
        <v>214</v>
      </c>
      <c r="B50" s="17">
        <v>13</v>
      </c>
      <c r="C50" s="17" t="s">
        <v>250</v>
      </c>
      <c r="D50" s="17"/>
      <c r="E50" s="62" t="s">
        <v>375</v>
      </c>
      <c r="F50" s="33">
        <f>F51</f>
        <v>2333568</v>
      </c>
      <c r="G50" s="33">
        <f>G51</f>
        <v>3206967</v>
      </c>
    </row>
    <row r="51" spans="1:7" ht="39" customHeight="1">
      <c r="A51" s="17" t="s">
        <v>214</v>
      </c>
      <c r="B51" s="17">
        <v>13</v>
      </c>
      <c r="C51" s="17" t="s">
        <v>249</v>
      </c>
      <c r="D51" s="17"/>
      <c r="E51" s="62" t="s">
        <v>378</v>
      </c>
      <c r="F51" s="33">
        <f>F52+F56</f>
        <v>2333568</v>
      </c>
      <c r="G51" s="33">
        <f>G56+G52</f>
        <v>3206967</v>
      </c>
    </row>
    <row r="52" spans="1:7" ht="28.5" customHeight="1">
      <c r="A52" s="17" t="s">
        <v>214</v>
      </c>
      <c r="B52" s="17">
        <v>13</v>
      </c>
      <c r="C52" s="17" t="s">
        <v>279</v>
      </c>
      <c r="D52" s="17"/>
      <c r="E52" s="62" t="s">
        <v>418</v>
      </c>
      <c r="F52" s="33">
        <f>F53+F54+F55</f>
        <v>2317568</v>
      </c>
      <c r="G52" s="33">
        <f>G53+G54+G55</f>
        <v>3190967</v>
      </c>
    </row>
    <row r="53" spans="1:7" ht="28.5" customHeight="1">
      <c r="A53" s="21" t="s">
        <v>215</v>
      </c>
      <c r="B53" s="21">
        <v>12</v>
      </c>
      <c r="C53" s="21" t="s">
        <v>279</v>
      </c>
      <c r="D53" s="21" t="s">
        <v>118</v>
      </c>
      <c r="E53" s="139" t="s">
        <v>122</v>
      </c>
      <c r="F53" s="34">
        <v>2057400</v>
      </c>
      <c r="G53" s="34">
        <v>2847500</v>
      </c>
    </row>
    <row r="54" spans="1:8" s="25" customFormat="1" ht="42.75" customHeight="1">
      <c r="A54" s="21" t="s">
        <v>214</v>
      </c>
      <c r="B54" s="21" t="s">
        <v>406</v>
      </c>
      <c r="C54" s="21" t="s">
        <v>279</v>
      </c>
      <c r="D54" s="21" t="s">
        <v>115</v>
      </c>
      <c r="E54" s="139" t="s">
        <v>125</v>
      </c>
      <c r="F54" s="34">
        <v>244168</v>
      </c>
      <c r="G54" s="34">
        <v>343467</v>
      </c>
      <c r="H54" s="119"/>
    </row>
    <row r="55" spans="1:8" s="25" customFormat="1" ht="42.75" customHeight="1">
      <c r="A55" s="21" t="s">
        <v>214</v>
      </c>
      <c r="B55" s="21" t="s">
        <v>406</v>
      </c>
      <c r="C55" s="21" t="s">
        <v>279</v>
      </c>
      <c r="D55" s="21" t="s">
        <v>120</v>
      </c>
      <c r="E55" s="63" t="s">
        <v>126</v>
      </c>
      <c r="F55" s="34">
        <v>16000</v>
      </c>
      <c r="G55" s="34">
        <v>0</v>
      </c>
      <c r="H55" s="119"/>
    </row>
    <row r="56" spans="1:7" ht="29.25" customHeight="1">
      <c r="A56" s="17" t="s">
        <v>214</v>
      </c>
      <c r="B56" s="17">
        <v>13</v>
      </c>
      <c r="C56" s="17" t="s">
        <v>278</v>
      </c>
      <c r="D56" s="17"/>
      <c r="E56" s="62" t="s">
        <v>232</v>
      </c>
      <c r="F56" s="33">
        <f>F57+F58</f>
        <v>16000</v>
      </c>
      <c r="G56" s="33">
        <f>G57+G58</f>
        <v>16000</v>
      </c>
    </row>
    <row r="57" spans="1:7" ht="29.25" customHeight="1">
      <c r="A57" s="21" t="s">
        <v>214</v>
      </c>
      <c r="B57" s="21" t="s">
        <v>406</v>
      </c>
      <c r="C57" s="21" t="s">
        <v>278</v>
      </c>
      <c r="D57" s="21" t="s">
        <v>115</v>
      </c>
      <c r="E57" s="139" t="s">
        <v>125</v>
      </c>
      <c r="F57" s="34">
        <v>15000</v>
      </c>
      <c r="G57" s="34">
        <v>15000</v>
      </c>
    </row>
    <row r="58" spans="1:8" ht="21" customHeight="1">
      <c r="A58" s="21" t="s">
        <v>214</v>
      </c>
      <c r="B58" s="21" t="s">
        <v>406</v>
      </c>
      <c r="C58" s="21" t="s">
        <v>278</v>
      </c>
      <c r="D58" s="21" t="s">
        <v>120</v>
      </c>
      <c r="E58" s="63" t="s">
        <v>126</v>
      </c>
      <c r="F58" s="34">
        <v>1000</v>
      </c>
      <c r="G58" s="34">
        <v>1000</v>
      </c>
      <c r="H58" s="101"/>
    </row>
    <row r="59" spans="1:7" ht="20.25" customHeight="1">
      <c r="A59" s="68" t="s">
        <v>216</v>
      </c>
      <c r="B59" s="68"/>
      <c r="C59" s="68"/>
      <c r="D59" s="68"/>
      <c r="E59" s="69" t="s">
        <v>188</v>
      </c>
      <c r="F59" s="70">
        <f aca="true" t="shared" si="3" ref="F59:G62">F60</f>
        <v>145500</v>
      </c>
      <c r="G59" s="70">
        <f t="shared" si="3"/>
        <v>148900</v>
      </c>
    </row>
    <row r="60" spans="1:7" ht="18.75" customHeight="1">
      <c r="A60" s="17" t="s">
        <v>216</v>
      </c>
      <c r="B60" s="17" t="s">
        <v>217</v>
      </c>
      <c r="C60" s="17"/>
      <c r="D60" s="17"/>
      <c r="E60" s="62" t="s">
        <v>383</v>
      </c>
      <c r="F60" s="33">
        <f t="shared" si="3"/>
        <v>145500</v>
      </c>
      <c r="G60" s="33">
        <f t="shared" si="3"/>
        <v>148900</v>
      </c>
    </row>
    <row r="61" spans="1:7" ht="43.5" customHeight="1">
      <c r="A61" s="17" t="s">
        <v>216</v>
      </c>
      <c r="B61" s="17" t="s">
        <v>217</v>
      </c>
      <c r="C61" s="17" t="s">
        <v>250</v>
      </c>
      <c r="D61" s="17"/>
      <c r="E61" s="62" t="s">
        <v>375</v>
      </c>
      <c r="F61" s="33">
        <f t="shared" si="3"/>
        <v>145500</v>
      </c>
      <c r="G61" s="33">
        <f t="shared" si="3"/>
        <v>148900</v>
      </c>
    </row>
    <row r="62" spans="1:7" ht="40.5" customHeight="1">
      <c r="A62" s="17" t="s">
        <v>216</v>
      </c>
      <c r="B62" s="17" t="s">
        <v>217</v>
      </c>
      <c r="C62" s="17" t="s">
        <v>249</v>
      </c>
      <c r="D62" s="17"/>
      <c r="E62" s="62" t="s">
        <v>378</v>
      </c>
      <c r="F62" s="33">
        <f t="shared" si="3"/>
        <v>145500</v>
      </c>
      <c r="G62" s="33">
        <f t="shared" si="3"/>
        <v>148900</v>
      </c>
    </row>
    <row r="63" spans="1:7" ht="29.25" customHeight="1">
      <c r="A63" s="17" t="s">
        <v>216</v>
      </c>
      <c r="B63" s="17" t="s">
        <v>217</v>
      </c>
      <c r="C63" s="17" t="s">
        <v>252</v>
      </c>
      <c r="D63" s="17"/>
      <c r="E63" s="62" t="s">
        <v>384</v>
      </c>
      <c r="F63" s="33">
        <f>F64+F65</f>
        <v>145500</v>
      </c>
      <c r="G63" s="33">
        <f>G64+G65</f>
        <v>148900</v>
      </c>
    </row>
    <row r="64" spans="1:7" ht="29.25" customHeight="1">
      <c r="A64" s="21" t="s">
        <v>216</v>
      </c>
      <c r="B64" s="21" t="s">
        <v>217</v>
      </c>
      <c r="C64" s="21" t="s">
        <v>252</v>
      </c>
      <c r="D64" s="21" t="s">
        <v>118</v>
      </c>
      <c r="E64" s="139" t="s">
        <v>122</v>
      </c>
      <c r="F64" s="34">
        <v>143200</v>
      </c>
      <c r="G64" s="34">
        <v>147100</v>
      </c>
    </row>
    <row r="65" spans="1:8" s="25" customFormat="1" ht="30" customHeight="1">
      <c r="A65" s="21" t="s">
        <v>216</v>
      </c>
      <c r="B65" s="21" t="s">
        <v>217</v>
      </c>
      <c r="C65" s="21" t="s">
        <v>252</v>
      </c>
      <c r="D65" s="21" t="s">
        <v>115</v>
      </c>
      <c r="E65" s="139" t="s">
        <v>125</v>
      </c>
      <c r="F65" s="34">
        <v>2300</v>
      </c>
      <c r="G65" s="34">
        <v>1800</v>
      </c>
      <c r="H65" s="119"/>
    </row>
    <row r="66" spans="1:7" ht="40.5" customHeight="1">
      <c r="A66" s="68" t="s">
        <v>217</v>
      </c>
      <c r="B66" s="68"/>
      <c r="C66" s="68"/>
      <c r="D66" s="68"/>
      <c r="E66" s="69" t="s">
        <v>385</v>
      </c>
      <c r="F66" s="70">
        <f>F67+F72+F86</f>
        <v>99233</v>
      </c>
      <c r="G66" s="70">
        <f>G67+G72+G86</f>
        <v>83233</v>
      </c>
    </row>
    <row r="67" spans="1:7" ht="30.75" customHeight="1" hidden="1">
      <c r="A67" s="17" t="s">
        <v>217</v>
      </c>
      <c r="B67" s="17" t="s">
        <v>222</v>
      </c>
      <c r="C67" s="17"/>
      <c r="D67" s="17"/>
      <c r="E67" s="62" t="s">
        <v>386</v>
      </c>
      <c r="F67" s="33">
        <f aca="true" t="shared" si="4" ref="F67:G69">F68</f>
        <v>0</v>
      </c>
      <c r="G67" s="33">
        <f t="shared" si="4"/>
        <v>0</v>
      </c>
    </row>
    <row r="68" spans="1:7" ht="43.5" customHeight="1" hidden="1">
      <c r="A68" s="17" t="s">
        <v>217</v>
      </c>
      <c r="B68" s="17" t="s">
        <v>222</v>
      </c>
      <c r="C68" s="17" t="s">
        <v>250</v>
      </c>
      <c r="D68" s="17"/>
      <c r="E68" s="62" t="s">
        <v>375</v>
      </c>
      <c r="F68" s="33">
        <f t="shared" si="4"/>
        <v>0</v>
      </c>
      <c r="G68" s="33">
        <f t="shared" si="4"/>
        <v>0</v>
      </c>
    </row>
    <row r="69" spans="1:7" ht="27.75" customHeight="1" hidden="1">
      <c r="A69" s="17" t="s">
        <v>217</v>
      </c>
      <c r="B69" s="17" t="s">
        <v>222</v>
      </c>
      <c r="C69" s="17" t="s">
        <v>249</v>
      </c>
      <c r="D69" s="17"/>
      <c r="E69" s="62" t="s">
        <v>378</v>
      </c>
      <c r="F69" s="33">
        <f t="shared" si="4"/>
        <v>0</v>
      </c>
      <c r="G69" s="33">
        <f t="shared" si="4"/>
        <v>0</v>
      </c>
    </row>
    <row r="70" spans="1:7" ht="28.5" customHeight="1" hidden="1">
      <c r="A70" s="17" t="s">
        <v>217</v>
      </c>
      <c r="B70" s="17" t="s">
        <v>222</v>
      </c>
      <c r="C70" s="17" t="s">
        <v>261</v>
      </c>
      <c r="D70" s="17"/>
      <c r="E70" s="62" t="s">
        <v>387</v>
      </c>
      <c r="F70" s="33">
        <f>F71</f>
        <v>0</v>
      </c>
      <c r="G70" s="33">
        <f>G71</f>
        <v>0</v>
      </c>
    </row>
    <row r="71" spans="1:7" ht="0.75" customHeight="1">
      <c r="A71" s="21" t="s">
        <v>217</v>
      </c>
      <c r="B71" s="21" t="s">
        <v>222</v>
      </c>
      <c r="C71" s="21" t="s">
        <v>261</v>
      </c>
      <c r="D71" s="21" t="s">
        <v>115</v>
      </c>
      <c r="E71" s="139" t="s">
        <v>125</v>
      </c>
      <c r="F71" s="33">
        <v>0</v>
      </c>
      <c r="G71" s="33">
        <v>0</v>
      </c>
    </row>
    <row r="72" spans="1:7" ht="21" customHeight="1">
      <c r="A72" s="17" t="s">
        <v>217</v>
      </c>
      <c r="B72" s="17">
        <v>10</v>
      </c>
      <c r="C72" s="17"/>
      <c r="D72" s="17"/>
      <c r="E72" s="62" t="s">
        <v>190</v>
      </c>
      <c r="F72" s="33">
        <f>F77+F73</f>
        <v>84233</v>
      </c>
      <c r="G72" s="33">
        <f>G77+G73</f>
        <v>83233</v>
      </c>
    </row>
    <row r="73" spans="1:7" ht="42" customHeight="1">
      <c r="A73" s="17" t="s">
        <v>217</v>
      </c>
      <c r="B73" s="17" t="s">
        <v>407</v>
      </c>
      <c r="C73" s="145" t="s">
        <v>136</v>
      </c>
      <c r="D73" s="17"/>
      <c r="E73" s="143" t="s">
        <v>599</v>
      </c>
      <c r="F73" s="33">
        <f aca="true" t="shared" si="5" ref="F73:G75">F74</f>
        <v>1000</v>
      </c>
      <c r="G73" s="33">
        <f t="shared" si="5"/>
        <v>0</v>
      </c>
    </row>
    <row r="74" spans="1:7" ht="29.25" customHeight="1">
      <c r="A74" s="21" t="s">
        <v>217</v>
      </c>
      <c r="B74" s="21" t="s">
        <v>407</v>
      </c>
      <c r="C74" s="144" t="s">
        <v>134</v>
      </c>
      <c r="D74" s="21"/>
      <c r="E74" s="142" t="s">
        <v>133</v>
      </c>
      <c r="F74" s="34">
        <f>F75</f>
        <v>1000</v>
      </c>
      <c r="G74" s="34">
        <f>G75</f>
        <v>0</v>
      </c>
    </row>
    <row r="75" spans="1:7" ht="26.25" customHeight="1">
      <c r="A75" s="21" t="s">
        <v>217</v>
      </c>
      <c r="B75" s="21" t="s">
        <v>407</v>
      </c>
      <c r="C75" s="144" t="s">
        <v>135</v>
      </c>
      <c r="D75" s="21" t="s">
        <v>114</v>
      </c>
      <c r="E75" s="139" t="s">
        <v>111</v>
      </c>
      <c r="F75" s="34">
        <f t="shared" si="5"/>
        <v>1000</v>
      </c>
      <c r="G75" s="34">
        <f t="shared" si="5"/>
        <v>0</v>
      </c>
    </row>
    <row r="76" spans="1:7" ht="27" customHeight="1">
      <c r="A76" s="21" t="s">
        <v>217</v>
      </c>
      <c r="B76" s="21" t="s">
        <v>407</v>
      </c>
      <c r="C76" s="144" t="s">
        <v>135</v>
      </c>
      <c r="D76" s="21" t="s">
        <v>115</v>
      </c>
      <c r="E76" s="142" t="s">
        <v>186</v>
      </c>
      <c r="F76" s="34">
        <v>1000</v>
      </c>
      <c r="G76" s="34">
        <v>0</v>
      </c>
    </row>
    <row r="77" spans="1:7" ht="43.5" customHeight="1">
      <c r="A77" s="17" t="s">
        <v>217</v>
      </c>
      <c r="B77" s="17" t="s">
        <v>407</v>
      </c>
      <c r="C77" s="17" t="s">
        <v>250</v>
      </c>
      <c r="D77" s="17"/>
      <c r="E77" s="62" t="s">
        <v>375</v>
      </c>
      <c r="F77" s="33">
        <f>F78</f>
        <v>83233</v>
      </c>
      <c r="G77" s="33">
        <f>G78</f>
        <v>83233</v>
      </c>
    </row>
    <row r="78" spans="1:7" ht="42" customHeight="1">
      <c r="A78" s="17" t="s">
        <v>217</v>
      </c>
      <c r="B78" s="17" t="s">
        <v>407</v>
      </c>
      <c r="C78" s="17" t="s">
        <v>249</v>
      </c>
      <c r="D78" s="17"/>
      <c r="E78" s="62" t="s">
        <v>378</v>
      </c>
      <c r="F78" s="33">
        <f>F79+F81+F84</f>
        <v>83233</v>
      </c>
      <c r="G78" s="33">
        <f>G79+G81+G84</f>
        <v>83233</v>
      </c>
    </row>
    <row r="79" spans="1:7" ht="42" customHeight="1">
      <c r="A79" s="17" t="s">
        <v>217</v>
      </c>
      <c r="B79" s="17" t="s">
        <v>407</v>
      </c>
      <c r="C79" s="17" t="s">
        <v>261</v>
      </c>
      <c r="D79" s="17"/>
      <c r="E79" s="62" t="s">
        <v>387</v>
      </c>
      <c r="F79" s="33">
        <f>F80</f>
        <v>50000</v>
      </c>
      <c r="G79" s="33">
        <f>G80</f>
        <v>50000</v>
      </c>
    </row>
    <row r="80" spans="1:8" s="25" customFormat="1" ht="42" customHeight="1">
      <c r="A80" s="21" t="s">
        <v>217</v>
      </c>
      <c r="B80" s="21" t="s">
        <v>407</v>
      </c>
      <c r="C80" s="21" t="s">
        <v>261</v>
      </c>
      <c r="D80" s="21" t="s">
        <v>115</v>
      </c>
      <c r="E80" s="139" t="s">
        <v>125</v>
      </c>
      <c r="F80" s="34">
        <v>50000</v>
      </c>
      <c r="G80" s="34">
        <v>50000</v>
      </c>
      <c r="H80" s="119"/>
    </row>
    <row r="81" spans="1:7" ht="28.5" customHeight="1">
      <c r="A81" s="17" t="s">
        <v>217</v>
      </c>
      <c r="B81" s="17">
        <v>10</v>
      </c>
      <c r="C81" s="17" t="s">
        <v>262</v>
      </c>
      <c r="D81" s="17"/>
      <c r="E81" s="62" t="s">
        <v>388</v>
      </c>
      <c r="F81" s="33">
        <f>SUM(F82:F83)</f>
        <v>10000</v>
      </c>
      <c r="G81" s="33">
        <f>SUM(G82:G83)</f>
        <v>10000</v>
      </c>
    </row>
    <row r="82" spans="1:7" ht="28.5" customHeight="1">
      <c r="A82" s="21" t="s">
        <v>217</v>
      </c>
      <c r="B82" s="21" t="s">
        <v>407</v>
      </c>
      <c r="C82" s="21" t="s">
        <v>262</v>
      </c>
      <c r="D82" s="21" t="s">
        <v>115</v>
      </c>
      <c r="E82" s="139" t="s">
        <v>125</v>
      </c>
      <c r="F82" s="34">
        <v>10000</v>
      </c>
      <c r="G82" s="34">
        <v>10000</v>
      </c>
    </row>
    <row r="83" spans="1:7" ht="21.75" customHeight="1" hidden="1">
      <c r="A83" s="21" t="s">
        <v>217</v>
      </c>
      <c r="B83" s="21" t="s">
        <v>407</v>
      </c>
      <c r="C83" s="21" t="s">
        <v>262</v>
      </c>
      <c r="D83" s="21" t="s">
        <v>121</v>
      </c>
      <c r="E83" s="63" t="s">
        <v>128</v>
      </c>
      <c r="F83" s="34">
        <v>0</v>
      </c>
      <c r="G83" s="34">
        <v>0</v>
      </c>
    </row>
    <row r="84" spans="1:7" ht="21" customHeight="1">
      <c r="A84" s="17" t="s">
        <v>217</v>
      </c>
      <c r="B84" s="17" t="s">
        <v>407</v>
      </c>
      <c r="C84" s="17" t="s">
        <v>588</v>
      </c>
      <c r="D84" s="17"/>
      <c r="E84" s="62" t="s">
        <v>108</v>
      </c>
      <c r="F84" s="33">
        <f>F85</f>
        <v>23233</v>
      </c>
      <c r="G84" s="33">
        <f>G85</f>
        <v>23233</v>
      </c>
    </row>
    <row r="85" spans="1:7" ht="25.5" customHeight="1">
      <c r="A85" s="21" t="s">
        <v>217</v>
      </c>
      <c r="B85" s="21" t="s">
        <v>407</v>
      </c>
      <c r="C85" s="21" t="s">
        <v>588</v>
      </c>
      <c r="D85" s="21" t="s">
        <v>115</v>
      </c>
      <c r="E85" s="139" t="s">
        <v>125</v>
      </c>
      <c r="F85" s="34">
        <v>23233</v>
      </c>
      <c r="G85" s="34">
        <v>23233</v>
      </c>
    </row>
    <row r="86" spans="1:7" ht="31.5" customHeight="1">
      <c r="A86" s="17" t="s">
        <v>217</v>
      </c>
      <c r="B86" s="17" t="s">
        <v>89</v>
      </c>
      <c r="C86" s="17"/>
      <c r="D86" s="17"/>
      <c r="E86" s="15" t="s">
        <v>94</v>
      </c>
      <c r="F86" s="33">
        <f aca="true" t="shared" si="6" ref="F86:G88">F87</f>
        <v>15000</v>
      </c>
      <c r="G86" s="33">
        <f t="shared" si="6"/>
        <v>0</v>
      </c>
    </row>
    <row r="87" spans="1:7" ht="45.75" customHeight="1">
      <c r="A87" s="17" t="s">
        <v>217</v>
      </c>
      <c r="B87" s="17" t="s">
        <v>89</v>
      </c>
      <c r="C87" s="17" t="s">
        <v>260</v>
      </c>
      <c r="D87" s="17"/>
      <c r="E87" s="167" t="s">
        <v>598</v>
      </c>
      <c r="F87" s="33">
        <f t="shared" si="6"/>
        <v>15000</v>
      </c>
      <c r="G87" s="33">
        <f t="shared" si="6"/>
        <v>0</v>
      </c>
    </row>
    <row r="88" spans="1:7" ht="29.25" customHeight="1">
      <c r="A88" s="17" t="s">
        <v>217</v>
      </c>
      <c r="B88" s="17" t="s">
        <v>89</v>
      </c>
      <c r="C88" s="17" t="s">
        <v>258</v>
      </c>
      <c r="D88" s="17"/>
      <c r="E88" s="62" t="s">
        <v>259</v>
      </c>
      <c r="F88" s="33">
        <f t="shared" si="6"/>
        <v>15000</v>
      </c>
      <c r="G88" s="33">
        <f t="shared" si="6"/>
        <v>0</v>
      </c>
    </row>
    <row r="89" spans="1:7" ht="30" customHeight="1">
      <c r="A89" s="17" t="s">
        <v>217</v>
      </c>
      <c r="B89" s="17" t="s">
        <v>89</v>
      </c>
      <c r="C89" s="17" t="s">
        <v>257</v>
      </c>
      <c r="D89" s="17"/>
      <c r="E89" s="62" t="s">
        <v>382</v>
      </c>
      <c r="F89" s="33">
        <f>F90</f>
        <v>15000</v>
      </c>
      <c r="G89" s="33">
        <f>G90</f>
        <v>0</v>
      </c>
    </row>
    <row r="90" spans="1:7" ht="30" customHeight="1">
      <c r="A90" s="21" t="s">
        <v>217</v>
      </c>
      <c r="B90" s="21" t="s">
        <v>89</v>
      </c>
      <c r="C90" s="21" t="s">
        <v>257</v>
      </c>
      <c r="D90" s="21" t="s">
        <v>115</v>
      </c>
      <c r="E90" s="139" t="s">
        <v>125</v>
      </c>
      <c r="F90" s="34">
        <v>15000</v>
      </c>
      <c r="G90" s="34">
        <v>0</v>
      </c>
    </row>
    <row r="91" spans="1:7" ht="30" customHeight="1">
      <c r="A91" s="68" t="s">
        <v>218</v>
      </c>
      <c r="B91" s="68"/>
      <c r="C91" s="68"/>
      <c r="D91" s="68"/>
      <c r="E91" s="69" t="s">
        <v>191</v>
      </c>
      <c r="F91" s="70">
        <f>F92+F111+F97</f>
        <v>714000</v>
      </c>
      <c r="G91" s="70">
        <f>G92+G111+G97</f>
        <v>689100</v>
      </c>
    </row>
    <row r="92" spans="1:7" ht="21" customHeight="1">
      <c r="A92" s="17" t="s">
        <v>218</v>
      </c>
      <c r="B92" s="17" t="s">
        <v>214</v>
      </c>
      <c r="C92" s="17"/>
      <c r="D92" s="17"/>
      <c r="E92" s="62" t="s">
        <v>192</v>
      </c>
      <c r="F92" s="33">
        <f aca="true" t="shared" si="7" ref="F92:G94">F93</f>
        <v>5000</v>
      </c>
      <c r="G92" s="33">
        <f t="shared" si="7"/>
        <v>0</v>
      </c>
    </row>
    <row r="93" spans="1:7" ht="44.25" customHeight="1">
      <c r="A93" s="17" t="s">
        <v>218</v>
      </c>
      <c r="B93" s="17" t="s">
        <v>214</v>
      </c>
      <c r="C93" s="17" t="s">
        <v>254</v>
      </c>
      <c r="D93" s="17"/>
      <c r="E93" s="123" t="s">
        <v>612</v>
      </c>
      <c r="F93" s="33">
        <f t="shared" si="7"/>
        <v>5000</v>
      </c>
      <c r="G93" s="33">
        <f t="shared" si="7"/>
        <v>0</v>
      </c>
    </row>
    <row r="94" spans="1:7" ht="30" customHeight="1">
      <c r="A94" s="17" t="s">
        <v>218</v>
      </c>
      <c r="B94" s="17" t="s">
        <v>214</v>
      </c>
      <c r="C94" s="17" t="s">
        <v>255</v>
      </c>
      <c r="D94" s="17"/>
      <c r="E94" s="123" t="s">
        <v>256</v>
      </c>
      <c r="F94" s="33">
        <f t="shared" si="7"/>
        <v>5000</v>
      </c>
      <c r="G94" s="33">
        <f t="shared" si="7"/>
        <v>0</v>
      </c>
    </row>
    <row r="95" spans="1:7" ht="30" customHeight="1">
      <c r="A95" s="17" t="s">
        <v>218</v>
      </c>
      <c r="B95" s="17" t="s">
        <v>214</v>
      </c>
      <c r="C95" s="17" t="s">
        <v>253</v>
      </c>
      <c r="D95" s="17"/>
      <c r="E95" s="62" t="s">
        <v>193</v>
      </c>
      <c r="F95" s="33">
        <f>F96</f>
        <v>5000</v>
      </c>
      <c r="G95" s="33">
        <f>G96</f>
        <v>0</v>
      </c>
    </row>
    <row r="96" spans="1:7" ht="30" customHeight="1">
      <c r="A96" s="21" t="s">
        <v>218</v>
      </c>
      <c r="B96" s="21" t="s">
        <v>214</v>
      </c>
      <c r="C96" s="21" t="s">
        <v>253</v>
      </c>
      <c r="D96" s="21" t="s">
        <v>115</v>
      </c>
      <c r="E96" s="139" t="s">
        <v>125</v>
      </c>
      <c r="F96" s="34">
        <v>5000</v>
      </c>
      <c r="G96" s="34">
        <v>0</v>
      </c>
    </row>
    <row r="97" spans="1:7" ht="19.5" customHeight="1">
      <c r="A97" s="130" t="s">
        <v>218</v>
      </c>
      <c r="B97" s="130" t="s">
        <v>222</v>
      </c>
      <c r="C97" s="17"/>
      <c r="D97" s="60"/>
      <c r="E97" s="62" t="s">
        <v>295</v>
      </c>
      <c r="F97" s="33">
        <f>F103+F98+F105</f>
        <v>681000</v>
      </c>
      <c r="G97" s="33">
        <f>G103+G98+G105</f>
        <v>689100</v>
      </c>
    </row>
    <row r="98" spans="1:7" ht="20.25" customHeight="1" hidden="1">
      <c r="A98" s="131" t="s">
        <v>218</v>
      </c>
      <c r="B98" s="131" t="s">
        <v>222</v>
      </c>
      <c r="C98" s="124" t="s">
        <v>268</v>
      </c>
      <c r="D98" s="92"/>
      <c r="E98" s="66" t="s">
        <v>366</v>
      </c>
      <c r="F98" s="91">
        <f aca="true" t="shared" si="8" ref="F98:G101">SUM(F99)</f>
        <v>0</v>
      </c>
      <c r="G98" s="91">
        <f t="shared" si="8"/>
        <v>0</v>
      </c>
    </row>
    <row r="99" spans="1:7" ht="0.75" customHeight="1" hidden="1">
      <c r="A99" s="131" t="s">
        <v>218</v>
      </c>
      <c r="B99" s="131" t="s">
        <v>222</v>
      </c>
      <c r="C99" s="124" t="s">
        <v>269</v>
      </c>
      <c r="D99" s="92"/>
      <c r="E99" s="66" t="s">
        <v>367</v>
      </c>
      <c r="F99" s="91">
        <f t="shared" si="8"/>
        <v>0</v>
      </c>
      <c r="G99" s="91">
        <f t="shared" si="8"/>
        <v>0</v>
      </c>
    </row>
    <row r="100" spans="1:7" ht="33.75" customHeight="1" hidden="1">
      <c r="A100" s="131" t="s">
        <v>218</v>
      </c>
      <c r="B100" s="131" t="s">
        <v>222</v>
      </c>
      <c r="C100" s="124" t="s">
        <v>370</v>
      </c>
      <c r="D100" s="92"/>
      <c r="E100" s="66" t="s">
        <v>368</v>
      </c>
      <c r="F100" s="91">
        <f t="shared" si="8"/>
        <v>0</v>
      </c>
      <c r="G100" s="91">
        <f t="shared" si="8"/>
        <v>0</v>
      </c>
    </row>
    <row r="101" spans="1:7" ht="36" customHeight="1" hidden="1">
      <c r="A101" s="131" t="s">
        <v>218</v>
      </c>
      <c r="B101" s="131" t="s">
        <v>222</v>
      </c>
      <c r="C101" s="124" t="s">
        <v>371</v>
      </c>
      <c r="D101" s="92"/>
      <c r="E101" s="66" t="s">
        <v>369</v>
      </c>
      <c r="F101" s="91">
        <f t="shared" si="8"/>
        <v>0</v>
      </c>
      <c r="G101" s="91">
        <f t="shared" si="8"/>
        <v>0</v>
      </c>
    </row>
    <row r="102" spans="1:7" ht="27" customHeight="1" hidden="1">
      <c r="A102" s="132" t="s">
        <v>218</v>
      </c>
      <c r="B102" s="132" t="s">
        <v>222</v>
      </c>
      <c r="C102" s="125" t="s">
        <v>371</v>
      </c>
      <c r="D102" s="93" t="s">
        <v>404</v>
      </c>
      <c r="E102" s="94" t="s">
        <v>380</v>
      </c>
      <c r="F102" s="126"/>
      <c r="G102" s="126"/>
    </row>
    <row r="103" spans="1:7" ht="29.25" customHeight="1" hidden="1">
      <c r="A103" s="130" t="s">
        <v>218</v>
      </c>
      <c r="B103" s="130" t="s">
        <v>222</v>
      </c>
      <c r="C103" s="17" t="s">
        <v>250</v>
      </c>
      <c r="D103" s="60"/>
      <c r="E103" s="62" t="s">
        <v>375</v>
      </c>
      <c r="F103" s="33">
        <f>F104</f>
        <v>181000</v>
      </c>
      <c r="G103" s="33">
        <f>G104</f>
        <v>189100</v>
      </c>
    </row>
    <row r="104" spans="1:7" ht="40.5" customHeight="1" hidden="1">
      <c r="A104" s="130" t="s">
        <v>218</v>
      </c>
      <c r="B104" s="130" t="s">
        <v>222</v>
      </c>
      <c r="C104" s="17" t="s">
        <v>249</v>
      </c>
      <c r="D104" s="60"/>
      <c r="E104" s="62" t="s">
        <v>378</v>
      </c>
      <c r="F104" s="33">
        <f>F108</f>
        <v>181000</v>
      </c>
      <c r="G104" s="33">
        <f>G108</f>
        <v>189100</v>
      </c>
    </row>
    <row r="105" spans="1:7" ht="24.75" customHeight="1">
      <c r="A105" s="130" t="s">
        <v>218</v>
      </c>
      <c r="B105" s="130" t="s">
        <v>222</v>
      </c>
      <c r="C105" s="17" t="s">
        <v>477</v>
      </c>
      <c r="D105" s="60"/>
      <c r="E105" s="138" t="s">
        <v>137</v>
      </c>
      <c r="F105" s="33">
        <f>F106</f>
        <v>500000</v>
      </c>
      <c r="G105" s="33">
        <f>G106</f>
        <v>500000</v>
      </c>
    </row>
    <row r="106" spans="1:7" ht="18" customHeight="1">
      <c r="A106" s="21" t="s">
        <v>218</v>
      </c>
      <c r="B106" s="21" t="s">
        <v>222</v>
      </c>
      <c r="C106" s="21" t="s">
        <v>140</v>
      </c>
      <c r="D106" s="60"/>
      <c r="E106" s="139" t="s">
        <v>138</v>
      </c>
      <c r="F106" s="34">
        <f>F107</f>
        <v>500000</v>
      </c>
      <c r="G106" s="34">
        <f>G107</f>
        <v>500000</v>
      </c>
    </row>
    <row r="107" spans="1:7" ht="27.75" customHeight="1">
      <c r="A107" s="21" t="s">
        <v>218</v>
      </c>
      <c r="B107" s="21" t="s">
        <v>222</v>
      </c>
      <c r="C107" s="21" t="s">
        <v>139</v>
      </c>
      <c r="D107" s="61" t="s">
        <v>115</v>
      </c>
      <c r="E107" s="139" t="s">
        <v>112</v>
      </c>
      <c r="F107" s="34">
        <v>500000</v>
      </c>
      <c r="G107" s="34">
        <v>500000</v>
      </c>
    </row>
    <row r="108" spans="1:7" ht="27.75" customHeight="1">
      <c r="A108" s="130" t="s">
        <v>218</v>
      </c>
      <c r="B108" s="130" t="s">
        <v>222</v>
      </c>
      <c r="C108" s="17" t="s">
        <v>469</v>
      </c>
      <c r="D108" s="60"/>
      <c r="E108" s="65" t="s">
        <v>468</v>
      </c>
      <c r="F108" s="33">
        <f>F109+F110</f>
        <v>181000</v>
      </c>
      <c r="G108" s="33">
        <f>G109+G110</f>
        <v>189100</v>
      </c>
    </row>
    <row r="109" spans="1:7" ht="30" customHeight="1">
      <c r="A109" s="133" t="s">
        <v>218</v>
      </c>
      <c r="B109" s="133" t="s">
        <v>222</v>
      </c>
      <c r="C109" s="21" t="s">
        <v>469</v>
      </c>
      <c r="D109" s="61" t="s">
        <v>115</v>
      </c>
      <c r="E109" s="139" t="s">
        <v>125</v>
      </c>
      <c r="F109" s="34">
        <v>171000</v>
      </c>
      <c r="G109" s="34">
        <v>179100</v>
      </c>
    </row>
    <row r="110" spans="1:7" ht="30" customHeight="1">
      <c r="A110" s="133" t="s">
        <v>218</v>
      </c>
      <c r="B110" s="133" t="s">
        <v>222</v>
      </c>
      <c r="C110" s="21" t="s">
        <v>469</v>
      </c>
      <c r="D110" s="61" t="s">
        <v>119</v>
      </c>
      <c r="E110" s="63" t="s">
        <v>553</v>
      </c>
      <c r="F110" s="34">
        <v>10000</v>
      </c>
      <c r="G110" s="34">
        <v>10000</v>
      </c>
    </row>
    <row r="111" spans="1:7" ht="20.25" customHeight="1" thickBot="1">
      <c r="A111" s="29" t="s">
        <v>218</v>
      </c>
      <c r="B111" s="29" t="s">
        <v>408</v>
      </c>
      <c r="C111" s="29"/>
      <c r="D111" s="29"/>
      <c r="E111" s="62" t="s">
        <v>194</v>
      </c>
      <c r="F111" s="33">
        <f>F116+F112</f>
        <v>28000</v>
      </c>
      <c r="G111" s="33">
        <f>G116+G112</f>
        <v>0</v>
      </c>
    </row>
    <row r="112" spans="1:7" ht="42" customHeight="1">
      <c r="A112" s="29" t="s">
        <v>218</v>
      </c>
      <c r="B112" s="29" t="s">
        <v>408</v>
      </c>
      <c r="C112" s="29" t="s">
        <v>476</v>
      </c>
      <c r="D112" s="29"/>
      <c r="E112" s="146" t="s">
        <v>601</v>
      </c>
      <c r="F112" s="33">
        <f aca="true" t="shared" si="9" ref="F112:G114">F113</f>
        <v>3000</v>
      </c>
      <c r="G112" s="33">
        <f t="shared" si="9"/>
        <v>0</v>
      </c>
    </row>
    <row r="113" spans="1:7" ht="28.5" customHeight="1">
      <c r="A113" s="23" t="s">
        <v>218</v>
      </c>
      <c r="B113" s="23" t="s">
        <v>408</v>
      </c>
      <c r="C113" s="23" t="s">
        <v>474</v>
      </c>
      <c r="D113" s="29"/>
      <c r="E113" s="147" t="s">
        <v>141</v>
      </c>
      <c r="F113" s="34">
        <f t="shared" si="9"/>
        <v>3000</v>
      </c>
      <c r="G113" s="34">
        <f t="shared" si="9"/>
        <v>0</v>
      </c>
    </row>
    <row r="114" spans="1:7" ht="20.25" customHeight="1">
      <c r="A114" s="23" t="s">
        <v>218</v>
      </c>
      <c r="B114" s="23" t="s">
        <v>408</v>
      </c>
      <c r="C114" s="23" t="s">
        <v>475</v>
      </c>
      <c r="D114" s="23" t="s">
        <v>114</v>
      </c>
      <c r="E114" s="142" t="s">
        <v>194</v>
      </c>
      <c r="F114" s="34">
        <f t="shared" si="9"/>
        <v>3000</v>
      </c>
      <c r="G114" s="34">
        <f t="shared" si="9"/>
        <v>0</v>
      </c>
    </row>
    <row r="115" spans="1:7" ht="31.5" customHeight="1">
      <c r="A115" s="23" t="s">
        <v>218</v>
      </c>
      <c r="B115" s="23" t="s">
        <v>408</v>
      </c>
      <c r="C115" s="23" t="s">
        <v>475</v>
      </c>
      <c r="D115" s="23" t="s">
        <v>115</v>
      </c>
      <c r="E115" s="142" t="s">
        <v>186</v>
      </c>
      <c r="F115" s="34">
        <v>3000</v>
      </c>
      <c r="G115" s="34">
        <v>0</v>
      </c>
    </row>
    <row r="116" spans="1:7" ht="45" customHeight="1">
      <c r="A116" s="29" t="s">
        <v>218</v>
      </c>
      <c r="B116" s="29" t="s">
        <v>408</v>
      </c>
      <c r="C116" s="29" t="s">
        <v>267</v>
      </c>
      <c r="D116" s="29"/>
      <c r="E116" s="123" t="s">
        <v>602</v>
      </c>
      <c r="F116" s="33">
        <f aca="true" t="shared" si="10" ref="F116:G118">F117</f>
        <v>25000</v>
      </c>
      <c r="G116" s="33">
        <f t="shared" si="10"/>
        <v>0</v>
      </c>
    </row>
    <row r="117" spans="1:7" ht="28.5" customHeight="1">
      <c r="A117" s="23" t="s">
        <v>264</v>
      </c>
      <c r="B117" s="23" t="s">
        <v>408</v>
      </c>
      <c r="C117" s="23" t="s">
        <v>265</v>
      </c>
      <c r="D117" s="23"/>
      <c r="E117" s="256" t="s">
        <v>266</v>
      </c>
      <c r="F117" s="34">
        <f t="shared" si="10"/>
        <v>25000</v>
      </c>
      <c r="G117" s="34">
        <f t="shared" si="10"/>
        <v>0</v>
      </c>
    </row>
    <row r="118" spans="1:7" ht="30.75" customHeight="1">
      <c r="A118" s="23" t="s">
        <v>218</v>
      </c>
      <c r="B118" s="23" t="s">
        <v>408</v>
      </c>
      <c r="C118" s="23" t="s">
        <v>263</v>
      </c>
      <c r="D118" s="23"/>
      <c r="E118" s="63" t="s">
        <v>233</v>
      </c>
      <c r="F118" s="34">
        <f t="shared" si="10"/>
        <v>25000</v>
      </c>
      <c r="G118" s="34">
        <f t="shared" si="10"/>
        <v>0</v>
      </c>
    </row>
    <row r="119" spans="1:7" ht="30.75" customHeight="1">
      <c r="A119" s="23" t="s">
        <v>218</v>
      </c>
      <c r="B119" s="23" t="s">
        <v>408</v>
      </c>
      <c r="C119" s="23" t="s">
        <v>263</v>
      </c>
      <c r="D119" s="23" t="s">
        <v>115</v>
      </c>
      <c r="E119" s="139" t="s">
        <v>125</v>
      </c>
      <c r="F119" s="34">
        <v>25000</v>
      </c>
      <c r="G119" s="34">
        <v>0</v>
      </c>
    </row>
    <row r="120" spans="1:7" ht="31.5" customHeight="1">
      <c r="A120" s="98" t="s">
        <v>219</v>
      </c>
      <c r="B120" s="98"/>
      <c r="C120" s="98"/>
      <c r="D120" s="98"/>
      <c r="E120" s="69" t="s">
        <v>389</v>
      </c>
      <c r="F120" s="70">
        <f>F125+F152+F182</f>
        <v>36736574.59</v>
      </c>
      <c r="G120" s="70">
        <f>G125+G152+G182</f>
        <v>318900</v>
      </c>
    </row>
    <row r="121" spans="1:7" ht="19.5" customHeight="1" hidden="1">
      <c r="A121" s="29" t="s">
        <v>219</v>
      </c>
      <c r="B121" s="17" t="s">
        <v>214</v>
      </c>
      <c r="C121" s="17" t="s">
        <v>342</v>
      </c>
      <c r="D121" s="17"/>
      <c r="E121" s="62" t="s">
        <v>340</v>
      </c>
      <c r="F121" s="56">
        <f aca="true" t="shared" si="11" ref="F121:G123">F122</f>
        <v>0</v>
      </c>
      <c r="G121" s="56">
        <f t="shared" si="11"/>
        <v>1</v>
      </c>
    </row>
    <row r="122" spans="1:7" ht="19.5" customHeight="1" hidden="1">
      <c r="A122" s="29" t="s">
        <v>219</v>
      </c>
      <c r="B122" s="17" t="s">
        <v>214</v>
      </c>
      <c r="C122" s="17" t="s">
        <v>342</v>
      </c>
      <c r="D122" s="17"/>
      <c r="E122" s="62" t="s">
        <v>197</v>
      </c>
      <c r="F122" s="56">
        <f t="shared" si="11"/>
        <v>0</v>
      </c>
      <c r="G122" s="56">
        <f t="shared" si="11"/>
        <v>1</v>
      </c>
    </row>
    <row r="123" spans="1:7" ht="28.5" customHeight="1" hidden="1">
      <c r="A123" s="29" t="s">
        <v>219</v>
      </c>
      <c r="B123" s="17" t="s">
        <v>214</v>
      </c>
      <c r="C123" s="17" t="s">
        <v>342</v>
      </c>
      <c r="D123" s="17"/>
      <c r="E123" s="123" t="s">
        <v>341</v>
      </c>
      <c r="F123" s="56">
        <f t="shared" si="11"/>
        <v>0</v>
      </c>
      <c r="G123" s="56">
        <f t="shared" si="11"/>
        <v>1</v>
      </c>
    </row>
    <row r="124" spans="1:7" ht="32.25" customHeight="1" hidden="1">
      <c r="A124" s="23" t="s">
        <v>219</v>
      </c>
      <c r="B124" s="21" t="s">
        <v>214</v>
      </c>
      <c r="C124" s="21" t="s">
        <v>342</v>
      </c>
      <c r="D124" s="21" t="s">
        <v>324</v>
      </c>
      <c r="E124" s="63" t="s">
        <v>328</v>
      </c>
      <c r="F124" s="57">
        <v>0</v>
      </c>
      <c r="G124" s="57">
        <v>1</v>
      </c>
    </row>
    <row r="125" spans="1:7" ht="23.25" customHeight="1">
      <c r="A125" s="17" t="s">
        <v>219</v>
      </c>
      <c r="B125" s="17" t="s">
        <v>214</v>
      </c>
      <c r="C125" s="17"/>
      <c r="D125" s="17"/>
      <c r="E125" s="62" t="s">
        <v>196</v>
      </c>
      <c r="F125" s="33">
        <f>F138+F143+F126+F133</f>
        <v>36458574.59</v>
      </c>
      <c r="G125" s="33">
        <f>G138+G143</f>
        <v>80900</v>
      </c>
    </row>
    <row r="126" spans="1:7" ht="36" customHeight="1">
      <c r="A126" s="17" t="s">
        <v>219</v>
      </c>
      <c r="B126" s="17" t="s">
        <v>214</v>
      </c>
      <c r="C126" s="17" t="s">
        <v>657</v>
      </c>
      <c r="D126" s="184"/>
      <c r="E126" s="123" t="s">
        <v>665</v>
      </c>
      <c r="F126" s="33">
        <f>F127</f>
        <v>31358069.59</v>
      </c>
      <c r="G126" s="33">
        <f>G127</f>
        <v>0</v>
      </c>
    </row>
    <row r="127" spans="1:7" ht="29.25" customHeight="1">
      <c r="A127" s="17" t="s">
        <v>219</v>
      </c>
      <c r="B127" s="17" t="s">
        <v>214</v>
      </c>
      <c r="C127" s="255" t="s">
        <v>722</v>
      </c>
      <c r="D127" s="184"/>
      <c r="E127" s="252" t="s">
        <v>723</v>
      </c>
      <c r="F127" s="33">
        <f>F129+F132</f>
        <v>31358069.59</v>
      </c>
      <c r="G127" s="33">
        <f>G128</f>
        <v>0</v>
      </c>
    </row>
    <row r="128" spans="1:7" ht="23.25" customHeight="1">
      <c r="A128" s="17" t="s">
        <v>219</v>
      </c>
      <c r="B128" s="17" t="s">
        <v>214</v>
      </c>
      <c r="C128" s="255" t="s">
        <v>722</v>
      </c>
      <c r="D128" s="186" t="s">
        <v>639</v>
      </c>
      <c r="E128" s="252" t="s">
        <v>128</v>
      </c>
      <c r="F128" s="33">
        <f>F129</f>
        <v>31068646.79</v>
      </c>
      <c r="G128" s="33">
        <f>G129</f>
        <v>0</v>
      </c>
    </row>
    <row r="129" spans="1:7" ht="33" customHeight="1">
      <c r="A129" s="17" t="s">
        <v>219</v>
      </c>
      <c r="B129" s="17" t="s">
        <v>214</v>
      </c>
      <c r="C129" s="255" t="s">
        <v>722</v>
      </c>
      <c r="D129" s="186" t="s">
        <v>121</v>
      </c>
      <c r="E129" s="252" t="s">
        <v>676</v>
      </c>
      <c r="F129" s="34">
        <v>31068646.79</v>
      </c>
      <c r="G129" s="34">
        <v>0</v>
      </c>
    </row>
    <row r="130" spans="1:7" ht="33" customHeight="1">
      <c r="A130" s="17" t="s">
        <v>219</v>
      </c>
      <c r="B130" s="17" t="s">
        <v>214</v>
      </c>
      <c r="C130" s="255" t="s">
        <v>731</v>
      </c>
      <c r="D130" s="186"/>
      <c r="E130" s="252" t="s">
        <v>723</v>
      </c>
      <c r="F130" s="34">
        <f>F131</f>
        <v>289422.8</v>
      </c>
      <c r="G130" s="34">
        <v>0</v>
      </c>
    </row>
    <row r="131" spans="1:7" ht="33" customHeight="1">
      <c r="A131" s="17" t="s">
        <v>219</v>
      </c>
      <c r="B131" s="17" t="s">
        <v>214</v>
      </c>
      <c r="C131" s="255" t="s">
        <v>731</v>
      </c>
      <c r="D131" s="186" t="s">
        <v>639</v>
      </c>
      <c r="E131" s="252" t="s">
        <v>128</v>
      </c>
      <c r="F131" s="34">
        <f>F132</f>
        <v>289422.8</v>
      </c>
      <c r="G131" s="34">
        <v>0</v>
      </c>
    </row>
    <row r="132" spans="1:7" ht="33" customHeight="1">
      <c r="A132" s="17" t="s">
        <v>219</v>
      </c>
      <c r="B132" s="17" t="s">
        <v>214</v>
      </c>
      <c r="C132" s="255" t="s">
        <v>731</v>
      </c>
      <c r="D132" s="186" t="s">
        <v>121</v>
      </c>
      <c r="E132" s="252" t="s">
        <v>676</v>
      </c>
      <c r="F132" s="34">
        <v>289422.8</v>
      </c>
      <c r="G132" s="34">
        <v>0</v>
      </c>
    </row>
    <row r="133" spans="1:7" ht="23.25" customHeight="1">
      <c r="A133" s="17" t="s">
        <v>219</v>
      </c>
      <c r="B133" s="17" t="s">
        <v>214</v>
      </c>
      <c r="C133" s="17" t="s">
        <v>660</v>
      </c>
      <c r="D133" s="184"/>
      <c r="E133" s="123" t="s">
        <v>659</v>
      </c>
      <c r="F133" s="33">
        <f>F134</f>
        <v>5050506</v>
      </c>
      <c r="G133" s="33">
        <f>G134</f>
        <v>0</v>
      </c>
    </row>
    <row r="134" spans="1:7" ht="23.25" customHeight="1">
      <c r="A134" s="17" t="s">
        <v>219</v>
      </c>
      <c r="B134" s="17" t="s">
        <v>214</v>
      </c>
      <c r="C134" s="255" t="s">
        <v>661</v>
      </c>
      <c r="D134" s="184"/>
      <c r="E134" s="252" t="s">
        <v>658</v>
      </c>
      <c r="F134" s="33">
        <f>F135</f>
        <v>5050506</v>
      </c>
      <c r="G134" s="33">
        <f>G135</f>
        <v>0</v>
      </c>
    </row>
    <row r="135" spans="1:7" ht="23.25" customHeight="1">
      <c r="A135" s="17" t="s">
        <v>219</v>
      </c>
      <c r="B135" s="17" t="s">
        <v>214</v>
      </c>
      <c r="C135" s="255" t="s">
        <v>677</v>
      </c>
      <c r="D135" s="186" t="s">
        <v>639</v>
      </c>
      <c r="E135" s="252" t="s">
        <v>128</v>
      </c>
      <c r="F135" s="33">
        <f>F136+F137</f>
        <v>5050506</v>
      </c>
      <c r="G135" s="33">
        <f>G136+G137</f>
        <v>0</v>
      </c>
    </row>
    <row r="136" spans="1:7" ht="31.5" customHeight="1">
      <c r="A136" s="17" t="s">
        <v>219</v>
      </c>
      <c r="B136" s="17" t="s">
        <v>214</v>
      </c>
      <c r="C136" s="255" t="s">
        <v>677</v>
      </c>
      <c r="D136" s="186" t="s">
        <v>121</v>
      </c>
      <c r="E136" s="252" t="s">
        <v>676</v>
      </c>
      <c r="F136" s="34">
        <v>0</v>
      </c>
      <c r="G136" s="34">
        <v>0</v>
      </c>
    </row>
    <row r="137" spans="1:7" ht="31.5" customHeight="1">
      <c r="A137" s="17" t="s">
        <v>219</v>
      </c>
      <c r="B137" s="17" t="s">
        <v>214</v>
      </c>
      <c r="C137" s="255" t="s">
        <v>696</v>
      </c>
      <c r="D137" s="186" t="s">
        <v>121</v>
      </c>
      <c r="E137" s="252" t="s">
        <v>676</v>
      </c>
      <c r="F137" s="34">
        <v>5050506</v>
      </c>
      <c r="G137" s="34">
        <v>0</v>
      </c>
    </row>
    <row r="138" spans="1:7" ht="42" customHeight="1">
      <c r="A138" s="17" t="s">
        <v>219</v>
      </c>
      <c r="B138" s="17" t="s">
        <v>214</v>
      </c>
      <c r="C138" s="17" t="s">
        <v>250</v>
      </c>
      <c r="D138" s="17"/>
      <c r="E138" s="62" t="s">
        <v>375</v>
      </c>
      <c r="F138" s="33">
        <f>F139</f>
        <v>0</v>
      </c>
      <c r="G138" s="33">
        <f>G139</f>
        <v>0</v>
      </c>
    </row>
    <row r="139" spans="1:7" ht="23.25" customHeight="1">
      <c r="A139" s="17" t="s">
        <v>219</v>
      </c>
      <c r="B139" s="17" t="s">
        <v>214</v>
      </c>
      <c r="C139" s="17" t="s">
        <v>275</v>
      </c>
      <c r="D139" s="17"/>
      <c r="E139" s="62" t="s">
        <v>197</v>
      </c>
      <c r="F139" s="33">
        <f>F140+F147</f>
        <v>0</v>
      </c>
      <c r="G139" s="33">
        <f>G140+G147</f>
        <v>0</v>
      </c>
    </row>
    <row r="140" spans="1:7" ht="18" customHeight="1">
      <c r="A140" s="17" t="s">
        <v>219</v>
      </c>
      <c r="B140" s="17" t="s">
        <v>214</v>
      </c>
      <c r="C140" s="17" t="s">
        <v>283</v>
      </c>
      <c r="D140" s="17"/>
      <c r="E140" s="62" t="s">
        <v>196</v>
      </c>
      <c r="F140" s="33">
        <f>F141</f>
        <v>0</v>
      </c>
      <c r="G140" s="33">
        <f>G141</f>
        <v>0</v>
      </c>
    </row>
    <row r="141" spans="1:7" ht="30" customHeight="1">
      <c r="A141" s="17" t="s">
        <v>219</v>
      </c>
      <c r="B141" s="17" t="s">
        <v>214</v>
      </c>
      <c r="C141" s="17" t="s">
        <v>282</v>
      </c>
      <c r="D141" s="17"/>
      <c r="E141" s="62" t="s">
        <v>390</v>
      </c>
      <c r="F141" s="33">
        <f>F142</f>
        <v>0</v>
      </c>
      <c r="G141" s="33">
        <f>G142</f>
        <v>0</v>
      </c>
    </row>
    <row r="142" spans="1:7" ht="30" customHeight="1">
      <c r="A142" s="21" t="s">
        <v>219</v>
      </c>
      <c r="B142" s="21" t="s">
        <v>214</v>
      </c>
      <c r="C142" s="21" t="s">
        <v>282</v>
      </c>
      <c r="D142" s="21" t="s">
        <v>102</v>
      </c>
      <c r="E142" s="63" t="s">
        <v>101</v>
      </c>
      <c r="F142" s="34">
        <v>0</v>
      </c>
      <c r="G142" s="34">
        <v>0</v>
      </c>
    </row>
    <row r="143" spans="1:7" ht="23.25" customHeight="1">
      <c r="A143" s="17" t="s">
        <v>219</v>
      </c>
      <c r="B143" s="17" t="s">
        <v>214</v>
      </c>
      <c r="C143" s="17" t="s">
        <v>281</v>
      </c>
      <c r="D143" s="17"/>
      <c r="E143" s="62" t="s">
        <v>198</v>
      </c>
      <c r="F143" s="33">
        <f>F144</f>
        <v>49999</v>
      </c>
      <c r="G143" s="33">
        <f>G144</f>
        <v>80900</v>
      </c>
    </row>
    <row r="144" spans="1:7" ht="31.5" customHeight="1">
      <c r="A144" s="21" t="s">
        <v>219</v>
      </c>
      <c r="B144" s="21" t="s">
        <v>214</v>
      </c>
      <c r="C144" s="21" t="s">
        <v>281</v>
      </c>
      <c r="D144" s="21" t="s">
        <v>115</v>
      </c>
      <c r="E144" s="139" t="s">
        <v>125</v>
      </c>
      <c r="F144" s="34">
        <v>49999</v>
      </c>
      <c r="G144" s="34">
        <v>80900</v>
      </c>
    </row>
    <row r="145" spans="1:7" ht="21" customHeight="1" hidden="1">
      <c r="A145" s="21" t="s">
        <v>219</v>
      </c>
      <c r="B145" s="21" t="s">
        <v>214</v>
      </c>
      <c r="C145" s="21" t="s">
        <v>281</v>
      </c>
      <c r="D145" s="21" t="s">
        <v>102</v>
      </c>
      <c r="E145" s="63" t="s">
        <v>101</v>
      </c>
      <c r="F145" s="34">
        <f>F146</f>
        <v>0</v>
      </c>
      <c r="G145" s="34">
        <f>G146</f>
        <v>0</v>
      </c>
    </row>
    <row r="146" spans="1:7" ht="24" customHeight="1" hidden="1">
      <c r="A146" s="21" t="s">
        <v>219</v>
      </c>
      <c r="B146" s="21" t="s">
        <v>214</v>
      </c>
      <c r="C146" s="21" t="s">
        <v>281</v>
      </c>
      <c r="D146" s="21" t="s">
        <v>92</v>
      </c>
      <c r="E146" s="100" t="s">
        <v>93</v>
      </c>
      <c r="F146" s="34">
        <v>0</v>
      </c>
      <c r="G146" s="34">
        <v>0</v>
      </c>
    </row>
    <row r="147" spans="1:7" ht="18" customHeight="1" hidden="1">
      <c r="A147" s="17" t="s">
        <v>219</v>
      </c>
      <c r="B147" s="17" t="s">
        <v>214</v>
      </c>
      <c r="C147" s="17" t="s">
        <v>326</v>
      </c>
      <c r="D147" s="17"/>
      <c r="E147" s="62" t="s">
        <v>197</v>
      </c>
      <c r="F147" s="33">
        <f>F148+F150</f>
        <v>0</v>
      </c>
      <c r="G147" s="33">
        <f>G148+G150</f>
        <v>0</v>
      </c>
    </row>
    <row r="148" spans="1:17" ht="17.25" customHeight="1" hidden="1">
      <c r="A148" s="17" t="s">
        <v>219</v>
      </c>
      <c r="B148" s="17" t="s">
        <v>214</v>
      </c>
      <c r="C148" s="17" t="s">
        <v>325</v>
      </c>
      <c r="D148" s="17"/>
      <c r="E148" s="62" t="s">
        <v>320</v>
      </c>
      <c r="F148" s="33">
        <f>F149</f>
        <v>0</v>
      </c>
      <c r="G148" s="33">
        <f>G149</f>
        <v>0</v>
      </c>
      <c r="K148" s="49"/>
      <c r="L148" s="47"/>
      <c r="M148" s="47"/>
      <c r="N148" s="47"/>
      <c r="O148" s="50"/>
      <c r="P148" s="48"/>
      <c r="Q148" s="46"/>
    </row>
    <row r="149" spans="1:17" ht="26.25" customHeight="1" hidden="1">
      <c r="A149" s="21" t="s">
        <v>219</v>
      </c>
      <c r="B149" s="21" t="s">
        <v>214</v>
      </c>
      <c r="C149" s="21" t="s">
        <v>325</v>
      </c>
      <c r="D149" s="21" t="s">
        <v>324</v>
      </c>
      <c r="E149" s="63" t="s">
        <v>328</v>
      </c>
      <c r="F149" s="34">
        <v>0</v>
      </c>
      <c r="G149" s="34">
        <v>0</v>
      </c>
      <c r="K149" s="49"/>
      <c r="L149" s="47"/>
      <c r="M149" s="47"/>
      <c r="N149" s="47"/>
      <c r="O149" s="50"/>
      <c r="P149" s="48"/>
      <c r="Q149" s="46"/>
    </row>
    <row r="150" spans="1:7" ht="35.25" customHeight="1">
      <c r="A150" s="17" t="s">
        <v>219</v>
      </c>
      <c r="B150" s="17" t="s">
        <v>214</v>
      </c>
      <c r="C150" s="17" t="s">
        <v>651</v>
      </c>
      <c r="D150" s="17"/>
      <c r="E150" s="62" t="s">
        <v>652</v>
      </c>
      <c r="F150" s="33">
        <f>F151</f>
        <v>0</v>
      </c>
      <c r="G150" s="33">
        <f>G151</f>
        <v>0</v>
      </c>
    </row>
    <row r="151" spans="1:8" ht="27.75" customHeight="1">
      <c r="A151" s="21" t="s">
        <v>219</v>
      </c>
      <c r="B151" s="21" t="s">
        <v>214</v>
      </c>
      <c r="C151" s="21" t="s">
        <v>651</v>
      </c>
      <c r="D151" s="21" t="s">
        <v>324</v>
      </c>
      <c r="E151" s="63" t="s">
        <v>328</v>
      </c>
      <c r="F151" s="34">
        <v>0</v>
      </c>
      <c r="G151" s="34">
        <v>0</v>
      </c>
      <c r="H151" s="121"/>
    </row>
    <row r="152" spans="1:7" ht="18" customHeight="1">
      <c r="A152" s="17" t="s">
        <v>219</v>
      </c>
      <c r="B152" s="17" t="s">
        <v>216</v>
      </c>
      <c r="C152" s="17"/>
      <c r="D152" s="17"/>
      <c r="E152" s="62" t="s">
        <v>391</v>
      </c>
      <c r="F152" s="33">
        <f>F153+F156+F158+F160</f>
        <v>15000</v>
      </c>
      <c r="G152" s="33">
        <f>G153+G156+G158+G160</f>
        <v>15000</v>
      </c>
    </row>
    <row r="153" spans="1:7" ht="29.25" customHeight="1">
      <c r="A153" s="17" t="s">
        <v>219</v>
      </c>
      <c r="B153" s="17" t="s">
        <v>216</v>
      </c>
      <c r="C153" s="16" t="s">
        <v>482</v>
      </c>
      <c r="D153" s="17"/>
      <c r="E153" s="129" t="s">
        <v>143</v>
      </c>
      <c r="F153" s="33">
        <f>F154</f>
        <v>5000</v>
      </c>
      <c r="G153" s="33">
        <f>G154</f>
        <v>5000</v>
      </c>
    </row>
    <row r="154" spans="1:7" ht="30" customHeight="1">
      <c r="A154" s="21" t="s">
        <v>219</v>
      </c>
      <c r="B154" s="21" t="s">
        <v>216</v>
      </c>
      <c r="C154" s="166" t="s">
        <v>483</v>
      </c>
      <c r="D154" s="21"/>
      <c r="E154" s="128" t="s">
        <v>233</v>
      </c>
      <c r="F154" s="57">
        <f>F155</f>
        <v>5000</v>
      </c>
      <c r="G154" s="57">
        <f>G155</f>
        <v>5000</v>
      </c>
    </row>
    <row r="155" spans="1:7" ht="30" customHeight="1">
      <c r="A155" s="21" t="s">
        <v>219</v>
      </c>
      <c r="B155" s="21" t="s">
        <v>216</v>
      </c>
      <c r="C155" s="166" t="s">
        <v>535</v>
      </c>
      <c r="D155" s="21" t="s">
        <v>115</v>
      </c>
      <c r="E155" s="139" t="s">
        <v>125</v>
      </c>
      <c r="F155" s="57">
        <v>5000</v>
      </c>
      <c r="G155" s="57">
        <v>5000</v>
      </c>
    </row>
    <row r="156" spans="1:7" ht="30" customHeight="1">
      <c r="A156" s="21" t="s">
        <v>219</v>
      </c>
      <c r="B156" s="21" t="s">
        <v>216</v>
      </c>
      <c r="C156" s="166" t="s">
        <v>585</v>
      </c>
      <c r="D156" s="21"/>
      <c r="E156" s="62" t="s">
        <v>614</v>
      </c>
      <c r="F156" s="57">
        <f>F157</f>
        <v>0</v>
      </c>
      <c r="G156" s="57">
        <f>G157</f>
        <v>0</v>
      </c>
    </row>
    <row r="157" spans="1:7" ht="30" customHeight="1">
      <c r="A157" s="21" t="s">
        <v>219</v>
      </c>
      <c r="B157" s="21" t="s">
        <v>216</v>
      </c>
      <c r="C157" s="166" t="s">
        <v>585</v>
      </c>
      <c r="D157" s="21" t="s">
        <v>121</v>
      </c>
      <c r="E157" s="63" t="s">
        <v>128</v>
      </c>
      <c r="F157" s="57">
        <v>0</v>
      </c>
      <c r="G157" s="57">
        <v>0</v>
      </c>
    </row>
    <row r="158" spans="1:7" ht="30" customHeight="1">
      <c r="A158" s="21" t="s">
        <v>219</v>
      </c>
      <c r="B158" s="21" t="s">
        <v>216</v>
      </c>
      <c r="C158" s="166" t="s">
        <v>648</v>
      </c>
      <c r="D158" s="21"/>
      <c r="E158" s="62" t="s">
        <v>649</v>
      </c>
      <c r="F158" s="57">
        <f>F159</f>
        <v>0</v>
      </c>
      <c r="G158" s="57">
        <f>G159</f>
        <v>0</v>
      </c>
    </row>
    <row r="159" spans="1:7" ht="30" customHeight="1">
      <c r="A159" s="21" t="s">
        <v>219</v>
      </c>
      <c r="B159" s="21" t="s">
        <v>216</v>
      </c>
      <c r="C159" s="166" t="s">
        <v>650</v>
      </c>
      <c r="D159" s="21" t="s">
        <v>115</v>
      </c>
      <c r="E159" s="139" t="s">
        <v>125</v>
      </c>
      <c r="F159" s="57">
        <v>0</v>
      </c>
      <c r="G159" s="57">
        <v>0</v>
      </c>
    </row>
    <row r="160" spans="1:7" ht="28.5" customHeight="1">
      <c r="A160" s="29" t="s">
        <v>219</v>
      </c>
      <c r="B160" s="29" t="s">
        <v>216</v>
      </c>
      <c r="C160" s="17" t="s">
        <v>250</v>
      </c>
      <c r="D160" s="105"/>
      <c r="E160" s="62" t="s">
        <v>375</v>
      </c>
      <c r="F160" s="33">
        <f>F161</f>
        <v>10000</v>
      </c>
      <c r="G160" s="33">
        <f>G161</f>
        <v>10000</v>
      </c>
    </row>
    <row r="161" spans="1:7" ht="23.25" customHeight="1">
      <c r="A161" s="29" t="s">
        <v>219</v>
      </c>
      <c r="B161" s="29" t="s">
        <v>216</v>
      </c>
      <c r="C161" s="17" t="s">
        <v>275</v>
      </c>
      <c r="D161" s="17"/>
      <c r="E161" s="62" t="s">
        <v>200</v>
      </c>
      <c r="F161" s="33">
        <f>F165+F162+F179</f>
        <v>10000</v>
      </c>
      <c r="G161" s="33">
        <f>G165+G162+G179</f>
        <v>10000</v>
      </c>
    </row>
    <row r="162" spans="1:7" ht="31.5" customHeight="1">
      <c r="A162" s="30" t="s">
        <v>219</v>
      </c>
      <c r="B162" s="30" t="s">
        <v>216</v>
      </c>
      <c r="C162" s="28" t="s">
        <v>113</v>
      </c>
      <c r="D162" s="17"/>
      <c r="E162" s="138" t="s">
        <v>387</v>
      </c>
      <c r="F162" s="33">
        <f>F163</f>
        <v>10000</v>
      </c>
      <c r="G162" s="33">
        <f>G163</f>
        <v>10000</v>
      </c>
    </row>
    <row r="163" spans="1:7" ht="28.5" customHeight="1">
      <c r="A163" s="32" t="s">
        <v>219</v>
      </c>
      <c r="B163" s="32" t="s">
        <v>216</v>
      </c>
      <c r="C163" s="31" t="s">
        <v>113</v>
      </c>
      <c r="D163" s="21" t="s">
        <v>114</v>
      </c>
      <c r="E163" s="139" t="s">
        <v>111</v>
      </c>
      <c r="F163" s="34">
        <f>F164</f>
        <v>10000</v>
      </c>
      <c r="G163" s="34">
        <f>G164</f>
        <v>10000</v>
      </c>
    </row>
    <row r="164" spans="1:7" ht="28.5" customHeight="1">
      <c r="A164" s="32" t="s">
        <v>219</v>
      </c>
      <c r="B164" s="32" t="s">
        <v>216</v>
      </c>
      <c r="C164" s="31" t="s">
        <v>113</v>
      </c>
      <c r="D164" s="21" t="s">
        <v>115</v>
      </c>
      <c r="E164" s="139" t="s">
        <v>112</v>
      </c>
      <c r="F164" s="34">
        <v>10000</v>
      </c>
      <c r="G164" s="34">
        <v>10000</v>
      </c>
    </row>
    <row r="165" spans="1:7" ht="21.75" customHeight="1" hidden="1">
      <c r="A165" s="29" t="s">
        <v>219</v>
      </c>
      <c r="B165" s="29" t="s">
        <v>216</v>
      </c>
      <c r="C165" s="17" t="s">
        <v>274</v>
      </c>
      <c r="D165" s="17"/>
      <c r="E165" s="62" t="s">
        <v>391</v>
      </c>
      <c r="F165" s="33">
        <f>F166+F169+F172</f>
        <v>0</v>
      </c>
      <c r="G165" s="33">
        <f>G166+G169+G172</f>
        <v>0</v>
      </c>
    </row>
    <row r="166" spans="1:7" ht="46.5" customHeight="1" hidden="1">
      <c r="A166" s="29" t="s">
        <v>219</v>
      </c>
      <c r="B166" s="29" t="s">
        <v>216</v>
      </c>
      <c r="C166" s="17" t="s">
        <v>273</v>
      </c>
      <c r="D166" s="17"/>
      <c r="E166" s="62" t="s">
        <v>392</v>
      </c>
      <c r="F166" s="33">
        <f>F168</f>
        <v>0</v>
      </c>
      <c r="G166" s="33">
        <f>G168</f>
        <v>0</v>
      </c>
    </row>
    <row r="167" spans="1:7" ht="21.75" customHeight="1" hidden="1">
      <c r="A167" s="23" t="s">
        <v>219</v>
      </c>
      <c r="B167" s="23" t="s">
        <v>216</v>
      </c>
      <c r="C167" s="21" t="s">
        <v>273</v>
      </c>
      <c r="D167" s="21" t="s">
        <v>102</v>
      </c>
      <c r="E167" s="63" t="s">
        <v>101</v>
      </c>
      <c r="F167" s="34">
        <f>F168</f>
        <v>0</v>
      </c>
      <c r="G167" s="34">
        <f>G168</f>
        <v>0</v>
      </c>
    </row>
    <row r="168" spans="1:7" ht="40.5" customHeight="1" hidden="1">
      <c r="A168" s="23" t="s">
        <v>219</v>
      </c>
      <c r="B168" s="23" t="s">
        <v>216</v>
      </c>
      <c r="C168" s="21" t="s">
        <v>273</v>
      </c>
      <c r="D168" s="21" t="s">
        <v>91</v>
      </c>
      <c r="E168" s="99" t="s">
        <v>90</v>
      </c>
      <c r="F168" s="34">
        <v>0</v>
      </c>
      <c r="G168" s="34">
        <v>0</v>
      </c>
    </row>
    <row r="169" spans="1:7" ht="38.25" hidden="1">
      <c r="A169" s="29" t="s">
        <v>219</v>
      </c>
      <c r="B169" s="17" t="s">
        <v>216</v>
      </c>
      <c r="C169" s="17" t="s">
        <v>285</v>
      </c>
      <c r="D169" s="17"/>
      <c r="E169" s="62" t="s">
        <v>393</v>
      </c>
      <c r="F169" s="33">
        <f>F171</f>
        <v>0</v>
      </c>
      <c r="G169" s="33">
        <f>G171</f>
        <v>0</v>
      </c>
    </row>
    <row r="170" spans="1:7" ht="15.75" hidden="1">
      <c r="A170" s="23" t="s">
        <v>219</v>
      </c>
      <c r="B170" s="21" t="s">
        <v>216</v>
      </c>
      <c r="C170" s="21" t="s">
        <v>285</v>
      </c>
      <c r="D170" s="21" t="s">
        <v>409</v>
      </c>
      <c r="E170" s="63" t="s">
        <v>101</v>
      </c>
      <c r="F170" s="34">
        <f>F171</f>
        <v>0</v>
      </c>
      <c r="G170" s="34">
        <f>G171</f>
        <v>0</v>
      </c>
    </row>
    <row r="171" spans="1:7" ht="41.25" customHeight="1" hidden="1">
      <c r="A171" s="23" t="s">
        <v>219</v>
      </c>
      <c r="B171" s="21" t="s">
        <v>216</v>
      </c>
      <c r="C171" s="21" t="s">
        <v>285</v>
      </c>
      <c r="D171" s="21" t="s">
        <v>91</v>
      </c>
      <c r="E171" s="99" t="s">
        <v>90</v>
      </c>
      <c r="F171" s="34">
        <v>0</v>
      </c>
      <c r="G171" s="34">
        <v>0</v>
      </c>
    </row>
    <row r="172" spans="1:7" ht="22.5" customHeight="1" hidden="1">
      <c r="A172" s="17" t="s">
        <v>219</v>
      </c>
      <c r="B172" s="17" t="s">
        <v>216</v>
      </c>
      <c r="C172" s="29" t="s">
        <v>284</v>
      </c>
      <c r="D172" s="17"/>
      <c r="E172" s="62" t="s">
        <v>200</v>
      </c>
      <c r="F172" s="33">
        <f>F177+F175+F174+F178</f>
        <v>0</v>
      </c>
      <c r="G172" s="33">
        <f>G177+G175+G174+G178</f>
        <v>0</v>
      </c>
    </row>
    <row r="173" spans="1:7" ht="22.5" customHeight="1" hidden="1">
      <c r="A173" s="21" t="s">
        <v>219</v>
      </c>
      <c r="B173" s="21" t="s">
        <v>216</v>
      </c>
      <c r="C173" s="23" t="s">
        <v>284</v>
      </c>
      <c r="D173" s="21" t="s">
        <v>115</v>
      </c>
      <c r="E173" s="139" t="s">
        <v>125</v>
      </c>
      <c r="F173" s="34">
        <f>F174+F175</f>
        <v>0</v>
      </c>
      <c r="G173" s="34">
        <f>G174+G175</f>
        <v>0</v>
      </c>
    </row>
    <row r="174" spans="1:7" ht="13.5" customHeight="1" hidden="1">
      <c r="A174" s="21" t="s">
        <v>219</v>
      </c>
      <c r="B174" s="21" t="s">
        <v>216</v>
      </c>
      <c r="C174" s="23" t="s">
        <v>284</v>
      </c>
      <c r="D174" s="21" t="s">
        <v>104</v>
      </c>
      <c r="E174" s="63" t="s">
        <v>105</v>
      </c>
      <c r="F174" s="34"/>
      <c r="G174" s="34"/>
    </row>
    <row r="175" spans="1:7" ht="29.25" customHeight="1" hidden="1">
      <c r="A175" s="21" t="s">
        <v>219</v>
      </c>
      <c r="B175" s="21" t="s">
        <v>216</v>
      </c>
      <c r="C175" s="23" t="s">
        <v>284</v>
      </c>
      <c r="D175" s="21" t="s">
        <v>404</v>
      </c>
      <c r="E175" s="63" t="s">
        <v>380</v>
      </c>
      <c r="F175" s="34">
        <v>0</v>
      </c>
      <c r="G175" s="34">
        <v>0</v>
      </c>
    </row>
    <row r="176" spans="1:7" ht="29.25" customHeight="1" hidden="1">
      <c r="A176" s="21" t="s">
        <v>219</v>
      </c>
      <c r="B176" s="21" t="s">
        <v>216</v>
      </c>
      <c r="C176" s="23" t="s">
        <v>284</v>
      </c>
      <c r="D176" s="21" t="s">
        <v>102</v>
      </c>
      <c r="E176" s="63" t="s">
        <v>101</v>
      </c>
      <c r="F176" s="34">
        <f>F177+F178</f>
        <v>0</v>
      </c>
      <c r="G176" s="34">
        <f>G177+G178</f>
        <v>0</v>
      </c>
    </row>
    <row r="177" spans="1:7" ht="39.75" customHeight="1" hidden="1">
      <c r="A177" s="21" t="s">
        <v>219</v>
      </c>
      <c r="B177" s="21" t="s">
        <v>216</v>
      </c>
      <c r="C177" s="23" t="s">
        <v>284</v>
      </c>
      <c r="D177" s="21" t="s">
        <v>92</v>
      </c>
      <c r="E177" s="100" t="s">
        <v>93</v>
      </c>
      <c r="F177" s="34">
        <v>0</v>
      </c>
      <c r="G177" s="34">
        <v>0</v>
      </c>
    </row>
    <row r="178" spans="1:7" ht="27.75" customHeight="1" hidden="1">
      <c r="A178" s="21" t="s">
        <v>219</v>
      </c>
      <c r="B178" s="21" t="s">
        <v>216</v>
      </c>
      <c r="C178" s="23" t="s">
        <v>284</v>
      </c>
      <c r="D178" s="21" t="s">
        <v>343</v>
      </c>
      <c r="E178" s="63" t="s">
        <v>465</v>
      </c>
      <c r="F178" s="34">
        <v>0</v>
      </c>
      <c r="G178" s="34">
        <v>0</v>
      </c>
    </row>
    <row r="179" spans="1:7" ht="31.5" customHeight="1" hidden="1">
      <c r="A179" s="17" t="s">
        <v>219</v>
      </c>
      <c r="B179" s="17" t="s">
        <v>216</v>
      </c>
      <c r="C179" s="29" t="s">
        <v>296</v>
      </c>
      <c r="D179" s="17"/>
      <c r="E179" s="62" t="s">
        <v>297</v>
      </c>
      <c r="F179" s="33">
        <f>SUM(F181)</f>
        <v>0</v>
      </c>
      <c r="G179" s="33">
        <f>SUM(G181)</f>
        <v>0</v>
      </c>
    </row>
    <row r="180" spans="1:7" ht="31.5" customHeight="1" hidden="1">
      <c r="A180" s="21" t="s">
        <v>219</v>
      </c>
      <c r="B180" s="21" t="s">
        <v>216</v>
      </c>
      <c r="C180" s="23" t="s">
        <v>296</v>
      </c>
      <c r="D180" s="21" t="s">
        <v>115</v>
      </c>
      <c r="E180" s="139" t="s">
        <v>125</v>
      </c>
      <c r="F180" s="34">
        <f>F181</f>
        <v>0</v>
      </c>
      <c r="G180" s="34">
        <f>G181</f>
        <v>0</v>
      </c>
    </row>
    <row r="181" spans="1:7" ht="29.25" customHeight="1" hidden="1">
      <c r="A181" s="21" t="s">
        <v>219</v>
      </c>
      <c r="B181" s="21" t="s">
        <v>216</v>
      </c>
      <c r="C181" s="23" t="s">
        <v>296</v>
      </c>
      <c r="D181" s="21" t="s">
        <v>104</v>
      </c>
      <c r="E181" s="63" t="s">
        <v>105</v>
      </c>
      <c r="F181" s="34">
        <v>0</v>
      </c>
      <c r="G181" s="34">
        <v>0</v>
      </c>
    </row>
    <row r="182" spans="1:9" ht="19.5" customHeight="1">
      <c r="A182" s="17" t="s">
        <v>219</v>
      </c>
      <c r="B182" s="17" t="s">
        <v>217</v>
      </c>
      <c r="C182" s="17"/>
      <c r="D182" s="17"/>
      <c r="E182" s="62" t="s">
        <v>394</v>
      </c>
      <c r="F182" s="33">
        <f>F183+F186+F190</f>
        <v>263000</v>
      </c>
      <c r="G182" s="33">
        <f>G183+G186+G190</f>
        <v>223000</v>
      </c>
      <c r="H182" s="101"/>
      <c r="I182" s="46"/>
    </row>
    <row r="183" spans="1:7" ht="45.75" customHeight="1">
      <c r="A183" s="17" t="s">
        <v>219</v>
      </c>
      <c r="B183" s="17" t="s">
        <v>217</v>
      </c>
      <c r="C183" s="17" t="s">
        <v>260</v>
      </c>
      <c r="D183" s="17"/>
      <c r="E183" s="167" t="s">
        <v>610</v>
      </c>
      <c r="F183" s="33">
        <f>F184</f>
        <v>5000</v>
      </c>
      <c r="G183" s="33">
        <f>G184</f>
        <v>0</v>
      </c>
    </row>
    <row r="184" spans="1:7" ht="25.5">
      <c r="A184" s="17" t="s">
        <v>271</v>
      </c>
      <c r="B184" s="17" t="s">
        <v>217</v>
      </c>
      <c r="C184" s="17" t="s">
        <v>258</v>
      </c>
      <c r="D184" s="17"/>
      <c r="E184" s="62" t="s">
        <v>272</v>
      </c>
      <c r="F184" s="33">
        <f>F185</f>
        <v>5000</v>
      </c>
      <c r="G184" s="33">
        <f>G185</f>
        <v>0</v>
      </c>
    </row>
    <row r="185" spans="1:7" ht="25.5">
      <c r="A185" s="21" t="s">
        <v>219</v>
      </c>
      <c r="B185" s="21" t="s">
        <v>217</v>
      </c>
      <c r="C185" s="21" t="s">
        <v>257</v>
      </c>
      <c r="D185" s="21" t="s">
        <v>115</v>
      </c>
      <c r="E185" s="139" t="s">
        <v>125</v>
      </c>
      <c r="F185" s="34">
        <v>5000</v>
      </c>
      <c r="G185" s="34">
        <v>0</v>
      </c>
    </row>
    <row r="186" spans="1:7" ht="42.75" customHeight="1">
      <c r="A186" s="17" t="s">
        <v>219</v>
      </c>
      <c r="B186" s="17" t="s">
        <v>217</v>
      </c>
      <c r="C186" s="17" t="s">
        <v>268</v>
      </c>
      <c r="D186" s="17"/>
      <c r="E186" s="123" t="s">
        <v>597</v>
      </c>
      <c r="F186" s="33">
        <f aca="true" t="shared" si="12" ref="F186:G188">F187</f>
        <v>50000</v>
      </c>
      <c r="G186" s="33">
        <f t="shared" si="12"/>
        <v>0</v>
      </c>
    </row>
    <row r="187" spans="1:7" ht="30" customHeight="1">
      <c r="A187" s="17" t="s">
        <v>219</v>
      </c>
      <c r="B187" s="17" t="s">
        <v>217</v>
      </c>
      <c r="C187" s="17" t="s">
        <v>269</v>
      </c>
      <c r="D187" s="17"/>
      <c r="E187" s="123" t="s">
        <v>270</v>
      </c>
      <c r="F187" s="33">
        <f t="shared" si="12"/>
        <v>50000</v>
      </c>
      <c r="G187" s="33">
        <f t="shared" si="12"/>
        <v>0</v>
      </c>
    </row>
    <row r="188" spans="1:7" ht="24" customHeight="1">
      <c r="A188" s="17" t="s">
        <v>219</v>
      </c>
      <c r="B188" s="17" t="s">
        <v>217</v>
      </c>
      <c r="C188" s="17" t="s">
        <v>486</v>
      </c>
      <c r="D188" s="17"/>
      <c r="E188" s="62" t="s">
        <v>395</v>
      </c>
      <c r="F188" s="33">
        <f t="shared" si="12"/>
        <v>50000</v>
      </c>
      <c r="G188" s="33">
        <f t="shared" si="12"/>
        <v>0</v>
      </c>
    </row>
    <row r="189" spans="1:7" ht="29.25" customHeight="1">
      <c r="A189" s="21" t="s">
        <v>219</v>
      </c>
      <c r="B189" s="21" t="s">
        <v>217</v>
      </c>
      <c r="C189" s="21" t="s">
        <v>486</v>
      </c>
      <c r="D189" s="21" t="s">
        <v>115</v>
      </c>
      <c r="E189" s="139" t="s">
        <v>125</v>
      </c>
      <c r="F189" s="34">
        <v>50000</v>
      </c>
      <c r="G189" s="34">
        <v>0</v>
      </c>
    </row>
    <row r="190" spans="1:7" ht="42.75" customHeight="1">
      <c r="A190" s="17" t="s">
        <v>219</v>
      </c>
      <c r="B190" s="17" t="s">
        <v>217</v>
      </c>
      <c r="C190" s="17" t="s">
        <v>250</v>
      </c>
      <c r="D190" s="17"/>
      <c r="E190" s="62" t="s">
        <v>375</v>
      </c>
      <c r="F190" s="33">
        <f>F191</f>
        <v>208000</v>
      </c>
      <c r="G190" s="33">
        <f>G191</f>
        <v>223000</v>
      </c>
    </row>
    <row r="191" spans="1:7" ht="18.75" customHeight="1">
      <c r="A191" s="17" t="s">
        <v>219</v>
      </c>
      <c r="B191" s="17" t="s">
        <v>217</v>
      </c>
      <c r="C191" s="17" t="s">
        <v>275</v>
      </c>
      <c r="D191" s="17"/>
      <c r="E191" s="62" t="s">
        <v>200</v>
      </c>
      <c r="F191" s="33">
        <f>F192</f>
        <v>208000</v>
      </c>
      <c r="G191" s="33">
        <f>G192</f>
        <v>223000</v>
      </c>
    </row>
    <row r="192" spans="1:7" ht="22.5" customHeight="1">
      <c r="A192" s="17" t="s">
        <v>219</v>
      </c>
      <c r="B192" s="17" t="s">
        <v>217</v>
      </c>
      <c r="C192" s="17" t="s">
        <v>291</v>
      </c>
      <c r="D192" s="17"/>
      <c r="E192" s="62" t="s">
        <v>394</v>
      </c>
      <c r="F192" s="33">
        <f>F193+F195+F197+F199+F201</f>
        <v>208000</v>
      </c>
      <c r="G192" s="33">
        <f>G193+G195+G197+G199+G201</f>
        <v>223000</v>
      </c>
    </row>
    <row r="193" spans="1:7" ht="21.75" customHeight="1">
      <c r="A193" s="17" t="s">
        <v>219</v>
      </c>
      <c r="B193" s="17" t="s">
        <v>217</v>
      </c>
      <c r="C193" s="17" t="s">
        <v>289</v>
      </c>
      <c r="D193" s="17"/>
      <c r="E193" s="62" t="s">
        <v>396</v>
      </c>
      <c r="F193" s="33">
        <f>F194</f>
        <v>41000</v>
      </c>
      <c r="G193" s="33">
        <f>G194</f>
        <v>41000</v>
      </c>
    </row>
    <row r="194" spans="1:7" ht="30.75" customHeight="1">
      <c r="A194" s="51" t="s">
        <v>219</v>
      </c>
      <c r="B194" s="51" t="s">
        <v>217</v>
      </c>
      <c r="C194" s="51" t="s">
        <v>289</v>
      </c>
      <c r="D194" s="51" t="s">
        <v>115</v>
      </c>
      <c r="E194" s="139" t="s">
        <v>125</v>
      </c>
      <c r="F194" s="34">
        <v>41000</v>
      </c>
      <c r="G194" s="34">
        <v>41000</v>
      </c>
    </row>
    <row r="195" spans="1:7" ht="45" customHeight="1">
      <c r="A195" s="17" t="s">
        <v>219</v>
      </c>
      <c r="B195" s="17" t="s">
        <v>217</v>
      </c>
      <c r="C195" s="29" t="s">
        <v>290</v>
      </c>
      <c r="D195" s="17"/>
      <c r="E195" s="62" t="s">
        <v>397</v>
      </c>
      <c r="F195" s="33">
        <f>F196</f>
        <v>10000</v>
      </c>
      <c r="G195" s="33">
        <f>G196</f>
        <v>10000</v>
      </c>
    </row>
    <row r="196" spans="1:7" ht="30" customHeight="1">
      <c r="A196" s="21" t="s">
        <v>219</v>
      </c>
      <c r="B196" s="21" t="s">
        <v>217</v>
      </c>
      <c r="C196" s="23" t="s">
        <v>290</v>
      </c>
      <c r="D196" s="21" t="s">
        <v>115</v>
      </c>
      <c r="E196" s="139" t="s">
        <v>125</v>
      </c>
      <c r="F196" s="34">
        <v>10000</v>
      </c>
      <c r="G196" s="34">
        <v>10000</v>
      </c>
    </row>
    <row r="197" spans="1:7" ht="19.5" customHeight="1">
      <c r="A197" s="17" t="s">
        <v>219</v>
      </c>
      <c r="B197" s="17" t="s">
        <v>217</v>
      </c>
      <c r="C197" s="17" t="s">
        <v>288</v>
      </c>
      <c r="D197" s="17"/>
      <c r="E197" s="62" t="s">
        <v>202</v>
      </c>
      <c r="F197" s="33">
        <f>F198</f>
        <v>1000</v>
      </c>
      <c r="G197" s="33">
        <f>G198</f>
        <v>1000</v>
      </c>
    </row>
    <row r="198" spans="1:7" ht="27" customHeight="1">
      <c r="A198" s="21" t="s">
        <v>219</v>
      </c>
      <c r="B198" s="21" t="s">
        <v>217</v>
      </c>
      <c r="C198" s="21" t="s">
        <v>288</v>
      </c>
      <c r="D198" s="21" t="s">
        <v>115</v>
      </c>
      <c r="E198" s="139" t="s">
        <v>125</v>
      </c>
      <c r="F198" s="34">
        <v>1000</v>
      </c>
      <c r="G198" s="34">
        <v>1000</v>
      </c>
    </row>
    <row r="199" spans="1:7" ht="18.75" customHeight="1">
      <c r="A199" s="17" t="s">
        <v>219</v>
      </c>
      <c r="B199" s="17" t="s">
        <v>217</v>
      </c>
      <c r="C199" s="17" t="s">
        <v>287</v>
      </c>
      <c r="D199" s="17"/>
      <c r="E199" s="62" t="s">
        <v>203</v>
      </c>
      <c r="F199" s="33">
        <f>F200</f>
        <v>10000</v>
      </c>
      <c r="G199" s="33">
        <f>G200</f>
        <v>25000</v>
      </c>
    </row>
    <row r="200" spans="1:7" ht="18.75" customHeight="1">
      <c r="A200" s="21" t="s">
        <v>219</v>
      </c>
      <c r="B200" s="21" t="s">
        <v>217</v>
      </c>
      <c r="C200" s="21" t="s">
        <v>287</v>
      </c>
      <c r="D200" s="21" t="s">
        <v>115</v>
      </c>
      <c r="E200" s="139" t="s">
        <v>125</v>
      </c>
      <c r="F200" s="34">
        <v>10000</v>
      </c>
      <c r="G200" s="34">
        <v>25000</v>
      </c>
    </row>
    <row r="201" spans="1:7" ht="31.5" customHeight="1">
      <c r="A201" s="17" t="s">
        <v>219</v>
      </c>
      <c r="B201" s="17" t="s">
        <v>217</v>
      </c>
      <c r="C201" s="17" t="s">
        <v>286</v>
      </c>
      <c r="D201" s="17"/>
      <c r="E201" s="62" t="s">
        <v>204</v>
      </c>
      <c r="F201" s="33">
        <f>F202+F203</f>
        <v>146000</v>
      </c>
      <c r="G201" s="33">
        <f>G202+G203</f>
        <v>146000</v>
      </c>
    </row>
    <row r="202" spans="1:7" ht="31.5" customHeight="1">
      <c r="A202" s="21" t="s">
        <v>219</v>
      </c>
      <c r="B202" s="21" t="s">
        <v>217</v>
      </c>
      <c r="C202" s="21" t="s">
        <v>286</v>
      </c>
      <c r="D202" s="21" t="s">
        <v>115</v>
      </c>
      <c r="E202" s="139" t="s">
        <v>125</v>
      </c>
      <c r="F202" s="34">
        <v>130000</v>
      </c>
      <c r="G202" s="34">
        <v>130000</v>
      </c>
    </row>
    <row r="203" spans="1:7" ht="30.75" customHeight="1">
      <c r="A203" s="21" t="s">
        <v>219</v>
      </c>
      <c r="B203" s="21" t="s">
        <v>217</v>
      </c>
      <c r="C203" s="21" t="s">
        <v>286</v>
      </c>
      <c r="D203" s="21" t="s">
        <v>102</v>
      </c>
      <c r="E203" s="63" t="s">
        <v>101</v>
      </c>
      <c r="F203" s="34">
        <f>F204</f>
        <v>16000</v>
      </c>
      <c r="G203" s="34">
        <f>G204</f>
        <v>16000</v>
      </c>
    </row>
    <row r="204" spans="1:7" ht="30.75" customHeight="1">
      <c r="A204" s="21" t="s">
        <v>219</v>
      </c>
      <c r="B204" s="21" t="s">
        <v>217</v>
      </c>
      <c r="C204" s="21" t="s">
        <v>286</v>
      </c>
      <c r="D204" s="21" t="s">
        <v>119</v>
      </c>
      <c r="E204" s="63" t="s">
        <v>127</v>
      </c>
      <c r="F204" s="34">
        <v>16000</v>
      </c>
      <c r="G204" s="34">
        <v>16000</v>
      </c>
    </row>
    <row r="205" spans="1:7" ht="19.5" customHeight="1">
      <c r="A205" s="68" t="s">
        <v>220</v>
      </c>
      <c r="B205" s="68"/>
      <c r="C205" s="68"/>
      <c r="D205" s="68"/>
      <c r="E205" s="69" t="s">
        <v>205</v>
      </c>
      <c r="F205" s="70">
        <f>F206</f>
        <v>20000</v>
      </c>
      <c r="G205" s="70">
        <f>G206</f>
        <v>0</v>
      </c>
    </row>
    <row r="206" spans="1:7" ht="19.5" customHeight="1">
      <c r="A206" s="17" t="s">
        <v>220</v>
      </c>
      <c r="B206" s="17" t="s">
        <v>220</v>
      </c>
      <c r="C206" s="17"/>
      <c r="D206" s="17"/>
      <c r="E206" s="62" t="s">
        <v>206</v>
      </c>
      <c r="F206" s="33">
        <f>F207+F211</f>
        <v>20000</v>
      </c>
      <c r="G206" s="33">
        <f>G207+G211</f>
        <v>0</v>
      </c>
    </row>
    <row r="207" spans="1:7" ht="39.75" customHeight="1">
      <c r="A207" s="17" t="s">
        <v>220</v>
      </c>
      <c r="B207" s="17" t="s">
        <v>220</v>
      </c>
      <c r="C207" s="17" t="s">
        <v>254</v>
      </c>
      <c r="D207" s="17"/>
      <c r="E207" s="123" t="s">
        <v>600</v>
      </c>
      <c r="F207" s="33">
        <f aca="true" t="shared" si="13" ref="F207:G209">F208</f>
        <v>15000</v>
      </c>
      <c r="G207" s="33">
        <f t="shared" si="13"/>
        <v>0</v>
      </c>
    </row>
    <row r="208" spans="1:7" ht="30" customHeight="1">
      <c r="A208" s="17" t="s">
        <v>220</v>
      </c>
      <c r="B208" s="17" t="s">
        <v>220</v>
      </c>
      <c r="C208" s="17" t="s">
        <v>255</v>
      </c>
      <c r="D208" s="17"/>
      <c r="E208" s="123" t="s">
        <v>256</v>
      </c>
      <c r="F208" s="33">
        <f t="shared" si="13"/>
        <v>15000</v>
      </c>
      <c r="G208" s="33">
        <f t="shared" si="13"/>
        <v>0</v>
      </c>
    </row>
    <row r="209" spans="1:7" ht="33.75" customHeight="1">
      <c r="A209" s="17" t="s">
        <v>220</v>
      </c>
      <c r="B209" s="17" t="s">
        <v>220</v>
      </c>
      <c r="C209" s="17" t="s">
        <v>253</v>
      </c>
      <c r="D209" s="17"/>
      <c r="E209" s="62" t="s">
        <v>193</v>
      </c>
      <c r="F209" s="33">
        <f t="shared" si="13"/>
        <v>15000</v>
      </c>
      <c r="G209" s="33">
        <f t="shared" si="13"/>
        <v>0</v>
      </c>
    </row>
    <row r="210" spans="1:7" ht="33.75" customHeight="1">
      <c r="A210" s="21" t="s">
        <v>220</v>
      </c>
      <c r="B210" s="21" t="s">
        <v>220</v>
      </c>
      <c r="C210" s="21" t="s">
        <v>253</v>
      </c>
      <c r="D210" s="21" t="s">
        <v>115</v>
      </c>
      <c r="E210" s="139" t="s">
        <v>125</v>
      </c>
      <c r="F210" s="34">
        <v>15000</v>
      </c>
      <c r="G210" s="34">
        <v>0</v>
      </c>
    </row>
    <row r="211" spans="1:7" ht="55.5" customHeight="1">
      <c r="A211" s="17" t="s">
        <v>220</v>
      </c>
      <c r="B211" s="17" t="s">
        <v>220</v>
      </c>
      <c r="C211" s="17" t="s">
        <v>260</v>
      </c>
      <c r="D211" s="17"/>
      <c r="E211" s="167" t="s">
        <v>598</v>
      </c>
      <c r="F211" s="33">
        <f aca="true" t="shared" si="14" ref="F211:G213">F212</f>
        <v>5000</v>
      </c>
      <c r="G211" s="33">
        <f t="shared" si="14"/>
        <v>0</v>
      </c>
    </row>
    <row r="212" spans="1:7" ht="29.25" customHeight="1">
      <c r="A212" s="17" t="s">
        <v>220</v>
      </c>
      <c r="B212" s="17" t="s">
        <v>220</v>
      </c>
      <c r="C212" s="17" t="s">
        <v>258</v>
      </c>
      <c r="D212" s="17"/>
      <c r="E212" s="62" t="s">
        <v>259</v>
      </c>
      <c r="F212" s="33">
        <f t="shared" si="14"/>
        <v>5000</v>
      </c>
      <c r="G212" s="33">
        <f t="shared" si="14"/>
        <v>0</v>
      </c>
    </row>
    <row r="213" spans="1:7" ht="31.5" customHeight="1">
      <c r="A213" s="17" t="s">
        <v>220</v>
      </c>
      <c r="B213" s="17" t="s">
        <v>220</v>
      </c>
      <c r="C213" s="17" t="s">
        <v>257</v>
      </c>
      <c r="D213" s="17"/>
      <c r="E213" s="62" t="s">
        <v>382</v>
      </c>
      <c r="F213" s="33">
        <f t="shared" si="14"/>
        <v>5000</v>
      </c>
      <c r="G213" s="33">
        <f t="shared" si="14"/>
        <v>0</v>
      </c>
    </row>
    <row r="214" spans="1:7" ht="31.5" customHeight="1">
      <c r="A214" s="21" t="s">
        <v>220</v>
      </c>
      <c r="B214" s="21" t="s">
        <v>220</v>
      </c>
      <c r="C214" s="21" t="s">
        <v>257</v>
      </c>
      <c r="D214" s="21" t="s">
        <v>115</v>
      </c>
      <c r="E214" s="139" t="s">
        <v>125</v>
      </c>
      <c r="F214" s="34">
        <v>5000</v>
      </c>
      <c r="G214" s="34">
        <v>0</v>
      </c>
    </row>
    <row r="215" spans="1:7" ht="32.25" customHeight="1">
      <c r="A215" s="68" t="s">
        <v>221</v>
      </c>
      <c r="B215" s="68"/>
      <c r="C215" s="68"/>
      <c r="D215" s="68"/>
      <c r="E215" s="69" t="s">
        <v>207</v>
      </c>
      <c r="F215" s="70">
        <f>F216+F225</f>
        <v>1519829</v>
      </c>
      <c r="G215" s="70">
        <f>G216+G225</f>
        <v>1525800</v>
      </c>
    </row>
    <row r="216" spans="1:7" ht="20.25" customHeight="1">
      <c r="A216" s="17" t="s">
        <v>221</v>
      </c>
      <c r="B216" s="17" t="s">
        <v>214</v>
      </c>
      <c r="C216" s="17"/>
      <c r="D216" s="17"/>
      <c r="E216" s="62" t="s">
        <v>208</v>
      </c>
      <c r="F216" s="33">
        <f aca="true" t="shared" si="15" ref="F216:G218">F217</f>
        <v>586100</v>
      </c>
      <c r="G216" s="33">
        <f t="shared" si="15"/>
        <v>583100</v>
      </c>
    </row>
    <row r="217" spans="1:7" ht="39" customHeight="1">
      <c r="A217" s="17" t="s">
        <v>221</v>
      </c>
      <c r="B217" s="17" t="s">
        <v>214</v>
      </c>
      <c r="C217" s="17" t="s">
        <v>250</v>
      </c>
      <c r="D217" s="17"/>
      <c r="E217" s="62" t="s">
        <v>375</v>
      </c>
      <c r="F217" s="33">
        <f t="shared" si="15"/>
        <v>586100</v>
      </c>
      <c r="G217" s="33">
        <f t="shared" si="15"/>
        <v>583100</v>
      </c>
    </row>
    <row r="218" spans="1:7" ht="39.75" customHeight="1">
      <c r="A218" s="17" t="s">
        <v>221</v>
      </c>
      <c r="B218" s="17" t="s">
        <v>214</v>
      </c>
      <c r="C218" s="17" t="s">
        <v>249</v>
      </c>
      <c r="D218" s="17"/>
      <c r="E218" s="62" t="s">
        <v>378</v>
      </c>
      <c r="F218" s="33">
        <f t="shared" si="15"/>
        <v>586100</v>
      </c>
      <c r="G218" s="33">
        <f t="shared" si="15"/>
        <v>583100</v>
      </c>
    </row>
    <row r="219" spans="1:7" ht="29.25" customHeight="1">
      <c r="A219" s="17" t="s">
        <v>221</v>
      </c>
      <c r="B219" s="17" t="s">
        <v>214</v>
      </c>
      <c r="C219" s="17" t="s">
        <v>251</v>
      </c>
      <c r="D219" s="17"/>
      <c r="E219" s="62" t="s">
        <v>398</v>
      </c>
      <c r="F219" s="33">
        <f>F220+F221+F222+F224</f>
        <v>586100</v>
      </c>
      <c r="G219" s="33">
        <f>G220+G221+G222+G224</f>
        <v>583100</v>
      </c>
    </row>
    <row r="220" spans="1:7" ht="29.25" customHeight="1">
      <c r="A220" s="21" t="s">
        <v>221</v>
      </c>
      <c r="B220" s="21" t="s">
        <v>214</v>
      </c>
      <c r="C220" s="21" t="s">
        <v>251</v>
      </c>
      <c r="D220" s="21" t="s">
        <v>124</v>
      </c>
      <c r="E220" s="63" t="s">
        <v>131</v>
      </c>
      <c r="F220" s="34">
        <v>453800</v>
      </c>
      <c r="G220" s="34">
        <v>453800</v>
      </c>
    </row>
    <row r="221" spans="1:7" ht="29.25" customHeight="1">
      <c r="A221" s="21" t="s">
        <v>221</v>
      </c>
      <c r="B221" s="21" t="s">
        <v>214</v>
      </c>
      <c r="C221" s="21" t="s">
        <v>251</v>
      </c>
      <c r="D221" s="21" t="s">
        <v>115</v>
      </c>
      <c r="E221" s="139" t="s">
        <v>125</v>
      </c>
      <c r="F221" s="34">
        <v>127300</v>
      </c>
      <c r="G221" s="34">
        <v>124300</v>
      </c>
    </row>
    <row r="222" spans="1:7" ht="30.75" customHeight="1">
      <c r="A222" s="21" t="s">
        <v>221</v>
      </c>
      <c r="B222" s="21" t="s">
        <v>214</v>
      </c>
      <c r="C222" s="21" t="s">
        <v>251</v>
      </c>
      <c r="D222" s="21" t="s">
        <v>119</v>
      </c>
      <c r="E222" s="63" t="s">
        <v>127</v>
      </c>
      <c r="F222" s="34">
        <v>0</v>
      </c>
      <c r="G222" s="34">
        <v>0</v>
      </c>
    </row>
    <row r="223" spans="1:7" ht="28.5" customHeight="1">
      <c r="A223" s="21" t="s">
        <v>221</v>
      </c>
      <c r="B223" s="21" t="s">
        <v>214</v>
      </c>
      <c r="C223" s="21" t="s">
        <v>251</v>
      </c>
      <c r="D223" s="21" t="s">
        <v>120</v>
      </c>
      <c r="E223" s="63" t="s">
        <v>126</v>
      </c>
      <c r="F223" s="34">
        <f>F224</f>
        <v>5000</v>
      </c>
      <c r="G223" s="34">
        <f>G224</f>
        <v>5000</v>
      </c>
    </row>
    <row r="224" spans="1:8" ht="18" customHeight="1">
      <c r="A224" s="21" t="s">
        <v>221</v>
      </c>
      <c r="B224" s="21" t="s">
        <v>214</v>
      </c>
      <c r="C224" s="21" t="s">
        <v>251</v>
      </c>
      <c r="D224" s="21" t="s">
        <v>405</v>
      </c>
      <c r="E224" s="63" t="s">
        <v>381</v>
      </c>
      <c r="F224" s="34">
        <v>5000</v>
      </c>
      <c r="G224" s="34">
        <v>5000</v>
      </c>
      <c r="H224" s="101"/>
    </row>
    <row r="225" spans="1:8" s="25" customFormat="1" ht="24.75" customHeight="1">
      <c r="A225" s="17" t="s">
        <v>221</v>
      </c>
      <c r="B225" s="17" t="s">
        <v>218</v>
      </c>
      <c r="C225" s="17"/>
      <c r="D225" s="17"/>
      <c r="E225" s="62" t="s">
        <v>209</v>
      </c>
      <c r="F225" s="33">
        <f>F226</f>
        <v>933729</v>
      </c>
      <c r="G225" s="33">
        <f>G226</f>
        <v>942700</v>
      </c>
      <c r="H225" s="119"/>
    </row>
    <row r="226" spans="1:8" s="25" customFormat="1" ht="40.5" customHeight="1">
      <c r="A226" s="17" t="s">
        <v>221</v>
      </c>
      <c r="B226" s="17" t="s">
        <v>218</v>
      </c>
      <c r="C226" s="17" t="s">
        <v>250</v>
      </c>
      <c r="D226" s="17"/>
      <c r="E226" s="62" t="s">
        <v>375</v>
      </c>
      <c r="F226" s="33">
        <f>F227</f>
        <v>933729</v>
      </c>
      <c r="G226" s="33">
        <f>G227</f>
        <v>942700</v>
      </c>
      <c r="H226" s="119"/>
    </row>
    <row r="227" spans="1:8" ht="42.75" customHeight="1">
      <c r="A227" s="17" t="s">
        <v>221</v>
      </c>
      <c r="B227" s="17" t="s">
        <v>218</v>
      </c>
      <c r="C227" s="17" t="s">
        <v>249</v>
      </c>
      <c r="D227" s="17"/>
      <c r="E227" s="62" t="s">
        <v>378</v>
      </c>
      <c r="F227" s="33">
        <f>F228+F236</f>
        <v>933729</v>
      </c>
      <c r="G227" s="33">
        <f>G228+G236</f>
        <v>942700</v>
      </c>
      <c r="H227" s="121"/>
    </row>
    <row r="228" spans="1:7" ht="0.75" customHeight="1" hidden="1">
      <c r="A228" s="17" t="s">
        <v>221</v>
      </c>
      <c r="B228" s="17" t="s">
        <v>218</v>
      </c>
      <c r="C228" s="17" t="s">
        <v>248</v>
      </c>
      <c r="D228" s="17"/>
      <c r="E228" s="62" t="s">
        <v>418</v>
      </c>
      <c r="F228" s="33">
        <f>F230+F231+F235+F233</f>
        <v>0</v>
      </c>
      <c r="G228" s="33">
        <f>G230+G231+G235+G233</f>
        <v>0</v>
      </c>
    </row>
    <row r="229" spans="1:7" ht="28.5" customHeight="1" hidden="1">
      <c r="A229" s="21" t="s">
        <v>221</v>
      </c>
      <c r="B229" s="21" t="s">
        <v>218</v>
      </c>
      <c r="C229" s="21" t="s">
        <v>248</v>
      </c>
      <c r="D229" s="21" t="s">
        <v>124</v>
      </c>
      <c r="E229" s="63" t="s">
        <v>131</v>
      </c>
      <c r="F229" s="34">
        <f>F230+F231</f>
        <v>0</v>
      </c>
      <c r="G229" s="34">
        <f>G230+G231</f>
        <v>0</v>
      </c>
    </row>
    <row r="230" spans="1:7" ht="20.25" customHeight="1" hidden="1">
      <c r="A230" s="21" t="s">
        <v>221</v>
      </c>
      <c r="B230" s="21" t="s">
        <v>218</v>
      </c>
      <c r="C230" s="21" t="s">
        <v>248</v>
      </c>
      <c r="D230" s="21" t="s">
        <v>410</v>
      </c>
      <c r="E230" s="22" t="s">
        <v>22</v>
      </c>
      <c r="F230" s="34">
        <v>0</v>
      </c>
      <c r="G230" s="34">
        <v>0</v>
      </c>
    </row>
    <row r="231" spans="1:8" s="25" customFormat="1" ht="27.75" customHeight="1" hidden="1">
      <c r="A231" s="21" t="s">
        <v>221</v>
      </c>
      <c r="B231" s="21" t="s">
        <v>218</v>
      </c>
      <c r="C231" s="21" t="s">
        <v>248</v>
      </c>
      <c r="D231" s="21" t="s">
        <v>321</v>
      </c>
      <c r="E231" s="63" t="s">
        <v>294</v>
      </c>
      <c r="F231" s="34">
        <v>0</v>
      </c>
      <c r="G231" s="34">
        <v>0</v>
      </c>
      <c r="H231" s="119"/>
    </row>
    <row r="232" spans="1:8" s="25" customFormat="1" ht="27.75" customHeight="1" hidden="1">
      <c r="A232" s="21" t="s">
        <v>221</v>
      </c>
      <c r="B232" s="21" t="s">
        <v>218</v>
      </c>
      <c r="C232" s="21" t="s">
        <v>248</v>
      </c>
      <c r="D232" s="21" t="s">
        <v>115</v>
      </c>
      <c r="E232" s="139" t="s">
        <v>125</v>
      </c>
      <c r="F232" s="34">
        <f>F233</f>
        <v>0</v>
      </c>
      <c r="G232" s="34">
        <f>G233</f>
        <v>0</v>
      </c>
      <c r="H232" s="119"/>
    </row>
    <row r="233" spans="1:7" ht="27.75" customHeight="1" hidden="1">
      <c r="A233" s="21" t="s">
        <v>221</v>
      </c>
      <c r="B233" s="21" t="s">
        <v>218</v>
      </c>
      <c r="C233" s="21" t="s">
        <v>248</v>
      </c>
      <c r="D233" s="21" t="s">
        <v>404</v>
      </c>
      <c r="E233" s="63" t="s">
        <v>399</v>
      </c>
      <c r="F233" s="34">
        <v>0</v>
      </c>
      <c r="G233" s="34">
        <v>0</v>
      </c>
    </row>
    <row r="234" spans="1:7" ht="27.75" customHeight="1" hidden="1">
      <c r="A234" s="21" t="s">
        <v>221</v>
      </c>
      <c r="B234" s="21" t="s">
        <v>218</v>
      </c>
      <c r="C234" s="21" t="s">
        <v>248</v>
      </c>
      <c r="D234" s="21" t="s">
        <v>119</v>
      </c>
      <c r="E234" s="63" t="s">
        <v>127</v>
      </c>
      <c r="F234" s="34">
        <f>F235</f>
        <v>0</v>
      </c>
      <c r="G234" s="34">
        <f>G235</f>
        <v>0</v>
      </c>
    </row>
    <row r="235" spans="1:7" ht="28.5" customHeight="1" hidden="1">
      <c r="A235" s="21" t="s">
        <v>221</v>
      </c>
      <c r="B235" s="21" t="s">
        <v>218</v>
      </c>
      <c r="C235" s="21" t="s">
        <v>248</v>
      </c>
      <c r="D235" s="21" t="s">
        <v>343</v>
      </c>
      <c r="E235" s="63" t="s">
        <v>465</v>
      </c>
      <c r="F235" s="34">
        <v>0</v>
      </c>
      <c r="G235" s="34">
        <v>0</v>
      </c>
    </row>
    <row r="236" spans="1:7" ht="54" customHeight="1">
      <c r="A236" s="17" t="s">
        <v>221</v>
      </c>
      <c r="B236" s="17" t="s">
        <v>218</v>
      </c>
      <c r="C236" s="17" t="s">
        <v>247</v>
      </c>
      <c r="D236" s="17"/>
      <c r="E236" s="62" t="s">
        <v>246</v>
      </c>
      <c r="F236" s="33">
        <f>F237+F238+F239</f>
        <v>933729</v>
      </c>
      <c r="G236" s="33">
        <f>G237+G238+G239</f>
        <v>942700</v>
      </c>
    </row>
    <row r="237" spans="1:7" ht="27" customHeight="1">
      <c r="A237" s="21" t="s">
        <v>221</v>
      </c>
      <c r="B237" s="21" t="s">
        <v>218</v>
      </c>
      <c r="C237" s="21" t="s">
        <v>247</v>
      </c>
      <c r="D237" s="21" t="s">
        <v>118</v>
      </c>
      <c r="E237" s="139" t="s">
        <v>122</v>
      </c>
      <c r="F237" s="34">
        <v>718700</v>
      </c>
      <c r="G237" s="34">
        <v>718700</v>
      </c>
    </row>
    <row r="238" spans="1:7" ht="45.75" customHeight="1">
      <c r="A238" s="23" t="s">
        <v>221</v>
      </c>
      <c r="B238" s="23" t="s">
        <v>218</v>
      </c>
      <c r="C238" s="21" t="s">
        <v>247</v>
      </c>
      <c r="D238" s="21" t="s">
        <v>115</v>
      </c>
      <c r="E238" s="139" t="s">
        <v>125</v>
      </c>
      <c r="F238" s="34">
        <v>209000</v>
      </c>
      <c r="G238" s="34">
        <v>218000</v>
      </c>
    </row>
    <row r="239" spans="1:7" ht="45.75" customHeight="1">
      <c r="A239" s="23" t="s">
        <v>221</v>
      </c>
      <c r="B239" s="23" t="s">
        <v>218</v>
      </c>
      <c r="C239" s="21" t="s">
        <v>247</v>
      </c>
      <c r="D239" s="21" t="s">
        <v>120</v>
      </c>
      <c r="E239" s="63" t="s">
        <v>126</v>
      </c>
      <c r="F239" s="34">
        <v>6029</v>
      </c>
      <c r="G239" s="34">
        <v>6000</v>
      </c>
    </row>
    <row r="240" spans="1:7" ht="27" customHeight="1">
      <c r="A240" s="68">
        <v>10</v>
      </c>
      <c r="B240" s="68"/>
      <c r="C240" s="68"/>
      <c r="D240" s="68"/>
      <c r="E240" s="69" t="s">
        <v>400</v>
      </c>
      <c r="F240" s="70">
        <f>F241+F247</f>
        <v>395352</v>
      </c>
      <c r="G240" s="70">
        <f>G241+G247</f>
        <v>3000</v>
      </c>
    </row>
    <row r="241" spans="1:8" ht="17.25" customHeight="1">
      <c r="A241" s="17">
        <v>10</v>
      </c>
      <c r="B241" s="17" t="s">
        <v>214</v>
      </c>
      <c r="C241" s="17"/>
      <c r="D241" s="17"/>
      <c r="E241" s="62" t="s">
        <v>210</v>
      </c>
      <c r="F241" s="33">
        <f aca="true" t="shared" si="16" ref="F241:G244">F242</f>
        <v>372352</v>
      </c>
      <c r="G241" s="33">
        <f t="shared" si="16"/>
        <v>0</v>
      </c>
      <c r="H241" s="101"/>
    </row>
    <row r="242" spans="1:8" s="25" customFormat="1" ht="47.25" customHeight="1">
      <c r="A242" s="17">
        <v>10</v>
      </c>
      <c r="B242" s="17" t="s">
        <v>214</v>
      </c>
      <c r="C242" s="17" t="s">
        <v>240</v>
      </c>
      <c r="D242" s="17"/>
      <c r="E242" s="123" t="s">
        <v>616</v>
      </c>
      <c r="F242" s="33">
        <f>F243</f>
        <v>372352</v>
      </c>
      <c r="G242" s="33">
        <f t="shared" si="16"/>
        <v>0</v>
      </c>
      <c r="H242" s="119"/>
    </row>
    <row r="243" spans="1:8" s="25" customFormat="1" ht="27.75" customHeight="1">
      <c r="A243" s="17" t="s">
        <v>407</v>
      </c>
      <c r="B243" s="17" t="s">
        <v>214</v>
      </c>
      <c r="C243" s="17" t="s">
        <v>244</v>
      </c>
      <c r="D243" s="17"/>
      <c r="E243" s="123" t="s">
        <v>245</v>
      </c>
      <c r="F243" s="56">
        <f t="shared" si="16"/>
        <v>372352</v>
      </c>
      <c r="G243" s="56">
        <f t="shared" si="16"/>
        <v>0</v>
      </c>
      <c r="H243" s="119"/>
    </row>
    <row r="244" spans="1:8" s="25" customFormat="1" ht="33" customHeight="1">
      <c r="A244" s="17" t="s">
        <v>407</v>
      </c>
      <c r="B244" s="17" t="s">
        <v>214</v>
      </c>
      <c r="C244" s="17" t="s">
        <v>242</v>
      </c>
      <c r="D244" s="17"/>
      <c r="E244" s="62" t="s">
        <v>211</v>
      </c>
      <c r="F244" s="33">
        <f t="shared" si="16"/>
        <v>372352</v>
      </c>
      <c r="G244" s="33">
        <f t="shared" si="16"/>
        <v>0</v>
      </c>
      <c r="H244" s="121"/>
    </row>
    <row r="245" spans="1:8" ht="29.25" customHeight="1">
      <c r="A245" s="17">
        <v>10</v>
      </c>
      <c r="B245" s="17" t="s">
        <v>214</v>
      </c>
      <c r="C245" s="17" t="s">
        <v>243</v>
      </c>
      <c r="D245" s="17"/>
      <c r="E245" s="62" t="s">
        <v>234</v>
      </c>
      <c r="F245" s="33">
        <f>F246</f>
        <v>372352</v>
      </c>
      <c r="G245" s="33">
        <f>G246</f>
        <v>0</v>
      </c>
      <c r="H245" s="121"/>
    </row>
    <row r="246" spans="1:8" ht="29.25" customHeight="1">
      <c r="A246" s="21" t="s">
        <v>407</v>
      </c>
      <c r="B246" s="21" t="s">
        <v>214</v>
      </c>
      <c r="C246" s="21" t="s">
        <v>243</v>
      </c>
      <c r="D246" s="21" t="s">
        <v>123</v>
      </c>
      <c r="E246" s="63" t="s">
        <v>129</v>
      </c>
      <c r="F246" s="34">
        <v>372352</v>
      </c>
      <c r="G246" s="34">
        <v>0</v>
      </c>
      <c r="H246" s="121"/>
    </row>
    <row r="247" spans="1:7" ht="16.5" customHeight="1">
      <c r="A247" s="17">
        <v>10</v>
      </c>
      <c r="B247" s="17" t="s">
        <v>217</v>
      </c>
      <c r="C247" s="17"/>
      <c r="D247" s="17"/>
      <c r="E247" s="62" t="s">
        <v>419</v>
      </c>
      <c r="F247" s="33">
        <f>F248+F253</f>
        <v>23000</v>
      </c>
      <c r="G247" s="33">
        <f>G248+G253</f>
        <v>3000</v>
      </c>
    </row>
    <row r="248" spans="1:7" ht="37.5" customHeight="1">
      <c r="A248" s="17">
        <v>10</v>
      </c>
      <c r="B248" s="17" t="s">
        <v>217</v>
      </c>
      <c r="C248" s="17" t="s">
        <v>240</v>
      </c>
      <c r="D248" s="17"/>
      <c r="E248" s="123" t="s">
        <v>144</v>
      </c>
      <c r="F248" s="33">
        <f aca="true" t="shared" si="17" ref="F248:G250">F249</f>
        <v>20000</v>
      </c>
      <c r="G248" s="33">
        <f t="shared" si="17"/>
        <v>0</v>
      </c>
    </row>
    <row r="249" spans="1:7" ht="27.75" customHeight="1">
      <c r="A249" s="21" t="s">
        <v>407</v>
      </c>
      <c r="B249" s="21" t="s">
        <v>217</v>
      </c>
      <c r="C249" s="21" t="s">
        <v>244</v>
      </c>
      <c r="D249" s="21"/>
      <c r="E249" s="256" t="s">
        <v>245</v>
      </c>
      <c r="F249" s="57">
        <f t="shared" si="17"/>
        <v>20000</v>
      </c>
      <c r="G249" s="57">
        <f t="shared" si="17"/>
        <v>0</v>
      </c>
    </row>
    <row r="250" spans="1:7" ht="27" customHeight="1">
      <c r="A250" s="21" t="s">
        <v>407</v>
      </c>
      <c r="B250" s="21" t="s">
        <v>217</v>
      </c>
      <c r="C250" s="21" t="s">
        <v>242</v>
      </c>
      <c r="D250" s="21"/>
      <c r="E250" s="63" t="s">
        <v>211</v>
      </c>
      <c r="F250" s="34">
        <f t="shared" si="17"/>
        <v>20000</v>
      </c>
      <c r="G250" s="34">
        <f t="shared" si="17"/>
        <v>0</v>
      </c>
    </row>
    <row r="251" spans="1:7" ht="30" customHeight="1">
      <c r="A251" s="21">
        <v>10</v>
      </c>
      <c r="B251" s="21" t="s">
        <v>217</v>
      </c>
      <c r="C251" s="21" t="s">
        <v>241</v>
      </c>
      <c r="D251" s="21"/>
      <c r="E251" s="63" t="s">
        <v>401</v>
      </c>
      <c r="F251" s="34">
        <f>F252</f>
        <v>20000</v>
      </c>
      <c r="G251" s="34">
        <f>G252</f>
        <v>0</v>
      </c>
    </row>
    <row r="252" spans="1:7" ht="30" customHeight="1">
      <c r="A252" s="21" t="s">
        <v>407</v>
      </c>
      <c r="B252" s="21" t="s">
        <v>217</v>
      </c>
      <c r="C252" s="21" t="s">
        <v>241</v>
      </c>
      <c r="D252" s="21" t="s">
        <v>123</v>
      </c>
      <c r="E252" s="63" t="s">
        <v>129</v>
      </c>
      <c r="F252" s="34">
        <v>20000</v>
      </c>
      <c r="G252" s="34">
        <v>0</v>
      </c>
    </row>
    <row r="253" spans="1:8" ht="39.75" customHeight="1">
      <c r="A253" s="17" t="s">
        <v>407</v>
      </c>
      <c r="B253" s="17" t="s">
        <v>217</v>
      </c>
      <c r="C253" s="17" t="s">
        <v>250</v>
      </c>
      <c r="D253" s="17"/>
      <c r="E253" s="138" t="s">
        <v>375</v>
      </c>
      <c r="F253" s="33">
        <f>F254</f>
        <v>3000</v>
      </c>
      <c r="G253" s="33">
        <f>G254</f>
        <v>3000</v>
      </c>
      <c r="H253" s="101"/>
    </row>
    <row r="254" spans="1:8" ht="45.75" customHeight="1">
      <c r="A254" s="17" t="s">
        <v>407</v>
      </c>
      <c r="B254" s="17" t="s">
        <v>217</v>
      </c>
      <c r="C254" s="17" t="s">
        <v>249</v>
      </c>
      <c r="D254" s="17"/>
      <c r="E254" s="138" t="s">
        <v>378</v>
      </c>
      <c r="F254" s="33">
        <f>F255</f>
        <v>3000</v>
      </c>
      <c r="G254" s="33">
        <f>G255</f>
        <v>3000</v>
      </c>
      <c r="H254" s="101"/>
    </row>
    <row r="255" spans="1:8" ht="55.5" customHeight="1">
      <c r="A255" s="17" t="s">
        <v>407</v>
      </c>
      <c r="B255" s="17" t="s">
        <v>217</v>
      </c>
      <c r="C255" s="17" t="s">
        <v>117</v>
      </c>
      <c r="D255" s="17"/>
      <c r="E255" s="140" t="s">
        <v>500</v>
      </c>
      <c r="F255" s="33">
        <f>F257</f>
        <v>3000</v>
      </c>
      <c r="G255" s="33">
        <f>G257</f>
        <v>3000</v>
      </c>
      <c r="H255" s="101"/>
    </row>
    <row r="256" spans="1:8" ht="27.75" customHeight="1">
      <c r="A256" s="21" t="s">
        <v>407</v>
      </c>
      <c r="B256" s="21" t="s">
        <v>217</v>
      </c>
      <c r="C256" s="21" t="s">
        <v>117</v>
      </c>
      <c r="D256" s="21" t="s">
        <v>124</v>
      </c>
      <c r="E256" s="95" t="s">
        <v>130</v>
      </c>
      <c r="F256" s="33">
        <f>F257</f>
        <v>3000</v>
      </c>
      <c r="G256" s="33">
        <f>G257</f>
        <v>3000</v>
      </c>
      <c r="H256" s="101"/>
    </row>
    <row r="257" spans="1:8" ht="31.5" customHeight="1">
      <c r="A257" s="21" t="s">
        <v>407</v>
      </c>
      <c r="B257" s="21" t="s">
        <v>217</v>
      </c>
      <c r="C257" s="21" t="s">
        <v>117</v>
      </c>
      <c r="D257" s="21" t="s">
        <v>411</v>
      </c>
      <c r="E257" s="139" t="s">
        <v>116</v>
      </c>
      <c r="F257" s="34">
        <v>3000</v>
      </c>
      <c r="G257" s="34">
        <v>3000</v>
      </c>
      <c r="H257" s="101"/>
    </row>
    <row r="258" spans="1:7" ht="21" customHeight="1">
      <c r="A258" s="68">
        <v>11</v>
      </c>
      <c r="B258" s="68"/>
      <c r="C258" s="68"/>
      <c r="D258" s="68"/>
      <c r="E258" s="69" t="s">
        <v>224</v>
      </c>
      <c r="F258" s="70">
        <f aca="true" t="shared" si="18" ref="F258:G261">F259</f>
        <v>30000</v>
      </c>
      <c r="G258" s="70">
        <f t="shared" si="18"/>
        <v>0</v>
      </c>
    </row>
    <row r="259" spans="1:7" ht="20.25" customHeight="1">
      <c r="A259" s="17">
        <v>11</v>
      </c>
      <c r="B259" s="17" t="s">
        <v>214</v>
      </c>
      <c r="C259" s="17"/>
      <c r="D259" s="17"/>
      <c r="E259" s="62" t="s">
        <v>403</v>
      </c>
      <c r="F259" s="33">
        <f t="shared" si="18"/>
        <v>30000</v>
      </c>
      <c r="G259" s="33">
        <f t="shared" si="18"/>
        <v>0</v>
      </c>
    </row>
    <row r="260" spans="1:7" ht="31.5" customHeight="1">
      <c r="A260" s="17">
        <v>11</v>
      </c>
      <c r="B260" s="17" t="s">
        <v>214</v>
      </c>
      <c r="C260" s="17" t="s">
        <v>237</v>
      </c>
      <c r="D260" s="17"/>
      <c r="E260" s="62" t="s">
        <v>594</v>
      </c>
      <c r="F260" s="33">
        <f t="shared" si="18"/>
        <v>30000</v>
      </c>
      <c r="G260" s="33">
        <f t="shared" si="18"/>
        <v>0</v>
      </c>
    </row>
    <row r="261" spans="1:7" ht="27.75" customHeight="1">
      <c r="A261" s="17" t="s">
        <v>413</v>
      </c>
      <c r="B261" s="17" t="s">
        <v>214</v>
      </c>
      <c r="C261" s="17" t="s">
        <v>238</v>
      </c>
      <c r="D261" s="17"/>
      <c r="E261" s="62" t="s">
        <v>239</v>
      </c>
      <c r="F261" s="56">
        <f t="shared" si="18"/>
        <v>30000</v>
      </c>
      <c r="G261" s="56">
        <f t="shared" si="18"/>
        <v>0</v>
      </c>
    </row>
    <row r="262" spans="1:7" ht="20.25" customHeight="1">
      <c r="A262" s="17">
        <v>11</v>
      </c>
      <c r="B262" s="17" t="s">
        <v>214</v>
      </c>
      <c r="C262" s="17" t="s">
        <v>236</v>
      </c>
      <c r="D262" s="17"/>
      <c r="E262" s="62" t="s">
        <v>225</v>
      </c>
      <c r="F262" s="33">
        <f>F263</f>
        <v>30000</v>
      </c>
      <c r="G262" s="33">
        <f>G263</f>
        <v>0</v>
      </c>
    </row>
    <row r="263" spans="1:7" ht="27.75" customHeight="1">
      <c r="A263" s="21" t="s">
        <v>413</v>
      </c>
      <c r="B263" s="21" t="s">
        <v>214</v>
      </c>
      <c r="C263" s="21" t="s">
        <v>236</v>
      </c>
      <c r="D263" s="21" t="s">
        <v>115</v>
      </c>
      <c r="E263" s="139" t="s">
        <v>125</v>
      </c>
      <c r="F263" s="34">
        <v>30000</v>
      </c>
      <c r="G263" s="34">
        <v>0</v>
      </c>
    </row>
    <row r="264" spans="1:8" ht="31.5" customHeight="1">
      <c r="A264" s="52"/>
      <c r="B264" s="52"/>
      <c r="C264" s="52"/>
      <c r="D264" s="52"/>
      <c r="E264" s="66" t="s">
        <v>420</v>
      </c>
      <c r="F264" s="53">
        <f>F9+F59+F66+F91+F120+F205+F215+F240+F258</f>
        <v>43742846.79000001</v>
      </c>
      <c r="G264" s="53">
        <f>G9+G59+G66+G91+G120+G205+G215+G240+G258</f>
        <v>7712000</v>
      </c>
      <c r="H264" s="2" t="s">
        <v>711</v>
      </c>
    </row>
    <row r="265" ht="18.75" customHeight="1">
      <c r="G265" s="198"/>
    </row>
    <row r="266" ht="33.75" customHeight="1"/>
    <row r="267" ht="33.75" customHeight="1"/>
    <row r="268" ht="21.75" customHeight="1"/>
    <row r="269" ht="33" customHeight="1"/>
    <row r="270" ht="15">
      <c r="H270" s="122"/>
    </row>
  </sheetData>
  <sheetProtection/>
  <mergeCells count="6">
    <mergeCell ref="A1:G1"/>
    <mergeCell ref="A4:F4"/>
    <mergeCell ref="C6:C8"/>
    <mergeCell ref="D6:D8"/>
    <mergeCell ref="E6:E8"/>
    <mergeCell ref="A3:G3"/>
  </mergeCells>
  <printOptions/>
  <pageMargins left="0.46" right="0.34" top="0.38" bottom="0.39" header="0.5" footer="0.3"/>
  <pageSetup fitToHeight="0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52"/>
  <sheetViews>
    <sheetView view="pageBreakPreview" zoomScaleSheetLayoutView="100" workbookViewId="0" topLeftCell="A1">
      <selection activeCell="A1" sqref="A1:G1"/>
    </sheetView>
  </sheetViews>
  <sheetFormatPr defaultColWidth="9.140625" defaultRowHeight="15"/>
  <cols>
    <col min="1" max="1" width="55.28125" style="127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9.7109375" style="20" customWidth="1"/>
    <col min="8" max="8" width="4.00390625" style="0" customWidth="1"/>
  </cols>
  <sheetData>
    <row r="1" spans="1:7" ht="83.25" customHeight="1">
      <c r="A1" s="321" t="s">
        <v>766</v>
      </c>
      <c r="B1" s="321"/>
      <c r="C1" s="321"/>
      <c r="D1" s="321"/>
      <c r="E1" s="321"/>
      <c r="F1" s="321"/>
      <c r="G1" s="321"/>
    </row>
    <row r="2" spans="1:7" ht="15.75" customHeight="1">
      <c r="A2" s="260"/>
      <c r="B2" s="260"/>
      <c r="C2" s="260"/>
      <c r="D2" s="260"/>
      <c r="E2" s="260"/>
      <c r="F2" s="260"/>
      <c r="G2" s="260"/>
    </row>
    <row r="3" spans="1:7" ht="83.25" customHeight="1">
      <c r="A3" s="321" t="s">
        <v>754</v>
      </c>
      <c r="B3" s="321"/>
      <c r="C3" s="321"/>
      <c r="D3" s="321"/>
      <c r="E3" s="321"/>
      <c r="F3" s="321"/>
      <c r="G3" s="321"/>
    </row>
    <row r="4" spans="1:7" ht="32.25" customHeight="1">
      <c r="A4" s="322" t="s">
        <v>755</v>
      </c>
      <c r="B4" s="323"/>
      <c r="C4" s="323"/>
      <c r="D4" s="323"/>
      <c r="E4" s="323"/>
      <c r="F4" s="323"/>
      <c r="G4" s="323"/>
    </row>
    <row r="5" ht="15">
      <c r="G5" s="19" t="s">
        <v>292</v>
      </c>
    </row>
    <row r="6" spans="1:8" ht="15">
      <c r="A6" s="324" t="s">
        <v>226</v>
      </c>
      <c r="B6" s="210" t="s">
        <v>227</v>
      </c>
      <c r="C6" s="210"/>
      <c r="D6" s="210"/>
      <c r="E6" s="210"/>
      <c r="F6" s="210"/>
      <c r="G6" s="222" t="s">
        <v>183</v>
      </c>
      <c r="H6" s="10"/>
    </row>
    <row r="7" spans="1:8" ht="30" customHeight="1">
      <c r="A7" s="325"/>
      <c r="B7" s="210" t="s">
        <v>504</v>
      </c>
      <c r="C7" s="210" t="s">
        <v>229</v>
      </c>
      <c r="D7" s="210" t="s">
        <v>230</v>
      </c>
      <c r="E7" s="210" t="s">
        <v>231</v>
      </c>
      <c r="F7" s="210" t="s">
        <v>181</v>
      </c>
      <c r="G7" s="222" t="s">
        <v>617</v>
      </c>
      <c r="H7" s="10"/>
    </row>
    <row r="8" spans="1:8" ht="21.75" customHeight="1">
      <c r="A8" s="69" t="s">
        <v>373</v>
      </c>
      <c r="B8" s="58" t="s">
        <v>27</v>
      </c>
      <c r="C8" s="185" t="s">
        <v>214</v>
      </c>
      <c r="D8" s="185"/>
      <c r="E8" s="185"/>
      <c r="F8" s="185"/>
      <c r="G8" s="70">
        <f>SUM(G9+G15+G31+G26)</f>
        <v>6890798.420000001</v>
      </c>
      <c r="H8" s="11"/>
    </row>
    <row r="9" spans="1:7" ht="25.5">
      <c r="A9" s="62" t="s">
        <v>374</v>
      </c>
      <c r="B9" s="148" t="s">
        <v>27</v>
      </c>
      <c r="C9" s="184" t="s">
        <v>214</v>
      </c>
      <c r="D9" s="184" t="s">
        <v>216</v>
      </c>
      <c r="E9" s="184"/>
      <c r="F9" s="184"/>
      <c r="G9" s="33">
        <f>G10</f>
        <v>1017278</v>
      </c>
    </row>
    <row r="10" spans="1:7" ht="38.25">
      <c r="A10" s="63" t="s">
        <v>375</v>
      </c>
      <c r="B10" s="148" t="s">
        <v>27</v>
      </c>
      <c r="C10" s="186" t="s">
        <v>214</v>
      </c>
      <c r="D10" s="186" t="s">
        <v>216</v>
      </c>
      <c r="E10" s="186" t="s">
        <v>250</v>
      </c>
      <c r="F10" s="186"/>
      <c r="G10" s="34">
        <f>G11</f>
        <v>1017278</v>
      </c>
    </row>
    <row r="11" spans="1:7" ht="38.25">
      <c r="A11" s="63" t="s">
        <v>95</v>
      </c>
      <c r="B11" s="148" t="s">
        <v>27</v>
      </c>
      <c r="C11" s="186" t="s">
        <v>214</v>
      </c>
      <c r="D11" s="186" t="s">
        <v>216</v>
      </c>
      <c r="E11" s="186" t="s">
        <v>249</v>
      </c>
      <c r="F11" s="186"/>
      <c r="G11" s="34">
        <f>G12</f>
        <v>1017278</v>
      </c>
    </row>
    <row r="12" spans="1:7" ht="15.75">
      <c r="A12" s="63" t="s">
        <v>376</v>
      </c>
      <c r="B12" s="148" t="s">
        <v>27</v>
      </c>
      <c r="C12" s="186" t="s">
        <v>214</v>
      </c>
      <c r="D12" s="186" t="s">
        <v>216</v>
      </c>
      <c r="E12" s="186" t="s">
        <v>276</v>
      </c>
      <c r="F12" s="186"/>
      <c r="G12" s="34">
        <f>G13+G14</f>
        <v>1017278</v>
      </c>
    </row>
    <row r="13" spans="1:7" ht="25.5">
      <c r="A13" s="139" t="s">
        <v>122</v>
      </c>
      <c r="B13" s="148" t="s">
        <v>27</v>
      </c>
      <c r="C13" s="186" t="s">
        <v>214</v>
      </c>
      <c r="D13" s="186" t="s">
        <v>216</v>
      </c>
      <c r="E13" s="186" t="s">
        <v>276</v>
      </c>
      <c r="F13" s="186" t="s">
        <v>118</v>
      </c>
      <c r="G13" s="34">
        <v>987850</v>
      </c>
    </row>
    <row r="14" spans="1:7" ht="15.75">
      <c r="A14" s="139" t="s">
        <v>126</v>
      </c>
      <c r="B14" s="148" t="s">
        <v>589</v>
      </c>
      <c r="C14" s="186" t="s">
        <v>214</v>
      </c>
      <c r="D14" s="186" t="s">
        <v>216</v>
      </c>
      <c r="E14" s="186" t="s">
        <v>276</v>
      </c>
      <c r="F14" s="186" t="s">
        <v>120</v>
      </c>
      <c r="G14" s="34">
        <v>29428</v>
      </c>
    </row>
    <row r="15" spans="1:7" ht="38.25">
      <c r="A15" s="62" t="s">
        <v>377</v>
      </c>
      <c r="B15" s="227" t="s">
        <v>27</v>
      </c>
      <c r="C15" s="184" t="s">
        <v>214</v>
      </c>
      <c r="D15" s="184" t="s">
        <v>218</v>
      </c>
      <c r="E15" s="184"/>
      <c r="F15" s="184"/>
      <c r="G15" s="33">
        <f>G16</f>
        <v>1405394.32</v>
      </c>
    </row>
    <row r="16" spans="1:7" ht="38.25">
      <c r="A16" s="63" t="s">
        <v>375</v>
      </c>
      <c r="B16" s="148" t="s">
        <v>27</v>
      </c>
      <c r="C16" s="186" t="s">
        <v>214</v>
      </c>
      <c r="D16" s="186" t="s">
        <v>218</v>
      </c>
      <c r="E16" s="186" t="s">
        <v>250</v>
      </c>
      <c r="F16" s="186"/>
      <c r="G16" s="34">
        <f>G17</f>
        <v>1405394.32</v>
      </c>
    </row>
    <row r="17" spans="1:7" ht="38.25">
      <c r="A17" s="63" t="s">
        <v>378</v>
      </c>
      <c r="B17" s="148" t="s">
        <v>27</v>
      </c>
      <c r="C17" s="186" t="s">
        <v>214</v>
      </c>
      <c r="D17" s="186" t="s">
        <v>218</v>
      </c>
      <c r="E17" s="186" t="s">
        <v>249</v>
      </c>
      <c r="F17" s="186"/>
      <c r="G17" s="34">
        <f>G18+G24+G22</f>
        <v>1405394.32</v>
      </c>
    </row>
    <row r="18" spans="1:7" ht="15.75">
      <c r="A18" s="63" t="s">
        <v>379</v>
      </c>
      <c r="B18" s="148" t="s">
        <v>27</v>
      </c>
      <c r="C18" s="186" t="s">
        <v>214</v>
      </c>
      <c r="D18" s="186" t="s">
        <v>218</v>
      </c>
      <c r="E18" s="186" t="s">
        <v>277</v>
      </c>
      <c r="F18" s="186"/>
      <c r="G18" s="34">
        <f>SUM(G19:G21)</f>
        <v>1385578.1600000001</v>
      </c>
    </row>
    <row r="19" spans="1:7" ht="25.5">
      <c r="A19" s="139" t="s">
        <v>122</v>
      </c>
      <c r="B19" s="148" t="s">
        <v>27</v>
      </c>
      <c r="C19" s="186" t="s">
        <v>214</v>
      </c>
      <c r="D19" s="186" t="s">
        <v>218</v>
      </c>
      <c r="E19" s="186" t="s">
        <v>277</v>
      </c>
      <c r="F19" s="186" t="s">
        <v>118</v>
      </c>
      <c r="G19" s="34">
        <v>340000</v>
      </c>
    </row>
    <row r="20" spans="1:7" ht="25.5">
      <c r="A20" s="139" t="s">
        <v>125</v>
      </c>
      <c r="B20" s="148" t="s">
        <v>27</v>
      </c>
      <c r="C20" s="186" t="s">
        <v>214</v>
      </c>
      <c r="D20" s="186" t="s">
        <v>218</v>
      </c>
      <c r="E20" s="186" t="s">
        <v>277</v>
      </c>
      <c r="F20" s="186" t="s">
        <v>115</v>
      </c>
      <c r="G20" s="34">
        <v>995578.16</v>
      </c>
    </row>
    <row r="21" spans="1:7" ht="15.75">
      <c r="A21" s="63" t="s">
        <v>126</v>
      </c>
      <c r="B21" s="148" t="s">
        <v>27</v>
      </c>
      <c r="C21" s="186" t="s">
        <v>214</v>
      </c>
      <c r="D21" s="186" t="s">
        <v>218</v>
      </c>
      <c r="E21" s="186" t="s">
        <v>277</v>
      </c>
      <c r="F21" s="186" t="s">
        <v>120</v>
      </c>
      <c r="G21" s="34">
        <v>50000</v>
      </c>
    </row>
    <row r="22" spans="1:7" ht="51">
      <c r="A22" s="63" t="s">
        <v>555</v>
      </c>
      <c r="B22" s="148" t="s">
        <v>27</v>
      </c>
      <c r="C22" s="186" t="s">
        <v>214</v>
      </c>
      <c r="D22" s="186" t="s">
        <v>218</v>
      </c>
      <c r="E22" s="186" t="s">
        <v>552</v>
      </c>
      <c r="F22" s="186"/>
      <c r="G22" s="34">
        <f>G23</f>
        <v>1000</v>
      </c>
    </row>
    <row r="23" spans="1:7" ht="25.5">
      <c r="A23" s="139" t="s">
        <v>125</v>
      </c>
      <c r="B23" s="148" t="s">
        <v>27</v>
      </c>
      <c r="C23" s="186" t="s">
        <v>214</v>
      </c>
      <c r="D23" s="186" t="s">
        <v>218</v>
      </c>
      <c r="E23" s="186" t="s">
        <v>552</v>
      </c>
      <c r="F23" s="186" t="s">
        <v>115</v>
      </c>
      <c r="G23" s="34">
        <v>1000</v>
      </c>
    </row>
    <row r="24" spans="1:7" ht="26.25" customHeight="1">
      <c r="A24" s="63" t="s">
        <v>695</v>
      </c>
      <c r="B24" s="148" t="s">
        <v>27</v>
      </c>
      <c r="C24" s="186" t="s">
        <v>214</v>
      </c>
      <c r="D24" s="186" t="s">
        <v>218</v>
      </c>
      <c r="E24" s="186" t="s">
        <v>694</v>
      </c>
      <c r="F24" s="186"/>
      <c r="G24" s="34">
        <f>G25</f>
        <v>18816.16</v>
      </c>
    </row>
    <row r="25" spans="1:7" ht="26.25" customHeight="1">
      <c r="A25" s="139" t="s">
        <v>125</v>
      </c>
      <c r="B25" s="148" t="s">
        <v>27</v>
      </c>
      <c r="C25" s="186" t="s">
        <v>214</v>
      </c>
      <c r="D25" s="186" t="s">
        <v>218</v>
      </c>
      <c r="E25" s="186" t="s">
        <v>694</v>
      </c>
      <c r="F25" s="186" t="s">
        <v>115</v>
      </c>
      <c r="G25" s="34">
        <v>18816.16</v>
      </c>
    </row>
    <row r="26" spans="1:7" ht="26.25" customHeight="1">
      <c r="A26" s="102" t="s">
        <v>96</v>
      </c>
      <c r="B26" s="227" t="s">
        <v>27</v>
      </c>
      <c r="C26" s="278" t="s">
        <v>214</v>
      </c>
      <c r="D26" s="278" t="s">
        <v>413</v>
      </c>
      <c r="E26" s="278"/>
      <c r="F26" s="278"/>
      <c r="G26" s="33">
        <f>G27</f>
        <v>50000</v>
      </c>
    </row>
    <row r="27" spans="1:7" ht="38.25">
      <c r="A27" s="141" t="s">
        <v>97</v>
      </c>
      <c r="B27" s="148" t="s">
        <v>27</v>
      </c>
      <c r="C27" s="279" t="s">
        <v>214</v>
      </c>
      <c r="D27" s="279" t="s">
        <v>413</v>
      </c>
      <c r="E27" s="279" t="s">
        <v>250</v>
      </c>
      <c r="F27" s="279"/>
      <c r="G27" s="34">
        <f>G28</f>
        <v>50000</v>
      </c>
    </row>
    <row r="28" spans="1:7" ht="38.25">
      <c r="A28" s="141" t="s">
        <v>98</v>
      </c>
      <c r="B28" s="148" t="s">
        <v>27</v>
      </c>
      <c r="C28" s="279" t="s">
        <v>214</v>
      </c>
      <c r="D28" s="279" t="s">
        <v>413</v>
      </c>
      <c r="E28" s="279" t="s">
        <v>249</v>
      </c>
      <c r="F28" s="279"/>
      <c r="G28" s="34">
        <f>G29</f>
        <v>50000</v>
      </c>
    </row>
    <row r="29" spans="1:7" ht="15.75">
      <c r="A29" s="141" t="s">
        <v>99</v>
      </c>
      <c r="B29" s="148" t="s">
        <v>27</v>
      </c>
      <c r="C29" s="279" t="s">
        <v>214</v>
      </c>
      <c r="D29" s="279" t="s">
        <v>413</v>
      </c>
      <c r="E29" s="279" t="s">
        <v>100</v>
      </c>
      <c r="F29" s="279"/>
      <c r="G29" s="34">
        <f>G30</f>
        <v>50000</v>
      </c>
    </row>
    <row r="30" spans="1:7" ht="24.75" customHeight="1">
      <c r="A30" s="141" t="s">
        <v>101</v>
      </c>
      <c r="B30" s="148" t="s">
        <v>27</v>
      </c>
      <c r="C30" s="279" t="s">
        <v>214</v>
      </c>
      <c r="D30" s="279" t="s">
        <v>413</v>
      </c>
      <c r="E30" s="279" t="s">
        <v>100</v>
      </c>
      <c r="F30" s="279" t="s">
        <v>102</v>
      </c>
      <c r="G30" s="34">
        <v>50000</v>
      </c>
    </row>
    <row r="31" spans="1:7" ht="0.75" customHeight="1">
      <c r="A31" s="64" t="s">
        <v>187</v>
      </c>
      <c r="B31" s="148" t="s">
        <v>27</v>
      </c>
      <c r="C31" s="188" t="s">
        <v>214</v>
      </c>
      <c r="D31" s="188">
        <v>13</v>
      </c>
      <c r="E31" s="188"/>
      <c r="F31" s="188"/>
      <c r="G31" s="56">
        <f>G32+G39+G42+G36</f>
        <v>4418126.100000001</v>
      </c>
    </row>
    <row r="32" spans="1:7" ht="39.75" customHeight="1">
      <c r="A32" s="167" t="s">
        <v>598</v>
      </c>
      <c r="B32" s="227" t="s">
        <v>27</v>
      </c>
      <c r="C32" s="184" t="s">
        <v>214</v>
      </c>
      <c r="D32" s="184">
        <v>13</v>
      </c>
      <c r="E32" s="184" t="s">
        <v>260</v>
      </c>
      <c r="F32" s="184"/>
      <c r="G32" s="33">
        <f>G33</f>
        <v>5000</v>
      </c>
    </row>
    <row r="33" spans="1:7" ht="25.5">
      <c r="A33" s="63" t="s">
        <v>259</v>
      </c>
      <c r="B33" s="148" t="s">
        <v>27</v>
      </c>
      <c r="C33" s="186" t="s">
        <v>214</v>
      </c>
      <c r="D33" s="186" t="s">
        <v>280</v>
      </c>
      <c r="E33" s="186" t="s">
        <v>258</v>
      </c>
      <c r="F33" s="186"/>
      <c r="G33" s="34">
        <f>G34</f>
        <v>5000</v>
      </c>
    </row>
    <row r="34" spans="1:7" ht="25.5">
      <c r="A34" s="63" t="s">
        <v>382</v>
      </c>
      <c r="B34" s="148" t="s">
        <v>27</v>
      </c>
      <c r="C34" s="186" t="s">
        <v>214</v>
      </c>
      <c r="D34" s="186">
        <v>13</v>
      </c>
      <c r="E34" s="186" t="s">
        <v>257</v>
      </c>
      <c r="F34" s="186"/>
      <c r="G34" s="34">
        <f>G35</f>
        <v>5000</v>
      </c>
    </row>
    <row r="35" spans="1:7" ht="25.5">
      <c r="A35" s="139" t="s">
        <v>125</v>
      </c>
      <c r="B35" s="148" t="s">
        <v>27</v>
      </c>
      <c r="C35" s="186" t="s">
        <v>214</v>
      </c>
      <c r="D35" s="186" t="s">
        <v>406</v>
      </c>
      <c r="E35" s="186" t="s">
        <v>257</v>
      </c>
      <c r="F35" s="186" t="s">
        <v>115</v>
      </c>
      <c r="G35" s="34">
        <v>5000</v>
      </c>
    </row>
    <row r="36" spans="1:7" ht="25.5">
      <c r="A36" s="158" t="s">
        <v>611</v>
      </c>
      <c r="B36" s="148" t="s">
        <v>27</v>
      </c>
      <c r="C36" s="186" t="s">
        <v>214</v>
      </c>
      <c r="D36" s="186" t="s">
        <v>406</v>
      </c>
      <c r="E36" s="186" t="s">
        <v>479</v>
      </c>
      <c r="F36" s="186"/>
      <c r="G36" s="34">
        <f>G37</f>
        <v>10000</v>
      </c>
    </row>
    <row r="37" spans="1:7" ht="25.5">
      <c r="A37" s="158" t="s">
        <v>484</v>
      </c>
      <c r="B37" s="148" t="s">
        <v>27</v>
      </c>
      <c r="C37" s="186" t="s">
        <v>214</v>
      </c>
      <c r="D37" s="186" t="s">
        <v>406</v>
      </c>
      <c r="E37" s="197" t="s">
        <v>480</v>
      </c>
      <c r="F37" s="186"/>
      <c r="G37" s="34">
        <f>G38</f>
        <v>10000</v>
      </c>
    </row>
    <row r="38" spans="1:7" ht="25.5">
      <c r="A38" s="139" t="s">
        <v>125</v>
      </c>
      <c r="B38" s="148" t="s">
        <v>27</v>
      </c>
      <c r="C38" s="186" t="s">
        <v>214</v>
      </c>
      <c r="D38" s="186" t="s">
        <v>406</v>
      </c>
      <c r="E38" s="197" t="s">
        <v>481</v>
      </c>
      <c r="F38" s="186" t="s">
        <v>115</v>
      </c>
      <c r="G38" s="34">
        <v>10000</v>
      </c>
    </row>
    <row r="39" spans="1:7" ht="25.5">
      <c r="A39" s="139" t="s">
        <v>671</v>
      </c>
      <c r="B39" s="148" t="s">
        <v>27</v>
      </c>
      <c r="C39" s="186" t="s">
        <v>214</v>
      </c>
      <c r="D39" s="186" t="s">
        <v>406</v>
      </c>
      <c r="E39" s="197" t="s">
        <v>627</v>
      </c>
      <c r="F39" s="186"/>
      <c r="G39" s="34">
        <f>G40</f>
        <v>326971.9</v>
      </c>
    </row>
    <row r="40" spans="1:7" ht="34.5" customHeight="1">
      <c r="A40" s="139" t="s">
        <v>626</v>
      </c>
      <c r="B40" s="148" t="s">
        <v>27</v>
      </c>
      <c r="C40" s="186" t="s">
        <v>214</v>
      </c>
      <c r="D40" s="186" t="s">
        <v>406</v>
      </c>
      <c r="E40" s="197" t="s">
        <v>629</v>
      </c>
      <c r="F40" s="186"/>
      <c r="G40" s="34">
        <f>G41</f>
        <v>326971.9</v>
      </c>
    </row>
    <row r="41" spans="1:7" ht="25.5">
      <c r="A41" s="139" t="s">
        <v>125</v>
      </c>
      <c r="B41" s="148" t="s">
        <v>27</v>
      </c>
      <c r="C41" s="186" t="s">
        <v>214</v>
      </c>
      <c r="D41" s="186" t="s">
        <v>406</v>
      </c>
      <c r="E41" s="197" t="s">
        <v>628</v>
      </c>
      <c r="F41" s="186" t="s">
        <v>115</v>
      </c>
      <c r="G41" s="34">
        <v>326971.9</v>
      </c>
    </row>
    <row r="42" spans="1:7" ht="38.25">
      <c r="A42" s="63" t="s">
        <v>375</v>
      </c>
      <c r="B42" s="148" t="s">
        <v>27</v>
      </c>
      <c r="C42" s="186" t="s">
        <v>214</v>
      </c>
      <c r="D42" s="186">
        <v>13</v>
      </c>
      <c r="E42" s="186" t="s">
        <v>250</v>
      </c>
      <c r="F42" s="186"/>
      <c r="G42" s="34">
        <f>G43</f>
        <v>4076154.2</v>
      </c>
    </row>
    <row r="43" spans="1:7" ht="38.25">
      <c r="A43" s="63" t="s">
        <v>378</v>
      </c>
      <c r="B43" s="148" t="s">
        <v>27</v>
      </c>
      <c r="C43" s="186" t="s">
        <v>214</v>
      </c>
      <c r="D43" s="186">
        <v>13</v>
      </c>
      <c r="E43" s="186" t="s">
        <v>249</v>
      </c>
      <c r="F43" s="186"/>
      <c r="G43" s="34">
        <f>G48+G44</f>
        <v>4076154.2</v>
      </c>
    </row>
    <row r="44" spans="1:7" ht="25.5">
      <c r="A44" s="63" t="s">
        <v>418</v>
      </c>
      <c r="B44" s="148" t="s">
        <v>27</v>
      </c>
      <c r="C44" s="186" t="s">
        <v>214</v>
      </c>
      <c r="D44" s="186">
        <v>13</v>
      </c>
      <c r="E44" s="186" t="s">
        <v>279</v>
      </c>
      <c r="F44" s="186"/>
      <c r="G44" s="34">
        <f>SUM(G45:G47)</f>
        <v>4060154.2</v>
      </c>
    </row>
    <row r="45" spans="1:7" ht="25.5">
      <c r="A45" s="139" t="s">
        <v>122</v>
      </c>
      <c r="B45" s="148" t="s">
        <v>27</v>
      </c>
      <c r="C45" s="186" t="s">
        <v>215</v>
      </c>
      <c r="D45" s="186">
        <v>12</v>
      </c>
      <c r="E45" s="186" t="s">
        <v>279</v>
      </c>
      <c r="F45" s="186" t="s">
        <v>118</v>
      </c>
      <c r="G45" s="34">
        <v>3706000</v>
      </c>
    </row>
    <row r="46" spans="1:7" s="24" customFormat="1" ht="30" customHeight="1">
      <c r="A46" s="139" t="s">
        <v>125</v>
      </c>
      <c r="B46" s="148" t="s">
        <v>27</v>
      </c>
      <c r="C46" s="186" t="s">
        <v>214</v>
      </c>
      <c r="D46" s="186" t="s">
        <v>406</v>
      </c>
      <c r="E46" s="186" t="s">
        <v>279</v>
      </c>
      <c r="F46" s="186" t="s">
        <v>115</v>
      </c>
      <c r="G46" s="34">
        <v>304154.2</v>
      </c>
    </row>
    <row r="47" spans="1:7" ht="15.75">
      <c r="A47" s="139" t="s">
        <v>126</v>
      </c>
      <c r="B47" s="148" t="s">
        <v>27</v>
      </c>
      <c r="C47" s="186" t="s">
        <v>214</v>
      </c>
      <c r="D47" s="186" t="s">
        <v>406</v>
      </c>
      <c r="E47" s="186" t="s">
        <v>279</v>
      </c>
      <c r="F47" s="186" t="s">
        <v>120</v>
      </c>
      <c r="G47" s="34">
        <v>50000</v>
      </c>
    </row>
    <row r="48" spans="1:7" ht="29.25" customHeight="1">
      <c r="A48" s="63" t="s">
        <v>232</v>
      </c>
      <c r="B48" s="148" t="s">
        <v>27</v>
      </c>
      <c r="C48" s="186" t="s">
        <v>214</v>
      </c>
      <c r="D48" s="186">
        <v>13</v>
      </c>
      <c r="E48" s="186" t="s">
        <v>278</v>
      </c>
      <c r="F48" s="186"/>
      <c r="G48" s="34">
        <f>SUM(G49:G50)</f>
        <v>16000</v>
      </c>
    </row>
    <row r="49" spans="1:7" ht="29.25" customHeight="1">
      <c r="A49" s="139" t="s">
        <v>125</v>
      </c>
      <c r="B49" s="148" t="s">
        <v>27</v>
      </c>
      <c r="C49" s="186" t="s">
        <v>214</v>
      </c>
      <c r="D49" s="186" t="s">
        <v>406</v>
      </c>
      <c r="E49" s="186" t="s">
        <v>278</v>
      </c>
      <c r="F49" s="186" t="s">
        <v>115</v>
      </c>
      <c r="G49" s="34">
        <v>15000</v>
      </c>
    </row>
    <row r="50" spans="1:7" ht="29.25" customHeight="1">
      <c r="A50" s="63" t="s">
        <v>126</v>
      </c>
      <c r="B50" s="148" t="s">
        <v>27</v>
      </c>
      <c r="C50" s="186" t="s">
        <v>214</v>
      </c>
      <c r="D50" s="186" t="s">
        <v>406</v>
      </c>
      <c r="E50" s="186" t="s">
        <v>278</v>
      </c>
      <c r="F50" s="186" t="s">
        <v>120</v>
      </c>
      <c r="G50" s="34">
        <v>1000</v>
      </c>
    </row>
    <row r="51" spans="1:7" ht="16.5" customHeight="1">
      <c r="A51" s="69" t="s">
        <v>188</v>
      </c>
      <c r="B51" s="273" t="s">
        <v>27</v>
      </c>
      <c r="C51" s="185" t="s">
        <v>216</v>
      </c>
      <c r="D51" s="185"/>
      <c r="E51" s="185"/>
      <c r="F51" s="185"/>
      <c r="G51" s="70">
        <f>G52</f>
        <v>162400</v>
      </c>
    </row>
    <row r="52" spans="1:7" ht="18.75" customHeight="1">
      <c r="A52" s="62" t="s">
        <v>383</v>
      </c>
      <c r="B52" s="148" t="s">
        <v>27</v>
      </c>
      <c r="C52" s="184" t="s">
        <v>216</v>
      </c>
      <c r="D52" s="184" t="s">
        <v>217</v>
      </c>
      <c r="E52" s="184"/>
      <c r="F52" s="184"/>
      <c r="G52" s="33">
        <f>G53</f>
        <v>162400</v>
      </c>
    </row>
    <row r="53" spans="1:7" ht="38.25">
      <c r="A53" s="63" t="s">
        <v>375</v>
      </c>
      <c r="B53" s="148" t="s">
        <v>27</v>
      </c>
      <c r="C53" s="186" t="s">
        <v>216</v>
      </c>
      <c r="D53" s="186" t="s">
        <v>217</v>
      </c>
      <c r="E53" s="186" t="s">
        <v>250</v>
      </c>
      <c r="F53" s="186"/>
      <c r="G53" s="34">
        <f>G54</f>
        <v>162400</v>
      </c>
    </row>
    <row r="54" spans="1:7" ht="38.25">
      <c r="A54" s="63" t="s">
        <v>378</v>
      </c>
      <c r="B54" s="148" t="s">
        <v>27</v>
      </c>
      <c r="C54" s="186" t="s">
        <v>216</v>
      </c>
      <c r="D54" s="186" t="s">
        <v>217</v>
      </c>
      <c r="E54" s="186" t="s">
        <v>249</v>
      </c>
      <c r="F54" s="186"/>
      <c r="G54" s="34">
        <f>G55</f>
        <v>162400</v>
      </c>
    </row>
    <row r="55" spans="1:7" ht="25.5">
      <c r="A55" s="63" t="s">
        <v>384</v>
      </c>
      <c r="B55" s="148" t="s">
        <v>27</v>
      </c>
      <c r="C55" s="186" t="s">
        <v>216</v>
      </c>
      <c r="D55" s="186" t="s">
        <v>217</v>
      </c>
      <c r="E55" s="186" t="s">
        <v>252</v>
      </c>
      <c r="F55" s="186"/>
      <c r="G55" s="34">
        <f>SUM(G56:G57)</f>
        <v>162400</v>
      </c>
    </row>
    <row r="56" spans="1:7" ht="25.5">
      <c r="A56" s="139" t="s">
        <v>122</v>
      </c>
      <c r="B56" s="148" t="s">
        <v>27</v>
      </c>
      <c r="C56" s="186" t="s">
        <v>216</v>
      </c>
      <c r="D56" s="186" t="s">
        <v>217</v>
      </c>
      <c r="E56" s="186" t="s">
        <v>252</v>
      </c>
      <c r="F56" s="186" t="s">
        <v>118</v>
      </c>
      <c r="G56" s="34">
        <v>162400</v>
      </c>
    </row>
    <row r="57" spans="1:7" ht="25.5">
      <c r="A57" s="139" t="s">
        <v>125</v>
      </c>
      <c r="B57" s="148" t="s">
        <v>27</v>
      </c>
      <c r="C57" s="186" t="s">
        <v>216</v>
      </c>
      <c r="D57" s="186" t="s">
        <v>217</v>
      </c>
      <c r="E57" s="186" t="s">
        <v>252</v>
      </c>
      <c r="F57" s="186" t="s">
        <v>115</v>
      </c>
      <c r="G57" s="34">
        <v>0</v>
      </c>
    </row>
    <row r="58" spans="1:7" ht="38.25">
      <c r="A58" s="63" t="s">
        <v>375</v>
      </c>
      <c r="B58" s="148" t="s">
        <v>27</v>
      </c>
      <c r="C58" s="186" t="s">
        <v>216</v>
      </c>
      <c r="D58" s="186" t="s">
        <v>217</v>
      </c>
      <c r="E58" s="186" t="s">
        <v>250</v>
      </c>
      <c r="F58" s="186"/>
      <c r="G58" s="34">
        <f>G59</f>
        <v>162400</v>
      </c>
    </row>
    <row r="59" spans="1:7" ht="38.25">
      <c r="A59" s="63" t="s">
        <v>378</v>
      </c>
      <c r="B59" s="148" t="s">
        <v>27</v>
      </c>
      <c r="C59" s="186" t="s">
        <v>216</v>
      </c>
      <c r="D59" s="186" t="s">
        <v>217</v>
      </c>
      <c r="E59" s="186" t="s">
        <v>249</v>
      </c>
      <c r="F59" s="186"/>
      <c r="G59" s="34">
        <f>G60</f>
        <v>162400</v>
      </c>
    </row>
    <row r="60" spans="1:7" ht="25.5">
      <c r="A60" s="63" t="s">
        <v>384</v>
      </c>
      <c r="B60" s="148" t="s">
        <v>27</v>
      </c>
      <c r="C60" s="186" t="s">
        <v>216</v>
      </c>
      <c r="D60" s="186" t="s">
        <v>217</v>
      </c>
      <c r="E60" s="186" t="s">
        <v>252</v>
      </c>
      <c r="F60" s="186"/>
      <c r="G60" s="34">
        <f>G61</f>
        <v>162400</v>
      </c>
    </row>
    <row r="61" spans="1:7" ht="25.5">
      <c r="A61" s="139" t="s">
        <v>122</v>
      </c>
      <c r="B61" s="148" t="s">
        <v>27</v>
      </c>
      <c r="C61" s="186" t="s">
        <v>216</v>
      </c>
      <c r="D61" s="186" t="s">
        <v>217</v>
      </c>
      <c r="E61" s="186" t="s">
        <v>252</v>
      </c>
      <c r="F61" s="186" t="s">
        <v>118</v>
      </c>
      <c r="G61" s="34">
        <v>162400</v>
      </c>
    </row>
    <row r="62" spans="1:7" ht="33">
      <c r="A62" s="69" t="s">
        <v>385</v>
      </c>
      <c r="B62" s="273" t="s">
        <v>27</v>
      </c>
      <c r="C62" s="185" t="s">
        <v>217</v>
      </c>
      <c r="D62" s="185"/>
      <c r="E62" s="185"/>
      <c r="F62" s="185"/>
      <c r="G62" s="70">
        <f>G63+G77</f>
        <v>131383.84</v>
      </c>
    </row>
    <row r="63" spans="1:7" ht="15.75">
      <c r="A63" s="62" t="s">
        <v>190</v>
      </c>
      <c r="B63" s="227" t="s">
        <v>27</v>
      </c>
      <c r="C63" s="184" t="s">
        <v>217</v>
      </c>
      <c r="D63" s="184">
        <v>10</v>
      </c>
      <c r="E63" s="184"/>
      <c r="F63" s="184"/>
      <c r="G63" s="33">
        <f>G68+G64</f>
        <v>116383.84</v>
      </c>
    </row>
    <row r="64" spans="1:7" ht="39">
      <c r="A64" s="275" t="s">
        <v>599</v>
      </c>
      <c r="B64" s="148" t="s">
        <v>27</v>
      </c>
      <c r="C64" s="186" t="s">
        <v>217</v>
      </c>
      <c r="D64" s="186" t="s">
        <v>407</v>
      </c>
      <c r="E64" s="190" t="s">
        <v>136</v>
      </c>
      <c r="F64" s="186"/>
      <c r="G64" s="34">
        <f>G65</f>
        <v>1000</v>
      </c>
    </row>
    <row r="65" spans="1:7" ht="38.25">
      <c r="A65" s="142" t="s">
        <v>133</v>
      </c>
      <c r="B65" s="148" t="s">
        <v>27</v>
      </c>
      <c r="C65" s="186" t="s">
        <v>217</v>
      </c>
      <c r="D65" s="186" t="s">
        <v>407</v>
      </c>
      <c r="E65" s="190" t="s">
        <v>134</v>
      </c>
      <c r="F65" s="186"/>
      <c r="G65" s="34">
        <f>G66</f>
        <v>1000</v>
      </c>
    </row>
    <row r="66" spans="1:7" ht="25.5">
      <c r="A66" s="139" t="s">
        <v>111</v>
      </c>
      <c r="B66" s="148" t="s">
        <v>27</v>
      </c>
      <c r="C66" s="186" t="s">
        <v>217</v>
      </c>
      <c r="D66" s="186" t="s">
        <v>407</v>
      </c>
      <c r="E66" s="190" t="s">
        <v>135</v>
      </c>
      <c r="F66" s="186" t="s">
        <v>114</v>
      </c>
      <c r="G66" s="34">
        <f>G67</f>
        <v>1000</v>
      </c>
    </row>
    <row r="67" spans="1:7" ht="25.5">
      <c r="A67" s="142" t="s">
        <v>186</v>
      </c>
      <c r="B67" s="148" t="s">
        <v>27</v>
      </c>
      <c r="C67" s="186" t="s">
        <v>217</v>
      </c>
      <c r="D67" s="186" t="s">
        <v>407</v>
      </c>
      <c r="E67" s="190" t="s">
        <v>135</v>
      </c>
      <c r="F67" s="186" t="s">
        <v>115</v>
      </c>
      <c r="G67" s="34">
        <v>1000</v>
      </c>
    </row>
    <row r="68" spans="1:7" ht="38.25">
      <c r="A68" s="63" t="s">
        <v>375</v>
      </c>
      <c r="B68" s="148" t="s">
        <v>27</v>
      </c>
      <c r="C68" s="186" t="s">
        <v>217</v>
      </c>
      <c r="D68" s="186" t="s">
        <v>407</v>
      </c>
      <c r="E68" s="186" t="s">
        <v>250</v>
      </c>
      <c r="F68" s="186"/>
      <c r="G68" s="34">
        <f>G69</f>
        <v>115383.84</v>
      </c>
    </row>
    <row r="69" spans="1:7" ht="38.25">
      <c r="A69" s="63" t="s">
        <v>378</v>
      </c>
      <c r="B69" s="274" t="s">
        <v>27</v>
      </c>
      <c r="C69" s="186" t="s">
        <v>217</v>
      </c>
      <c r="D69" s="186" t="s">
        <v>407</v>
      </c>
      <c r="E69" s="186" t="s">
        <v>249</v>
      </c>
      <c r="F69" s="186"/>
      <c r="G69" s="34">
        <f>G70+G72+G74</f>
        <v>115383.84</v>
      </c>
    </row>
    <row r="70" spans="1:7" ht="0.75" customHeight="1">
      <c r="A70" s="63" t="s">
        <v>387</v>
      </c>
      <c r="B70" s="148" t="s">
        <v>27</v>
      </c>
      <c r="C70" s="186" t="s">
        <v>217</v>
      </c>
      <c r="D70" s="186" t="s">
        <v>407</v>
      </c>
      <c r="E70" s="186" t="s">
        <v>261</v>
      </c>
      <c r="F70" s="186"/>
      <c r="G70" s="34">
        <f>G71</f>
        <v>15000</v>
      </c>
    </row>
    <row r="71" spans="1:7" ht="25.5" hidden="1">
      <c r="A71" s="139" t="s">
        <v>125</v>
      </c>
      <c r="B71" s="148" t="s">
        <v>27</v>
      </c>
      <c r="C71" s="186" t="s">
        <v>217</v>
      </c>
      <c r="D71" s="186" t="s">
        <v>407</v>
      </c>
      <c r="E71" s="186" t="s">
        <v>261</v>
      </c>
      <c r="F71" s="186" t="s">
        <v>115</v>
      </c>
      <c r="G71" s="34">
        <v>15000</v>
      </c>
    </row>
    <row r="72" spans="1:7" ht="38.25" hidden="1">
      <c r="A72" s="63" t="s">
        <v>388</v>
      </c>
      <c r="B72" s="148" t="s">
        <v>27</v>
      </c>
      <c r="C72" s="186" t="s">
        <v>217</v>
      </c>
      <c r="D72" s="186">
        <v>10</v>
      </c>
      <c r="E72" s="186" t="s">
        <v>262</v>
      </c>
      <c r="F72" s="186"/>
      <c r="G72" s="34">
        <f>SUM(G73:G73)</f>
        <v>62000</v>
      </c>
    </row>
    <row r="73" spans="1:7" ht="25.5" hidden="1">
      <c r="A73" s="139" t="s">
        <v>125</v>
      </c>
      <c r="B73" s="148" t="s">
        <v>27</v>
      </c>
      <c r="C73" s="186" t="s">
        <v>217</v>
      </c>
      <c r="D73" s="186" t="s">
        <v>407</v>
      </c>
      <c r="E73" s="186" t="s">
        <v>262</v>
      </c>
      <c r="F73" s="186" t="s">
        <v>115</v>
      </c>
      <c r="G73" s="34">
        <v>62000</v>
      </c>
    </row>
    <row r="74" spans="1:7" ht="15.75" hidden="1">
      <c r="A74" s="63" t="s">
        <v>108</v>
      </c>
      <c r="B74" s="148" t="s">
        <v>27</v>
      </c>
      <c r="C74" s="186" t="s">
        <v>217</v>
      </c>
      <c r="D74" s="186" t="s">
        <v>407</v>
      </c>
      <c r="E74" s="186" t="s">
        <v>588</v>
      </c>
      <c r="F74" s="186"/>
      <c r="G74" s="34">
        <f>SUM(G76)</f>
        <v>38383.84</v>
      </c>
    </row>
    <row r="75" spans="1:7" ht="25.5">
      <c r="A75" s="139" t="s">
        <v>125</v>
      </c>
      <c r="B75" s="148" t="s">
        <v>27</v>
      </c>
      <c r="C75" s="186" t="s">
        <v>217</v>
      </c>
      <c r="D75" s="186" t="s">
        <v>407</v>
      </c>
      <c r="E75" s="186" t="s">
        <v>588</v>
      </c>
      <c r="F75" s="186" t="s">
        <v>115</v>
      </c>
      <c r="G75" s="34">
        <f>G76</f>
        <v>38383.84</v>
      </c>
    </row>
    <row r="76" spans="1:7" ht="25.5">
      <c r="A76" s="63" t="s">
        <v>380</v>
      </c>
      <c r="B76" s="148" t="s">
        <v>27</v>
      </c>
      <c r="C76" s="186" t="s">
        <v>217</v>
      </c>
      <c r="D76" s="186" t="s">
        <v>407</v>
      </c>
      <c r="E76" s="186" t="s">
        <v>588</v>
      </c>
      <c r="F76" s="186" t="s">
        <v>404</v>
      </c>
      <c r="G76" s="34">
        <v>38383.84</v>
      </c>
    </row>
    <row r="77" spans="1:7" ht="28.5">
      <c r="A77" s="15" t="s">
        <v>94</v>
      </c>
      <c r="B77" s="227" t="s">
        <v>27</v>
      </c>
      <c r="C77" s="184" t="s">
        <v>217</v>
      </c>
      <c r="D77" s="184" t="s">
        <v>89</v>
      </c>
      <c r="E77" s="184"/>
      <c r="F77" s="184"/>
      <c r="G77" s="33">
        <f>G78</f>
        <v>15000</v>
      </c>
    </row>
    <row r="78" spans="1:7" ht="38.25">
      <c r="A78" s="276" t="s">
        <v>598</v>
      </c>
      <c r="B78" s="148" t="s">
        <v>27</v>
      </c>
      <c r="C78" s="186" t="s">
        <v>217</v>
      </c>
      <c r="D78" s="186" t="s">
        <v>89</v>
      </c>
      <c r="E78" s="186" t="s">
        <v>260</v>
      </c>
      <c r="F78" s="186"/>
      <c r="G78" s="34">
        <f>G79</f>
        <v>15000</v>
      </c>
    </row>
    <row r="79" spans="1:7" ht="25.5">
      <c r="A79" s="63" t="s">
        <v>259</v>
      </c>
      <c r="B79" s="148" t="s">
        <v>27</v>
      </c>
      <c r="C79" s="186" t="s">
        <v>217</v>
      </c>
      <c r="D79" s="186" t="s">
        <v>89</v>
      </c>
      <c r="E79" s="186" t="s">
        <v>258</v>
      </c>
      <c r="F79" s="186"/>
      <c r="G79" s="34">
        <f>G80</f>
        <v>15000</v>
      </c>
    </row>
    <row r="80" spans="1:7" ht="25.5">
      <c r="A80" s="63" t="s">
        <v>382</v>
      </c>
      <c r="B80" s="148" t="s">
        <v>27</v>
      </c>
      <c r="C80" s="186" t="s">
        <v>217</v>
      </c>
      <c r="D80" s="186" t="s">
        <v>89</v>
      </c>
      <c r="E80" s="186" t="s">
        <v>257</v>
      </c>
      <c r="F80" s="186"/>
      <c r="G80" s="34">
        <f>G82</f>
        <v>15000</v>
      </c>
    </row>
    <row r="81" spans="1:7" ht="37.5" customHeight="1">
      <c r="A81" s="139" t="s">
        <v>125</v>
      </c>
      <c r="B81" s="148" t="s">
        <v>27</v>
      </c>
      <c r="C81" s="186" t="s">
        <v>217</v>
      </c>
      <c r="D81" s="186" t="s">
        <v>89</v>
      </c>
      <c r="E81" s="186" t="s">
        <v>257</v>
      </c>
      <c r="F81" s="186" t="s">
        <v>115</v>
      </c>
      <c r="G81" s="34">
        <f>G82</f>
        <v>15000</v>
      </c>
    </row>
    <row r="82" spans="1:7" ht="33" customHeight="1">
      <c r="A82" s="63" t="s">
        <v>380</v>
      </c>
      <c r="B82" s="148" t="s">
        <v>27</v>
      </c>
      <c r="C82" s="186" t="s">
        <v>217</v>
      </c>
      <c r="D82" s="186" t="s">
        <v>89</v>
      </c>
      <c r="E82" s="186" t="s">
        <v>257</v>
      </c>
      <c r="F82" s="186" t="s">
        <v>404</v>
      </c>
      <c r="G82" s="34">
        <v>15000</v>
      </c>
    </row>
    <row r="83" spans="1:7" ht="16.5">
      <c r="A83" s="69" t="s">
        <v>191</v>
      </c>
      <c r="B83" s="277" t="s">
        <v>27</v>
      </c>
      <c r="C83" s="185" t="s">
        <v>218</v>
      </c>
      <c r="D83" s="185"/>
      <c r="E83" s="185"/>
      <c r="F83" s="185"/>
      <c r="G83" s="70">
        <f>G85+G89+G92+G96</f>
        <v>723600</v>
      </c>
    </row>
    <row r="84" spans="1:7" ht="15.75">
      <c r="A84" s="62" t="s">
        <v>192</v>
      </c>
      <c r="B84" s="280" t="s">
        <v>27</v>
      </c>
      <c r="C84" s="184" t="s">
        <v>218</v>
      </c>
      <c r="D84" s="184" t="s">
        <v>214</v>
      </c>
      <c r="E84" s="184"/>
      <c r="F84" s="184"/>
      <c r="G84" s="33">
        <f>G85</f>
        <v>5000</v>
      </c>
    </row>
    <row r="85" spans="1:7" ht="25.5">
      <c r="A85" s="256" t="s">
        <v>600</v>
      </c>
      <c r="B85" s="148" t="s">
        <v>27</v>
      </c>
      <c r="C85" s="186" t="s">
        <v>218</v>
      </c>
      <c r="D85" s="186" t="s">
        <v>214</v>
      </c>
      <c r="E85" s="186" t="s">
        <v>254</v>
      </c>
      <c r="F85" s="186"/>
      <c r="G85" s="34">
        <f>G86</f>
        <v>5000</v>
      </c>
    </row>
    <row r="86" spans="1:7" ht="25.5">
      <c r="A86" s="256" t="s">
        <v>256</v>
      </c>
      <c r="B86" s="148" t="s">
        <v>27</v>
      </c>
      <c r="C86" s="186" t="s">
        <v>218</v>
      </c>
      <c r="D86" s="186" t="s">
        <v>214</v>
      </c>
      <c r="E86" s="186" t="s">
        <v>255</v>
      </c>
      <c r="F86" s="186"/>
      <c r="G86" s="34">
        <f>G87</f>
        <v>5000</v>
      </c>
    </row>
    <row r="87" spans="1:7" ht="25.5">
      <c r="A87" s="63" t="s">
        <v>193</v>
      </c>
      <c r="B87" s="148" t="s">
        <v>27</v>
      </c>
      <c r="C87" s="186" t="s">
        <v>218</v>
      </c>
      <c r="D87" s="186" t="s">
        <v>214</v>
      </c>
      <c r="E87" s="186" t="s">
        <v>253</v>
      </c>
      <c r="F87" s="186"/>
      <c r="G87" s="34">
        <f>G88</f>
        <v>5000</v>
      </c>
    </row>
    <row r="88" spans="1:7" ht="25.5">
      <c r="A88" s="139" t="s">
        <v>125</v>
      </c>
      <c r="B88" s="148" t="s">
        <v>27</v>
      </c>
      <c r="C88" s="186" t="s">
        <v>218</v>
      </c>
      <c r="D88" s="186" t="s">
        <v>214</v>
      </c>
      <c r="E88" s="186" t="s">
        <v>253</v>
      </c>
      <c r="F88" s="186" t="s">
        <v>115</v>
      </c>
      <c r="G88" s="34">
        <v>5000</v>
      </c>
    </row>
    <row r="89" spans="1:7" ht="25.5">
      <c r="A89" s="139" t="s">
        <v>137</v>
      </c>
      <c r="B89" s="274" t="s">
        <v>27</v>
      </c>
      <c r="C89" s="186" t="s">
        <v>218</v>
      </c>
      <c r="D89" s="186" t="s">
        <v>222</v>
      </c>
      <c r="E89" s="186" t="s">
        <v>477</v>
      </c>
      <c r="F89" s="196"/>
      <c r="G89" s="34">
        <f>G90</f>
        <v>500000</v>
      </c>
    </row>
    <row r="90" spans="1:7" ht="15.75">
      <c r="A90" s="139" t="s">
        <v>138</v>
      </c>
      <c r="B90" s="148" t="s">
        <v>27</v>
      </c>
      <c r="C90" s="186" t="s">
        <v>218</v>
      </c>
      <c r="D90" s="186" t="s">
        <v>222</v>
      </c>
      <c r="E90" s="186" t="s">
        <v>140</v>
      </c>
      <c r="F90" s="196"/>
      <c r="G90" s="34">
        <f>G91</f>
        <v>500000</v>
      </c>
    </row>
    <row r="91" spans="1:7" ht="25.5">
      <c r="A91" s="139" t="s">
        <v>112</v>
      </c>
      <c r="B91" s="148" t="s">
        <v>27</v>
      </c>
      <c r="C91" s="186" t="s">
        <v>218</v>
      </c>
      <c r="D91" s="186" t="s">
        <v>222</v>
      </c>
      <c r="E91" s="186" t="s">
        <v>139</v>
      </c>
      <c r="F91" s="196" t="s">
        <v>115</v>
      </c>
      <c r="G91" s="34">
        <v>500000</v>
      </c>
    </row>
    <row r="92" spans="1:7" ht="38.25">
      <c r="A92" s="63" t="s">
        <v>375</v>
      </c>
      <c r="B92" s="148" t="s">
        <v>27</v>
      </c>
      <c r="C92" s="186" t="s">
        <v>218</v>
      </c>
      <c r="D92" s="186" t="s">
        <v>222</v>
      </c>
      <c r="E92" s="186" t="s">
        <v>250</v>
      </c>
      <c r="F92" s="196"/>
      <c r="G92" s="34">
        <f>G93</f>
        <v>185600</v>
      </c>
    </row>
    <row r="93" spans="1:7" ht="38.25">
      <c r="A93" s="62" t="s">
        <v>378</v>
      </c>
      <c r="B93" s="227" t="s">
        <v>27</v>
      </c>
      <c r="C93" s="184" t="s">
        <v>218</v>
      </c>
      <c r="D93" s="184" t="s">
        <v>222</v>
      </c>
      <c r="E93" s="184" t="s">
        <v>249</v>
      </c>
      <c r="F93" s="194"/>
      <c r="G93" s="33">
        <f>G94</f>
        <v>185600</v>
      </c>
    </row>
    <row r="94" spans="1:7" ht="25.5">
      <c r="A94" s="281" t="s">
        <v>468</v>
      </c>
      <c r="B94" s="148" t="s">
        <v>27</v>
      </c>
      <c r="C94" s="186" t="s">
        <v>218</v>
      </c>
      <c r="D94" s="186" t="s">
        <v>222</v>
      </c>
      <c r="E94" s="186" t="s">
        <v>469</v>
      </c>
      <c r="F94" s="196"/>
      <c r="G94" s="34">
        <f>G95</f>
        <v>185600</v>
      </c>
    </row>
    <row r="95" spans="1:7" ht="13.5" customHeight="1">
      <c r="A95" s="139" t="s">
        <v>125</v>
      </c>
      <c r="B95" s="148" t="s">
        <v>27</v>
      </c>
      <c r="C95" s="186" t="s">
        <v>218</v>
      </c>
      <c r="D95" s="186" t="s">
        <v>222</v>
      </c>
      <c r="E95" s="186" t="s">
        <v>469</v>
      </c>
      <c r="F95" s="196" t="s">
        <v>115</v>
      </c>
      <c r="G95" s="34">
        <v>185600</v>
      </c>
    </row>
    <row r="96" spans="1:7" ht="15.75" hidden="1">
      <c r="A96" s="62" t="s">
        <v>194</v>
      </c>
      <c r="B96" s="148" t="s">
        <v>27</v>
      </c>
      <c r="C96" s="184" t="s">
        <v>218</v>
      </c>
      <c r="D96" s="184" t="s">
        <v>408</v>
      </c>
      <c r="E96" s="184"/>
      <c r="F96" s="184"/>
      <c r="G96" s="33">
        <f>G101+G97+G105</f>
        <v>33000</v>
      </c>
    </row>
    <row r="97" spans="1:7" ht="26.25" hidden="1">
      <c r="A97" s="146" t="s">
        <v>601</v>
      </c>
      <c r="B97" s="148" t="s">
        <v>27</v>
      </c>
      <c r="C97" s="184" t="s">
        <v>218</v>
      </c>
      <c r="D97" s="184" t="s">
        <v>408</v>
      </c>
      <c r="E97" s="184" t="s">
        <v>476</v>
      </c>
      <c r="F97" s="184"/>
      <c r="G97" s="33">
        <f>G98</f>
        <v>3000</v>
      </c>
    </row>
    <row r="98" spans="1:7" ht="38.25" hidden="1">
      <c r="A98" s="147" t="s">
        <v>141</v>
      </c>
      <c r="B98" s="148" t="s">
        <v>27</v>
      </c>
      <c r="C98" s="186" t="s">
        <v>218</v>
      </c>
      <c r="D98" s="186" t="s">
        <v>408</v>
      </c>
      <c r="E98" s="186" t="s">
        <v>474</v>
      </c>
      <c r="F98" s="184"/>
      <c r="G98" s="34">
        <f>G99</f>
        <v>3000</v>
      </c>
    </row>
    <row r="99" spans="1:7" ht="15.75" hidden="1">
      <c r="A99" s="142" t="s">
        <v>194</v>
      </c>
      <c r="B99" s="148" t="s">
        <v>27</v>
      </c>
      <c r="C99" s="186" t="s">
        <v>218</v>
      </c>
      <c r="D99" s="186" t="s">
        <v>408</v>
      </c>
      <c r="E99" s="186" t="s">
        <v>475</v>
      </c>
      <c r="F99" s="186" t="s">
        <v>114</v>
      </c>
      <c r="G99" s="34">
        <f>G100</f>
        <v>3000</v>
      </c>
    </row>
    <row r="100" spans="1:7" ht="25.5" hidden="1">
      <c r="A100" s="142" t="s">
        <v>186</v>
      </c>
      <c r="B100" s="148" t="s">
        <v>27</v>
      </c>
      <c r="C100" s="186" t="s">
        <v>218</v>
      </c>
      <c r="D100" s="186" t="s">
        <v>408</v>
      </c>
      <c r="E100" s="186" t="s">
        <v>475</v>
      </c>
      <c r="F100" s="186" t="s">
        <v>115</v>
      </c>
      <c r="G100" s="34">
        <v>3000</v>
      </c>
    </row>
    <row r="101" spans="1:7" ht="38.25">
      <c r="A101" s="123" t="s">
        <v>602</v>
      </c>
      <c r="B101" s="227" t="s">
        <v>27</v>
      </c>
      <c r="C101" s="184" t="s">
        <v>218</v>
      </c>
      <c r="D101" s="184" t="s">
        <v>408</v>
      </c>
      <c r="E101" s="184" t="s">
        <v>267</v>
      </c>
      <c r="F101" s="184"/>
      <c r="G101" s="33">
        <f>G102</f>
        <v>25000</v>
      </c>
    </row>
    <row r="102" spans="1:7" ht="25.5">
      <c r="A102" s="256" t="s">
        <v>266</v>
      </c>
      <c r="B102" s="148" t="s">
        <v>27</v>
      </c>
      <c r="C102" s="186" t="s">
        <v>264</v>
      </c>
      <c r="D102" s="186" t="s">
        <v>408</v>
      </c>
      <c r="E102" s="186" t="s">
        <v>265</v>
      </c>
      <c r="F102" s="186"/>
      <c r="G102" s="34">
        <f>G103</f>
        <v>25000</v>
      </c>
    </row>
    <row r="103" spans="1:7" ht="25.5">
      <c r="A103" s="63" t="s">
        <v>233</v>
      </c>
      <c r="B103" s="148" t="s">
        <v>27</v>
      </c>
      <c r="C103" s="186" t="s">
        <v>218</v>
      </c>
      <c r="D103" s="186" t="s">
        <v>408</v>
      </c>
      <c r="E103" s="186" t="s">
        <v>263</v>
      </c>
      <c r="F103" s="186"/>
      <c r="G103" s="34">
        <f>G104</f>
        <v>25000</v>
      </c>
    </row>
    <row r="104" spans="1:7" ht="25.5">
      <c r="A104" s="139" t="s">
        <v>125</v>
      </c>
      <c r="B104" s="148" t="s">
        <v>27</v>
      </c>
      <c r="C104" s="186" t="s">
        <v>218</v>
      </c>
      <c r="D104" s="186" t="s">
        <v>408</v>
      </c>
      <c r="E104" s="186" t="s">
        <v>263</v>
      </c>
      <c r="F104" s="186" t="s">
        <v>115</v>
      </c>
      <c r="G104" s="34">
        <v>25000</v>
      </c>
    </row>
    <row r="105" spans="1:7" ht="25.5">
      <c r="A105" s="63" t="s">
        <v>487</v>
      </c>
      <c r="B105" s="148" t="s">
        <v>27</v>
      </c>
      <c r="C105" s="186" t="s">
        <v>218</v>
      </c>
      <c r="D105" s="186" t="s">
        <v>408</v>
      </c>
      <c r="E105" s="186" t="s">
        <v>488</v>
      </c>
      <c r="F105" s="186"/>
      <c r="G105" s="34">
        <f>G106</f>
        <v>5000</v>
      </c>
    </row>
    <row r="106" spans="1:7" ht="25.5">
      <c r="A106" s="139" t="s">
        <v>111</v>
      </c>
      <c r="B106" s="148" t="s">
        <v>27</v>
      </c>
      <c r="C106" s="186" t="s">
        <v>218</v>
      </c>
      <c r="D106" s="186" t="s">
        <v>408</v>
      </c>
      <c r="E106" s="186" t="s">
        <v>488</v>
      </c>
      <c r="F106" s="186" t="s">
        <v>114</v>
      </c>
      <c r="G106" s="34">
        <f>G111</f>
        <v>5000</v>
      </c>
    </row>
    <row r="107" spans="1:7" ht="25.5">
      <c r="A107" s="63" t="s">
        <v>233</v>
      </c>
      <c r="B107" s="148" t="s">
        <v>27</v>
      </c>
      <c r="C107" s="186" t="s">
        <v>218</v>
      </c>
      <c r="D107" s="186" t="s">
        <v>408</v>
      </c>
      <c r="E107" s="186" t="s">
        <v>263</v>
      </c>
      <c r="F107" s="186"/>
      <c r="G107" s="34">
        <f>G108</f>
        <v>25000</v>
      </c>
    </row>
    <row r="108" spans="1:7" ht="25.5">
      <c r="A108" s="139" t="s">
        <v>125</v>
      </c>
      <c r="B108" s="148" t="s">
        <v>27</v>
      </c>
      <c r="C108" s="186" t="s">
        <v>218</v>
      </c>
      <c r="D108" s="186" t="s">
        <v>408</v>
      </c>
      <c r="E108" s="186" t="s">
        <v>263</v>
      </c>
      <c r="F108" s="186" t="s">
        <v>115</v>
      </c>
      <c r="G108" s="34">
        <v>25000</v>
      </c>
    </row>
    <row r="109" spans="1:7" ht="25.5">
      <c r="A109" s="63" t="s">
        <v>487</v>
      </c>
      <c r="B109" s="148" t="s">
        <v>27</v>
      </c>
      <c r="C109" s="186" t="s">
        <v>218</v>
      </c>
      <c r="D109" s="186" t="s">
        <v>408</v>
      </c>
      <c r="E109" s="186" t="s">
        <v>488</v>
      </c>
      <c r="F109" s="186"/>
      <c r="G109" s="34">
        <f>G110</f>
        <v>5000</v>
      </c>
    </row>
    <row r="110" spans="1:7" ht="25.5">
      <c r="A110" s="139" t="s">
        <v>111</v>
      </c>
      <c r="B110" s="148" t="s">
        <v>27</v>
      </c>
      <c r="C110" s="186" t="s">
        <v>218</v>
      </c>
      <c r="D110" s="186" t="s">
        <v>408</v>
      </c>
      <c r="E110" s="186" t="s">
        <v>488</v>
      </c>
      <c r="F110" s="186" t="s">
        <v>114</v>
      </c>
      <c r="G110" s="34">
        <f>G111</f>
        <v>5000</v>
      </c>
    </row>
    <row r="111" spans="1:7" ht="25.5">
      <c r="A111" s="142" t="s">
        <v>186</v>
      </c>
      <c r="B111" s="148" t="s">
        <v>27</v>
      </c>
      <c r="C111" s="186" t="s">
        <v>218</v>
      </c>
      <c r="D111" s="186" t="s">
        <v>408</v>
      </c>
      <c r="E111" s="186" t="s">
        <v>488</v>
      </c>
      <c r="F111" s="186" t="s">
        <v>115</v>
      </c>
      <c r="G111" s="34">
        <v>5000</v>
      </c>
    </row>
    <row r="112" spans="1:7" ht="16.5">
      <c r="A112" s="69" t="s">
        <v>389</v>
      </c>
      <c r="B112" s="273" t="s">
        <v>27</v>
      </c>
      <c r="C112" s="185" t="s">
        <v>219</v>
      </c>
      <c r="D112" s="185"/>
      <c r="E112" s="185"/>
      <c r="F112" s="185"/>
      <c r="G112" s="272">
        <f>G113+G142+G150</f>
        <v>95123700.67</v>
      </c>
    </row>
    <row r="113" spans="1:7" ht="15.75">
      <c r="A113" s="62" t="s">
        <v>196</v>
      </c>
      <c r="B113" s="227" t="s">
        <v>27</v>
      </c>
      <c r="C113" s="184" t="s">
        <v>219</v>
      </c>
      <c r="D113" s="184" t="s">
        <v>214</v>
      </c>
      <c r="E113" s="184"/>
      <c r="F113" s="184"/>
      <c r="G113" s="33">
        <f>G114+G131+G138</f>
        <v>94496617.52</v>
      </c>
    </row>
    <row r="114" spans="1:7" ht="38.25">
      <c r="A114" s="256" t="s">
        <v>665</v>
      </c>
      <c r="B114" s="148" t="s">
        <v>27</v>
      </c>
      <c r="C114" s="186" t="s">
        <v>219</v>
      </c>
      <c r="D114" s="186" t="s">
        <v>214</v>
      </c>
      <c r="E114" s="186" t="s">
        <v>657</v>
      </c>
      <c r="F114" s="186"/>
      <c r="G114" s="34">
        <f>G115+G119+G123+G127</f>
        <v>88115728.05</v>
      </c>
    </row>
    <row r="115" spans="1:7" ht="25.5">
      <c r="A115" s="252" t="s">
        <v>723</v>
      </c>
      <c r="B115" s="148" t="s">
        <v>27</v>
      </c>
      <c r="C115" s="186" t="s">
        <v>219</v>
      </c>
      <c r="D115" s="186" t="s">
        <v>214</v>
      </c>
      <c r="E115" s="208" t="s">
        <v>722</v>
      </c>
      <c r="F115" s="186"/>
      <c r="G115" s="34">
        <f>G116+G118</f>
        <v>87323702.68</v>
      </c>
    </row>
    <row r="116" spans="1:7" ht="15.75">
      <c r="A116" s="252" t="s">
        <v>128</v>
      </c>
      <c r="B116" s="148" t="s">
        <v>27</v>
      </c>
      <c r="C116" s="186" t="s">
        <v>219</v>
      </c>
      <c r="D116" s="186" t="s">
        <v>214</v>
      </c>
      <c r="E116" s="208" t="s">
        <v>722</v>
      </c>
      <c r="F116" s="186" t="s">
        <v>639</v>
      </c>
      <c r="G116" s="34">
        <f>G117</f>
        <v>86234702.68</v>
      </c>
    </row>
    <row r="117" spans="1:7" ht="25.5">
      <c r="A117" s="252" t="s">
        <v>676</v>
      </c>
      <c r="B117" s="148" t="s">
        <v>27</v>
      </c>
      <c r="C117" s="186" t="s">
        <v>219</v>
      </c>
      <c r="D117" s="186" t="s">
        <v>214</v>
      </c>
      <c r="E117" s="208" t="s">
        <v>722</v>
      </c>
      <c r="F117" s="186" t="s">
        <v>121</v>
      </c>
      <c r="G117" s="34">
        <v>86234702.68</v>
      </c>
    </row>
    <row r="118" spans="1:7" ht="15.75">
      <c r="A118" s="63" t="s">
        <v>126</v>
      </c>
      <c r="B118" s="148" t="s">
        <v>27</v>
      </c>
      <c r="C118" s="186" t="s">
        <v>219</v>
      </c>
      <c r="D118" s="186" t="s">
        <v>214</v>
      </c>
      <c r="E118" s="208" t="s">
        <v>722</v>
      </c>
      <c r="F118" s="186" t="s">
        <v>120</v>
      </c>
      <c r="G118" s="34">
        <v>1089000</v>
      </c>
    </row>
    <row r="119" spans="1:7" ht="25.5">
      <c r="A119" s="252" t="s">
        <v>723</v>
      </c>
      <c r="B119" s="148" t="s">
        <v>27</v>
      </c>
      <c r="C119" s="186" t="s">
        <v>219</v>
      </c>
      <c r="D119" s="186" t="s">
        <v>214</v>
      </c>
      <c r="E119" s="208" t="s">
        <v>731</v>
      </c>
      <c r="F119" s="186"/>
      <c r="G119" s="34">
        <f>G120+G122</f>
        <v>479937.57</v>
      </c>
    </row>
    <row r="120" spans="1:7" ht="15.75">
      <c r="A120" s="252" t="s">
        <v>128</v>
      </c>
      <c r="B120" s="148" t="s">
        <v>27</v>
      </c>
      <c r="C120" s="186" t="s">
        <v>219</v>
      </c>
      <c r="D120" s="186" t="s">
        <v>214</v>
      </c>
      <c r="E120" s="208" t="s">
        <v>731</v>
      </c>
      <c r="F120" s="186" t="s">
        <v>639</v>
      </c>
      <c r="G120" s="34">
        <f>G121</f>
        <v>474437.57</v>
      </c>
    </row>
    <row r="121" spans="1:7" ht="26.25" customHeight="1">
      <c r="A121" s="252" t="s">
        <v>676</v>
      </c>
      <c r="B121" s="274" t="s">
        <v>27</v>
      </c>
      <c r="C121" s="186" t="s">
        <v>219</v>
      </c>
      <c r="D121" s="186" t="s">
        <v>214</v>
      </c>
      <c r="E121" s="208" t="s">
        <v>731</v>
      </c>
      <c r="F121" s="186" t="s">
        <v>121</v>
      </c>
      <c r="G121" s="34">
        <v>474437.57</v>
      </c>
    </row>
    <row r="122" spans="1:7" ht="15.75">
      <c r="A122" s="63" t="s">
        <v>126</v>
      </c>
      <c r="B122" s="148" t="s">
        <v>27</v>
      </c>
      <c r="C122" s="186" t="s">
        <v>219</v>
      </c>
      <c r="D122" s="186" t="s">
        <v>214</v>
      </c>
      <c r="E122" s="208" t="s">
        <v>731</v>
      </c>
      <c r="F122" s="186" t="s">
        <v>120</v>
      </c>
      <c r="G122" s="34">
        <v>5500</v>
      </c>
    </row>
    <row r="123" spans="1:7" ht="25.5">
      <c r="A123" s="252" t="s">
        <v>751</v>
      </c>
      <c r="B123" s="148" t="s">
        <v>27</v>
      </c>
      <c r="C123" s="186" t="s">
        <v>219</v>
      </c>
      <c r="D123" s="186" t="s">
        <v>214</v>
      </c>
      <c r="E123" s="208" t="s">
        <v>750</v>
      </c>
      <c r="F123" s="186"/>
      <c r="G123" s="34">
        <f>G124+G126</f>
        <v>297087.8</v>
      </c>
    </row>
    <row r="124" spans="1:7" ht="15.75">
      <c r="A124" s="252" t="s">
        <v>128</v>
      </c>
      <c r="B124" s="148" t="s">
        <v>27</v>
      </c>
      <c r="C124" s="186" t="s">
        <v>219</v>
      </c>
      <c r="D124" s="186" t="s">
        <v>214</v>
      </c>
      <c r="E124" s="208" t="s">
        <v>750</v>
      </c>
      <c r="F124" s="186" t="s">
        <v>639</v>
      </c>
      <c r="G124" s="34">
        <f>G125</f>
        <v>291587.8</v>
      </c>
    </row>
    <row r="125" spans="1:7" ht="25.5">
      <c r="A125" s="252" t="s">
        <v>676</v>
      </c>
      <c r="B125" s="148" t="s">
        <v>27</v>
      </c>
      <c r="C125" s="186" t="s">
        <v>219</v>
      </c>
      <c r="D125" s="186" t="s">
        <v>214</v>
      </c>
      <c r="E125" s="208" t="s">
        <v>750</v>
      </c>
      <c r="F125" s="186" t="s">
        <v>121</v>
      </c>
      <c r="G125" s="34">
        <v>291587.8</v>
      </c>
    </row>
    <row r="126" spans="1:7" ht="15.75">
      <c r="A126" s="63" t="s">
        <v>126</v>
      </c>
      <c r="B126" s="148" t="s">
        <v>27</v>
      </c>
      <c r="C126" s="186" t="s">
        <v>219</v>
      </c>
      <c r="D126" s="186" t="s">
        <v>214</v>
      </c>
      <c r="E126" s="208" t="s">
        <v>750</v>
      </c>
      <c r="F126" s="186" t="s">
        <v>120</v>
      </c>
      <c r="G126" s="34">
        <v>5500</v>
      </c>
    </row>
    <row r="127" spans="1:7" ht="15.75">
      <c r="A127" s="252" t="s">
        <v>753</v>
      </c>
      <c r="B127" s="148" t="s">
        <v>27</v>
      </c>
      <c r="C127" s="186" t="s">
        <v>219</v>
      </c>
      <c r="D127" s="186" t="s">
        <v>214</v>
      </c>
      <c r="E127" s="208" t="s">
        <v>752</v>
      </c>
      <c r="F127" s="186"/>
      <c r="G127" s="34">
        <f>G128</f>
        <v>15000</v>
      </c>
    </row>
    <row r="128" spans="1:7" ht="15.75">
      <c r="A128" s="252" t="s">
        <v>734</v>
      </c>
      <c r="B128" s="148" t="s">
        <v>27</v>
      </c>
      <c r="C128" s="186" t="s">
        <v>219</v>
      </c>
      <c r="D128" s="186" t="s">
        <v>214</v>
      </c>
      <c r="E128" s="208" t="s">
        <v>733</v>
      </c>
      <c r="F128" s="186"/>
      <c r="G128" s="34">
        <f>G129</f>
        <v>15000</v>
      </c>
    </row>
    <row r="129" spans="1:7" ht="25.5">
      <c r="A129" s="139" t="s">
        <v>111</v>
      </c>
      <c r="B129" s="148" t="s">
        <v>27</v>
      </c>
      <c r="C129" s="186" t="s">
        <v>219</v>
      </c>
      <c r="D129" s="186" t="s">
        <v>214</v>
      </c>
      <c r="E129" s="208" t="s">
        <v>733</v>
      </c>
      <c r="F129" s="186" t="s">
        <v>114</v>
      </c>
      <c r="G129" s="34">
        <f>G130</f>
        <v>15000</v>
      </c>
    </row>
    <row r="130" spans="1:7" ht="25.5">
      <c r="A130" s="142" t="s">
        <v>186</v>
      </c>
      <c r="B130" s="148" t="s">
        <v>27</v>
      </c>
      <c r="C130" s="186" t="s">
        <v>219</v>
      </c>
      <c r="D130" s="186" t="s">
        <v>214</v>
      </c>
      <c r="E130" s="208" t="s">
        <v>733</v>
      </c>
      <c r="F130" s="186" t="s">
        <v>115</v>
      </c>
      <c r="G130" s="34">
        <v>15000</v>
      </c>
    </row>
    <row r="131" spans="1:7" ht="15.75">
      <c r="A131" s="256" t="s">
        <v>659</v>
      </c>
      <c r="B131" s="148" t="s">
        <v>27</v>
      </c>
      <c r="C131" s="186" t="s">
        <v>219</v>
      </c>
      <c r="D131" s="186" t="s">
        <v>214</v>
      </c>
      <c r="E131" s="186" t="s">
        <v>660</v>
      </c>
      <c r="F131" s="186"/>
      <c r="G131" s="34">
        <f>G132</f>
        <v>6200889.47</v>
      </c>
    </row>
    <row r="132" spans="1:7" ht="15.75">
      <c r="A132" s="252" t="s">
        <v>658</v>
      </c>
      <c r="B132" s="148" t="s">
        <v>27</v>
      </c>
      <c r="C132" s="186" t="s">
        <v>219</v>
      </c>
      <c r="D132" s="186" t="s">
        <v>214</v>
      </c>
      <c r="E132" s="208" t="s">
        <v>661</v>
      </c>
      <c r="F132" s="186"/>
      <c r="G132" s="34">
        <f>G133</f>
        <v>6200889.47</v>
      </c>
    </row>
    <row r="133" spans="1:7" ht="15.75">
      <c r="A133" s="252" t="s">
        <v>128</v>
      </c>
      <c r="B133" s="148" t="s">
        <v>27</v>
      </c>
      <c r="C133" s="186" t="s">
        <v>219</v>
      </c>
      <c r="D133" s="186" t="s">
        <v>214</v>
      </c>
      <c r="E133" s="208" t="s">
        <v>696</v>
      </c>
      <c r="F133" s="186" t="s">
        <v>639</v>
      </c>
      <c r="G133" s="34">
        <f>G134</f>
        <v>6200889.47</v>
      </c>
    </row>
    <row r="134" spans="1:7" ht="25.5">
      <c r="A134" s="252" t="s">
        <v>676</v>
      </c>
      <c r="B134" s="148" t="s">
        <v>27</v>
      </c>
      <c r="C134" s="186" t="s">
        <v>219</v>
      </c>
      <c r="D134" s="186" t="s">
        <v>214</v>
      </c>
      <c r="E134" s="208" t="s">
        <v>696</v>
      </c>
      <c r="F134" s="186" t="s">
        <v>121</v>
      </c>
      <c r="G134" s="34">
        <v>6200889.47</v>
      </c>
    </row>
    <row r="135" spans="1:7" ht="38.25">
      <c r="A135" s="63" t="s">
        <v>375</v>
      </c>
      <c r="B135" s="148" t="s">
        <v>27</v>
      </c>
      <c r="C135" s="186" t="s">
        <v>219</v>
      </c>
      <c r="D135" s="186" t="s">
        <v>214</v>
      </c>
      <c r="E135" s="186" t="s">
        <v>250</v>
      </c>
      <c r="F135" s="186"/>
      <c r="G135" s="34">
        <f>G136</f>
        <v>180000</v>
      </c>
    </row>
    <row r="136" spans="1:7" ht="15.75">
      <c r="A136" s="63" t="s">
        <v>197</v>
      </c>
      <c r="B136" s="148" t="s">
        <v>27</v>
      </c>
      <c r="C136" s="186" t="s">
        <v>219</v>
      </c>
      <c r="D136" s="186" t="s">
        <v>214</v>
      </c>
      <c r="E136" s="186" t="s">
        <v>275</v>
      </c>
      <c r="F136" s="186"/>
      <c r="G136" s="34">
        <f>G137</f>
        <v>180000</v>
      </c>
    </row>
    <row r="137" spans="1:7" ht="15.75">
      <c r="A137" s="63" t="s">
        <v>196</v>
      </c>
      <c r="B137" s="148" t="s">
        <v>27</v>
      </c>
      <c r="C137" s="186" t="s">
        <v>219</v>
      </c>
      <c r="D137" s="186" t="s">
        <v>214</v>
      </c>
      <c r="E137" s="186" t="s">
        <v>283</v>
      </c>
      <c r="F137" s="186"/>
      <c r="G137" s="34">
        <f>G138</f>
        <v>180000</v>
      </c>
    </row>
    <row r="138" spans="1:7" ht="15.75">
      <c r="A138" s="63" t="s">
        <v>198</v>
      </c>
      <c r="B138" s="148" t="s">
        <v>27</v>
      </c>
      <c r="C138" s="186" t="s">
        <v>219</v>
      </c>
      <c r="D138" s="186" t="s">
        <v>214</v>
      </c>
      <c r="E138" s="186" t="s">
        <v>281</v>
      </c>
      <c r="F138" s="186"/>
      <c r="G138" s="34">
        <f>SUM(G139:G140)</f>
        <v>180000</v>
      </c>
    </row>
    <row r="139" spans="1:7" ht="25.5">
      <c r="A139" s="139" t="s">
        <v>125</v>
      </c>
      <c r="B139" s="148" t="s">
        <v>27</v>
      </c>
      <c r="C139" s="186" t="s">
        <v>219</v>
      </c>
      <c r="D139" s="186" t="s">
        <v>214</v>
      </c>
      <c r="E139" s="186" t="s">
        <v>281</v>
      </c>
      <c r="F139" s="186" t="s">
        <v>115</v>
      </c>
      <c r="G139" s="34">
        <v>150000</v>
      </c>
    </row>
    <row r="140" spans="1:7" ht="19.5" customHeight="1">
      <c r="A140" s="63" t="s">
        <v>101</v>
      </c>
      <c r="B140" s="148" t="s">
        <v>27</v>
      </c>
      <c r="C140" s="186" t="s">
        <v>219</v>
      </c>
      <c r="D140" s="186" t="s">
        <v>214</v>
      </c>
      <c r="E140" s="186" t="s">
        <v>281</v>
      </c>
      <c r="F140" s="186" t="s">
        <v>102</v>
      </c>
      <c r="G140" s="34">
        <f>G141</f>
        <v>30000</v>
      </c>
    </row>
    <row r="141" spans="1:7" ht="15.75">
      <c r="A141" s="139" t="s">
        <v>126</v>
      </c>
      <c r="B141" s="148" t="s">
        <v>27</v>
      </c>
      <c r="C141" s="186" t="s">
        <v>219</v>
      </c>
      <c r="D141" s="186" t="s">
        <v>214</v>
      </c>
      <c r="E141" s="186" t="s">
        <v>281</v>
      </c>
      <c r="F141" s="186" t="s">
        <v>120</v>
      </c>
      <c r="G141" s="34">
        <v>30000</v>
      </c>
    </row>
    <row r="142" spans="1:7" ht="15.75">
      <c r="A142" s="62" t="s">
        <v>391</v>
      </c>
      <c r="B142" s="227" t="s">
        <v>27</v>
      </c>
      <c r="C142" s="184" t="s">
        <v>219</v>
      </c>
      <c r="D142" s="184" t="s">
        <v>216</v>
      </c>
      <c r="E142" s="184" t="s">
        <v>274</v>
      </c>
      <c r="F142" s="184"/>
      <c r="G142" s="33">
        <f>G148</f>
        <v>50000</v>
      </c>
    </row>
    <row r="143" spans="1:7" ht="15" customHeight="1">
      <c r="A143" s="63" t="s">
        <v>200</v>
      </c>
      <c r="B143" s="148" t="s">
        <v>27</v>
      </c>
      <c r="C143" s="186" t="s">
        <v>219</v>
      </c>
      <c r="D143" s="186" t="s">
        <v>216</v>
      </c>
      <c r="E143" s="186" t="s">
        <v>284</v>
      </c>
      <c r="F143" s="186"/>
      <c r="G143" s="34">
        <f>G144</f>
        <v>50000</v>
      </c>
    </row>
    <row r="144" spans="1:7" ht="14.25" customHeight="1">
      <c r="A144" s="139" t="s">
        <v>126</v>
      </c>
      <c r="B144" s="148" t="s">
        <v>27</v>
      </c>
      <c r="C144" s="186" t="s">
        <v>219</v>
      </c>
      <c r="D144" s="186" t="s">
        <v>216</v>
      </c>
      <c r="E144" s="186" t="s">
        <v>284</v>
      </c>
      <c r="F144" s="186" t="s">
        <v>120</v>
      </c>
      <c r="G144" s="34">
        <v>50000</v>
      </c>
    </row>
    <row r="145" spans="1:7" ht="16.5" customHeight="1" hidden="1">
      <c r="A145" s="63" t="s">
        <v>105</v>
      </c>
      <c r="B145" s="148" t="s">
        <v>27</v>
      </c>
      <c r="C145" s="186" t="s">
        <v>219</v>
      </c>
      <c r="D145" s="186" t="s">
        <v>216</v>
      </c>
      <c r="E145" s="186" t="s">
        <v>284</v>
      </c>
      <c r="F145" s="186" t="s">
        <v>104</v>
      </c>
      <c r="G145" s="34"/>
    </row>
    <row r="146" spans="1:7" ht="15.75" customHeight="1" hidden="1">
      <c r="A146" s="63" t="s">
        <v>380</v>
      </c>
      <c r="B146" s="148" t="s">
        <v>27</v>
      </c>
      <c r="C146" s="186" t="s">
        <v>219</v>
      </c>
      <c r="D146" s="186" t="s">
        <v>216</v>
      </c>
      <c r="E146" s="186" t="s">
        <v>284</v>
      </c>
      <c r="F146" s="186" t="s">
        <v>404</v>
      </c>
      <c r="G146" s="34">
        <v>0</v>
      </c>
    </row>
    <row r="147" spans="1:7" ht="13.5" customHeight="1" hidden="1">
      <c r="A147" s="63" t="s">
        <v>101</v>
      </c>
      <c r="B147" s="148" t="s">
        <v>27</v>
      </c>
      <c r="C147" s="186" t="s">
        <v>219</v>
      </c>
      <c r="D147" s="186" t="s">
        <v>216</v>
      </c>
      <c r="E147" s="186" t="s">
        <v>284</v>
      </c>
      <c r="F147" s="186" t="s">
        <v>102</v>
      </c>
      <c r="G147" s="34">
        <f>G148+G149</f>
        <v>100000</v>
      </c>
    </row>
    <row r="148" spans="1:7" ht="18.75" customHeight="1" hidden="1">
      <c r="A148" s="63" t="s">
        <v>101</v>
      </c>
      <c r="B148" s="148" t="s">
        <v>27</v>
      </c>
      <c r="C148" s="186" t="s">
        <v>219</v>
      </c>
      <c r="D148" s="186" t="s">
        <v>216</v>
      </c>
      <c r="E148" s="186" t="s">
        <v>284</v>
      </c>
      <c r="F148" s="186" t="s">
        <v>102</v>
      </c>
      <c r="G148" s="34">
        <f>G149</f>
        <v>50000</v>
      </c>
    </row>
    <row r="149" spans="1:7" ht="19.5" customHeight="1" hidden="1">
      <c r="A149" s="139" t="s">
        <v>126</v>
      </c>
      <c r="B149" s="148" t="s">
        <v>27</v>
      </c>
      <c r="C149" s="186" t="s">
        <v>219</v>
      </c>
      <c r="D149" s="186" t="s">
        <v>216</v>
      </c>
      <c r="E149" s="186" t="s">
        <v>284</v>
      </c>
      <c r="F149" s="186" t="s">
        <v>120</v>
      </c>
      <c r="G149" s="34">
        <v>50000</v>
      </c>
    </row>
    <row r="150" spans="1:7" ht="15.75">
      <c r="A150" s="62" t="s">
        <v>394</v>
      </c>
      <c r="B150" s="227" t="s">
        <v>27</v>
      </c>
      <c r="C150" s="184" t="s">
        <v>219</v>
      </c>
      <c r="D150" s="184" t="s">
        <v>217</v>
      </c>
      <c r="E150" s="184"/>
      <c r="F150" s="184"/>
      <c r="G150" s="33">
        <f>G151+G165+G169</f>
        <v>577083.15</v>
      </c>
    </row>
    <row r="151" spans="1:7" ht="27" customHeight="1">
      <c r="A151" s="276" t="s">
        <v>598</v>
      </c>
      <c r="B151" s="148" t="s">
        <v>27</v>
      </c>
      <c r="C151" s="186" t="s">
        <v>219</v>
      </c>
      <c r="D151" s="186" t="s">
        <v>217</v>
      </c>
      <c r="E151" s="186" t="s">
        <v>260</v>
      </c>
      <c r="F151" s="186"/>
      <c r="G151" s="34">
        <f>G152</f>
        <v>5000</v>
      </c>
    </row>
    <row r="152" spans="1:7" s="24" customFormat="1" ht="27" customHeight="1">
      <c r="A152" s="63" t="s">
        <v>272</v>
      </c>
      <c r="B152" s="148" t="s">
        <v>27</v>
      </c>
      <c r="C152" s="186" t="s">
        <v>271</v>
      </c>
      <c r="D152" s="186" t="s">
        <v>217</v>
      </c>
      <c r="E152" s="186" t="s">
        <v>258</v>
      </c>
      <c r="F152" s="186"/>
      <c r="G152" s="34">
        <f>G153</f>
        <v>5000</v>
      </c>
    </row>
    <row r="153" spans="1:7" ht="27" customHeight="1">
      <c r="A153" s="139" t="s">
        <v>125</v>
      </c>
      <c r="B153" s="148" t="s">
        <v>27</v>
      </c>
      <c r="C153" s="186" t="s">
        <v>219</v>
      </c>
      <c r="D153" s="186" t="s">
        <v>217</v>
      </c>
      <c r="E153" s="186" t="s">
        <v>257</v>
      </c>
      <c r="F153" s="186" t="s">
        <v>115</v>
      </c>
      <c r="G153" s="34">
        <v>5000</v>
      </c>
    </row>
    <row r="154" spans="1:7" ht="27" customHeight="1" hidden="1">
      <c r="A154" s="256" t="s">
        <v>597</v>
      </c>
      <c r="B154" s="148" t="s">
        <v>27</v>
      </c>
      <c r="C154" s="186" t="s">
        <v>219</v>
      </c>
      <c r="D154" s="186" t="s">
        <v>217</v>
      </c>
      <c r="E154" s="186" t="s">
        <v>268</v>
      </c>
      <c r="F154" s="186"/>
      <c r="G154" s="34">
        <f>G155</f>
        <v>50000</v>
      </c>
    </row>
    <row r="155" spans="1:7" ht="53.25" customHeight="1" hidden="1">
      <c r="A155" s="256" t="s">
        <v>270</v>
      </c>
      <c r="B155" s="148" t="s">
        <v>27</v>
      </c>
      <c r="C155" s="186" t="s">
        <v>219</v>
      </c>
      <c r="D155" s="186" t="s">
        <v>217</v>
      </c>
      <c r="E155" s="186" t="s">
        <v>269</v>
      </c>
      <c r="F155" s="186"/>
      <c r="G155" s="34">
        <f>G156</f>
        <v>50000</v>
      </c>
    </row>
    <row r="156" spans="1:7" s="24" customFormat="1" ht="27" customHeight="1" hidden="1">
      <c r="A156" s="63" t="s">
        <v>395</v>
      </c>
      <c r="B156" s="148" t="s">
        <v>27</v>
      </c>
      <c r="C156" s="186" t="s">
        <v>219</v>
      </c>
      <c r="D156" s="186" t="s">
        <v>217</v>
      </c>
      <c r="E156" s="186" t="s">
        <v>486</v>
      </c>
      <c r="F156" s="186"/>
      <c r="G156" s="34">
        <f>G157</f>
        <v>50000</v>
      </c>
    </row>
    <row r="157" spans="1:7" ht="27" customHeight="1" hidden="1">
      <c r="A157" s="139" t="s">
        <v>125</v>
      </c>
      <c r="B157" s="148" t="s">
        <v>27</v>
      </c>
      <c r="C157" s="186" t="s">
        <v>219</v>
      </c>
      <c r="D157" s="186" t="s">
        <v>217</v>
      </c>
      <c r="E157" s="186" t="s">
        <v>486</v>
      </c>
      <c r="F157" s="186" t="s">
        <v>115</v>
      </c>
      <c r="G157" s="34">
        <v>50000</v>
      </c>
    </row>
    <row r="158" spans="1:7" ht="20.25" customHeight="1" hidden="1">
      <c r="A158" s="63" t="s">
        <v>375</v>
      </c>
      <c r="B158" s="148" t="s">
        <v>27</v>
      </c>
      <c r="C158" s="186" t="s">
        <v>219</v>
      </c>
      <c r="D158" s="186" t="s">
        <v>217</v>
      </c>
      <c r="E158" s="186" t="s">
        <v>250</v>
      </c>
      <c r="F158" s="186"/>
      <c r="G158" s="34">
        <f>G159</f>
        <v>409083.15</v>
      </c>
    </row>
    <row r="159" spans="1:7" s="24" customFormat="1" ht="15.75" hidden="1">
      <c r="A159" s="63" t="s">
        <v>200</v>
      </c>
      <c r="B159" s="148" t="s">
        <v>27</v>
      </c>
      <c r="C159" s="186" t="s">
        <v>219</v>
      </c>
      <c r="D159" s="186" t="s">
        <v>217</v>
      </c>
      <c r="E159" s="186" t="s">
        <v>275</v>
      </c>
      <c r="F159" s="186"/>
      <c r="G159" s="34">
        <f>G160</f>
        <v>409083.15</v>
      </c>
    </row>
    <row r="160" spans="1:7" ht="27.75" customHeight="1" hidden="1">
      <c r="A160" s="63" t="s">
        <v>394</v>
      </c>
      <c r="B160" s="148" t="s">
        <v>27</v>
      </c>
      <c r="C160" s="186" t="s">
        <v>219</v>
      </c>
      <c r="D160" s="186" t="s">
        <v>217</v>
      </c>
      <c r="E160" s="186" t="s">
        <v>291</v>
      </c>
      <c r="F160" s="186"/>
      <c r="G160" s="34">
        <f>G161+G163+G174+G188+G191</f>
        <v>409083.15</v>
      </c>
    </row>
    <row r="161" spans="1:7" ht="24.75" customHeight="1" hidden="1">
      <c r="A161" s="63" t="s">
        <v>396</v>
      </c>
      <c r="B161" s="148" t="s">
        <v>27</v>
      </c>
      <c r="C161" s="186" t="s">
        <v>219</v>
      </c>
      <c r="D161" s="186" t="s">
        <v>217</v>
      </c>
      <c r="E161" s="186" t="s">
        <v>289</v>
      </c>
      <c r="F161" s="186"/>
      <c r="G161" s="34">
        <f>G162</f>
        <v>103000</v>
      </c>
    </row>
    <row r="162" spans="1:7" ht="24.75" customHeight="1" hidden="1">
      <c r="A162" s="139" t="s">
        <v>125</v>
      </c>
      <c r="B162" s="148" t="s">
        <v>27</v>
      </c>
      <c r="C162" s="192" t="s">
        <v>219</v>
      </c>
      <c r="D162" s="192" t="s">
        <v>217</v>
      </c>
      <c r="E162" s="192" t="s">
        <v>289</v>
      </c>
      <c r="F162" s="192" t="s">
        <v>115</v>
      </c>
      <c r="G162" s="34">
        <v>103000</v>
      </c>
    </row>
    <row r="163" spans="1:7" ht="24.75" customHeight="1" hidden="1">
      <c r="A163" s="63" t="s">
        <v>397</v>
      </c>
      <c r="B163" s="148" t="s">
        <v>27</v>
      </c>
      <c r="C163" s="186" t="s">
        <v>219</v>
      </c>
      <c r="D163" s="186" t="s">
        <v>217</v>
      </c>
      <c r="E163" s="186" t="s">
        <v>290</v>
      </c>
      <c r="F163" s="186"/>
      <c r="G163" s="34">
        <f>G164</f>
        <v>0</v>
      </c>
    </row>
    <row r="164" spans="1:7" ht="24.75" customHeight="1" hidden="1">
      <c r="A164" s="139" t="s">
        <v>125</v>
      </c>
      <c r="B164" s="148" t="s">
        <v>27</v>
      </c>
      <c r="C164" s="186" t="s">
        <v>219</v>
      </c>
      <c r="D164" s="186" t="s">
        <v>217</v>
      </c>
      <c r="E164" s="186" t="s">
        <v>290</v>
      </c>
      <c r="F164" s="186" t="s">
        <v>115</v>
      </c>
      <c r="G164" s="34">
        <v>0</v>
      </c>
    </row>
    <row r="165" spans="1:7" ht="24.75" customHeight="1">
      <c r="A165" s="256" t="s">
        <v>597</v>
      </c>
      <c r="B165" s="148" t="s">
        <v>27</v>
      </c>
      <c r="C165" s="21" t="s">
        <v>219</v>
      </c>
      <c r="D165" s="21" t="s">
        <v>217</v>
      </c>
      <c r="E165" s="186" t="s">
        <v>268</v>
      </c>
      <c r="F165" s="186"/>
      <c r="G165" s="34">
        <f>G166</f>
        <v>50000</v>
      </c>
    </row>
    <row r="166" spans="1:7" ht="24.75" customHeight="1">
      <c r="A166" s="256" t="s">
        <v>270</v>
      </c>
      <c r="B166" s="148" t="s">
        <v>27</v>
      </c>
      <c r="C166" s="21" t="s">
        <v>219</v>
      </c>
      <c r="D166" s="21" t="s">
        <v>217</v>
      </c>
      <c r="E166" s="186" t="s">
        <v>269</v>
      </c>
      <c r="F166" s="186"/>
      <c r="G166" s="34">
        <f>G167</f>
        <v>50000</v>
      </c>
    </row>
    <row r="167" spans="1:7" ht="24.75" customHeight="1">
      <c r="A167" s="63" t="s">
        <v>395</v>
      </c>
      <c r="B167" s="148" t="s">
        <v>27</v>
      </c>
      <c r="C167" s="21" t="s">
        <v>219</v>
      </c>
      <c r="D167" s="21" t="s">
        <v>217</v>
      </c>
      <c r="E167" s="186" t="s">
        <v>486</v>
      </c>
      <c r="F167" s="186"/>
      <c r="G167" s="34">
        <f>G168</f>
        <v>50000</v>
      </c>
    </row>
    <row r="168" spans="1:7" ht="24.75" customHeight="1">
      <c r="A168" s="139" t="s">
        <v>125</v>
      </c>
      <c r="B168" s="148" t="s">
        <v>27</v>
      </c>
      <c r="C168" s="21" t="s">
        <v>219</v>
      </c>
      <c r="D168" s="21" t="s">
        <v>217</v>
      </c>
      <c r="E168" s="186" t="s">
        <v>486</v>
      </c>
      <c r="F168" s="186" t="s">
        <v>115</v>
      </c>
      <c r="G168" s="34">
        <v>50000</v>
      </c>
    </row>
    <row r="169" spans="1:7" ht="24.75" customHeight="1">
      <c r="A169" s="63" t="s">
        <v>375</v>
      </c>
      <c r="B169" s="148" t="s">
        <v>27</v>
      </c>
      <c r="C169" s="21" t="s">
        <v>219</v>
      </c>
      <c r="D169" s="21" t="s">
        <v>217</v>
      </c>
      <c r="E169" s="186" t="s">
        <v>250</v>
      </c>
      <c r="F169" s="186"/>
      <c r="G169" s="34">
        <f>G170</f>
        <v>522083.15</v>
      </c>
    </row>
    <row r="170" spans="1:7" ht="20.25" customHeight="1">
      <c r="A170" s="63" t="s">
        <v>200</v>
      </c>
      <c r="B170" s="148" t="s">
        <v>27</v>
      </c>
      <c r="C170" s="21" t="s">
        <v>219</v>
      </c>
      <c r="D170" s="21" t="s">
        <v>217</v>
      </c>
      <c r="E170" s="186" t="s">
        <v>275</v>
      </c>
      <c r="F170" s="186"/>
      <c r="G170" s="34">
        <f>G171</f>
        <v>522083.15</v>
      </c>
    </row>
    <row r="171" spans="1:7" ht="22.5" customHeight="1">
      <c r="A171" s="63" t="s">
        <v>394</v>
      </c>
      <c r="B171" s="148" t="s">
        <v>27</v>
      </c>
      <c r="C171" s="21" t="s">
        <v>219</v>
      </c>
      <c r="D171" s="21" t="s">
        <v>217</v>
      </c>
      <c r="E171" s="186" t="s">
        <v>291</v>
      </c>
      <c r="F171" s="186"/>
      <c r="G171" s="34">
        <f>G172+G174+G193+G195</f>
        <v>522083.15</v>
      </c>
    </row>
    <row r="172" spans="1:7" ht="15.75" customHeight="1">
      <c r="A172" s="63" t="s">
        <v>396</v>
      </c>
      <c r="B172" s="148" t="s">
        <v>27</v>
      </c>
      <c r="C172" s="21" t="s">
        <v>219</v>
      </c>
      <c r="D172" s="21" t="s">
        <v>217</v>
      </c>
      <c r="E172" s="186" t="s">
        <v>289</v>
      </c>
      <c r="F172" s="186"/>
      <c r="G172" s="34">
        <f>G173</f>
        <v>191000</v>
      </c>
    </row>
    <row r="173" spans="1:7" ht="24.75" customHeight="1">
      <c r="A173" s="139" t="s">
        <v>125</v>
      </c>
      <c r="B173" s="148" t="s">
        <v>27</v>
      </c>
      <c r="C173" s="51" t="s">
        <v>219</v>
      </c>
      <c r="D173" s="51" t="s">
        <v>217</v>
      </c>
      <c r="E173" s="192" t="s">
        <v>289</v>
      </c>
      <c r="F173" s="192" t="s">
        <v>115</v>
      </c>
      <c r="G173" s="34">
        <v>191000</v>
      </c>
    </row>
    <row r="174" spans="1:7" ht="15.75">
      <c r="A174" s="63" t="s">
        <v>202</v>
      </c>
      <c r="B174" s="148" t="s">
        <v>27</v>
      </c>
      <c r="C174" s="186" t="s">
        <v>219</v>
      </c>
      <c r="D174" s="186" t="s">
        <v>217</v>
      </c>
      <c r="E174" s="186" t="s">
        <v>288</v>
      </c>
      <c r="F174" s="186"/>
      <c r="G174" s="34">
        <f>G175</f>
        <v>1000</v>
      </c>
    </row>
    <row r="175" spans="1:7" ht="25.5">
      <c r="A175" s="139" t="s">
        <v>125</v>
      </c>
      <c r="B175" s="148" t="s">
        <v>27</v>
      </c>
      <c r="C175" s="186" t="s">
        <v>219</v>
      </c>
      <c r="D175" s="186" t="s">
        <v>217</v>
      </c>
      <c r="E175" s="186" t="s">
        <v>288</v>
      </c>
      <c r="F175" s="186" t="s">
        <v>115</v>
      </c>
      <c r="G175" s="34">
        <v>1000</v>
      </c>
    </row>
    <row r="176" spans="1:7" ht="25.5" hidden="1">
      <c r="A176" s="62" t="s">
        <v>272</v>
      </c>
      <c r="B176" s="148" t="s">
        <v>27</v>
      </c>
      <c r="C176" s="184" t="s">
        <v>271</v>
      </c>
      <c r="D176" s="184" t="s">
        <v>217</v>
      </c>
      <c r="E176" s="184" t="s">
        <v>258</v>
      </c>
      <c r="F176" s="184"/>
      <c r="G176" s="33">
        <f>G177</f>
        <v>5000</v>
      </c>
    </row>
    <row r="177" spans="1:7" ht="25.5" hidden="1">
      <c r="A177" s="139" t="s">
        <v>125</v>
      </c>
      <c r="B177" s="148" t="s">
        <v>27</v>
      </c>
      <c r="C177" s="186" t="s">
        <v>219</v>
      </c>
      <c r="D177" s="186" t="s">
        <v>217</v>
      </c>
      <c r="E177" s="186" t="s">
        <v>257</v>
      </c>
      <c r="F177" s="186" t="s">
        <v>115</v>
      </c>
      <c r="G177" s="34">
        <v>5000</v>
      </c>
    </row>
    <row r="178" spans="1:7" ht="25.5" hidden="1">
      <c r="A178" s="123" t="s">
        <v>597</v>
      </c>
      <c r="B178" s="148" t="s">
        <v>27</v>
      </c>
      <c r="C178" s="184" t="s">
        <v>219</v>
      </c>
      <c r="D178" s="184" t="s">
        <v>217</v>
      </c>
      <c r="E178" s="184" t="s">
        <v>268</v>
      </c>
      <c r="F178" s="184"/>
      <c r="G178" s="33">
        <f>G179</f>
        <v>50000</v>
      </c>
    </row>
    <row r="179" spans="1:7" ht="15.75" hidden="1">
      <c r="A179" s="123" t="s">
        <v>270</v>
      </c>
      <c r="B179" s="148" t="s">
        <v>27</v>
      </c>
      <c r="C179" s="184" t="s">
        <v>219</v>
      </c>
      <c r="D179" s="184" t="s">
        <v>217</v>
      </c>
      <c r="E179" s="184" t="s">
        <v>269</v>
      </c>
      <c r="F179" s="184"/>
      <c r="G179" s="33">
        <f>G180</f>
        <v>50000</v>
      </c>
    </row>
    <row r="180" spans="1:7" ht="25.5" hidden="1">
      <c r="A180" s="62" t="s">
        <v>395</v>
      </c>
      <c r="B180" s="148" t="s">
        <v>27</v>
      </c>
      <c r="C180" s="184" t="s">
        <v>219</v>
      </c>
      <c r="D180" s="184" t="s">
        <v>217</v>
      </c>
      <c r="E180" s="184" t="s">
        <v>486</v>
      </c>
      <c r="F180" s="184"/>
      <c r="G180" s="33">
        <f>G181</f>
        <v>50000</v>
      </c>
    </row>
    <row r="181" spans="1:7" ht="25.5" hidden="1">
      <c r="A181" s="139" t="s">
        <v>125</v>
      </c>
      <c r="B181" s="148" t="s">
        <v>27</v>
      </c>
      <c r="C181" s="186" t="s">
        <v>219</v>
      </c>
      <c r="D181" s="186" t="s">
        <v>217</v>
      </c>
      <c r="E181" s="186" t="s">
        <v>486</v>
      </c>
      <c r="F181" s="186" t="s">
        <v>115</v>
      </c>
      <c r="G181" s="34">
        <v>50000</v>
      </c>
    </row>
    <row r="182" spans="1:7" ht="48" customHeight="1" hidden="1">
      <c r="A182" s="62" t="s">
        <v>375</v>
      </c>
      <c r="B182" s="148" t="s">
        <v>27</v>
      </c>
      <c r="C182" s="184" t="s">
        <v>219</v>
      </c>
      <c r="D182" s="184" t="s">
        <v>217</v>
      </c>
      <c r="E182" s="184" t="s">
        <v>250</v>
      </c>
      <c r="F182" s="184"/>
      <c r="G182" s="33">
        <f>G183</f>
        <v>442083.15</v>
      </c>
    </row>
    <row r="183" spans="1:7" ht="15.75" hidden="1">
      <c r="A183" s="62" t="s">
        <v>200</v>
      </c>
      <c r="B183" s="148" t="s">
        <v>27</v>
      </c>
      <c r="C183" s="184" t="s">
        <v>219</v>
      </c>
      <c r="D183" s="184" t="s">
        <v>217</v>
      </c>
      <c r="E183" s="184" t="s">
        <v>275</v>
      </c>
      <c r="F183" s="184"/>
      <c r="G183" s="33">
        <f>G184</f>
        <v>442083.15</v>
      </c>
    </row>
    <row r="184" spans="1:7" ht="15.75" hidden="1">
      <c r="A184" s="62" t="s">
        <v>394</v>
      </c>
      <c r="B184" s="148" t="s">
        <v>27</v>
      </c>
      <c r="C184" s="184" t="s">
        <v>219</v>
      </c>
      <c r="D184" s="184" t="s">
        <v>217</v>
      </c>
      <c r="E184" s="184" t="s">
        <v>291</v>
      </c>
      <c r="F184" s="184"/>
      <c r="G184" s="33">
        <f>G185+G187+G190+G192</f>
        <v>442083.15</v>
      </c>
    </row>
    <row r="185" spans="1:7" ht="15.75" hidden="1">
      <c r="A185" s="62" t="s">
        <v>396</v>
      </c>
      <c r="B185" s="148" t="s">
        <v>27</v>
      </c>
      <c r="C185" s="184" t="s">
        <v>219</v>
      </c>
      <c r="D185" s="184" t="s">
        <v>217</v>
      </c>
      <c r="E185" s="184" t="s">
        <v>289</v>
      </c>
      <c r="F185" s="184"/>
      <c r="G185" s="33">
        <f>G186</f>
        <v>107000</v>
      </c>
    </row>
    <row r="186" spans="1:7" ht="25.5" hidden="1">
      <c r="A186" s="139" t="s">
        <v>125</v>
      </c>
      <c r="B186" s="148" t="s">
        <v>27</v>
      </c>
      <c r="C186" s="192" t="s">
        <v>219</v>
      </c>
      <c r="D186" s="192" t="s">
        <v>217</v>
      </c>
      <c r="E186" s="192" t="s">
        <v>289</v>
      </c>
      <c r="F186" s="192" t="s">
        <v>115</v>
      </c>
      <c r="G186" s="34">
        <v>107000</v>
      </c>
    </row>
    <row r="187" spans="1:7" ht="15.75" hidden="1">
      <c r="A187" s="62" t="s">
        <v>202</v>
      </c>
      <c r="B187" s="148" t="s">
        <v>27</v>
      </c>
      <c r="C187" s="184" t="s">
        <v>219</v>
      </c>
      <c r="D187" s="184" t="s">
        <v>217</v>
      </c>
      <c r="E187" s="184" t="s">
        <v>288</v>
      </c>
      <c r="F187" s="184"/>
      <c r="G187" s="33">
        <f>G188</f>
        <v>5000</v>
      </c>
    </row>
    <row r="188" spans="1:7" ht="25.5" hidden="1">
      <c r="A188" s="139" t="s">
        <v>125</v>
      </c>
      <c r="B188" s="148" t="s">
        <v>27</v>
      </c>
      <c r="C188" s="186" t="s">
        <v>219</v>
      </c>
      <c r="D188" s="186" t="s">
        <v>217</v>
      </c>
      <c r="E188" s="186" t="s">
        <v>288</v>
      </c>
      <c r="F188" s="186" t="s">
        <v>115</v>
      </c>
      <c r="G188" s="34">
        <v>5000</v>
      </c>
    </row>
    <row r="189" spans="1:7" ht="15.75" hidden="1">
      <c r="A189" s="62" t="s">
        <v>203</v>
      </c>
      <c r="B189" s="148" t="s">
        <v>27</v>
      </c>
      <c r="C189" s="184" t="s">
        <v>219</v>
      </c>
      <c r="D189" s="184" t="s">
        <v>217</v>
      </c>
      <c r="E189" s="184" t="s">
        <v>287</v>
      </c>
      <c r="F189" s="184"/>
      <c r="G189" s="33">
        <f>G190</f>
        <v>30000</v>
      </c>
    </row>
    <row r="190" spans="1:7" ht="25.5" hidden="1">
      <c r="A190" s="139" t="s">
        <v>125</v>
      </c>
      <c r="B190" s="148" t="s">
        <v>27</v>
      </c>
      <c r="C190" s="186" t="s">
        <v>219</v>
      </c>
      <c r="D190" s="186" t="s">
        <v>217</v>
      </c>
      <c r="E190" s="186" t="s">
        <v>287</v>
      </c>
      <c r="F190" s="186" t="s">
        <v>115</v>
      </c>
      <c r="G190" s="34">
        <v>30000</v>
      </c>
    </row>
    <row r="191" spans="1:7" ht="25.5" hidden="1">
      <c r="A191" s="62" t="s">
        <v>204</v>
      </c>
      <c r="B191" s="148" t="s">
        <v>27</v>
      </c>
      <c r="C191" s="184" t="s">
        <v>219</v>
      </c>
      <c r="D191" s="184" t="s">
        <v>217</v>
      </c>
      <c r="E191" s="184" t="s">
        <v>286</v>
      </c>
      <c r="F191" s="184"/>
      <c r="G191" s="33">
        <f>SUM(G192:G192)</f>
        <v>300083.15</v>
      </c>
    </row>
    <row r="192" spans="1:7" ht="25.5" hidden="1">
      <c r="A192" s="139" t="s">
        <v>125</v>
      </c>
      <c r="B192" s="148" t="s">
        <v>27</v>
      </c>
      <c r="C192" s="186" t="s">
        <v>219</v>
      </c>
      <c r="D192" s="186" t="s">
        <v>217</v>
      </c>
      <c r="E192" s="186" t="s">
        <v>286</v>
      </c>
      <c r="F192" s="186" t="s">
        <v>115</v>
      </c>
      <c r="G192" s="34">
        <v>300083.15</v>
      </c>
    </row>
    <row r="193" spans="1:7" ht="15.75">
      <c r="A193" s="63" t="s">
        <v>203</v>
      </c>
      <c r="B193" s="148" t="s">
        <v>27</v>
      </c>
      <c r="C193" s="21" t="s">
        <v>219</v>
      </c>
      <c r="D193" s="21" t="s">
        <v>217</v>
      </c>
      <c r="E193" s="186" t="s">
        <v>287</v>
      </c>
      <c r="F193" s="186"/>
      <c r="G193" s="34">
        <f>G194</f>
        <v>30000</v>
      </c>
    </row>
    <row r="194" spans="1:7" ht="25.5">
      <c r="A194" s="139" t="s">
        <v>125</v>
      </c>
      <c r="B194" s="148" t="s">
        <v>27</v>
      </c>
      <c r="C194" s="21" t="s">
        <v>219</v>
      </c>
      <c r="D194" s="21" t="s">
        <v>217</v>
      </c>
      <c r="E194" s="186" t="s">
        <v>287</v>
      </c>
      <c r="F194" s="186" t="s">
        <v>115</v>
      </c>
      <c r="G194" s="34">
        <v>30000</v>
      </c>
    </row>
    <row r="195" spans="1:7" ht="25.5">
      <c r="A195" s="63" t="s">
        <v>204</v>
      </c>
      <c r="B195" s="148" t="s">
        <v>27</v>
      </c>
      <c r="C195" s="21" t="s">
        <v>219</v>
      </c>
      <c r="D195" s="21" t="s">
        <v>217</v>
      </c>
      <c r="E195" s="186" t="s">
        <v>286</v>
      </c>
      <c r="F195" s="186"/>
      <c r="G195" s="34">
        <f>SUM(G196:G196)</f>
        <v>300083.15</v>
      </c>
    </row>
    <row r="196" spans="1:7" ht="25.5">
      <c r="A196" s="139" t="s">
        <v>125</v>
      </c>
      <c r="B196" s="148" t="s">
        <v>27</v>
      </c>
      <c r="C196" s="21" t="s">
        <v>219</v>
      </c>
      <c r="D196" s="21" t="s">
        <v>217</v>
      </c>
      <c r="E196" s="186" t="s">
        <v>286</v>
      </c>
      <c r="F196" s="186" t="s">
        <v>115</v>
      </c>
      <c r="G196" s="34">
        <v>300083.15</v>
      </c>
    </row>
    <row r="197" spans="1:7" ht="16.5">
      <c r="A197" s="69" t="s">
        <v>205</v>
      </c>
      <c r="B197" s="273" t="s">
        <v>27</v>
      </c>
      <c r="C197" s="185" t="s">
        <v>220</v>
      </c>
      <c r="D197" s="185"/>
      <c r="E197" s="185"/>
      <c r="F197" s="185"/>
      <c r="G197" s="70">
        <f>G198</f>
        <v>20000</v>
      </c>
    </row>
    <row r="198" spans="1:7" ht="15.75">
      <c r="A198" s="63" t="s">
        <v>206</v>
      </c>
      <c r="B198" s="148" t="s">
        <v>27</v>
      </c>
      <c r="C198" s="186" t="s">
        <v>220</v>
      </c>
      <c r="D198" s="186" t="s">
        <v>220</v>
      </c>
      <c r="E198" s="186"/>
      <c r="F198" s="186"/>
      <c r="G198" s="34">
        <f>G199+G203</f>
        <v>20000</v>
      </c>
    </row>
    <row r="199" spans="1:7" ht="25.5">
      <c r="A199" s="256" t="s">
        <v>596</v>
      </c>
      <c r="B199" s="148" t="s">
        <v>27</v>
      </c>
      <c r="C199" s="186" t="s">
        <v>220</v>
      </c>
      <c r="D199" s="186" t="s">
        <v>220</v>
      </c>
      <c r="E199" s="186" t="s">
        <v>254</v>
      </c>
      <c r="F199" s="186"/>
      <c r="G199" s="34">
        <f>G200</f>
        <v>15000</v>
      </c>
    </row>
    <row r="200" spans="1:7" ht="25.5">
      <c r="A200" s="256" t="s">
        <v>256</v>
      </c>
      <c r="B200" s="148" t="s">
        <v>27</v>
      </c>
      <c r="C200" s="186" t="s">
        <v>220</v>
      </c>
      <c r="D200" s="186" t="s">
        <v>220</v>
      </c>
      <c r="E200" s="186" t="s">
        <v>255</v>
      </c>
      <c r="F200" s="186"/>
      <c r="G200" s="34">
        <f>G201</f>
        <v>15000</v>
      </c>
    </row>
    <row r="201" spans="1:7" ht="25.5">
      <c r="A201" s="63" t="s">
        <v>193</v>
      </c>
      <c r="B201" s="148" t="s">
        <v>27</v>
      </c>
      <c r="C201" s="186" t="s">
        <v>220</v>
      </c>
      <c r="D201" s="186" t="s">
        <v>220</v>
      </c>
      <c r="E201" s="186" t="s">
        <v>253</v>
      </c>
      <c r="F201" s="186"/>
      <c r="G201" s="34">
        <f>G202</f>
        <v>15000</v>
      </c>
    </row>
    <row r="202" spans="1:7" ht="25.5">
      <c r="A202" s="139" t="s">
        <v>125</v>
      </c>
      <c r="B202" s="148" t="s">
        <v>27</v>
      </c>
      <c r="C202" s="186" t="s">
        <v>220</v>
      </c>
      <c r="D202" s="186" t="s">
        <v>220</v>
      </c>
      <c r="E202" s="186" t="s">
        <v>253</v>
      </c>
      <c r="F202" s="186" t="s">
        <v>115</v>
      </c>
      <c r="G202" s="34">
        <v>15000</v>
      </c>
    </row>
    <row r="203" spans="1:7" ht="38.25">
      <c r="A203" s="276" t="s">
        <v>603</v>
      </c>
      <c r="B203" s="148" t="s">
        <v>27</v>
      </c>
      <c r="C203" s="186" t="s">
        <v>220</v>
      </c>
      <c r="D203" s="186" t="s">
        <v>220</v>
      </c>
      <c r="E203" s="186" t="s">
        <v>260</v>
      </c>
      <c r="F203" s="186"/>
      <c r="G203" s="34">
        <f>G204</f>
        <v>5000</v>
      </c>
    </row>
    <row r="204" spans="1:7" ht="25.5">
      <c r="A204" s="63" t="s">
        <v>259</v>
      </c>
      <c r="B204" s="148" t="s">
        <v>27</v>
      </c>
      <c r="C204" s="186" t="s">
        <v>220</v>
      </c>
      <c r="D204" s="186" t="s">
        <v>220</v>
      </c>
      <c r="E204" s="186" t="s">
        <v>258</v>
      </c>
      <c r="F204" s="186"/>
      <c r="G204" s="34">
        <f>G205</f>
        <v>5000</v>
      </c>
    </row>
    <row r="205" spans="1:7" ht="25.5">
      <c r="A205" s="63" t="s">
        <v>382</v>
      </c>
      <c r="B205" s="148" t="s">
        <v>27</v>
      </c>
      <c r="C205" s="186" t="s">
        <v>220</v>
      </c>
      <c r="D205" s="186" t="s">
        <v>220</v>
      </c>
      <c r="E205" s="186" t="s">
        <v>257</v>
      </c>
      <c r="F205" s="186"/>
      <c r="G205" s="34">
        <f>G206</f>
        <v>5000</v>
      </c>
    </row>
    <row r="206" spans="1:7" ht="25.5">
      <c r="A206" s="139" t="s">
        <v>125</v>
      </c>
      <c r="B206" s="148" t="s">
        <v>27</v>
      </c>
      <c r="C206" s="186" t="s">
        <v>220</v>
      </c>
      <c r="D206" s="186" t="s">
        <v>220</v>
      </c>
      <c r="E206" s="186" t="s">
        <v>257</v>
      </c>
      <c r="F206" s="186" t="s">
        <v>115</v>
      </c>
      <c r="G206" s="34">
        <v>5000</v>
      </c>
    </row>
    <row r="207" spans="1:7" ht="16.5">
      <c r="A207" s="69" t="s">
        <v>207</v>
      </c>
      <c r="B207" s="273" t="s">
        <v>27</v>
      </c>
      <c r="C207" s="185" t="s">
        <v>221</v>
      </c>
      <c r="D207" s="185"/>
      <c r="E207" s="185"/>
      <c r="F207" s="185"/>
      <c r="G207" s="70">
        <f>G208+G215</f>
        <v>2366574.54</v>
      </c>
    </row>
    <row r="208" spans="1:7" ht="15.75">
      <c r="A208" s="62" t="s">
        <v>208</v>
      </c>
      <c r="B208" s="227" t="s">
        <v>27</v>
      </c>
      <c r="C208" s="184" t="s">
        <v>221</v>
      </c>
      <c r="D208" s="184" t="s">
        <v>214</v>
      </c>
      <c r="E208" s="184"/>
      <c r="F208" s="184"/>
      <c r="G208" s="33">
        <f>G209</f>
        <v>1004074.54</v>
      </c>
    </row>
    <row r="209" spans="1:7" ht="38.25">
      <c r="A209" s="63" t="s">
        <v>375</v>
      </c>
      <c r="B209" s="148" t="s">
        <v>27</v>
      </c>
      <c r="C209" s="186" t="s">
        <v>221</v>
      </c>
      <c r="D209" s="186" t="s">
        <v>214</v>
      </c>
      <c r="E209" s="186" t="s">
        <v>250</v>
      </c>
      <c r="F209" s="186"/>
      <c r="G209" s="34">
        <f>G210</f>
        <v>1004074.54</v>
      </c>
    </row>
    <row r="210" spans="1:7" ht="38.25">
      <c r="A210" s="63" t="s">
        <v>378</v>
      </c>
      <c r="B210" s="148" t="s">
        <v>27</v>
      </c>
      <c r="C210" s="186" t="s">
        <v>221</v>
      </c>
      <c r="D210" s="186" t="s">
        <v>214</v>
      </c>
      <c r="E210" s="186" t="s">
        <v>249</v>
      </c>
      <c r="F210" s="186"/>
      <c r="G210" s="34">
        <f>G211</f>
        <v>1004074.54</v>
      </c>
    </row>
    <row r="211" spans="1:7" ht="25.5">
      <c r="A211" s="63" t="s">
        <v>398</v>
      </c>
      <c r="B211" s="148" t="s">
        <v>27</v>
      </c>
      <c r="C211" s="186" t="s">
        <v>221</v>
      </c>
      <c r="D211" s="186" t="s">
        <v>214</v>
      </c>
      <c r="E211" s="186" t="s">
        <v>251</v>
      </c>
      <c r="F211" s="186"/>
      <c r="G211" s="34">
        <f>SUM(G212:G214)</f>
        <v>1004074.54</v>
      </c>
    </row>
    <row r="212" spans="1:7" ht="15.75">
      <c r="A212" s="63" t="s">
        <v>131</v>
      </c>
      <c r="B212" s="148" t="s">
        <v>27</v>
      </c>
      <c r="C212" s="186" t="s">
        <v>221</v>
      </c>
      <c r="D212" s="186" t="s">
        <v>214</v>
      </c>
      <c r="E212" s="186" t="s">
        <v>251</v>
      </c>
      <c r="F212" s="186" t="s">
        <v>124</v>
      </c>
      <c r="G212" s="34">
        <v>918800</v>
      </c>
    </row>
    <row r="213" spans="1:7" ht="25.5">
      <c r="A213" s="139" t="s">
        <v>125</v>
      </c>
      <c r="B213" s="148" t="s">
        <v>27</v>
      </c>
      <c r="C213" s="186" t="s">
        <v>221</v>
      </c>
      <c r="D213" s="186" t="s">
        <v>214</v>
      </c>
      <c r="E213" s="186" t="s">
        <v>251</v>
      </c>
      <c r="F213" s="186" t="s">
        <v>115</v>
      </c>
      <c r="G213" s="34">
        <v>35274.54</v>
      </c>
    </row>
    <row r="214" spans="1:7" ht="15.75">
      <c r="A214" s="63" t="s">
        <v>126</v>
      </c>
      <c r="B214" s="148" t="s">
        <v>27</v>
      </c>
      <c r="C214" s="186" t="s">
        <v>221</v>
      </c>
      <c r="D214" s="186" t="s">
        <v>214</v>
      </c>
      <c r="E214" s="186" t="s">
        <v>251</v>
      </c>
      <c r="F214" s="186" t="s">
        <v>120</v>
      </c>
      <c r="G214" s="34">
        <v>50000</v>
      </c>
    </row>
    <row r="215" spans="1:7" ht="15.75">
      <c r="A215" s="62" t="s">
        <v>209</v>
      </c>
      <c r="B215" s="227" t="s">
        <v>27</v>
      </c>
      <c r="C215" s="184" t="s">
        <v>221</v>
      </c>
      <c r="D215" s="184" t="s">
        <v>218</v>
      </c>
      <c r="E215" s="184"/>
      <c r="F215" s="184"/>
      <c r="G215" s="33">
        <f>G216</f>
        <v>1362500</v>
      </c>
    </row>
    <row r="216" spans="1:7" ht="38.25">
      <c r="A216" s="63" t="s">
        <v>375</v>
      </c>
      <c r="B216" s="148" t="s">
        <v>27</v>
      </c>
      <c r="C216" s="186" t="s">
        <v>221</v>
      </c>
      <c r="D216" s="186" t="s">
        <v>218</v>
      </c>
      <c r="E216" s="186" t="s">
        <v>250</v>
      </c>
      <c r="F216" s="186"/>
      <c r="G216" s="34">
        <f>G217</f>
        <v>1362500</v>
      </c>
    </row>
    <row r="217" spans="1:7" ht="38.25">
      <c r="A217" s="63" t="s">
        <v>378</v>
      </c>
      <c r="B217" s="148" t="s">
        <v>27</v>
      </c>
      <c r="C217" s="186" t="s">
        <v>221</v>
      </c>
      <c r="D217" s="186" t="s">
        <v>218</v>
      </c>
      <c r="E217" s="186" t="s">
        <v>249</v>
      </c>
      <c r="F217" s="186"/>
      <c r="G217" s="34">
        <f>G218</f>
        <v>1362500</v>
      </c>
    </row>
    <row r="218" spans="1:7" ht="63.75">
      <c r="A218" s="63" t="s">
        <v>246</v>
      </c>
      <c r="B218" s="148" t="s">
        <v>27</v>
      </c>
      <c r="C218" s="186" t="s">
        <v>221</v>
      </c>
      <c r="D218" s="186" t="s">
        <v>218</v>
      </c>
      <c r="E218" s="186" t="s">
        <v>247</v>
      </c>
      <c r="F218" s="186"/>
      <c r="G218" s="34">
        <f>SUM(G219:G220)</f>
        <v>1362500</v>
      </c>
    </row>
    <row r="219" spans="1:7" ht="25.5">
      <c r="A219" s="139" t="s">
        <v>122</v>
      </c>
      <c r="B219" s="148" t="s">
        <v>27</v>
      </c>
      <c r="C219" s="186" t="s">
        <v>221</v>
      </c>
      <c r="D219" s="186" t="s">
        <v>218</v>
      </c>
      <c r="E219" s="186" t="s">
        <v>247</v>
      </c>
      <c r="F219" s="186" t="s">
        <v>118</v>
      </c>
      <c r="G219" s="34">
        <v>1312500</v>
      </c>
    </row>
    <row r="220" spans="1:7" ht="15.75">
      <c r="A220" s="139" t="s">
        <v>126</v>
      </c>
      <c r="B220" s="274" t="s">
        <v>27</v>
      </c>
      <c r="C220" s="186" t="s">
        <v>221</v>
      </c>
      <c r="D220" s="186" t="s">
        <v>218</v>
      </c>
      <c r="E220" s="186" t="s">
        <v>247</v>
      </c>
      <c r="F220" s="186" t="s">
        <v>120</v>
      </c>
      <c r="G220" s="34">
        <v>50000</v>
      </c>
    </row>
    <row r="221" spans="1:7" ht="16.5">
      <c r="A221" s="69" t="s">
        <v>400</v>
      </c>
      <c r="B221" s="273" t="s">
        <v>27</v>
      </c>
      <c r="C221" s="185">
        <v>10</v>
      </c>
      <c r="D221" s="185"/>
      <c r="E221" s="185"/>
      <c r="F221" s="185"/>
      <c r="G221" s="70">
        <f>G222+G228+G242</f>
        <v>402352</v>
      </c>
    </row>
    <row r="222" spans="1:7" ht="15.75">
      <c r="A222" s="63" t="s">
        <v>210</v>
      </c>
      <c r="B222" s="148" t="s">
        <v>27</v>
      </c>
      <c r="C222" s="186">
        <v>10</v>
      </c>
      <c r="D222" s="186" t="s">
        <v>214</v>
      </c>
      <c r="E222" s="186"/>
      <c r="F222" s="186"/>
      <c r="G222" s="34">
        <f aca="true" t="shared" si="0" ref="G222:G232">G223</f>
        <v>372352</v>
      </c>
    </row>
    <row r="223" spans="1:7" ht="25.5">
      <c r="A223" s="256" t="s">
        <v>595</v>
      </c>
      <c r="B223" s="148" t="s">
        <v>27</v>
      </c>
      <c r="C223" s="186">
        <v>10</v>
      </c>
      <c r="D223" s="186" t="s">
        <v>214</v>
      </c>
      <c r="E223" s="186" t="s">
        <v>240</v>
      </c>
      <c r="F223" s="186"/>
      <c r="G223" s="34">
        <f t="shared" si="0"/>
        <v>372352</v>
      </c>
    </row>
    <row r="224" spans="1:7" ht="25.5">
      <c r="A224" s="256" t="s">
        <v>245</v>
      </c>
      <c r="B224" s="148" t="s">
        <v>27</v>
      </c>
      <c r="C224" s="186" t="s">
        <v>407</v>
      </c>
      <c r="D224" s="186" t="s">
        <v>214</v>
      </c>
      <c r="E224" s="186" t="s">
        <v>244</v>
      </c>
      <c r="F224" s="186"/>
      <c r="G224" s="57">
        <f t="shared" si="0"/>
        <v>372352</v>
      </c>
    </row>
    <row r="225" spans="1:7" ht="25.5">
      <c r="A225" s="63" t="s">
        <v>211</v>
      </c>
      <c r="B225" s="148" t="s">
        <v>27</v>
      </c>
      <c r="C225" s="186" t="s">
        <v>407</v>
      </c>
      <c r="D225" s="186" t="s">
        <v>214</v>
      </c>
      <c r="E225" s="186" t="s">
        <v>242</v>
      </c>
      <c r="F225" s="186"/>
      <c r="G225" s="34">
        <f t="shared" si="0"/>
        <v>372352</v>
      </c>
    </row>
    <row r="226" spans="1:7" ht="25.5">
      <c r="A226" s="63" t="s">
        <v>234</v>
      </c>
      <c r="B226" s="148" t="s">
        <v>27</v>
      </c>
      <c r="C226" s="186">
        <v>10</v>
      </c>
      <c r="D226" s="186" t="s">
        <v>214</v>
      </c>
      <c r="E226" s="186" t="s">
        <v>243</v>
      </c>
      <c r="F226" s="186"/>
      <c r="G226" s="34">
        <f t="shared" si="0"/>
        <v>372352</v>
      </c>
    </row>
    <row r="227" spans="1:7" ht="15.75">
      <c r="A227" s="63" t="s">
        <v>129</v>
      </c>
      <c r="B227" s="148" t="s">
        <v>27</v>
      </c>
      <c r="C227" s="186" t="s">
        <v>407</v>
      </c>
      <c r="D227" s="186" t="s">
        <v>214</v>
      </c>
      <c r="E227" s="186" t="s">
        <v>243</v>
      </c>
      <c r="F227" s="186" t="s">
        <v>123</v>
      </c>
      <c r="G227" s="34">
        <v>372352</v>
      </c>
    </row>
    <row r="228" spans="1:7" ht="15.75">
      <c r="A228" s="63" t="s">
        <v>419</v>
      </c>
      <c r="B228" s="148" t="s">
        <v>27</v>
      </c>
      <c r="C228" s="186">
        <v>10</v>
      </c>
      <c r="D228" s="186" t="s">
        <v>217</v>
      </c>
      <c r="E228" s="186"/>
      <c r="F228" s="186"/>
      <c r="G228" s="34">
        <f t="shared" si="0"/>
        <v>20000</v>
      </c>
    </row>
    <row r="229" spans="1:7" ht="38.25">
      <c r="A229" s="256" t="s">
        <v>144</v>
      </c>
      <c r="B229" s="148" t="s">
        <v>27</v>
      </c>
      <c r="C229" s="186">
        <v>10</v>
      </c>
      <c r="D229" s="186" t="s">
        <v>217</v>
      </c>
      <c r="E229" s="186" t="s">
        <v>240</v>
      </c>
      <c r="F229" s="186"/>
      <c r="G229" s="34">
        <f t="shared" si="0"/>
        <v>20000</v>
      </c>
    </row>
    <row r="230" spans="1:7" ht="25.5">
      <c r="A230" s="256" t="s">
        <v>245</v>
      </c>
      <c r="B230" s="274" t="s">
        <v>27</v>
      </c>
      <c r="C230" s="186" t="s">
        <v>407</v>
      </c>
      <c r="D230" s="186" t="s">
        <v>217</v>
      </c>
      <c r="E230" s="186" t="s">
        <v>244</v>
      </c>
      <c r="F230" s="186"/>
      <c r="G230" s="57">
        <f t="shared" si="0"/>
        <v>20000</v>
      </c>
    </row>
    <row r="231" spans="1:7" ht="25.5">
      <c r="A231" s="63" t="s">
        <v>211</v>
      </c>
      <c r="B231" s="148" t="s">
        <v>27</v>
      </c>
      <c r="C231" s="186" t="s">
        <v>407</v>
      </c>
      <c r="D231" s="186" t="s">
        <v>217</v>
      </c>
      <c r="E231" s="186" t="s">
        <v>242</v>
      </c>
      <c r="F231" s="186"/>
      <c r="G231" s="34">
        <f t="shared" si="0"/>
        <v>20000</v>
      </c>
    </row>
    <row r="232" spans="1:7" ht="25.5">
      <c r="A232" s="63" t="s">
        <v>401</v>
      </c>
      <c r="B232" s="148" t="s">
        <v>27</v>
      </c>
      <c r="C232" s="186">
        <v>10</v>
      </c>
      <c r="D232" s="186" t="s">
        <v>217</v>
      </c>
      <c r="E232" s="186" t="s">
        <v>241</v>
      </c>
      <c r="F232" s="186"/>
      <c r="G232" s="34">
        <f t="shared" si="0"/>
        <v>20000</v>
      </c>
    </row>
    <row r="233" spans="1:7" ht="15.75">
      <c r="A233" s="63" t="s">
        <v>129</v>
      </c>
      <c r="B233" s="148" t="s">
        <v>27</v>
      </c>
      <c r="C233" s="186" t="s">
        <v>407</v>
      </c>
      <c r="D233" s="186" t="s">
        <v>217</v>
      </c>
      <c r="E233" s="186" t="s">
        <v>241</v>
      </c>
      <c r="F233" s="186" t="s">
        <v>123</v>
      </c>
      <c r="G233" s="34">
        <v>20000</v>
      </c>
    </row>
    <row r="234" spans="1:7" ht="25.5">
      <c r="A234" s="63" t="s">
        <v>234</v>
      </c>
      <c r="B234" s="148" t="s">
        <v>27</v>
      </c>
      <c r="C234" s="186">
        <v>10</v>
      </c>
      <c r="D234" s="186" t="s">
        <v>214</v>
      </c>
      <c r="E234" s="186" t="s">
        <v>243</v>
      </c>
      <c r="F234" s="186"/>
      <c r="G234" s="34">
        <f>G235</f>
        <v>372352</v>
      </c>
    </row>
    <row r="235" spans="1:7" ht="15.75">
      <c r="A235" s="63" t="s">
        <v>129</v>
      </c>
      <c r="B235" s="148" t="s">
        <v>27</v>
      </c>
      <c r="C235" s="186" t="s">
        <v>407</v>
      </c>
      <c r="D235" s="186" t="s">
        <v>214</v>
      </c>
      <c r="E235" s="186" t="s">
        <v>243</v>
      </c>
      <c r="F235" s="186" t="s">
        <v>123</v>
      </c>
      <c r="G235" s="34">
        <v>372352</v>
      </c>
    </row>
    <row r="236" spans="1:7" ht="15.75">
      <c r="A236" s="63" t="s">
        <v>419</v>
      </c>
      <c r="B236" s="148" t="s">
        <v>27</v>
      </c>
      <c r="C236" s="186">
        <v>10</v>
      </c>
      <c r="D236" s="186" t="s">
        <v>217</v>
      </c>
      <c r="E236" s="186"/>
      <c r="F236" s="186"/>
      <c r="G236" s="34">
        <f>G237</f>
        <v>20000</v>
      </c>
    </row>
    <row r="237" spans="1:7" ht="25.5">
      <c r="A237" s="256" t="s">
        <v>595</v>
      </c>
      <c r="B237" s="148" t="s">
        <v>27</v>
      </c>
      <c r="C237" s="186">
        <v>10</v>
      </c>
      <c r="D237" s="186" t="s">
        <v>217</v>
      </c>
      <c r="E237" s="186" t="s">
        <v>240</v>
      </c>
      <c r="F237" s="186"/>
      <c r="G237" s="34">
        <f>G238</f>
        <v>20000</v>
      </c>
    </row>
    <row r="238" spans="1:7" ht="25.5">
      <c r="A238" s="256" t="s">
        <v>245</v>
      </c>
      <c r="B238" s="148" t="s">
        <v>27</v>
      </c>
      <c r="C238" s="186" t="s">
        <v>407</v>
      </c>
      <c r="D238" s="186" t="s">
        <v>217</v>
      </c>
      <c r="E238" s="186" t="s">
        <v>244</v>
      </c>
      <c r="F238" s="186"/>
      <c r="G238" s="57">
        <f>G239</f>
        <v>20000</v>
      </c>
    </row>
    <row r="239" spans="1:7" ht="25.5" hidden="1">
      <c r="A239" s="63" t="s">
        <v>211</v>
      </c>
      <c r="B239" s="148" t="s">
        <v>27</v>
      </c>
      <c r="C239" s="186" t="s">
        <v>407</v>
      </c>
      <c r="D239" s="186" t="s">
        <v>217</v>
      </c>
      <c r="E239" s="186" t="s">
        <v>242</v>
      </c>
      <c r="F239" s="186"/>
      <c r="G239" s="34">
        <f>G240</f>
        <v>20000</v>
      </c>
    </row>
    <row r="240" spans="1:7" ht="25.5" hidden="1">
      <c r="A240" s="63" t="s">
        <v>401</v>
      </c>
      <c r="B240" s="148" t="s">
        <v>27</v>
      </c>
      <c r="C240" s="186">
        <v>10</v>
      </c>
      <c r="D240" s="186" t="s">
        <v>217</v>
      </c>
      <c r="E240" s="186" t="s">
        <v>241</v>
      </c>
      <c r="F240" s="186"/>
      <c r="G240" s="34">
        <f>G241</f>
        <v>20000</v>
      </c>
    </row>
    <row r="241" spans="1:7" ht="15.75">
      <c r="A241" s="63" t="s">
        <v>129</v>
      </c>
      <c r="B241" s="148" t="s">
        <v>27</v>
      </c>
      <c r="C241" s="186" t="s">
        <v>407</v>
      </c>
      <c r="D241" s="186" t="s">
        <v>217</v>
      </c>
      <c r="E241" s="186" t="s">
        <v>241</v>
      </c>
      <c r="F241" s="186" t="s">
        <v>123</v>
      </c>
      <c r="G241" s="34">
        <v>20000</v>
      </c>
    </row>
    <row r="242" spans="1:7" ht="38.25">
      <c r="A242" s="139" t="s">
        <v>375</v>
      </c>
      <c r="B242" s="148" t="s">
        <v>27</v>
      </c>
      <c r="C242" s="186" t="s">
        <v>407</v>
      </c>
      <c r="D242" s="186" t="s">
        <v>217</v>
      </c>
      <c r="E242" s="186" t="s">
        <v>250</v>
      </c>
      <c r="F242" s="186"/>
      <c r="G242" s="34">
        <f>G243</f>
        <v>10000</v>
      </c>
    </row>
    <row r="243" spans="1:7" ht="38.25">
      <c r="A243" s="139" t="s">
        <v>485</v>
      </c>
      <c r="B243" s="148" t="s">
        <v>27</v>
      </c>
      <c r="C243" s="186" t="s">
        <v>407</v>
      </c>
      <c r="D243" s="186" t="s">
        <v>217</v>
      </c>
      <c r="E243" s="186" t="s">
        <v>249</v>
      </c>
      <c r="F243" s="186"/>
      <c r="G243" s="34">
        <f>G244</f>
        <v>10000</v>
      </c>
    </row>
    <row r="244" spans="1:7" ht="51" hidden="1">
      <c r="A244" s="140" t="s">
        <v>693</v>
      </c>
      <c r="B244" s="148" t="s">
        <v>27</v>
      </c>
      <c r="C244" s="184" t="s">
        <v>407</v>
      </c>
      <c r="D244" s="184" t="s">
        <v>217</v>
      </c>
      <c r="E244" s="184" t="s">
        <v>117</v>
      </c>
      <c r="F244" s="184"/>
      <c r="G244" s="33">
        <f>G245</f>
        <v>10000</v>
      </c>
    </row>
    <row r="245" spans="1:7" ht="15.75" hidden="1">
      <c r="A245" s="95" t="s">
        <v>130</v>
      </c>
      <c r="B245" s="148" t="s">
        <v>27</v>
      </c>
      <c r="C245" s="186" t="s">
        <v>407</v>
      </c>
      <c r="D245" s="186" t="s">
        <v>217</v>
      </c>
      <c r="E245" s="186" t="s">
        <v>117</v>
      </c>
      <c r="F245" s="186" t="s">
        <v>124</v>
      </c>
      <c r="G245" s="34">
        <v>10000</v>
      </c>
    </row>
    <row r="246" spans="1:7" ht="16.5" hidden="1">
      <c r="A246" s="69" t="s">
        <v>224</v>
      </c>
      <c r="B246" s="148" t="s">
        <v>27</v>
      </c>
      <c r="C246" s="185">
        <v>11</v>
      </c>
      <c r="D246" s="185"/>
      <c r="E246" s="185"/>
      <c r="F246" s="185"/>
      <c r="G246" s="70">
        <f>G247</f>
        <v>30000</v>
      </c>
    </row>
    <row r="247" spans="1:7" ht="15.75" hidden="1">
      <c r="A247" s="62" t="s">
        <v>403</v>
      </c>
      <c r="B247" s="148" t="s">
        <v>27</v>
      </c>
      <c r="C247" s="184">
        <v>11</v>
      </c>
      <c r="D247" s="184" t="s">
        <v>214</v>
      </c>
      <c r="E247" s="184"/>
      <c r="F247" s="184"/>
      <c r="G247" s="33">
        <f>G248</f>
        <v>30000</v>
      </c>
    </row>
    <row r="248" spans="1:7" ht="15.75" hidden="1">
      <c r="A248" s="62" t="s">
        <v>594</v>
      </c>
      <c r="B248" s="148" t="s">
        <v>27</v>
      </c>
      <c r="C248" s="184">
        <v>11</v>
      </c>
      <c r="D248" s="184" t="s">
        <v>214</v>
      </c>
      <c r="E248" s="184" t="s">
        <v>237</v>
      </c>
      <c r="F248" s="184"/>
      <c r="G248" s="33">
        <f>G249</f>
        <v>30000</v>
      </c>
    </row>
    <row r="249" spans="1:7" ht="25.5" hidden="1">
      <c r="A249" s="62" t="s">
        <v>239</v>
      </c>
      <c r="B249" s="148" t="s">
        <v>27</v>
      </c>
      <c r="C249" s="184" t="s">
        <v>413</v>
      </c>
      <c r="D249" s="184" t="s">
        <v>214</v>
      </c>
      <c r="E249" s="184" t="s">
        <v>238</v>
      </c>
      <c r="F249" s="184"/>
      <c r="G249" s="56">
        <f>G250</f>
        <v>30000</v>
      </c>
    </row>
    <row r="250" spans="1:7" ht="15.75" hidden="1">
      <c r="A250" s="62" t="s">
        <v>225</v>
      </c>
      <c r="B250" s="148" t="s">
        <v>27</v>
      </c>
      <c r="C250" s="184">
        <v>11</v>
      </c>
      <c r="D250" s="184" t="s">
        <v>214</v>
      </c>
      <c r="E250" s="184" t="s">
        <v>236</v>
      </c>
      <c r="F250" s="184"/>
      <c r="G250" s="33">
        <f>G251</f>
        <v>30000</v>
      </c>
    </row>
    <row r="251" spans="1:7" ht="25.5" hidden="1">
      <c r="A251" s="139" t="s">
        <v>125</v>
      </c>
      <c r="B251" s="148" t="s">
        <v>27</v>
      </c>
      <c r="C251" s="186" t="s">
        <v>413</v>
      </c>
      <c r="D251" s="186" t="s">
        <v>214</v>
      </c>
      <c r="E251" s="186" t="s">
        <v>236</v>
      </c>
      <c r="F251" s="186" t="s">
        <v>115</v>
      </c>
      <c r="G251" s="34">
        <v>30000</v>
      </c>
    </row>
    <row r="252" spans="1:7" ht="15.75">
      <c r="A252" s="66" t="s">
        <v>420</v>
      </c>
      <c r="B252" s="282" t="s">
        <v>27</v>
      </c>
      <c r="C252" s="193"/>
      <c r="D252" s="193"/>
      <c r="E252" s="193"/>
      <c r="F252" s="193"/>
      <c r="G252" s="53">
        <f>G8+G51+G62+G83+G112+G197+G207+G221+G246</f>
        <v>105850809.47000001</v>
      </c>
    </row>
  </sheetData>
  <sheetProtection/>
  <mergeCells count="4">
    <mergeCell ref="A4:G4"/>
    <mergeCell ref="A1:G1"/>
    <mergeCell ref="A6:A7"/>
    <mergeCell ref="A3:G3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7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55.28125" style="127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6.28125" style="18" customWidth="1"/>
    <col min="8" max="8" width="16.57421875" style="20" customWidth="1"/>
    <col min="9" max="9" width="3.8515625" style="0" customWidth="1"/>
  </cols>
  <sheetData>
    <row r="1" spans="1:8" ht="78" customHeight="1">
      <c r="A1" s="321" t="s">
        <v>737</v>
      </c>
      <c r="B1" s="321"/>
      <c r="C1" s="321"/>
      <c r="D1" s="321"/>
      <c r="E1" s="321"/>
      <c r="F1" s="321"/>
      <c r="G1" s="321"/>
      <c r="H1" s="321"/>
    </row>
    <row r="2" spans="1:8" ht="12.75" customHeight="1">
      <c r="A2" s="260"/>
      <c r="B2" s="260"/>
      <c r="C2" s="260"/>
      <c r="D2" s="260"/>
      <c r="E2" s="260"/>
      <c r="F2" s="260"/>
      <c r="G2" s="260"/>
      <c r="H2" s="260"/>
    </row>
    <row r="3" spans="1:8" ht="87.75" customHeight="1">
      <c r="A3" s="321" t="s">
        <v>725</v>
      </c>
      <c r="B3" s="321"/>
      <c r="C3" s="321"/>
      <c r="D3" s="321"/>
      <c r="E3" s="321"/>
      <c r="F3" s="321"/>
      <c r="G3" s="321"/>
      <c r="H3" s="321"/>
    </row>
    <row r="4" spans="1:8" ht="50.25" customHeight="1">
      <c r="A4" s="322" t="s">
        <v>681</v>
      </c>
      <c r="B4" s="326"/>
      <c r="C4" s="326"/>
      <c r="D4" s="326"/>
      <c r="E4" s="326"/>
      <c r="F4" s="326"/>
      <c r="G4" s="326"/>
      <c r="H4" s="326"/>
    </row>
    <row r="5" spans="1:9" ht="26.25" customHeight="1">
      <c r="A5" s="324" t="s">
        <v>226</v>
      </c>
      <c r="B5" s="210" t="s">
        <v>227</v>
      </c>
      <c r="C5" s="210"/>
      <c r="D5" s="210"/>
      <c r="E5" s="210"/>
      <c r="F5" s="210"/>
      <c r="G5" s="222" t="s">
        <v>183</v>
      </c>
      <c r="H5" s="222" t="s">
        <v>183</v>
      </c>
      <c r="I5" s="11"/>
    </row>
    <row r="6" spans="1:9" ht="34.5" customHeight="1">
      <c r="A6" s="325"/>
      <c r="B6" s="210" t="s">
        <v>228</v>
      </c>
      <c r="C6" s="210" t="s">
        <v>229</v>
      </c>
      <c r="D6" s="210" t="s">
        <v>230</v>
      </c>
      <c r="E6" s="210" t="s">
        <v>231</v>
      </c>
      <c r="F6" s="210" t="s">
        <v>181</v>
      </c>
      <c r="G6" s="222" t="s">
        <v>617</v>
      </c>
      <c r="H6" s="222" t="s">
        <v>680</v>
      </c>
      <c r="I6" s="11"/>
    </row>
    <row r="7" spans="1:9" ht="23.25" customHeight="1">
      <c r="A7" s="69" t="s">
        <v>373</v>
      </c>
      <c r="B7" s="58" t="s">
        <v>27</v>
      </c>
      <c r="C7" s="68" t="s">
        <v>214</v>
      </c>
      <c r="D7" s="68"/>
      <c r="E7" s="68"/>
      <c r="F7" s="68"/>
      <c r="G7" s="70">
        <f>G8+G13+G21+G29+G34</f>
        <v>4082358.2</v>
      </c>
      <c r="H7" s="70">
        <f>H8+H13+H21+H29+H34</f>
        <v>4943067</v>
      </c>
      <c r="I7" s="11"/>
    </row>
    <row r="8" spans="1:9" ht="37.5" customHeight="1">
      <c r="A8" s="62" t="s">
        <v>374</v>
      </c>
      <c r="B8" s="148" t="s">
        <v>27</v>
      </c>
      <c r="C8" s="17" t="s">
        <v>214</v>
      </c>
      <c r="D8" s="17" t="s">
        <v>216</v>
      </c>
      <c r="E8" s="17"/>
      <c r="F8" s="17"/>
      <c r="G8" s="33">
        <f aca="true" t="shared" si="0" ref="G8:H10">G9</f>
        <v>463200</v>
      </c>
      <c r="H8" s="33">
        <f t="shared" si="0"/>
        <v>463200</v>
      </c>
      <c r="I8" s="11"/>
    </row>
    <row r="9" spans="1:8" ht="38.25">
      <c r="A9" s="62" t="s">
        <v>375</v>
      </c>
      <c r="B9" s="148" t="s">
        <v>27</v>
      </c>
      <c r="C9" s="17" t="s">
        <v>214</v>
      </c>
      <c r="D9" s="17" t="s">
        <v>216</v>
      </c>
      <c r="E9" s="17" t="s">
        <v>250</v>
      </c>
      <c r="F9" s="17"/>
      <c r="G9" s="33">
        <f t="shared" si="0"/>
        <v>463200</v>
      </c>
      <c r="H9" s="33">
        <f t="shared" si="0"/>
        <v>463200</v>
      </c>
    </row>
    <row r="10" spans="1:8" ht="38.25">
      <c r="A10" s="62" t="s">
        <v>95</v>
      </c>
      <c r="B10" s="148" t="s">
        <v>27</v>
      </c>
      <c r="C10" s="17" t="s">
        <v>214</v>
      </c>
      <c r="D10" s="17" t="s">
        <v>216</v>
      </c>
      <c r="E10" s="17" t="s">
        <v>249</v>
      </c>
      <c r="F10" s="17"/>
      <c r="G10" s="33">
        <f t="shared" si="0"/>
        <v>463200</v>
      </c>
      <c r="H10" s="33">
        <f t="shared" si="0"/>
        <v>463200</v>
      </c>
    </row>
    <row r="11" spans="1:8" ht="15.75">
      <c r="A11" s="62" t="s">
        <v>376</v>
      </c>
      <c r="B11" s="148" t="s">
        <v>27</v>
      </c>
      <c r="C11" s="17" t="s">
        <v>214</v>
      </c>
      <c r="D11" s="17" t="s">
        <v>216</v>
      </c>
      <c r="E11" s="29" t="s">
        <v>276</v>
      </c>
      <c r="F11" s="17"/>
      <c r="G11" s="33">
        <f>G12</f>
        <v>463200</v>
      </c>
      <c r="H11" s="33">
        <f>H12</f>
        <v>463200</v>
      </c>
    </row>
    <row r="12" spans="1:8" ht="25.5">
      <c r="A12" s="139" t="s">
        <v>122</v>
      </c>
      <c r="B12" s="148" t="s">
        <v>27</v>
      </c>
      <c r="C12" s="21" t="s">
        <v>214</v>
      </c>
      <c r="D12" s="21" t="s">
        <v>216</v>
      </c>
      <c r="E12" s="23" t="s">
        <v>276</v>
      </c>
      <c r="F12" s="21" t="s">
        <v>118</v>
      </c>
      <c r="G12" s="34">
        <v>463200</v>
      </c>
      <c r="H12" s="34">
        <v>463200</v>
      </c>
    </row>
    <row r="13" spans="1:8" ht="38.25">
      <c r="A13" s="62" t="s">
        <v>377</v>
      </c>
      <c r="B13" s="148" t="s">
        <v>27</v>
      </c>
      <c r="C13" s="17" t="s">
        <v>214</v>
      </c>
      <c r="D13" s="17" t="s">
        <v>218</v>
      </c>
      <c r="E13" s="17"/>
      <c r="F13" s="17"/>
      <c r="G13" s="33">
        <f aca="true" t="shared" si="1" ref="G13:H15">G14</f>
        <v>893590.2</v>
      </c>
      <c r="H13" s="33">
        <f t="shared" si="1"/>
        <v>895900</v>
      </c>
    </row>
    <row r="14" spans="1:8" ht="38.25">
      <c r="A14" s="62" t="s">
        <v>375</v>
      </c>
      <c r="B14" s="148" t="s">
        <v>27</v>
      </c>
      <c r="C14" s="17" t="s">
        <v>214</v>
      </c>
      <c r="D14" s="17" t="s">
        <v>218</v>
      </c>
      <c r="E14" s="17" t="s">
        <v>250</v>
      </c>
      <c r="F14" s="17"/>
      <c r="G14" s="33">
        <f t="shared" si="1"/>
        <v>893590.2</v>
      </c>
      <c r="H14" s="33">
        <f t="shared" si="1"/>
        <v>895900</v>
      </c>
    </row>
    <row r="15" spans="1:8" ht="38.25">
      <c r="A15" s="62" t="s">
        <v>378</v>
      </c>
      <c r="B15" s="148" t="s">
        <v>27</v>
      </c>
      <c r="C15" s="17" t="s">
        <v>214</v>
      </c>
      <c r="D15" s="17" t="s">
        <v>218</v>
      </c>
      <c r="E15" s="17" t="s">
        <v>249</v>
      </c>
      <c r="F15" s="17"/>
      <c r="G15" s="33">
        <f t="shared" si="1"/>
        <v>893590.2</v>
      </c>
      <c r="H15" s="33">
        <f t="shared" si="1"/>
        <v>895900</v>
      </c>
    </row>
    <row r="16" spans="1:8" ht="15.75">
      <c r="A16" s="62" t="s">
        <v>379</v>
      </c>
      <c r="B16" s="148" t="s">
        <v>27</v>
      </c>
      <c r="C16" s="17" t="s">
        <v>214</v>
      </c>
      <c r="D16" s="17" t="s">
        <v>218</v>
      </c>
      <c r="E16" s="17" t="s">
        <v>277</v>
      </c>
      <c r="F16" s="17"/>
      <c r="G16" s="33">
        <f>G17+G18+G19+G20+G27</f>
        <v>893590.2</v>
      </c>
      <c r="H16" s="33">
        <f>H17+H18+H19+H20+H27</f>
        <v>895900</v>
      </c>
    </row>
    <row r="17" spans="1:8" ht="25.5">
      <c r="A17" s="139" t="s">
        <v>122</v>
      </c>
      <c r="B17" s="148" t="s">
        <v>27</v>
      </c>
      <c r="C17" s="21" t="s">
        <v>214</v>
      </c>
      <c r="D17" s="21" t="s">
        <v>218</v>
      </c>
      <c r="E17" s="21" t="s">
        <v>277</v>
      </c>
      <c r="F17" s="21" t="s">
        <v>118</v>
      </c>
      <c r="G17" s="34">
        <v>293900</v>
      </c>
      <c r="H17" s="34">
        <v>440900</v>
      </c>
    </row>
    <row r="18" spans="1:8" ht="25.5">
      <c r="A18" s="139" t="s">
        <v>125</v>
      </c>
      <c r="B18" s="148" t="s">
        <v>27</v>
      </c>
      <c r="C18" s="21" t="s">
        <v>214</v>
      </c>
      <c r="D18" s="21" t="s">
        <v>218</v>
      </c>
      <c r="E18" s="21" t="s">
        <v>277</v>
      </c>
      <c r="F18" s="21" t="s">
        <v>115</v>
      </c>
      <c r="G18" s="34">
        <v>597690.2</v>
      </c>
      <c r="H18" s="34">
        <v>453000</v>
      </c>
    </row>
    <row r="19" spans="1:8" ht="15.75">
      <c r="A19" s="63" t="s">
        <v>146</v>
      </c>
      <c r="B19" s="148" t="s">
        <v>27</v>
      </c>
      <c r="C19" s="21" t="s">
        <v>214</v>
      </c>
      <c r="D19" s="21" t="s">
        <v>218</v>
      </c>
      <c r="E19" s="21" t="s">
        <v>277</v>
      </c>
      <c r="F19" s="21" t="s">
        <v>119</v>
      </c>
      <c r="G19" s="34">
        <v>0</v>
      </c>
      <c r="H19" s="34">
        <v>0</v>
      </c>
    </row>
    <row r="20" spans="1:8" ht="15.75">
      <c r="A20" s="63" t="s">
        <v>126</v>
      </c>
      <c r="B20" s="148" t="s">
        <v>27</v>
      </c>
      <c r="C20" s="21" t="s">
        <v>214</v>
      </c>
      <c r="D20" s="21" t="s">
        <v>218</v>
      </c>
      <c r="E20" s="21" t="s">
        <v>277</v>
      </c>
      <c r="F20" s="21" t="s">
        <v>120</v>
      </c>
      <c r="G20" s="34">
        <v>1000</v>
      </c>
      <c r="H20" s="34">
        <v>1000</v>
      </c>
    </row>
    <row r="21" spans="1:8" ht="15.75" hidden="1">
      <c r="A21" s="62" t="s">
        <v>315</v>
      </c>
      <c r="B21" s="148" t="s">
        <v>27</v>
      </c>
      <c r="C21" s="17" t="s">
        <v>214</v>
      </c>
      <c r="D21" s="17" t="s">
        <v>220</v>
      </c>
      <c r="E21" s="17"/>
      <c r="F21" s="17"/>
      <c r="G21" s="33">
        <f>SUM(G22)</f>
        <v>0</v>
      </c>
      <c r="H21" s="33">
        <f>SUM(H22)</f>
        <v>0</v>
      </c>
    </row>
    <row r="22" spans="1:8" ht="38.25" hidden="1">
      <c r="A22" s="62" t="s">
        <v>375</v>
      </c>
      <c r="B22" s="148" t="s">
        <v>27</v>
      </c>
      <c r="C22" s="17" t="s">
        <v>214</v>
      </c>
      <c r="D22" s="17" t="s">
        <v>220</v>
      </c>
      <c r="E22" s="17" t="s">
        <v>250</v>
      </c>
      <c r="F22" s="17"/>
      <c r="G22" s="33">
        <f>SUM(G23)</f>
        <v>0</v>
      </c>
      <c r="H22" s="33">
        <f>SUM(H23)</f>
        <v>0</v>
      </c>
    </row>
    <row r="23" spans="1:8" ht="38.25" hidden="1">
      <c r="A23" s="62" t="s">
        <v>378</v>
      </c>
      <c r="B23" s="148" t="s">
        <v>27</v>
      </c>
      <c r="C23" s="17" t="s">
        <v>214</v>
      </c>
      <c r="D23" s="17" t="s">
        <v>220</v>
      </c>
      <c r="E23" s="17" t="s">
        <v>249</v>
      </c>
      <c r="F23" s="17"/>
      <c r="G23" s="33">
        <f>SUM(G25+G26)</f>
        <v>0</v>
      </c>
      <c r="H23" s="33">
        <f>SUM(H25+H26)</f>
        <v>0</v>
      </c>
    </row>
    <row r="24" spans="1:8" ht="25.5" hidden="1">
      <c r="A24" s="139" t="s">
        <v>125</v>
      </c>
      <c r="B24" s="148" t="s">
        <v>27</v>
      </c>
      <c r="C24" s="21" t="s">
        <v>214</v>
      </c>
      <c r="D24" s="21" t="s">
        <v>220</v>
      </c>
      <c r="E24" s="21" t="s">
        <v>316</v>
      </c>
      <c r="F24" s="21" t="s">
        <v>115</v>
      </c>
      <c r="G24" s="33">
        <f>G25+G26</f>
        <v>0</v>
      </c>
      <c r="H24" s="33">
        <f>H25+H26</f>
        <v>0</v>
      </c>
    </row>
    <row r="25" spans="1:8" ht="24.75" customHeight="1" hidden="1">
      <c r="A25" s="63" t="s">
        <v>380</v>
      </c>
      <c r="B25" s="148" t="s">
        <v>27</v>
      </c>
      <c r="C25" s="21" t="s">
        <v>214</v>
      </c>
      <c r="D25" s="21" t="s">
        <v>220</v>
      </c>
      <c r="E25" s="21" t="s">
        <v>106</v>
      </c>
      <c r="F25" s="21" t="s">
        <v>404</v>
      </c>
      <c r="G25" s="34">
        <v>0</v>
      </c>
      <c r="H25" s="34">
        <v>0</v>
      </c>
    </row>
    <row r="26" spans="1:8" ht="0.75" customHeight="1">
      <c r="A26" s="63" t="s">
        <v>380</v>
      </c>
      <c r="B26" s="148" t="s">
        <v>27</v>
      </c>
      <c r="C26" s="21" t="s">
        <v>214</v>
      </c>
      <c r="D26" s="21" t="s">
        <v>220</v>
      </c>
      <c r="E26" s="21" t="s">
        <v>316</v>
      </c>
      <c r="F26" s="21" t="s">
        <v>404</v>
      </c>
      <c r="G26" s="34">
        <v>0</v>
      </c>
      <c r="H26" s="34">
        <v>0</v>
      </c>
    </row>
    <row r="27" spans="1:8" ht="51">
      <c r="A27" s="62" t="s">
        <v>554</v>
      </c>
      <c r="B27" s="227" t="s">
        <v>27</v>
      </c>
      <c r="C27" s="17" t="s">
        <v>214</v>
      </c>
      <c r="D27" s="17" t="s">
        <v>218</v>
      </c>
      <c r="E27" s="17" t="s">
        <v>552</v>
      </c>
      <c r="F27" s="17"/>
      <c r="G27" s="33">
        <f>G28</f>
        <v>1000</v>
      </c>
      <c r="H27" s="33">
        <f>H28</f>
        <v>1000</v>
      </c>
    </row>
    <row r="28" spans="1:8" ht="29.25" customHeight="1">
      <c r="A28" s="139" t="s">
        <v>125</v>
      </c>
      <c r="B28" s="148" t="s">
        <v>27</v>
      </c>
      <c r="C28" s="21" t="s">
        <v>214</v>
      </c>
      <c r="D28" s="21" t="s">
        <v>218</v>
      </c>
      <c r="E28" s="21" t="s">
        <v>557</v>
      </c>
      <c r="F28" s="21" t="s">
        <v>115</v>
      </c>
      <c r="G28" s="34">
        <v>1000</v>
      </c>
      <c r="H28" s="34">
        <v>1000</v>
      </c>
    </row>
    <row r="29" spans="1:8" ht="21.75" customHeight="1">
      <c r="A29" s="102" t="s">
        <v>96</v>
      </c>
      <c r="B29" s="148" t="s">
        <v>27</v>
      </c>
      <c r="C29" s="103" t="s">
        <v>214</v>
      </c>
      <c r="D29" s="103" t="s">
        <v>413</v>
      </c>
      <c r="E29" s="104"/>
      <c r="F29" s="104"/>
      <c r="G29" s="33">
        <f aca="true" t="shared" si="2" ref="G29:H32">G30</f>
        <v>50000</v>
      </c>
      <c r="H29" s="33">
        <f t="shared" si="2"/>
        <v>50000</v>
      </c>
    </row>
    <row r="30" spans="1:8" ht="38.25">
      <c r="A30" s="141" t="s">
        <v>97</v>
      </c>
      <c r="B30" s="148" t="s">
        <v>27</v>
      </c>
      <c r="C30" s="183" t="s">
        <v>214</v>
      </c>
      <c r="D30" s="183" t="s">
        <v>413</v>
      </c>
      <c r="E30" s="183" t="s">
        <v>250</v>
      </c>
      <c r="F30" s="183"/>
      <c r="G30" s="33">
        <f t="shared" si="2"/>
        <v>50000</v>
      </c>
      <c r="H30" s="33">
        <f t="shared" si="2"/>
        <v>50000</v>
      </c>
    </row>
    <row r="31" spans="1:8" ht="38.25">
      <c r="A31" s="141" t="s">
        <v>98</v>
      </c>
      <c r="B31" s="148" t="s">
        <v>27</v>
      </c>
      <c r="C31" s="183" t="s">
        <v>214</v>
      </c>
      <c r="D31" s="183" t="s">
        <v>413</v>
      </c>
      <c r="E31" s="183" t="s">
        <v>249</v>
      </c>
      <c r="F31" s="183"/>
      <c r="G31" s="33">
        <f t="shared" si="2"/>
        <v>50000</v>
      </c>
      <c r="H31" s="33">
        <f t="shared" si="2"/>
        <v>50000</v>
      </c>
    </row>
    <row r="32" spans="1:8" ht="15.75">
      <c r="A32" s="141" t="s">
        <v>99</v>
      </c>
      <c r="B32" s="148" t="s">
        <v>27</v>
      </c>
      <c r="C32" s="183" t="s">
        <v>214</v>
      </c>
      <c r="D32" s="183" t="s">
        <v>413</v>
      </c>
      <c r="E32" s="183" t="s">
        <v>100</v>
      </c>
      <c r="F32" s="183"/>
      <c r="G32" s="33">
        <f t="shared" si="2"/>
        <v>50000</v>
      </c>
      <c r="H32" s="33">
        <f t="shared" si="2"/>
        <v>50000</v>
      </c>
    </row>
    <row r="33" spans="1:8" ht="15.75">
      <c r="A33" s="141" t="s">
        <v>101</v>
      </c>
      <c r="B33" s="148" t="s">
        <v>27</v>
      </c>
      <c r="C33" s="183" t="s">
        <v>214</v>
      </c>
      <c r="D33" s="183" t="s">
        <v>413</v>
      </c>
      <c r="E33" s="183" t="s">
        <v>100</v>
      </c>
      <c r="F33" s="183" t="s">
        <v>102</v>
      </c>
      <c r="G33" s="34">
        <v>50000</v>
      </c>
      <c r="H33" s="34">
        <v>50000</v>
      </c>
    </row>
    <row r="34" spans="1:8" ht="15.75">
      <c r="A34" s="64" t="s">
        <v>187</v>
      </c>
      <c r="B34" s="148" t="s">
        <v>27</v>
      </c>
      <c r="C34" s="54" t="s">
        <v>214</v>
      </c>
      <c r="D34" s="54">
        <v>13</v>
      </c>
      <c r="E34" s="55"/>
      <c r="F34" s="55"/>
      <c r="G34" s="56">
        <f>G35+G48+G39+G42+G45</f>
        <v>2675568</v>
      </c>
      <c r="H34" s="56">
        <f>H35+H48+H39+H42+H45</f>
        <v>3533967</v>
      </c>
    </row>
    <row r="35" spans="1:8" ht="51">
      <c r="A35" s="167" t="s">
        <v>142</v>
      </c>
      <c r="B35" s="148" t="s">
        <v>27</v>
      </c>
      <c r="C35" s="17" t="s">
        <v>214</v>
      </c>
      <c r="D35" s="17">
        <v>13</v>
      </c>
      <c r="E35" s="17" t="s">
        <v>260</v>
      </c>
      <c r="F35" s="17"/>
      <c r="G35" s="33">
        <f aca="true" t="shared" si="3" ref="G35:H37">G36</f>
        <v>5000</v>
      </c>
      <c r="H35" s="33">
        <f t="shared" si="3"/>
        <v>0</v>
      </c>
    </row>
    <row r="36" spans="1:8" ht="25.5">
      <c r="A36" s="62" t="s">
        <v>259</v>
      </c>
      <c r="B36" s="148" t="s">
        <v>27</v>
      </c>
      <c r="C36" s="17" t="s">
        <v>214</v>
      </c>
      <c r="D36" s="17" t="s">
        <v>280</v>
      </c>
      <c r="E36" s="17" t="s">
        <v>258</v>
      </c>
      <c r="F36" s="17"/>
      <c r="G36" s="33">
        <f t="shared" si="3"/>
        <v>5000</v>
      </c>
      <c r="H36" s="33">
        <f t="shared" si="3"/>
        <v>0</v>
      </c>
    </row>
    <row r="37" spans="1:8" ht="25.5">
      <c r="A37" s="62" t="s">
        <v>382</v>
      </c>
      <c r="B37" s="148" t="s">
        <v>27</v>
      </c>
      <c r="C37" s="17" t="s">
        <v>214</v>
      </c>
      <c r="D37" s="17">
        <v>13</v>
      </c>
      <c r="E37" s="17" t="s">
        <v>257</v>
      </c>
      <c r="F37" s="17"/>
      <c r="G37" s="33">
        <f t="shared" si="3"/>
        <v>5000</v>
      </c>
      <c r="H37" s="33">
        <f t="shared" si="3"/>
        <v>0</v>
      </c>
    </row>
    <row r="38" spans="1:8" ht="25.5">
      <c r="A38" s="139" t="s">
        <v>125</v>
      </c>
      <c r="B38" s="148" t="s">
        <v>27</v>
      </c>
      <c r="C38" s="21" t="s">
        <v>214</v>
      </c>
      <c r="D38" s="21" t="s">
        <v>406</v>
      </c>
      <c r="E38" s="21" t="s">
        <v>257</v>
      </c>
      <c r="F38" s="21" t="s">
        <v>115</v>
      </c>
      <c r="G38" s="34">
        <v>5000</v>
      </c>
      <c r="H38" s="34">
        <v>0</v>
      </c>
    </row>
    <row r="39" spans="1:8" ht="38.25">
      <c r="A39" s="173" t="s">
        <v>478</v>
      </c>
      <c r="B39" s="148" t="s">
        <v>27</v>
      </c>
      <c r="C39" s="17" t="s">
        <v>214</v>
      </c>
      <c r="D39" s="17" t="s">
        <v>406</v>
      </c>
      <c r="E39" s="184" t="s">
        <v>479</v>
      </c>
      <c r="F39" s="21"/>
      <c r="G39" s="33">
        <f>G40</f>
        <v>10000</v>
      </c>
      <c r="H39" s="33">
        <f>H40</f>
        <v>0</v>
      </c>
    </row>
    <row r="40" spans="1:8" ht="25.5">
      <c r="A40" s="158" t="s">
        <v>484</v>
      </c>
      <c r="B40" s="148" t="s">
        <v>27</v>
      </c>
      <c r="C40" s="21" t="s">
        <v>214</v>
      </c>
      <c r="D40" s="21" t="s">
        <v>406</v>
      </c>
      <c r="E40" s="197" t="s">
        <v>480</v>
      </c>
      <c r="F40" s="21"/>
      <c r="G40" s="34">
        <f>G41</f>
        <v>10000</v>
      </c>
      <c r="H40" s="34">
        <f>H41</f>
        <v>0</v>
      </c>
    </row>
    <row r="41" spans="1:8" ht="25.5">
      <c r="A41" s="139" t="s">
        <v>125</v>
      </c>
      <c r="B41" s="148" t="s">
        <v>27</v>
      </c>
      <c r="C41" s="21" t="s">
        <v>214</v>
      </c>
      <c r="D41" s="21" t="s">
        <v>406</v>
      </c>
      <c r="E41" s="197" t="s">
        <v>481</v>
      </c>
      <c r="F41" s="21" t="s">
        <v>115</v>
      </c>
      <c r="G41" s="34">
        <v>10000</v>
      </c>
      <c r="H41" s="34">
        <v>0</v>
      </c>
    </row>
    <row r="42" spans="1:8" ht="25.5">
      <c r="A42" s="138" t="s">
        <v>625</v>
      </c>
      <c r="B42" s="227" t="s">
        <v>27</v>
      </c>
      <c r="C42" s="17" t="s">
        <v>214</v>
      </c>
      <c r="D42" s="17" t="s">
        <v>406</v>
      </c>
      <c r="E42" s="153" t="s">
        <v>627</v>
      </c>
      <c r="F42" s="17"/>
      <c r="G42" s="33">
        <f>G43</f>
        <v>327000</v>
      </c>
      <c r="H42" s="33">
        <f>H43</f>
        <v>327000</v>
      </c>
    </row>
    <row r="43" spans="1:8" ht="25.5">
      <c r="A43" s="139" t="s">
        <v>626</v>
      </c>
      <c r="B43" s="148" t="s">
        <v>27</v>
      </c>
      <c r="C43" s="21" t="s">
        <v>214</v>
      </c>
      <c r="D43" s="21" t="s">
        <v>406</v>
      </c>
      <c r="E43" s="197" t="s">
        <v>629</v>
      </c>
      <c r="F43" s="21"/>
      <c r="G43" s="34">
        <f>G44</f>
        <v>327000</v>
      </c>
      <c r="H43" s="34">
        <f>H44</f>
        <v>327000</v>
      </c>
    </row>
    <row r="44" spans="1:8" ht="25.5">
      <c r="A44" s="139" t="s">
        <v>125</v>
      </c>
      <c r="B44" s="148" t="s">
        <v>27</v>
      </c>
      <c r="C44" s="21" t="s">
        <v>214</v>
      </c>
      <c r="D44" s="21" t="s">
        <v>406</v>
      </c>
      <c r="E44" s="197" t="s">
        <v>628</v>
      </c>
      <c r="F44" s="21" t="s">
        <v>115</v>
      </c>
      <c r="G44" s="34">
        <v>327000</v>
      </c>
      <c r="H44" s="34">
        <v>327000</v>
      </c>
    </row>
    <row r="45" spans="1:8" ht="25.5">
      <c r="A45" s="62" t="s">
        <v>675</v>
      </c>
      <c r="B45" s="148" t="s">
        <v>27</v>
      </c>
      <c r="C45" s="21" t="s">
        <v>214</v>
      </c>
      <c r="D45" s="21" t="s">
        <v>406</v>
      </c>
      <c r="E45" s="184" t="s">
        <v>668</v>
      </c>
      <c r="F45" s="184"/>
      <c r="G45" s="33">
        <f>G46</f>
        <v>0</v>
      </c>
      <c r="H45" s="33">
        <f>H46</f>
        <v>0</v>
      </c>
    </row>
    <row r="46" spans="1:8" ht="25.5">
      <c r="A46" s="141" t="s">
        <v>670</v>
      </c>
      <c r="B46" s="148" t="s">
        <v>27</v>
      </c>
      <c r="C46" s="21" t="s">
        <v>214</v>
      </c>
      <c r="D46" s="21" t="s">
        <v>406</v>
      </c>
      <c r="E46" s="186" t="s">
        <v>669</v>
      </c>
      <c r="F46" s="184"/>
      <c r="G46" s="34">
        <f>G47</f>
        <v>0</v>
      </c>
      <c r="H46" s="34">
        <f>H47</f>
        <v>0</v>
      </c>
    </row>
    <row r="47" spans="1:8" ht="25.5">
      <c r="A47" s="139" t="s">
        <v>125</v>
      </c>
      <c r="B47" s="148" t="s">
        <v>27</v>
      </c>
      <c r="C47" s="21" t="s">
        <v>214</v>
      </c>
      <c r="D47" s="21" t="s">
        <v>406</v>
      </c>
      <c r="E47" s="186" t="s">
        <v>669</v>
      </c>
      <c r="F47" s="186" t="s">
        <v>115</v>
      </c>
      <c r="G47" s="34">
        <v>0</v>
      </c>
      <c r="H47" s="34">
        <v>0</v>
      </c>
    </row>
    <row r="48" spans="1:8" ht="38.25">
      <c r="A48" s="62" t="s">
        <v>375</v>
      </c>
      <c r="B48" s="148" t="s">
        <v>27</v>
      </c>
      <c r="C48" s="17" t="s">
        <v>214</v>
      </c>
      <c r="D48" s="17">
        <v>13</v>
      </c>
      <c r="E48" s="17" t="s">
        <v>250</v>
      </c>
      <c r="F48" s="17"/>
      <c r="G48" s="33">
        <f>G49</f>
        <v>2333568</v>
      </c>
      <c r="H48" s="33">
        <f>H49</f>
        <v>3206967</v>
      </c>
    </row>
    <row r="49" spans="1:8" ht="38.25">
      <c r="A49" s="62" t="s">
        <v>378</v>
      </c>
      <c r="B49" s="148" t="s">
        <v>27</v>
      </c>
      <c r="C49" s="17" t="s">
        <v>214</v>
      </c>
      <c r="D49" s="17">
        <v>13</v>
      </c>
      <c r="E49" s="17" t="s">
        <v>249</v>
      </c>
      <c r="F49" s="17"/>
      <c r="G49" s="33">
        <f>G54+G50</f>
        <v>2333568</v>
      </c>
      <c r="H49" s="33">
        <f>H54+H50</f>
        <v>3206967</v>
      </c>
    </row>
    <row r="50" spans="1:8" ht="25.5">
      <c r="A50" s="62" t="s">
        <v>418</v>
      </c>
      <c r="B50" s="148" t="s">
        <v>27</v>
      </c>
      <c r="C50" s="17" t="s">
        <v>214</v>
      </c>
      <c r="D50" s="17">
        <v>13</v>
      </c>
      <c r="E50" s="17" t="s">
        <v>279</v>
      </c>
      <c r="F50" s="17"/>
      <c r="G50" s="33">
        <f>G51+G52+G53</f>
        <v>2317568</v>
      </c>
      <c r="H50" s="33">
        <f>H51+H52+H53</f>
        <v>3190967</v>
      </c>
    </row>
    <row r="51" spans="1:8" ht="25.5">
      <c r="A51" s="139" t="s">
        <v>122</v>
      </c>
      <c r="B51" s="148" t="s">
        <v>27</v>
      </c>
      <c r="C51" s="21" t="s">
        <v>215</v>
      </c>
      <c r="D51" s="21">
        <v>12</v>
      </c>
      <c r="E51" s="21" t="s">
        <v>279</v>
      </c>
      <c r="F51" s="21" t="s">
        <v>118</v>
      </c>
      <c r="G51" s="34">
        <v>2057400</v>
      </c>
      <c r="H51" s="34">
        <v>2847500</v>
      </c>
    </row>
    <row r="52" spans="1:8" ht="25.5">
      <c r="A52" s="139" t="s">
        <v>125</v>
      </c>
      <c r="B52" s="148" t="s">
        <v>27</v>
      </c>
      <c r="C52" s="21" t="s">
        <v>214</v>
      </c>
      <c r="D52" s="21" t="s">
        <v>406</v>
      </c>
      <c r="E52" s="21" t="s">
        <v>279</v>
      </c>
      <c r="F52" s="21" t="s">
        <v>115</v>
      </c>
      <c r="G52" s="34">
        <v>244168</v>
      </c>
      <c r="H52" s="34">
        <v>343467</v>
      </c>
    </row>
    <row r="53" spans="1:8" ht="15.75">
      <c r="A53" s="63" t="s">
        <v>126</v>
      </c>
      <c r="B53" s="148" t="s">
        <v>27</v>
      </c>
      <c r="C53" s="21" t="s">
        <v>214</v>
      </c>
      <c r="D53" s="21" t="s">
        <v>406</v>
      </c>
      <c r="E53" s="21" t="s">
        <v>279</v>
      </c>
      <c r="F53" s="21" t="s">
        <v>120</v>
      </c>
      <c r="G53" s="34">
        <v>16000</v>
      </c>
      <c r="H53" s="34">
        <v>0</v>
      </c>
    </row>
    <row r="54" spans="1:8" ht="25.5">
      <c r="A54" s="62" t="s">
        <v>232</v>
      </c>
      <c r="B54" s="148" t="s">
        <v>27</v>
      </c>
      <c r="C54" s="17" t="s">
        <v>214</v>
      </c>
      <c r="D54" s="17">
        <v>13</v>
      </c>
      <c r="E54" s="17" t="s">
        <v>278</v>
      </c>
      <c r="F54" s="17"/>
      <c r="G54" s="33">
        <f>G55+G56</f>
        <v>16000</v>
      </c>
      <c r="H54" s="33">
        <f>H55+H56</f>
        <v>16000</v>
      </c>
    </row>
    <row r="55" spans="1:8" ht="25.5">
      <c r="A55" s="139" t="s">
        <v>125</v>
      </c>
      <c r="B55" s="148" t="s">
        <v>27</v>
      </c>
      <c r="C55" s="21" t="s">
        <v>214</v>
      </c>
      <c r="D55" s="21" t="s">
        <v>406</v>
      </c>
      <c r="E55" s="21" t="s">
        <v>278</v>
      </c>
      <c r="F55" s="21" t="s">
        <v>115</v>
      </c>
      <c r="G55" s="34">
        <v>15000</v>
      </c>
      <c r="H55" s="34">
        <v>15000</v>
      </c>
    </row>
    <row r="56" spans="1:8" ht="15.75">
      <c r="A56" s="63" t="s">
        <v>126</v>
      </c>
      <c r="B56" s="148" t="s">
        <v>27</v>
      </c>
      <c r="C56" s="21" t="s">
        <v>214</v>
      </c>
      <c r="D56" s="21" t="s">
        <v>406</v>
      </c>
      <c r="E56" s="21" t="s">
        <v>278</v>
      </c>
      <c r="F56" s="21" t="s">
        <v>120</v>
      </c>
      <c r="G56" s="34">
        <v>1000</v>
      </c>
      <c r="H56" s="34">
        <v>1000</v>
      </c>
    </row>
    <row r="57" spans="1:8" ht="16.5">
      <c r="A57" s="69" t="s">
        <v>188</v>
      </c>
      <c r="B57" s="149" t="s">
        <v>27</v>
      </c>
      <c r="C57" s="68" t="s">
        <v>216</v>
      </c>
      <c r="D57" s="68"/>
      <c r="E57" s="68"/>
      <c r="F57" s="68"/>
      <c r="G57" s="70">
        <f aca="true" t="shared" si="4" ref="G57:H60">G58</f>
        <v>145500</v>
      </c>
      <c r="H57" s="70">
        <f t="shared" si="4"/>
        <v>148900</v>
      </c>
    </row>
    <row r="58" spans="1:8" ht="15.75">
      <c r="A58" s="62" t="s">
        <v>383</v>
      </c>
      <c r="B58" s="148" t="s">
        <v>27</v>
      </c>
      <c r="C58" s="17" t="s">
        <v>216</v>
      </c>
      <c r="D58" s="17" t="s">
        <v>217</v>
      </c>
      <c r="E58" s="17"/>
      <c r="F58" s="17"/>
      <c r="G58" s="33">
        <f t="shared" si="4"/>
        <v>145500</v>
      </c>
      <c r="H58" s="33">
        <f t="shared" si="4"/>
        <v>148900</v>
      </c>
    </row>
    <row r="59" spans="1:8" ht="38.25">
      <c r="A59" s="62" t="s">
        <v>375</v>
      </c>
      <c r="B59" s="148" t="s">
        <v>27</v>
      </c>
      <c r="C59" s="17" t="s">
        <v>216</v>
      </c>
      <c r="D59" s="17" t="s">
        <v>217</v>
      </c>
      <c r="E59" s="17" t="s">
        <v>250</v>
      </c>
      <c r="F59" s="17"/>
      <c r="G59" s="33">
        <f t="shared" si="4"/>
        <v>145500</v>
      </c>
      <c r="H59" s="33">
        <f t="shared" si="4"/>
        <v>148900</v>
      </c>
    </row>
    <row r="60" spans="1:8" ht="38.25">
      <c r="A60" s="62" t="s">
        <v>378</v>
      </c>
      <c r="B60" s="148" t="s">
        <v>27</v>
      </c>
      <c r="C60" s="17" t="s">
        <v>216</v>
      </c>
      <c r="D60" s="17" t="s">
        <v>217</v>
      </c>
      <c r="E60" s="17" t="s">
        <v>249</v>
      </c>
      <c r="F60" s="17"/>
      <c r="G60" s="33">
        <f t="shared" si="4"/>
        <v>145500</v>
      </c>
      <c r="H60" s="33">
        <f t="shared" si="4"/>
        <v>148900</v>
      </c>
    </row>
    <row r="61" spans="1:8" ht="25.5">
      <c r="A61" s="62" t="s">
        <v>384</v>
      </c>
      <c r="B61" s="148" t="s">
        <v>27</v>
      </c>
      <c r="C61" s="17" t="s">
        <v>216</v>
      </c>
      <c r="D61" s="17" t="s">
        <v>217</v>
      </c>
      <c r="E61" s="17" t="s">
        <v>252</v>
      </c>
      <c r="F61" s="17"/>
      <c r="G61" s="33">
        <f>G62+G63</f>
        <v>145500</v>
      </c>
      <c r="H61" s="33">
        <f>H62+H63</f>
        <v>148900</v>
      </c>
    </row>
    <row r="62" spans="1:8" ht="25.5">
      <c r="A62" s="139" t="s">
        <v>122</v>
      </c>
      <c r="B62" s="148" t="s">
        <v>27</v>
      </c>
      <c r="C62" s="21" t="s">
        <v>216</v>
      </c>
      <c r="D62" s="21" t="s">
        <v>217</v>
      </c>
      <c r="E62" s="21" t="s">
        <v>252</v>
      </c>
      <c r="F62" s="21" t="s">
        <v>118</v>
      </c>
      <c r="G62" s="34">
        <v>143200</v>
      </c>
      <c r="H62" s="34">
        <v>147100</v>
      </c>
    </row>
    <row r="63" spans="1:8" ht="25.5">
      <c r="A63" s="139" t="s">
        <v>125</v>
      </c>
      <c r="B63" s="148" t="s">
        <v>27</v>
      </c>
      <c r="C63" s="21" t="s">
        <v>216</v>
      </c>
      <c r="D63" s="21" t="s">
        <v>217</v>
      </c>
      <c r="E63" s="21" t="s">
        <v>252</v>
      </c>
      <c r="F63" s="21" t="s">
        <v>115</v>
      </c>
      <c r="G63" s="34">
        <v>2300</v>
      </c>
      <c r="H63" s="34">
        <v>1800</v>
      </c>
    </row>
    <row r="64" spans="1:8" ht="33">
      <c r="A64" s="69" t="s">
        <v>385</v>
      </c>
      <c r="B64" s="149" t="s">
        <v>27</v>
      </c>
      <c r="C64" s="68" t="s">
        <v>217</v>
      </c>
      <c r="D64" s="68"/>
      <c r="E64" s="68"/>
      <c r="F64" s="68"/>
      <c r="G64" s="70">
        <f>G65+G70+G85</f>
        <v>99233</v>
      </c>
      <c r="H64" s="70">
        <f>H65+H70+H85</f>
        <v>83233</v>
      </c>
    </row>
    <row r="65" spans="1:8" ht="25.5" hidden="1">
      <c r="A65" s="62" t="s">
        <v>386</v>
      </c>
      <c r="B65" s="148" t="s">
        <v>27</v>
      </c>
      <c r="C65" s="17" t="s">
        <v>217</v>
      </c>
      <c r="D65" s="17" t="s">
        <v>222</v>
      </c>
      <c r="E65" s="17"/>
      <c r="F65" s="17"/>
      <c r="G65" s="33">
        <f aca="true" t="shared" si="5" ref="G65:H67">G66</f>
        <v>0</v>
      </c>
      <c r="H65" s="33">
        <f t="shared" si="5"/>
        <v>0</v>
      </c>
    </row>
    <row r="66" spans="1:8" ht="38.25" hidden="1">
      <c r="A66" s="62" t="s">
        <v>375</v>
      </c>
      <c r="B66" s="148" t="s">
        <v>27</v>
      </c>
      <c r="C66" s="17" t="s">
        <v>217</v>
      </c>
      <c r="D66" s="17" t="s">
        <v>222</v>
      </c>
      <c r="E66" s="17" t="s">
        <v>250</v>
      </c>
      <c r="F66" s="17"/>
      <c r="G66" s="33">
        <f t="shared" si="5"/>
        <v>0</v>
      </c>
      <c r="H66" s="33">
        <f t="shared" si="5"/>
        <v>0</v>
      </c>
    </row>
    <row r="67" spans="1:8" ht="38.25" hidden="1">
      <c r="A67" s="62" t="s">
        <v>378</v>
      </c>
      <c r="B67" s="148" t="s">
        <v>27</v>
      </c>
      <c r="C67" s="17" t="s">
        <v>217</v>
      </c>
      <c r="D67" s="17" t="s">
        <v>222</v>
      </c>
      <c r="E67" s="17" t="s">
        <v>249</v>
      </c>
      <c r="F67" s="17"/>
      <c r="G67" s="33">
        <f t="shared" si="5"/>
        <v>0</v>
      </c>
      <c r="H67" s="33">
        <f t="shared" si="5"/>
        <v>0</v>
      </c>
    </row>
    <row r="68" spans="1:8" ht="38.25" hidden="1">
      <c r="A68" s="62" t="s">
        <v>387</v>
      </c>
      <c r="B68" s="148" t="s">
        <v>27</v>
      </c>
      <c r="C68" s="17" t="s">
        <v>217</v>
      </c>
      <c r="D68" s="17" t="s">
        <v>222</v>
      </c>
      <c r="E68" s="17" t="s">
        <v>261</v>
      </c>
      <c r="F68" s="17"/>
      <c r="G68" s="33">
        <f>G69</f>
        <v>0</v>
      </c>
      <c r="H68" s="33">
        <f>H69</f>
        <v>0</v>
      </c>
    </row>
    <row r="69" spans="1:8" ht="25.5" hidden="1">
      <c r="A69" s="139" t="s">
        <v>125</v>
      </c>
      <c r="B69" s="148" t="s">
        <v>27</v>
      </c>
      <c r="C69" s="21" t="s">
        <v>217</v>
      </c>
      <c r="D69" s="21" t="s">
        <v>222</v>
      </c>
      <c r="E69" s="21" t="s">
        <v>261</v>
      </c>
      <c r="F69" s="21" t="s">
        <v>115</v>
      </c>
      <c r="G69" s="33">
        <v>0</v>
      </c>
      <c r="H69" s="33">
        <v>0</v>
      </c>
    </row>
    <row r="70" spans="1:8" ht="15.75">
      <c r="A70" s="62" t="s">
        <v>190</v>
      </c>
      <c r="B70" s="148" t="s">
        <v>27</v>
      </c>
      <c r="C70" s="17" t="s">
        <v>217</v>
      </c>
      <c r="D70" s="17">
        <v>10</v>
      </c>
      <c r="E70" s="17"/>
      <c r="F70" s="17"/>
      <c r="G70" s="33">
        <f>G74+G71+G86</f>
        <v>84233</v>
      </c>
      <c r="H70" s="33">
        <f>H74+H71+H86</f>
        <v>83233</v>
      </c>
    </row>
    <row r="71" spans="1:8" ht="51.75">
      <c r="A71" s="143" t="s">
        <v>132</v>
      </c>
      <c r="B71" s="148" t="s">
        <v>27</v>
      </c>
      <c r="C71" s="17" t="s">
        <v>217</v>
      </c>
      <c r="D71" s="17" t="s">
        <v>407</v>
      </c>
      <c r="E71" s="145" t="s">
        <v>136</v>
      </c>
      <c r="F71" s="17"/>
      <c r="G71" s="33">
        <f>G72</f>
        <v>1000</v>
      </c>
      <c r="H71" s="33">
        <f>H72</f>
        <v>0</v>
      </c>
    </row>
    <row r="72" spans="1:8" ht="38.25">
      <c r="A72" s="257" t="s">
        <v>133</v>
      </c>
      <c r="B72" s="227" t="s">
        <v>27</v>
      </c>
      <c r="C72" s="17" t="s">
        <v>217</v>
      </c>
      <c r="D72" s="17" t="s">
        <v>407</v>
      </c>
      <c r="E72" s="145" t="s">
        <v>134</v>
      </c>
      <c r="F72" s="17"/>
      <c r="G72" s="33">
        <f>G73</f>
        <v>1000</v>
      </c>
      <c r="H72" s="33">
        <f>H73</f>
        <v>0</v>
      </c>
    </row>
    <row r="73" spans="1:8" ht="25.5">
      <c r="A73" s="142" t="s">
        <v>186</v>
      </c>
      <c r="B73" s="148" t="s">
        <v>27</v>
      </c>
      <c r="C73" s="21" t="s">
        <v>217</v>
      </c>
      <c r="D73" s="21" t="s">
        <v>407</v>
      </c>
      <c r="E73" s="199" t="s">
        <v>135</v>
      </c>
      <c r="F73" s="21" t="s">
        <v>115</v>
      </c>
      <c r="G73" s="34">
        <v>1000</v>
      </c>
      <c r="H73" s="34">
        <v>0</v>
      </c>
    </row>
    <row r="74" spans="1:8" ht="38.25">
      <c r="A74" s="62" t="s">
        <v>375</v>
      </c>
      <c r="B74" s="148" t="s">
        <v>27</v>
      </c>
      <c r="C74" s="17" t="s">
        <v>217</v>
      </c>
      <c r="D74" s="17" t="s">
        <v>407</v>
      </c>
      <c r="E74" s="17" t="s">
        <v>250</v>
      </c>
      <c r="F74" s="17"/>
      <c r="G74" s="33">
        <f>G75</f>
        <v>60000</v>
      </c>
      <c r="H74" s="33">
        <f>H75</f>
        <v>60000</v>
      </c>
    </row>
    <row r="75" spans="1:8" ht="38.25">
      <c r="A75" s="62" t="s">
        <v>378</v>
      </c>
      <c r="B75" s="148" t="s">
        <v>27</v>
      </c>
      <c r="C75" s="17" t="s">
        <v>217</v>
      </c>
      <c r="D75" s="17" t="s">
        <v>407</v>
      </c>
      <c r="E75" s="17" t="s">
        <v>249</v>
      </c>
      <c r="F75" s="17"/>
      <c r="G75" s="33">
        <f>G76+G78</f>
        <v>60000</v>
      </c>
      <c r="H75" s="33">
        <f>H76+H78</f>
        <v>60000</v>
      </c>
    </row>
    <row r="76" spans="1:8" ht="37.5" customHeight="1">
      <c r="A76" s="62" t="s">
        <v>387</v>
      </c>
      <c r="B76" s="148" t="s">
        <v>27</v>
      </c>
      <c r="C76" s="17" t="s">
        <v>217</v>
      </c>
      <c r="D76" s="17" t="s">
        <v>407</v>
      </c>
      <c r="E76" s="17" t="s">
        <v>261</v>
      </c>
      <c r="F76" s="17"/>
      <c r="G76" s="33">
        <f>G77</f>
        <v>50000</v>
      </c>
      <c r="H76" s="33">
        <f>H77</f>
        <v>50000</v>
      </c>
    </row>
    <row r="77" spans="1:8" ht="37.5" customHeight="1">
      <c r="A77" s="139" t="s">
        <v>125</v>
      </c>
      <c r="B77" s="148" t="s">
        <v>27</v>
      </c>
      <c r="C77" s="21" t="s">
        <v>217</v>
      </c>
      <c r="D77" s="21" t="s">
        <v>407</v>
      </c>
      <c r="E77" s="21" t="s">
        <v>261</v>
      </c>
      <c r="F77" s="21" t="s">
        <v>115</v>
      </c>
      <c r="G77" s="34">
        <v>50000</v>
      </c>
      <c r="H77" s="34">
        <v>50000</v>
      </c>
    </row>
    <row r="78" spans="1:8" ht="38.25">
      <c r="A78" s="62" t="s">
        <v>388</v>
      </c>
      <c r="B78" s="148" t="s">
        <v>27</v>
      </c>
      <c r="C78" s="17" t="s">
        <v>217</v>
      </c>
      <c r="D78" s="17">
        <v>10</v>
      </c>
      <c r="E78" s="17" t="s">
        <v>262</v>
      </c>
      <c r="F78" s="17"/>
      <c r="G78" s="33">
        <f>G79</f>
        <v>10000</v>
      </c>
      <c r="H78" s="33">
        <f>H79</f>
        <v>10000</v>
      </c>
    </row>
    <row r="79" spans="1:8" ht="27.75" customHeight="1">
      <c r="A79" s="139" t="s">
        <v>125</v>
      </c>
      <c r="B79" s="148" t="s">
        <v>27</v>
      </c>
      <c r="C79" s="21" t="s">
        <v>217</v>
      </c>
      <c r="D79" s="21" t="s">
        <v>407</v>
      </c>
      <c r="E79" s="21" t="s">
        <v>262</v>
      </c>
      <c r="F79" s="21" t="s">
        <v>115</v>
      </c>
      <c r="G79" s="34">
        <v>10000</v>
      </c>
      <c r="H79" s="34">
        <v>10000</v>
      </c>
    </row>
    <row r="80" spans="1:8" ht="0.75" customHeight="1" hidden="1">
      <c r="A80" s="63" t="s">
        <v>128</v>
      </c>
      <c r="B80" s="148" t="s">
        <v>27</v>
      </c>
      <c r="C80" s="21" t="s">
        <v>217</v>
      </c>
      <c r="D80" s="21" t="s">
        <v>407</v>
      </c>
      <c r="E80" s="21" t="s">
        <v>262</v>
      </c>
      <c r="F80" s="21" t="s">
        <v>121</v>
      </c>
      <c r="G80" s="34">
        <v>0</v>
      </c>
      <c r="H80" s="34">
        <f>H81</f>
        <v>0</v>
      </c>
    </row>
    <row r="81" spans="1:8" ht="25.5" hidden="1">
      <c r="A81" s="63" t="s">
        <v>328</v>
      </c>
      <c r="B81" s="148" t="s">
        <v>27</v>
      </c>
      <c r="C81" s="21" t="s">
        <v>217</v>
      </c>
      <c r="D81" s="21" t="s">
        <v>407</v>
      </c>
      <c r="E81" s="21" t="s">
        <v>262</v>
      </c>
      <c r="F81" s="21" t="s">
        <v>324</v>
      </c>
      <c r="G81" s="34">
        <v>-1</v>
      </c>
      <c r="H81" s="34">
        <v>0</v>
      </c>
    </row>
    <row r="82" spans="1:8" ht="15.75" hidden="1">
      <c r="A82" s="62" t="s">
        <v>108</v>
      </c>
      <c r="B82" s="148" t="s">
        <v>27</v>
      </c>
      <c r="C82" s="17" t="s">
        <v>217</v>
      </c>
      <c r="D82" s="17" t="s">
        <v>407</v>
      </c>
      <c r="E82" s="17" t="s">
        <v>107</v>
      </c>
      <c r="F82" s="17"/>
      <c r="G82" s="33">
        <f>SUM(G84)</f>
        <v>-1</v>
      </c>
      <c r="H82" s="33">
        <f>SUM(H84)</f>
        <v>0</v>
      </c>
    </row>
    <row r="83" spans="1:8" ht="25.5" hidden="1">
      <c r="A83" s="139" t="s">
        <v>125</v>
      </c>
      <c r="B83" s="148" t="s">
        <v>27</v>
      </c>
      <c r="C83" s="21" t="s">
        <v>217</v>
      </c>
      <c r="D83" s="21" t="s">
        <v>407</v>
      </c>
      <c r="E83" s="21" t="s">
        <v>107</v>
      </c>
      <c r="F83" s="21" t="s">
        <v>115</v>
      </c>
      <c r="G83" s="33">
        <f>G84</f>
        <v>-1</v>
      </c>
      <c r="H83" s="33">
        <f>H84</f>
        <v>0</v>
      </c>
    </row>
    <row r="84" spans="1:8" ht="25.5" hidden="1">
      <c r="A84" s="63" t="s">
        <v>380</v>
      </c>
      <c r="B84" s="148" t="s">
        <v>27</v>
      </c>
      <c r="C84" s="21" t="s">
        <v>217</v>
      </c>
      <c r="D84" s="21" t="s">
        <v>407</v>
      </c>
      <c r="E84" s="21" t="s">
        <v>107</v>
      </c>
      <c r="F84" s="21" t="s">
        <v>404</v>
      </c>
      <c r="G84" s="34">
        <v>-1</v>
      </c>
      <c r="H84" s="34">
        <v>0</v>
      </c>
    </row>
    <row r="85" spans="1:8" ht="0.75" customHeight="1">
      <c r="A85" s="15" t="s">
        <v>94</v>
      </c>
      <c r="B85" s="148" t="s">
        <v>27</v>
      </c>
      <c r="C85" s="17" t="s">
        <v>217</v>
      </c>
      <c r="D85" s="17" t="s">
        <v>89</v>
      </c>
      <c r="E85" s="17"/>
      <c r="F85" s="17"/>
      <c r="G85" s="33">
        <f>G88</f>
        <v>15000</v>
      </c>
      <c r="H85" s="33">
        <f>H88</f>
        <v>0</v>
      </c>
    </row>
    <row r="86" spans="1:8" ht="25.5">
      <c r="A86" s="138" t="s">
        <v>620</v>
      </c>
      <c r="B86" s="227" t="s">
        <v>27</v>
      </c>
      <c r="C86" s="60" t="s">
        <v>217</v>
      </c>
      <c r="D86" s="60" t="s">
        <v>407</v>
      </c>
      <c r="E86" s="60" t="s">
        <v>588</v>
      </c>
      <c r="F86" s="60"/>
      <c r="G86" s="234">
        <f>G87</f>
        <v>23233</v>
      </c>
      <c r="H86" s="234">
        <f>H87</f>
        <v>23233</v>
      </c>
    </row>
    <row r="87" spans="1:8" ht="25.5">
      <c r="A87" s="139" t="s">
        <v>125</v>
      </c>
      <c r="B87" s="148" t="s">
        <v>27</v>
      </c>
      <c r="C87" s="21" t="s">
        <v>217</v>
      </c>
      <c r="D87" s="21" t="s">
        <v>407</v>
      </c>
      <c r="E87" s="21" t="s">
        <v>697</v>
      </c>
      <c r="F87" s="21" t="s">
        <v>115</v>
      </c>
      <c r="G87" s="34">
        <v>23233</v>
      </c>
      <c r="H87" s="34">
        <v>23233</v>
      </c>
    </row>
    <row r="88" spans="1:8" ht="38.25">
      <c r="A88" s="167" t="s">
        <v>610</v>
      </c>
      <c r="B88" s="148" t="s">
        <v>27</v>
      </c>
      <c r="C88" s="17" t="s">
        <v>217</v>
      </c>
      <c r="D88" s="17" t="s">
        <v>89</v>
      </c>
      <c r="E88" s="17" t="s">
        <v>260</v>
      </c>
      <c r="F88" s="17"/>
      <c r="G88" s="33">
        <f aca="true" t="shared" si="6" ref="G88:H90">G89</f>
        <v>15000</v>
      </c>
      <c r="H88" s="33">
        <f t="shared" si="6"/>
        <v>0</v>
      </c>
    </row>
    <row r="89" spans="1:8" ht="25.5">
      <c r="A89" s="62" t="s">
        <v>259</v>
      </c>
      <c r="B89" s="148" t="s">
        <v>27</v>
      </c>
      <c r="C89" s="17" t="s">
        <v>217</v>
      </c>
      <c r="D89" s="17" t="s">
        <v>89</v>
      </c>
      <c r="E89" s="17" t="s">
        <v>258</v>
      </c>
      <c r="F89" s="17"/>
      <c r="G89" s="33">
        <f t="shared" si="6"/>
        <v>15000</v>
      </c>
      <c r="H89" s="33">
        <f t="shared" si="6"/>
        <v>0</v>
      </c>
    </row>
    <row r="90" spans="1:8" ht="25.5">
      <c r="A90" s="62" t="s">
        <v>382</v>
      </c>
      <c r="B90" s="148" t="s">
        <v>27</v>
      </c>
      <c r="C90" s="17" t="s">
        <v>217</v>
      </c>
      <c r="D90" s="17" t="s">
        <v>89</v>
      </c>
      <c r="E90" s="17" t="s">
        <v>257</v>
      </c>
      <c r="F90" s="17"/>
      <c r="G90" s="33">
        <f t="shared" si="6"/>
        <v>15000</v>
      </c>
      <c r="H90" s="33">
        <f t="shared" si="6"/>
        <v>0</v>
      </c>
    </row>
    <row r="91" spans="1:8" ht="25.5">
      <c r="A91" s="139" t="s">
        <v>125</v>
      </c>
      <c r="B91" s="148" t="s">
        <v>27</v>
      </c>
      <c r="C91" s="21" t="s">
        <v>217</v>
      </c>
      <c r="D91" s="21" t="s">
        <v>89</v>
      </c>
      <c r="E91" s="21" t="s">
        <v>257</v>
      </c>
      <c r="F91" s="21" t="s">
        <v>115</v>
      </c>
      <c r="G91" s="34">
        <v>15000</v>
      </c>
      <c r="H91" s="34">
        <v>0</v>
      </c>
    </row>
    <row r="92" spans="1:8" ht="16.5">
      <c r="A92" s="69" t="s">
        <v>191</v>
      </c>
      <c r="B92" s="149" t="s">
        <v>27</v>
      </c>
      <c r="C92" s="68" t="s">
        <v>218</v>
      </c>
      <c r="D92" s="68"/>
      <c r="E92" s="68"/>
      <c r="F92" s="68"/>
      <c r="G92" s="70">
        <f>G93+G112+G98</f>
        <v>714000</v>
      </c>
      <c r="H92" s="70">
        <f>H93+H112+H98</f>
        <v>689100</v>
      </c>
    </row>
    <row r="93" spans="1:8" ht="15.75">
      <c r="A93" s="62" t="s">
        <v>192</v>
      </c>
      <c r="B93" s="148" t="s">
        <v>27</v>
      </c>
      <c r="C93" s="17" t="s">
        <v>218</v>
      </c>
      <c r="D93" s="17" t="s">
        <v>214</v>
      </c>
      <c r="E93" s="17"/>
      <c r="F93" s="17"/>
      <c r="G93" s="33">
        <f aca="true" t="shared" si="7" ref="G93:H95">G94</f>
        <v>5000</v>
      </c>
      <c r="H93" s="33">
        <f t="shared" si="7"/>
        <v>0</v>
      </c>
    </row>
    <row r="94" spans="1:8" ht="25.5">
      <c r="A94" s="123" t="s">
        <v>600</v>
      </c>
      <c r="B94" s="148" t="s">
        <v>27</v>
      </c>
      <c r="C94" s="17" t="s">
        <v>218</v>
      </c>
      <c r="D94" s="17" t="s">
        <v>214</v>
      </c>
      <c r="E94" s="17" t="s">
        <v>254</v>
      </c>
      <c r="F94" s="17"/>
      <c r="G94" s="33">
        <f t="shared" si="7"/>
        <v>5000</v>
      </c>
      <c r="H94" s="33">
        <f t="shared" si="7"/>
        <v>0</v>
      </c>
    </row>
    <row r="95" spans="1:8" ht="25.5">
      <c r="A95" s="123" t="s">
        <v>256</v>
      </c>
      <c r="B95" s="148" t="s">
        <v>27</v>
      </c>
      <c r="C95" s="17" t="s">
        <v>218</v>
      </c>
      <c r="D95" s="17" t="s">
        <v>214</v>
      </c>
      <c r="E95" s="17" t="s">
        <v>255</v>
      </c>
      <c r="F95" s="17"/>
      <c r="G95" s="33">
        <f t="shared" si="7"/>
        <v>5000</v>
      </c>
      <c r="H95" s="33">
        <f t="shared" si="7"/>
        <v>0</v>
      </c>
    </row>
    <row r="96" spans="1:8" ht="25.5">
      <c r="A96" s="62" t="s">
        <v>193</v>
      </c>
      <c r="B96" s="148" t="s">
        <v>27</v>
      </c>
      <c r="C96" s="17" t="s">
        <v>218</v>
      </c>
      <c r="D96" s="17" t="s">
        <v>214</v>
      </c>
      <c r="E96" s="17" t="s">
        <v>253</v>
      </c>
      <c r="F96" s="17"/>
      <c r="G96" s="33">
        <f>G97</f>
        <v>5000</v>
      </c>
      <c r="H96" s="33">
        <f>H97</f>
        <v>0</v>
      </c>
    </row>
    <row r="97" spans="1:8" ht="25.5">
      <c r="A97" s="139" t="s">
        <v>125</v>
      </c>
      <c r="B97" s="148" t="s">
        <v>27</v>
      </c>
      <c r="C97" s="21" t="s">
        <v>218</v>
      </c>
      <c r="D97" s="21" t="s">
        <v>214</v>
      </c>
      <c r="E97" s="21" t="s">
        <v>253</v>
      </c>
      <c r="F97" s="21" t="s">
        <v>115</v>
      </c>
      <c r="G97" s="34">
        <v>5000</v>
      </c>
      <c r="H97" s="34">
        <v>0</v>
      </c>
    </row>
    <row r="98" spans="1:8" ht="15" customHeight="1">
      <c r="A98" s="62" t="s">
        <v>295</v>
      </c>
      <c r="B98" s="148" t="s">
        <v>27</v>
      </c>
      <c r="C98" s="130" t="s">
        <v>218</v>
      </c>
      <c r="D98" s="130" t="s">
        <v>222</v>
      </c>
      <c r="E98" s="17"/>
      <c r="F98" s="60"/>
      <c r="G98" s="33">
        <f>G106+G109</f>
        <v>681000</v>
      </c>
      <c r="H98" s="33">
        <f>H106+H109</f>
        <v>689100</v>
      </c>
    </row>
    <row r="99" spans="1:8" ht="13.5" customHeight="1" hidden="1">
      <c r="A99" s="66" t="s">
        <v>366</v>
      </c>
      <c r="B99" s="148" t="s">
        <v>27</v>
      </c>
      <c r="C99" s="131" t="s">
        <v>218</v>
      </c>
      <c r="D99" s="131" t="s">
        <v>222</v>
      </c>
      <c r="E99" s="124" t="s">
        <v>268</v>
      </c>
      <c r="F99" s="92"/>
      <c r="G99" s="91">
        <f aca="true" t="shared" si="8" ref="G99:H102">SUM(G100)</f>
        <v>0</v>
      </c>
      <c r="H99" s="91">
        <f t="shared" si="8"/>
        <v>0</v>
      </c>
    </row>
    <row r="100" spans="1:8" ht="25.5" hidden="1">
      <c r="A100" s="66" t="s">
        <v>367</v>
      </c>
      <c r="B100" s="148" t="s">
        <v>27</v>
      </c>
      <c r="C100" s="131" t="s">
        <v>218</v>
      </c>
      <c r="D100" s="131" t="s">
        <v>222</v>
      </c>
      <c r="E100" s="124" t="s">
        <v>269</v>
      </c>
      <c r="F100" s="92"/>
      <c r="G100" s="91">
        <f t="shared" si="8"/>
        <v>0</v>
      </c>
      <c r="H100" s="91">
        <f t="shared" si="8"/>
        <v>0</v>
      </c>
    </row>
    <row r="101" spans="1:8" ht="25.5" hidden="1">
      <c r="A101" s="66" t="s">
        <v>368</v>
      </c>
      <c r="B101" s="148" t="s">
        <v>27</v>
      </c>
      <c r="C101" s="131" t="s">
        <v>218</v>
      </c>
      <c r="D101" s="131" t="s">
        <v>222</v>
      </c>
      <c r="E101" s="124" t="s">
        <v>370</v>
      </c>
      <c r="F101" s="92"/>
      <c r="G101" s="91">
        <f t="shared" si="8"/>
        <v>0</v>
      </c>
      <c r="H101" s="91">
        <f t="shared" si="8"/>
        <v>0</v>
      </c>
    </row>
    <row r="102" spans="1:8" ht="25.5" hidden="1">
      <c r="A102" s="66" t="s">
        <v>369</v>
      </c>
      <c r="B102" s="148" t="s">
        <v>27</v>
      </c>
      <c r="C102" s="131" t="s">
        <v>218</v>
      </c>
      <c r="D102" s="131" t="s">
        <v>222</v>
      </c>
      <c r="E102" s="124" t="s">
        <v>371</v>
      </c>
      <c r="F102" s="92"/>
      <c r="G102" s="91">
        <f t="shared" si="8"/>
        <v>0</v>
      </c>
      <c r="H102" s="91">
        <f t="shared" si="8"/>
        <v>0</v>
      </c>
    </row>
    <row r="103" spans="1:8" ht="25.5" hidden="1">
      <c r="A103" s="94" t="s">
        <v>380</v>
      </c>
      <c r="B103" s="148" t="s">
        <v>27</v>
      </c>
      <c r="C103" s="132" t="s">
        <v>218</v>
      </c>
      <c r="D103" s="132" t="s">
        <v>222</v>
      </c>
      <c r="E103" s="125" t="s">
        <v>371</v>
      </c>
      <c r="F103" s="93" t="s">
        <v>404</v>
      </c>
      <c r="G103" s="126"/>
      <c r="H103" s="126"/>
    </row>
    <row r="104" spans="1:8" ht="28.5" customHeight="1" hidden="1">
      <c r="A104" s="62" t="s">
        <v>375</v>
      </c>
      <c r="B104" s="148" t="s">
        <v>27</v>
      </c>
      <c r="C104" s="130" t="s">
        <v>218</v>
      </c>
      <c r="D104" s="130" t="s">
        <v>222</v>
      </c>
      <c r="E104" s="17" t="s">
        <v>250</v>
      </c>
      <c r="F104" s="60"/>
      <c r="G104" s="33"/>
      <c r="H104" s="33">
        <f>H105</f>
        <v>0</v>
      </c>
    </row>
    <row r="105" spans="1:8" ht="38.25" hidden="1">
      <c r="A105" s="62" t="s">
        <v>378</v>
      </c>
      <c r="B105" s="148" t="s">
        <v>27</v>
      </c>
      <c r="C105" s="130" t="s">
        <v>218</v>
      </c>
      <c r="D105" s="130" t="s">
        <v>222</v>
      </c>
      <c r="E105" s="17" t="s">
        <v>249</v>
      </c>
      <c r="F105" s="60"/>
      <c r="G105" s="33">
        <v>0</v>
      </c>
      <c r="H105" s="33">
        <v>0</v>
      </c>
    </row>
    <row r="106" spans="1:8" ht="25.5">
      <c r="A106" s="138" t="s">
        <v>137</v>
      </c>
      <c r="B106" s="148" t="s">
        <v>27</v>
      </c>
      <c r="C106" s="130" t="s">
        <v>218</v>
      </c>
      <c r="D106" s="130" t="s">
        <v>222</v>
      </c>
      <c r="E106" s="17" t="s">
        <v>140</v>
      </c>
      <c r="F106" s="60"/>
      <c r="G106" s="33">
        <f>G107</f>
        <v>500000</v>
      </c>
      <c r="H106" s="33">
        <f>H107</f>
        <v>500000</v>
      </c>
    </row>
    <row r="107" spans="1:8" ht="15.75">
      <c r="A107" s="139" t="s">
        <v>138</v>
      </c>
      <c r="B107" s="148" t="s">
        <v>27</v>
      </c>
      <c r="C107" s="21" t="s">
        <v>218</v>
      </c>
      <c r="D107" s="21" t="s">
        <v>222</v>
      </c>
      <c r="E107" s="21" t="s">
        <v>139</v>
      </c>
      <c r="F107" s="60"/>
      <c r="G107" s="34">
        <f>G108</f>
        <v>500000</v>
      </c>
      <c r="H107" s="34">
        <f>H108</f>
        <v>500000</v>
      </c>
    </row>
    <row r="108" spans="1:8" ht="25.5">
      <c r="A108" s="139" t="s">
        <v>112</v>
      </c>
      <c r="B108" s="148" t="s">
        <v>27</v>
      </c>
      <c r="C108" s="21" t="s">
        <v>218</v>
      </c>
      <c r="D108" s="21" t="s">
        <v>222</v>
      </c>
      <c r="E108" s="21" t="s">
        <v>139</v>
      </c>
      <c r="F108" s="61" t="s">
        <v>115</v>
      </c>
      <c r="G108" s="34">
        <v>500000</v>
      </c>
      <c r="H108" s="34">
        <v>500000</v>
      </c>
    </row>
    <row r="109" spans="1:8" ht="25.5">
      <c r="A109" s="65" t="s">
        <v>468</v>
      </c>
      <c r="B109" s="148" t="s">
        <v>27</v>
      </c>
      <c r="C109" s="130" t="s">
        <v>218</v>
      </c>
      <c r="D109" s="130" t="s">
        <v>222</v>
      </c>
      <c r="E109" s="17" t="s">
        <v>469</v>
      </c>
      <c r="F109" s="60"/>
      <c r="G109" s="33">
        <f>G110</f>
        <v>181000</v>
      </c>
      <c r="H109" s="33">
        <f>H110</f>
        <v>189100</v>
      </c>
    </row>
    <row r="110" spans="1:8" ht="25.5">
      <c r="A110" s="139" t="s">
        <v>125</v>
      </c>
      <c r="B110" s="148" t="s">
        <v>27</v>
      </c>
      <c r="C110" s="133" t="s">
        <v>218</v>
      </c>
      <c r="D110" s="133" t="s">
        <v>222</v>
      </c>
      <c r="E110" s="21" t="s">
        <v>469</v>
      </c>
      <c r="F110" s="61" t="s">
        <v>115</v>
      </c>
      <c r="G110" s="34">
        <v>181000</v>
      </c>
      <c r="H110" s="34">
        <v>189100</v>
      </c>
    </row>
    <row r="111" spans="1:8" ht="15.75">
      <c r="A111" s="63" t="s">
        <v>553</v>
      </c>
      <c r="B111" s="148" t="s">
        <v>27</v>
      </c>
      <c r="C111" s="133" t="s">
        <v>218</v>
      </c>
      <c r="D111" s="133" t="s">
        <v>222</v>
      </c>
      <c r="E111" s="21" t="s">
        <v>469</v>
      </c>
      <c r="F111" s="61" t="s">
        <v>119</v>
      </c>
      <c r="G111" s="34">
        <v>10000</v>
      </c>
      <c r="H111" s="34">
        <v>10000</v>
      </c>
    </row>
    <row r="112" spans="1:8" ht="16.5" thickBot="1">
      <c r="A112" s="62" t="s">
        <v>194</v>
      </c>
      <c r="B112" s="148" t="s">
        <v>27</v>
      </c>
      <c r="C112" s="29" t="s">
        <v>218</v>
      </c>
      <c r="D112" s="29" t="s">
        <v>408</v>
      </c>
      <c r="E112" s="29"/>
      <c r="F112" s="29"/>
      <c r="G112" s="33">
        <f>G116+G113</f>
        <v>28000</v>
      </c>
      <c r="H112" s="33">
        <f>H116+H113</f>
        <v>0</v>
      </c>
    </row>
    <row r="113" spans="1:8" ht="26.25">
      <c r="A113" s="146" t="s">
        <v>619</v>
      </c>
      <c r="B113" s="148" t="s">
        <v>27</v>
      </c>
      <c r="C113" s="29" t="s">
        <v>218</v>
      </c>
      <c r="D113" s="29" t="s">
        <v>408</v>
      </c>
      <c r="E113" s="29" t="s">
        <v>476</v>
      </c>
      <c r="F113" s="29"/>
      <c r="G113" s="33">
        <f>G114</f>
        <v>3000</v>
      </c>
      <c r="H113" s="33">
        <f>H114</f>
        <v>0</v>
      </c>
    </row>
    <row r="114" spans="1:8" ht="38.25">
      <c r="A114" s="147" t="s">
        <v>141</v>
      </c>
      <c r="B114" s="148" t="s">
        <v>27</v>
      </c>
      <c r="C114" s="23" t="s">
        <v>218</v>
      </c>
      <c r="D114" s="23" t="s">
        <v>408</v>
      </c>
      <c r="E114" s="23" t="s">
        <v>474</v>
      </c>
      <c r="F114" s="29"/>
      <c r="G114" s="34">
        <f>G115</f>
        <v>3000</v>
      </c>
      <c r="H114" s="34">
        <f>H115</f>
        <v>0</v>
      </c>
    </row>
    <row r="115" spans="1:8" ht="25.5">
      <c r="A115" s="142" t="s">
        <v>186</v>
      </c>
      <c r="B115" s="148" t="s">
        <v>27</v>
      </c>
      <c r="C115" s="23" t="s">
        <v>218</v>
      </c>
      <c r="D115" s="23" t="s">
        <v>408</v>
      </c>
      <c r="E115" s="23" t="s">
        <v>475</v>
      </c>
      <c r="F115" s="23" t="s">
        <v>115</v>
      </c>
      <c r="G115" s="34">
        <v>3000</v>
      </c>
      <c r="H115" s="34">
        <v>0</v>
      </c>
    </row>
    <row r="116" spans="1:8" ht="38.25">
      <c r="A116" s="123" t="s">
        <v>618</v>
      </c>
      <c r="B116" s="148" t="s">
        <v>27</v>
      </c>
      <c r="C116" s="29" t="s">
        <v>218</v>
      </c>
      <c r="D116" s="29" t="s">
        <v>408</v>
      </c>
      <c r="E116" s="29" t="s">
        <v>267</v>
      </c>
      <c r="F116" s="29"/>
      <c r="G116" s="33">
        <f aca="true" t="shared" si="9" ref="G116:H118">G117</f>
        <v>25000</v>
      </c>
      <c r="H116" s="33">
        <f t="shared" si="9"/>
        <v>0</v>
      </c>
    </row>
    <row r="117" spans="1:8" ht="25.5">
      <c r="A117" s="123" t="s">
        <v>266</v>
      </c>
      <c r="B117" s="148" t="s">
        <v>27</v>
      </c>
      <c r="C117" s="29" t="s">
        <v>264</v>
      </c>
      <c r="D117" s="29" t="s">
        <v>408</v>
      </c>
      <c r="E117" s="29" t="s">
        <v>265</v>
      </c>
      <c r="F117" s="29"/>
      <c r="G117" s="33">
        <f t="shared" si="9"/>
        <v>25000</v>
      </c>
      <c r="H117" s="33">
        <f t="shared" si="9"/>
        <v>0</v>
      </c>
    </row>
    <row r="118" spans="1:8" ht="25.5">
      <c r="A118" s="62" t="s">
        <v>233</v>
      </c>
      <c r="B118" s="148" t="s">
        <v>27</v>
      </c>
      <c r="C118" s="29" t="s">
        <v>218</v>
      </c>
      <c r="D118" s="29" t="s">
        <v>408</v>
      </c>
      <c r="E118" s="29" t="s">
        <v>263</v>
      </c>
      <c r="F118" s="29"/>
      <c r="G118" s="33">
        <f t="shared" si="9"/>
        <v>25000</v>
      </c>
      <c r="H118" s="33">
        <f t="shared" si="9"/>
        <v>0</v>
      </c>
    </row>
    <row r="119" spans="1:8" ht="25.5">
      <c r="A119" s="139" t="s">
        <v>125</v>
      </c>
      <c r="B119" s="148" t="s">
        <v>27</v>
      </c>
      <c r="C119" s="23" t="s">
        <v>218</v>
      </c>
      <c r="D119" s="23" t="s">
        <v>408</v>
      </c>
      <c r="E119" s="23" t="s">
        <v>263</v>
      </c>
      <c r="F119" s="23" t="s">
        <v>115</v>
      </c>
      <c r="G119" s="34">
        <v>25000</v>
      </c>
      <c r="H119" s="34">
        <v>0</v>
      </c>
    </row>
    <row r="120" spans="1:8" ht="15.75" customHeight="1">
      <c r="A120" s="69" t="s">
        <v>389</v>
      </c>
      <c r="B120" s="149" t="s">
        <v>27</v>
      </c>
      <c r="C120" s="98" t="s">
        <v>219</v>
      </c>
      <c r="D120" s="98"/>
      <c r="E120" s="98"/>
      <c r="F120" s="98"/>
      <c r="G120" s="70">
        <f>G137+G150+G177+G180+G184+G126+G133</f>
        <v>36736574.59</v>
      </c>
      <c r="H120" s="70">
        <f>H137+H150+H177+H180+H184+H126+H133</f>
        <v>318900</v>
      </c>
    </row>
    <row r="121" spans="1:8" ht="15.75" hidden="1">
      <c r="A121" s="62" t="s">
        <v>340</v>
      </c>
      <c r="B121" s="148" t="s">
        <v>27</v>
      </c>
      <c r="C121" s="29" t="s">
        <v>219</v>
      </c>
      <c r="D121" s="17" t="s">
        <v>214</v>
      </c>
      <c r="E121" s="17" t="s">
        <v>342</v>
      </c>
      <c r="F121" s="17"/>
      <c r="G121" s="56">
        <v>0</v>
      </c>
      <c r="H121" s="56">
        <f aca="true" t="shared" si="10" ref="G121:H123">H122</f>
        <v>0</v>
      </c>
    </row>
    <row r="122" spans="1:8" ht="15.75" hidden="1">
      <c r="A122" s="62" t="s">
        <v>197</v>
      </c>
      <c r="B122" s="148" t="s">
        <v>27</v>
      </c>
      <c r="C122" s="29" t="s">
        <v>219</v>
      </c>
      <c r="D122" s="17" t="s">
        <v>214</v>
      </c>
      <c r="E122" s="17" t="s">
        <v>342</v>
      </c>
      <c r="F122" s="17"/>
      <c r="G122" s="56">
        <f t="shared" si="10"/>
        <v>-1</v>
      </c>
      <c r="H122" s="56">
        <f t="shared" si="10"/>
        <v>0</v>
      </c>
    </row>
    <row r="123" spans="1:8" ht="25.5" hidden="1">
      <c r="A123" s="123" t="s">
        <v>341</v>
      </c>
      <c r="B123" s="148" t="s">
        <v>27</v>
      </c>
      <c r="C123" s="29" t="s">
        <v>219</v>
      </c>
      <c r="D123" s="17" t="s">
        <v>214</v>
      </c>
      <c r="E123" s="17" t="s">
        <v>342</v>
      </c>
      <c r="F123" s="17"/>
      <c r="G123" s="56">
        <f t="shared" si="10"/>
        <v>-1</v>
      </c>
      <c r="H123" s="56">
        <f t="shared" si="10"/>
        <v>0</v>
      </c>
    </row>
    <row r="124" spans="1:8" ht="25.5" hidden="1">
      <c r="A124" s="63" t="s">
        <v>328</v>
      </c>
      <c r="B124" s="148" t="s">
        <v>27</v>
      </c>
      <c r="C124" s="23" t="s">
        <v>219</v>
      </c>
      <c r="D124" s="21" t="s">
        <v>214</v>
      </c>
      <c r="E124" s="21" t="s">
        <v>342</v>
      </c>
      <c r="F124" s="21" t="s">
        <v>324</v>
      </c>
      <c r="G124" s="57">
        <v>-1</v>
      </c>
      <c r="H124" s="57">
        <v>0</v>
      </c>
    </row>
    <row r="125" spans="1:8" ht="15" customHeight="1">
      <c r="A125" s="62" t="s">
        <v>196</v>
      </c>
      <c r="B125" s="148" t="s">
        <v>27</v>
      </c>
      <c r="C125" s="17" t="s">
        <v>219</v>
      </c>
      <c r="D125" s="17" t="s">
        <v>214</v>
      </c>
      <c r="E125" s="17"/>
      <c r="F125" s="17"/>
      <c r="G125" s="33">
        <f>G137+G126+G133</f>
        <v>36458574.59</v>
      </c>
      <c r="H125" s="33">
        <f>H137+H126+H133</f>
        <v>80900</v>
      </c>
    </row>
    <row r="126" spans="1:8" ht="15" customHeight="1">
      <c r="A126" s="123" t="s">
        <v>665</v>
      </c>
      <c r="B126" s="148" t="s">
        <v>27</v>
      </c>
      <c r="C126" s="17" t="s">
        <v>219</v>
      </c>
      <c r="D126" s="17" t="s">
        <v>214</v>
      </c>
      <c r="E126" s="17" t="s">
        <v>657</v>
      </c>
      <c r="F126" s="184"/>
      <c r="G126" s="33">
        <f>G127+G130</f>
        <v>31358069.59</v>
      </c>
      <c r="H126" s="33">
        <f aca="true" t="shared" si="11" ref="G126:H128">H127</f>
        <v>0</v>
      </c>
    </row>
    <row r="127" spans="1:8" ht="31.5" customHeight="1">
      <c r="A127" s="252" t="s">
        <v>723</v>
      </c>
      <c r="B127" s="148" t="s">
        <v>27</v>
      </c>
      <c r="C127" s="17" t="s">
        <v>219</v>
      </c>
      <c r="D127" s="17" t="s">
        <v>214</v>
      </c>
      <c r="E127" s="255" t="s">
        <v>722</v>
      </c>
      <c r="F127" s="184"/>
      <c r="G127" s="33">
        <f t="shared" si="11"/>
        <v>31068646.79</v>
      </c>
      <c r="H127" s="33">
        <f t="shared" si="11"/>
        <v>0</v>
      </c>
    </row>
    <row r="128" spans="1:8" ht="15" customHeight="1">
      <c r="A128" s="252" t="s">
        <v>128</v>
      </c>
      <c r="B128" s="148" t="s">
        <v>27</v>
      </c>
      <c r="C128" s="17" t="s">
        <v>219</v>
      </c>
      <c r="D128" s="17" t="s">
        <v>214</v>
      </c>
      <c r="E128" s="255" t="s">
        <v>722</v>
      </c>
      <c r="F128" s="186" t="s">
        <v>639</v>
      </c>
      <c r="G128" s="33">
        <f t="shared" si="11"/>
        <v>31068646.79</v>
      </c>
      <c r="H128" s="33">
        <f t="shared" si="11"/>
        <v>0</v>
      </c>
    </row>
    <row r="129" spans="1:8" ht="15" customHeight="1">
      <c r="A129" s="252" t="s">
        <v>676</v>
      </c>
      <c r="B129" s="148" t="s">
        <v>27</v>
      </c>
      <c r="C129" s="17" t="s">
        <v>219</v>
      </c>
      <c r="D129" s="17" t="s">
        <v>214</v>
      </c>
      <c r="E129" s="255" t="s">
        <v>722</v>
      </c>
      <c r="F129" s="186" t="s">
        <v>121</v>
      </c>
      <c r="G129" s="34">
        <f>'№10 расход,23-24'!F129</f>
        <v>31068646.79</v>
      </c>
      <c r="H129" s="34">
        <v>0</v>
      </c>
    </row>
    <row r="130" spans="1:8" ht="15" customHeight="1">
      <c r="A130" s="252" t="s">
        <v>723</v>
      </c>
      <c r="B130" s="148" t="s">
        <v>27</v>
      </c>
      <c r="C130" s="17" t="s">
        <v>219</v>
      </c>
      <c r="D130" s="17" t="s">
        <v>214</v>
      </c>
      <c r="E130" s="255" t="s">
        <v>731</v>
      </c>
      <c r="F130" s="186"/>
      <c r="G130" s="34">
        <v>289422.8</v>
      </c>
      <c r="H130" s="34">
        <v>0</v>
      </c>
    </row>
    <row r="131" spans="1:8" ht="15" customHeight="1">
      <c r="A131" s="252" t="s">
        <v>128</v>
      </c>
      <c r="B131" s="148" t="s">
        <v>27</v>
      </c>
      <c r="C131" s="17" t="s">
        <v>219</v>
      </c>
      <c r="D131" s="17" t="s">
        <v>214</v>
      </c>
      <c r="E131" s="255" t="s">
        <v>731</v>
      </c>
      <c r="F131" s="186" t="s">
        <v>639</v>
      </c>
      <c r="G131" s="34">
        <v>289422.8</v>
      </c>
      <c r="H131" s="34">
        <v>0</v>
      </c>
    </row>
    <row r="132" spans="1:8" ht="15" customHeight="1">
      <c r="A132" s="252" t="s">
        <v>676</v>
      </c>
      <c r="B132" s="148" t="s">
        <v>27</v>
      </c>
      <c r="C132" s="17" t="s">
        <v>219</v>
      </c>
      <c r="D132" s="17" t="s">
        <v>214</v>
      </c>
      <c r="E132" s="255" t="s">
        <v>731</v>
      </c>
      <c r="F132" s="186" t="s">
        <v>121</v>
      </c>
      <c r="G132" s="34">
        <v>289422.8</v>
      </c>
      <c r="H132" s="34">
        <v>0</v>
      </c>
    </row>
    <row r="133" spans="1:8" ht="15" customHeight="1">
      <c r="A133" s="123" t="s">
        <v>659</v>
      </c>
      <c r="B133" s="148" t="s">
        <v>27</v>
      </c>
      <c r="C133" s="17" t="s">
        <v>219</v>
      </c>
      <c r="D133" s="17" t="s">
        <v>214</v>
      </c>
      <c r="E133" s="17" t="s">
        <v>660</v>
      </c>
      <c r="F133" s="184"/>
      <c r="G133" s="33">
        <f aca="true" t="shared" si="12" ref="G133:H135">G134</f>
        <v>5050506</v>
      </c>
      <c r="H133" s="33">
        <f t="shared" si="12"/>
        <v>0</v>
      </c>
    </row>
    <row r="134" spans="1:8" ht="15" customHeight="1">
      <c r="A134" s="252" t="s">
        <v>658</v>
      </c>
      <c r="B134" s="148" t="s">
        <v>27</v>
      </c>
      <c r="C134" s="17" t="s">
        <v>219</v>
      </c>
      <c r="D134" s="17" t="s">
        <v>214</v>
      </c>
      <c r="E134" s="255" t="s">
        <v>661</v>
      </c>
      <c r="F134" s="184"/>
      <c r="G134" s="33">
        <f t="shared" si="12"/>
        <v>5050506</v>
      </c>
      <c r="H134" s="33">
        <f t="shared" si="12"/>
        <v>0</v>
      </c>
    </row>
    <row r="135" spans="1:8" ht="15" customHeight="1">
      <c r="A135" s="252" t="s">
        <v>128</v>
      </c>
      <c r="B135" s="148" t="s">
        <v>27</v>
      </c>
      <c r="C135" s="17" t="s">
        <v>219</v>
      </c>
      <c r="D135" s="17" t="s">
        <v>214</v>
      </c>
      <c r="E135" s="255" t="s">
        <v>696</v>
      </c>
      <c r="F135" s="186" t="s">
        <v>639</v>
      </c>
      <c r="G135" s="33">
        <f t="shared" si="12"/>
        <v>5050506</v>
      </c>
      <c r="H135" s="33">
        <f t="shared" si="12"/>
        <v>0</v>
      </c>
    </row>
    <row r="136" spans="1:8" ht="15" customHeight="1">
      <c r="A136" s="252" t="s">
        <v>676</v>
      </c>
      <c r="B136" s="148" t="s">
        <v>27</v>
      </c>
      <c r="C136" s="17" t="s">
        <v>219</v>
      </c>
      <c r="D136" s="17" t="s">
        <v>214</v>
      </c>
      <c r="E136" s="255" t="s">
        <v>696</v>
      </c>
      <c r="F136" s="186" t="s">
        <v>121</v>
      </c>
      <c r="G136" s="34">
        <v>5050506</v>
      </c>
      <c r="H136" s="34">
        <v>0</v>
      </c>
    </row>
    <row r="137" spans="1:8" ht="38.25">
      <c r="A137" s="62" t="s">
        <v>375</v>
      </c>
      <c r="B137" s="148" t="s">
        <v>27</v>
      </c>
      <c r="C137" s="17" t="s">
        <v>219</v>
      </c>
      <c r="D137" s="17" t="s">
        <v>214</v>
      </c>
      <c r="E137" s="17" t="s">
        <v>250</v>
      </c>
      <c r="F137" s="17"/>
      <c r="G137" s="33">
        <f>G138</f>
        <v>49999</v>
      </c>
      <c r="H137" s="33">
        <f>H138</f>
        <v>80900</v>
      </c>
    </row>
    <row r="138" spans="1:8" ht="15.75">
      <c r="A138" s="62" t="s">
        <v>197</v>
      </c>
      <c r="B138" s="148" t="s">
        <v>27</v>
      </c>
      <c r="C138" s="17" t="s">
        <v>219</v>
      </c>
      <c r="D138" s="17" t="s">
        <v>214</v>
      </c>
      <c r="E138" s="17" t="s">
        <v>275</v>
      </c>
      <c r="F138" s="17"/>
      <c r="G138" s="33">
        <f>G139</f>
        <v>49999</v>
      </c>
      <c r="H138" s="33">
        <f>H139+H145</f>
        <v>80900</v>
      </c>
    </row>
    <row r="139" spans="1:8" ht="15.75">
      <c r="A139" s="62" t="s">
        <v>196</v>
      </c>
      <c r="B139" s="148" t="s">
        <v>27</v>
      </c>
      <c r="C139" s="17" t="s">
        <v>219</v>
      </c>
      <c r="D139" s="17" t="s">
        <v>214</v>
      </c>
      <c r="E139" s="17" t="s">
        <v>283</v>
      </c>
      <c r="F139" s="17"/>
      <c r="G139" s="33">
        <f>G140+G142</f>
        <v>49999</v>
      </c>
      <c r="H139" s="33">
        <f>H140+H142</f>
        <v>80900</v>
      </c>
    </row>
    <row r="140" spans="1:8" ht="38.25">
      <c r="A140" s="62" t="s">
        <v>390</v>
      </c>
      <c r="B140" s="148" t="s">
        <v>27</v>
      </c>
      <c r="C140" s="17" t="s">
        <v>219</v>
      </c>
      <c r="D140" s="17" t="s">
        <v>214</v>
      </c>
      <c r="E140" s="17" t="s">
        <v>282</v>
      </c>
      <c r="F140" s="17"/>
      <c r="G140" s="33">
        <f>G141</f>
        <v>0</v>
      </c>
      <c r="H140" s="33">
        <f>H141</f>
        <v>0</v>
      </c>
    </row>
    <row r="141" spans="1:8" ht="15.75">
      <c r="A141" s="63" t="s">
        <v>101</v>
      </c>
      <c r="B141" s="148" t="s">
        <v>27</v>
      </c>
      <c r="C141" s="21" t="s">
        <v>219</v>
      </c>
      <c r="D141" s="21" t="s">
        <v>214</v>
      </c>
      <c r="E141" s="21" t="s">
        <v>282</v>
      </c>
      <c r="F141" s="21" t="s">
        <v>102</v>
      </c>
      <c r="G141" s="34">
        <v>0</v>
      </c>
      <c r="H141" s="34">
        <v>0</v>
      </c>
    </row>
    <row r="142" spans="1:8" ht="15.75">
      <c r="A142" s="62" t="s">
        <v>198</v>
      </c>
      <c r="B142" s="148" t="s">
        <v>27</v>
      </c>
      <c r="C142" s="17" t="s">
        <v>219</v>
      </c>
      <c r="D142" s="17" t="s">
        <v>214</v>
      </c>
      <c r="E142" s="17" t="s">
        <v>281</v>
      </c>
      <c r="F142" s="17"/>
      <c r="G142" s="33">
        <f>G143+G144</f>
        <v>49999</v>
      </c>
      <c r="H142" s="33">
        <f>H143+H144</f>
        <v>80900</v>
      </c>
    </row>
    <row r="143" spans="1:8" ht="25.5">
      <c r="A143" s="139" t="s">
        <v>125</v>
      </c>
      <c r="B143" s="148" t="s">
        <v>27</v>
      </c>
      <c r="C143" s="21" t="s">
        <v>219</v>
      </c>
      <c r="D143" s="21" t="s">
        <v>214</v>
      </c>
      <c r="E143" s="21" t="s">
        <v>281</v>
      </c>
      <c r="F143" s="21" t="s">
        <v>115</v>
      </c>
      <c r="G143" s="34">
        <v>49999</v>
      </c>
      <c r="H143" s="34">
        <v>80900</v>
      </c>
    </row>
    <row r="144" spans="1:8" ht="26.25" customHeight="1" hidden="1">
      <c r="A144" s="63" t="s">
        <v>101</v>
      </c>
      <c r="B144" s="148" t="s">
        <v>27</v>
      </c>
      <c r="C144" s="21" t="s">
        <v>219</v>
      </c>
      <c r="D144" s="21" t="s">
        <v>214</v>
      </c>
      <c r="E144" s="21" t="s">
        <v>281</v>
      </c>
      <c r="F144" s="21" t="s">
        <v>102</v>
      </c>
      <c r="G144" s="34">
        <v>0</v>
      </c>
      <c r="H144" s="34">
        <v>0</v>
      </c>
    </row>
    <row r="145" spans="1:8" ht="37.5" customHeight="1" hidden="1">
      <c r="A145" s="62" t="s">
        <v>197</v>
      </c>
      <c r="B145" s="148" t="s">
        <v>27</v>
      </c>
      <c r="C145" s="17" t="s">
        <v>219</v>
      </c>
      <c r="D145" s="17" t="s">
        <v>214</v>
      </c>
      <c r="E145" s="17" t="s">
        <v>326</v>
      </c>
      <c r="F145" s="17"/>
      <c r="G145" s="33">
        <v>0</v>
      </c>
      <c r="H145" s="33">
        <f>H146+H148</f>
        <v>0</v>
      </c>
    </row>
    <row r="146" spans="1:8" ht="51" hidden="1">
      <c r="A146" s="62" t="s">
        <v>320</v>
      </c>
      <c r="B146" s="148" t="s">
        <v>27</v>
      </c>
      <c r="C146" s="17" t="s">
        <v>219</v>
      </c>
      <c r="D146" s="17" t="s">
        <v>214</v>
      </c>
      <c r="E146" s="17" t="s">
        <v>325</v>
      </c>
      <c r="F146" s="17"/>
      <c r="G146" s="33">
        <f>G147</f>
        <v>-1</v>
      </c>
      <c r="H146" s="33">
        <f>H147</f>
        <v>0</v>
      </c>
    </row>
    <row r="147" spans="1:8" ht="25.5" hidden="1">
      <c r="A147" s="63" t="s">
        <v>328</v>
      </c>
      <c r="B147" s="148" t="s">
        <v>27</v>
      </c>
      <c r="C147" s="21" t="s">
        <v>219</v>
      </c>
      <c r="D147" s="21" t="s">
        <v>214</v>
      </c>
      <c r="E147" s="21" t="s">
        <v>325</v>
      </c>
      <c r="F147" s="21" t="s">
        <v>324</v>
      </c>
      <c r="G147" s="34">
        <v>-1</v>
      </c>
      <c r="H147" s="34">
        <v>0</v>
      </c>
    </row>
    <row r="148" spans="1:8" ht="27.75" customHeight="1" hidden="1">
      <c r="A148" s="62" t="s">
        <v>652</v>
      </c>
      <c r="B148" s="148" t="s">
        <v>27</v>
      </c>
      <c r="C148" s="17" t="s">
        <v>219</v>
      </c>
      <c r="D148" s="17" t="s">
        <v>214</v>
      </c>
      <c r="E148" s="17" t="s">
        <v>327</v>
      </c>
      <c r="F148" s="17"/>
      <c r="G148" s="33">
        <f>G149</f>
        <v>0</v>
      </c>
      <c r="H148" s="33">
        <f>H149</f>
        <v>0</v>
      </c>
    </row>
    <row r="149" spans="1:8" ht="27" customHeight="1" hidden="1">
      <c r="A149" s="63" t="s">
        <v>328</v>
      </c>
      <c r="B149" s="148" t="s">
        <v>27</v>
      </c>
      <c r="C149" s="21" t="s">
        <v>219</v>
      </c>
      <c r="D149" s="21" t="s">
        <v>214</v>
      </c>
      <c r="E149" s="21" t="s">
        <v>651</v>
      </c>
      <c r="F149" s="21" t="s">
        <v>324</v>
      </c>
      <c r="G149" s="34">
        <v>0</v>
      </c>
      <c r="H149" s="34">
        <v>0</v>
      </c>
    </row>
    <row r="150" spans="1:8" ht="23.25" customHeight="1" hidden="1">
      <c r="A150" s="62" t="s">
        <v>391</v>
      </c>
      <c r="B150" s="148" t="s">
        <v>27</v>
      </c>
      <c r="C150" s="17" t="s">
        <v>219</v>
      </c>
      <c r="D150" s="17" t="s">
        <v>216</v>
      </c>
      <c r="E150" s="17"/>
      <c r="F150" s="17"/>
      <c r="G150" s="33">
        <f>G151+G157</f>
        <v>15000</v>
      </c>
      <c r="H150" s="33">
        <f>H151+H157</f>
        <v>15000</v>
      </c>
    </row>
    <row r="151" spans="1:8" ht="25.5" hidden="1">
      <c r="A151" s="129" t="s">
        <v>143</v>
      </c>
      <c r="B151" s="148" t="s">
        <v>27</v>
      </c>
      <c r="C151" s="17" t="s">
        <v>219</v>
      </c>
      <c r="D151" s="17" t="s">
        <v>216</v>
      </c>
      <c r="E151" s="16" t="s">
        <v>482</v>
      </c>
      <c r="F151" s="17"/>
      <c r="G151" s="33">
        <f>G152+G153+G155</f>
        <v>5000</v>
      </c>
      <c r="H151" s="33">
        <f>H152+H153+H155</f>
        <v>5000</v>
      </c>
    </row>
    <row r="152" spans="1:8" ht="25.5" hidden="1">
      <c r="A152" s="139" t="s">
        <v>125</v>
      </c>
      <c r="B152" s="227" t="s">
        <v>27</v>
      </c>
      <c r="C152" s="17" t="s">
        <v>219</v>
      </c>
      <c r="D152" s="17" t="s">
        <v>216</v>
      </c>
      <c r="E152" s="16" t="s">
        <v>624</v>
      </c>
      <c r="F152" s="17" t="s">
        <v>115</v>
      </c>
      <c r="G152" s="33">
        <v>5000</v>
      </c>
      <c r="H152" s="33">
        <v>5000</v>
      </c>
    </row>
    <row r="153" spans="1:8" ht="27" customHeight="1" hidden="1">
      <c r="A153" s="129" t="s">
        <v>613</v>
      </c>
      <c r="B153" s="227" t="s">
        <v>27</v>
      </c>
      <c r="C153" s="17" t="s">
        <v>219</v>
      </c>
      <c r="D153" s="17" t="s">
        <v>216</v>
      </c>
      <c r="E153" s="16" t="s">
        <v>585</v>
      </c>
      <c r="F153" s="17"/>
      <c r="G153" s="56">
        <f>G154</f>
        <v>0</v>
      </c>
      <c r="H153" s="56">
        <f>H154</f>
        <v>0</v>
      </c>
    </row>
    <row r="154" spans="1:8" ht="15.75" hidden="1">
      <c r="A154" s="139" t="s">
        <v>645</v>
      </c>
      <c r="B154" s="148" t="s">
        <v>27</v>
      </c>
      <c r="C154" s="21" t="s">
        <v>219</v>
      </c>
      <c r="D154" s="21" t="s">
        <v>216</v>
      </c>
      <c r="E154" s="166" t="s">
        <v>585</v>
      </c>
      <c r="F154" s="21" t="s">
        <v>121</v>
      </c>
      <c r="G154" s="57">
        <v>0</v>
      </c>
      <c r="H154" s="57">
        <v>0</v>
      </c>
    </row>
    <row r="155" spans="1:8" s="24" customFormat="1" ht="25.5" hidden="1">
      <c r="A155" s="62" t="s">
        <v>649</v>
      </c>
      <c r="B155" s="227" t="s">
        <v>27</v>
      </c>
      <c r="C155" s="17" t="s">
        <v>219</v>
      </c>
      <c r="D155" s="17" t="s">
        <v>216</v>
      </c>
      <c r="E155" s="16" t="s">
        <v>648</v>
      </c>
      <c r="F155" s="17"/>
      <c r="G155" s="56">
        <f>G156</f>
        <v>0</v>
      </c>
      <c r="H155" s="56">
        <f>H156</f>
        <v>0</v>
      </c>
    </row>
    <row r="156" spans="1:8" ht="27" customHeight="1" hidden="1">
      <c r="A156" s="139" t="s">
        <v>112</v>
      </c>
      <c r="B156" s="148" t="s">
        <v>27</v>
      </c>
      <c r="C156" s="21" t="s">
        <v>219</v>
      </c>
      <c r="D156" s="21" t="s">
        <v>216</v>
      </c>
      <c r="E156" s="166" t="s">
        <v>648</v>
      </c>
      <c r="F156" s="21" t="s">
        <v>115</v>
      </c>
      <c r="G156" s="57">
        <v>0</v>
      </c>
      <c r="H156" s="57">
        <v>0</v>
      </c>
    </row>
    <row r="157" spans="1:8" ht="38.25">
      <c r="A157" s="62" t="s">
        <v>375</v>
      </c>
      <c r="B157" s="148" t="s">
        <v>27</v>
      </c>
      <c r="C157" s="29" t="s">
        <v>219</v>
      </c>
      <c r="D157" s="29" t="s">
        <v>216</v>
      </c>
      <c r="E157" s="17" t="s">
        <v>250</v>
      </c>
      <c r="F157" s="105"/>
      <c r="G157" s="33">
        <f aca="true" t="shared" si="13" ref="G157:H159">G158</f>
        <v>10000</v>
      </c>
      <c r="H157" s="33">
        <f t="shared" si="13"/>
        <v>10000</v>
      </c>
    </row>
    <row r="158" spans="1:8" ht="15.75">
      <c r="A158" s="62" t="s">
        <v>200</v>
      </c>
      <c r="B158" s="148" t="s">
        <v>27</v>
      </c>
      <c r="C158" s="29" t="s">
        <v>219</v>
      </c>
      <c r="D158" s="29" t="s">
        <v>216</v>
      </c>
      <c r="E158" s="17" t="s">
        <v>275</v>
      </c>
      <c r="F158" s="17"/>
      <c r="G158" s="33">
        <f t="shared" si="13"/>
        <v>10000</v>
      </c>
      <c r="H158" s="33">
        <f t="shared" si="13"/>
        <v>10000</v>
      </c>
    </row>
    <row r="159" spans="1:8" ht="38.25">
      <c r="A159" s="138" t="s">
        <v>387</v>
      </c>
      <c r="B159" s="148" t="s">
        <v>27</v>
      </c>
      <c r="C159" s="30" t="s">
        <v>219</v>
      </c>
      <c r="D159" s="30" t="s">
        <v>216</v>
      </c>
      <c r="E159" s="28" t="s">
        <v>113</v>
      </c>
      <c r="F159" s="17"/>
      <c r="G159" s="33">
        <f t="shared" si="13"/>
        <v>10000</v>
      </c>
      <c r="H159" s="33">
        <f t="shared" si="13"/>
        <v>10000</v>
      </c>
    </row>
    <row r="160" spans="1:8" ht="25.5">
      <c r="A160" s="139" t="s">
        <v>112</v>
      </c>
      <c r="B160" s="148" t="s">
        <v>27</v>
      </c>
      <c r="C160" s="32" t="s">
        <v>219</v>
      </c>
      <c r="D160" s="32" t="s">
        <v>216</v>
      </c>
      <c r="E160" s="31" t="s">
        <v>113</v>
      </c>
      <c r="F160" s="21" t="s">
        <v>115</v>
      </c>
      <c r="G160" s="34">
        <v>10000</v>
      </c>
      <c r="H160" s="34">
        <v>10000</v>
      </c>
    </row>
    <row r="161" spans="1:8" ht="15.75" hidden="1">
      <c r="A161" s="62" t="s">
        <v>391</v>
      </c>
      <c r="B161" s="148" t="s">
        <v>27</v>
      </c>
      <c r="C161" s="29" t="s">
        <v>219</v>
      </c>
      <c r="D161" s="29" t="s">
        <v>216</v>
      </c>
      <c r="E161" s="17" t="s">
        <v>274</v>
      </c>
      <c r="F161" s="17"/>
      <c r="G161" s="33">
        <f>G162+G164</f>
        <v>0</v>
      </c>
      <c r="H161" s="33">
        <f>H162+H164+H166</f>
        <v>0</v>
      </c>
    </row>
    <row r="162" spans="1:8" ht="38.25" hidden="1">
      <c r="A162" s="62" t="s">
        <v>392</v>
      </c>
      <c r="B162" s="148" t="s">
        <v>27</v>
      </c>
      <c r="C162" s="29" t="s">
        <v>219</v>
      </c>
      <c r="D162" s="29" t="s">
        <v>216</v>
      </c>
      <c r="E162" s="17" t="s">
        <v>273</v>
      </c>
      <c r="F162" s="17"/>
      <c r="G162" s="33">
        <f>G163</f>
        <v>0</v>
      </c>
      <c r="H162" s="33">
        <f>H163</f>
        <v>0</v>
      </c>
    </row>
    <row r="163" spans="1:8" ht="15.75" hidden="1">
      <c r="A163" s="63" t="s">
        <v>101</v>
      </c>
      <c r="B163" s="148" t="s">
        <v>27</v>
      </c>
      <c r="C163" s="23" t="s">
        <v>219</v>
      </c>
      <c r="D163" s="23" t="s">
        <v>216</v>
      </c>
      <c r="E163" s="21" t="s">
        <v>273</v>
      </c>
      <c r="F163" s="21" t="s">
        <v>102</v>
      </c>
      <c r="G163" s="34">
        <v>0</v>
      </c>
      <c r="H163" s="34">
        <v>0</v>
      </c>
    </row>
    <row r="164" spans="1:8" ht="38.25" hidden="1">
      <c r="A164" s="62" t="s">
        <v>393</v>
      </c>
      <c r="B164" s="148" t="s">
        <v>27</v>
      </c>
      <c r="C164" s="29" t="s">
        <v>219</v>
      </c>
      <c r="D164" s="17" t="s">
        <v>216</v>
      </c>
      <c r="E164" s="17" t="s">
        <v>285</v>
      </c>
      <c r="F164" s="17"/>
      <c r="G164" s="33">
        <f>G165</f>
        <v>0</v>
      </c>
      <c r="H164" s="33">
        <f>H165</f>
        <v>0</v>
      </c>
    </row>
    <row r="165" spans="1:8" ht="15.75" hidden="1">
      <c r="A165" s="63" t="s">
        <v>101</v>
      </c>
      <c r="B165" s="148" t="s">
        <v>27</v>
      </c>
      <c r="C165" s="23" t="s">
        <v>219</v>
      </c>
      <c r="D165" s="21" t="s">
        <v>216</v>
      </c>
      <c r="E165" s="21" t="s">
        <v>285</v>
      </c>
      <c r="F165" s="21" t="s">
        <v>409</v>
      </c>
      <c r="G165" s="34">
        <v>0</v>
      </c>
      <c r="H165" s="34">
        <v>0</v>
      </c>
    </row>
    <row r="166" spans="1:8" ht="48" customHeight="1" hidden="1">
      <c r="A166" s="62" t="s">
        <v>200</v>
      </c>
      <c r="B166" s="148" t="s">
        <v>27</v>
      </c>
      <c r="C166" s="17" t="s">
        <v>219</v>
      </c>
      <c r="D166" s="17" t="s">
        <v>216</v>
      </c>
      <c r="E166" s="29" t="s">
        <v>284</v>
      </c>
      <c r="F166" s="17"/>
      <c r="G166" s="33">
        <v>0</v>
      </c>
      <c r="H166" s="33">
        <f>H171+H169+H168+H172</f>
        <v>0</v>
      </c>
    </row>
    <row r="167" spans="1:8" ht="25.5" hidden="1">
      <c r="A167" s="139" t="s">
        <v>125</v>
      </c>
      <c r="B167" s="148" t="s">
        <v>27</v>
      </c>
      <c r="C167" s="21" t="s">
        <v>219</v>
      </c>
      <c r="D167" s="21" t="s">
        <v>216</v>
      </c>
      <c r="E167" s="23" t="s">
        <v>284</v>
      </c>
      <c r="F167" s="21" t="s">
        <v>115</v>
      </c>
      <c r="G167" s="34">
        <f>G168+G169</f>
        <v>-1</v>
      </c>
      <c r="H167" s="34">
        <f>H168+H169</f>
        <v>0</v>
      </c>
    </row>
    <row r="168" spans="1:8" ht="25.5" hidden="1">
      <c r="A168" s="63" t="s">
        <v>105</v>
      </c>
      <c r="B168" s="148" t="s">
        <v>27</v>
      </c>
      <c r="C168" s="21" t="s">
        <v>219</v>
      </c>
      <c r="D168" s="21" t="s">
        <v>216</v>
      </c>
      <c r="E168" s="23" t="s">
        <v>284</v>
      </c>
      <c r="F168" s="21" t="s">
        <v>104</v>
      </c>
      <c r="G168" s="34"/>
      <c r="H168" s="34"/>
    </row>
    <row r="169" spans="1:8" ht="25.5" hidden="1">
      <c r="A169" s="63" t="s">
        <v>380</v>
      </c>
      <c r="B169" s="148" t="s">
        <v>27</v>
      </c>
      <c r="C169" s="21" t="s">
        <v>219</v>
      </c>
      <c r="D169" s="21" t="s">
        <v>216</v>
      </c>
      <c r="E169" s="23" t="s">
        <v>284</v>
      </c>
      <c r="F169" s="21" t="s">
        <v>404</v>
      </c>
      <c r="G169" s="34">
        <v>-1</v>
      </c>
      <c r="H169" s="34">
        <v>0</v>
      </c>
    </row>
    <row r="170" spans="1:8" ht="15.75" hidden="1">
      <c r="A170" s="63" t="s">
        <v>101</v>
      </c>
      <c r="B170" s="148" t="s">
        <v>27</v>
      </c>
      <c r="C170" s="21" t="s">
        <v>219</v>
      </c>
      <c r="D170" s="21" t="s">
        <v>216</v>
      </c>
      <c r="E170" s="23" t="s">
        <v>284</v>
      </c>
      <c r="F170" s="21" t="s">
        <v>102</v>
      </c>
      <c r="G170" s="34">
        <f>G171+G172</f>
        <v>0</v>
      </c>
      <c r="H170" s="34">
        <f>H171+H172</f>
        <v>0</v>
      </c>
    </row>
    <row r="171" spans="1:8" ht="39" hidden="1">
      <c r="A171" s="100" t="s">
        <v>93</v>
      </c>
      <c r="B171" s="148" t="s">
        <v>27</v>
      </c>
      <c r="C171" s="21" t="s">
        <v>219</v>
      </c>
      <c r="D171" s="21" t="s">
        <v>216</v>
      </c>
      <c r="E171" s="23" t="s">
        <v>284</v>
      </c>
      <c r="F171" s="21" t="s">
        <v>92</v>
      </c>
      <c r="G171" s="34">
        <v>0</v>
      </c>
      <c r="H171" s="34">
        <v>0</v>
      </c>
    </row>
    <row r="172" spans="1:8" ht="25.5" hidden="1">
      <c r="A172" s="63" t="s">
        <v>465</v>
      </c>
      <c r="B172" s="148" t="s">
        <v>27</v>
      </c>
      <c r="C172" s="21" t="s">
        <v>219</v>
      </c>
      <c r="D172" s="21" t="s">
        <v>216</v>
      </c>
      <c r="E172" s="23" t="s">
        <v>284</v>
      </c>
      <c r="F172" s="21" t="s">
        <v>343</v>
      </c>
      <c r="G172" s="34">
        <v>0</v>
      </c>
      <c r="H172" s="34">
        <v>0</v>
      </c>
    </row>
    <row r="173" spans="1:8" ht="25.5" hidden="1">
      <c r="A173" s="62" t="s">
        <v>297</v>
      </c>
      <c r="B173" s="148" t="s">
        <v>27</v>
      </c>
      <c r="C173" s="17" t="s">
        <v>219</v>
      </c>
      <c r="D173" s="17" t="s">
        <v>216</v>
      </c>
      <c r="E173" s="29" t="s">
        <v>296</v>
      </c>
      <c r="F173" s="17"/>
      <c r="G173" s="33">
        <f>SUM(G175)</f>
        <v>-1</v>
      </c>
      <c r="H173" s="33">
        <f>SUM(H175)</f>
        <v>0</v>
      </c>
    </row>
    <row r="174" spans="1:8" ht="25.5" hidden="1">
      <c r="A174" s="139" t="s">
        <v>125</v>
      </c>
      <c r="B174" s="148" t="s">
        <v>27</v>
      </c>
      <c r="C174" s="21" t="s">
        <v>219</v>
      </c>
      <c r="D174" s="21" t="s">
        <v>216</v>
      </c>
      <c r="E174" s="23" t="s">
        <v>296</v>
      </c>
      <c r="F174" s="21" t="s">
        <v>115</v>
      </c>
      <c r="G174" s="34">
        <f>G175</f>
        <v>-1</v>
      </c>
      <c r="H174" s="34">
        <f>H175</f>
        <v>0</v>
      </c>
    </row>
    <row r="175" spans="1:8" ht="25.5" hidden="1">
      <c r="A175" s="63" t="s">
        <v>105</v>
      </c>
      <c r="B175" s="148" t="s">
        <v>27</v>
      </c>
      <c r="C175" s="21" t="s">
        <v>219</v>
      </c>
      <c r="D175" s="21" t="s">
        <v>216</v>
      </c>
      <c r="E175" s="23" t="s">
        <v>296</v>
      </c>
      <c r="F175" s="21" t="s">
        <v>104</v>
      </c>
      <c r="G175" s="34">
        <v>-1</v>
      </c>
      <c r="H175" s="34">
        <v>0</v>
      </c>
    </row>
    <row r="176" spans="1:8" ht="15.75" hidden="1">
      <c r="A176" s="62" t="s">
        <v>394</v>
      </c>
      <c r="B176" s="148" t="s">
        <v>27</v>
      </c>
      <c r="C176" s="17" t="s">
        <v>219</v>
      </c>
      <c r="D176" s="17" t="s">
        <v>217</v>
      </c>
      <c r="E176" s="17"/>
      <c r="F176" s="17"/>
      <c r="G176" s="33">
        <f>G177+G180+G184</f>
        <v>263000</v>
      </c>
      <c r="H176" s="33">
        <f>H177+H180+H184</f>
        <v>223000</v>
      </c>
    </row>
    <row r="177" spans="1:8" ht="38.25">
      <c r="A177" s="167" t="s">
        <v>610</v>
      </c>
      <c r="B177" s="148" t="s">
        <v>27</v>
      </c>
      <c r="C177" s="17" t="s">
        <v>219</v>
      </c>
      <c r="D177" s="17" t="s">
        <v>217</v>
      </c>
      <c r="E177" s="17" t="s">
        <v>260</v>
      </c>
      <c r="F177" s="17"/>
      <c r="G177" s="33">
        <f>G178</f>
        <v>5000</v>
      </c>
      <c r="H177" s="33">
        <f>H178</f>
        <v>0</v>
      </c>
    </row>
    <row r="178" spans="1:8" ht="25.5">
      <c r="A178" s="62" t="s">
        <v>272</v>
      </c>
      <c r="B178" s="148" t="s">
        <v>27</v>
      </c>
      <c r="C178" s="17" t="s">
        <v>271</v>
      </c>
      <c r="D178" s="17" t="s">
        <v>217</v>
      </c>
      <c r="E178" s="17" t="s">
        <v>258</v>
      </c>
      <c r="F178" s="17"/>
      <c r="G178" s="33">
        <f>G179</f>
        <v>5000</v>
      </c>
      <c r="H178" s="33">
        <f>H179</f>
        <v>0</v>
      </c>
    </row>
    <row r="179" spans="1:8" ht="25.5">
      <c r="A179" s="139" t="s">
        <v>125</v>
      </c>
      <c r="B179" s="148" t="s">
        <v>27</v>
      </c>
      <c r="C179" s="21" t="s">
        <v>219</v>
      </c>
      <c r="D179" s="21" t="s">
        <v>217</v>
      </c>
      <c r="E179" s="21" t="s">
        <v>257</v>
      </c>
      <c r="F179" s="21" t="s">
        <v>115</v>
      </c>
      <c r="G179" s="34">
        <v>5000</v>
      </c>
      <c r="H179" s="34">
        <v>0</v>
      </c>
    </row>
    <row r="180" spans="1:8" ht="25.5">
      <c r="A180" s="123" t="s">
        <v>597</v>
      </c>
      <c r="B180" s="148" t="s">
        <v>27</v>
      </c>
      <c r="C180" s="17" t="s">
        <v>219</v>
      </c>
      <c r="D180" s="17" t="s">
        <v>217</v>
      </c>
      <c r="E180" s="17" t="s">
        <v>268</v>
      </c>
      <c r="F180" s="17"/>
      <c r="G180" s="33">
        <f aca="true" t="shared" si="14" ref="G180:H182">G181</f>
        <v>50000</v>
      </c>
      <c r="H180" s="33">
        <f t="shared" si="14"/>
        <v>0</v>
      </c>
    </row>
    <row r="181" spans="1:8" ht="15.75">
      <c r="A181" s="123" t="s">
        <v>270</v>
      </c>
      <c r="B181" s="148" t="s">
        <v>27</v>
      </c>
      <c r="C181" s="17" t="s">
        <v>219</v>
      </c>
      <c r="D181" s="17" t="s">
        <v>217</v>
      </c>
      <c r="E181" s="17" t="s">
        <v>269</v>
      </c>
      <c r="F181" s="17"/>
      <c r="G181" s="33">
        <f t="shared" si="14"/>
        <v>50000</v>
      </c>
      <c r="H181" s="33">
        <f t="shared" si="14"/>
        <v>0</v>
      </c>
    </row>
    <row r="182" spans="1:8" ht="25.5">
      <c r="A182" s="62" t="s">
        <v>395</v>
      </c>
      <c r="B182" s="148" t="s">
        <v>27</v>
      </c>
      <c r="C182" s="17" t="s">
        <v>219</v>
      </c>
      <c r="D182" s="17" t="s">
        <v>217</v>
      </c>
      <c r="E182" s="17" t="s">
        <v>486</v>
      </c>
      <c r="F182" s="17"/>
      <c r="G182" s="33">
        <f t="shared" si="14"/>
        <v>50000</v>
      </c>
      <c r="H182" s="33">
        <f t="shared" si="14"/>
        <v>0</v>
      </c>
    </row>
    <row r="183" spans="1:8" ht="25.5">
      <c r="A183" s="139" t="s">
        <v>125</v>
      </c>
      <c r="B183" s="148" t="s">
        <v>27</v>
      </c>
      <c r="C183" s="21" t="s">
        <v>219</v>
      </c>
      <c r="D183" s="21" t="s">
        <v>217</v>
      </c>
      <c r="E183" s="21" t="s">
        <v>486</v>
      </c>
      <c r="F183" s="21" t="s">
        <v>115</v>
      </c>
      <c r="G183" s="34">
        <v>50000</v>
      </c>
      <c r="H183" s="34">
        <v>0</v>
      </c>
    </row>
    <row r="184" spans="1:8" ht="38.25">
      <c r="A184" s="62" t="s">
        <v>375</v>
      </c>
      <c r="B184" s="148" t="s">
        <v>27</v>
      </c>
      <c r="C184" s="17" t="s">
        <v>219</v>
      </c>
      <c r="D184" s="17" t="s">
        <v>217</v>
      </c>
      <c r="E184" s="17" t="s">
        <v>250</v>
      </c>
      <c r="F184" s="17"/>
      <c r="G184" s="33">
        <f>G185</f>
        <v>208000</v>
      </c>
      <c r="H184" s="33">
        <f>H185</f>
        <v>223000</v>
      </c>
    </row>
    <row r="185" spans="1:8" ht="15.75">
      <c r="A185" s="62" t="s">
        <v>200</v>
      </c>
      <c r="B185" s="148" t="s">
        <v>27</v>
      </c>
      <c r="C185" s="17" t="s">
        <v>219</v>
      </c>
      <c r="D185" s="17" t="s">
        <v>217</v>
      </c>
      <c r="E185" s="17" t="s">
        <v>275</v>
      </c>
      <c r="F185" s="17"/>
      <c r="G185" s="33">
        <f>G186</f>
        <v>208000</v>
      </c>
      <c r="H185" s="33">
        <f>H186</f>
        <v>223000</v>
      </c>
    </row>
    <row r="186" spans="1:8" ht="15.75">
      <c r="A186" s="62" t="s">
        <v>394</v>
      </c>
      <c r="B186" s="148" t="s">
        <v>27</v>
      </c>
      <c r="C186" s="17" t="s">
        <v>219</v>
      </c>
      <c r="D186" s="17" t="s">
        <v>217</v>
      </c>
      <c r="E186" s="17" t="s">
        <v>291</v>
      </c>
      <c r="F186" s="17"/>
      <c r="G186" s="33">
        <f>G187+G189+G191+G193+G195</f>
        <v>208000</v>
      </c>
      <c r="H186" s="33">
        <f>H187+H189+H191+H193+H195</f>
        <v>223000</v>
      </c>
    </row>
    <row r="187" spans="1:8" ht="15.75">
      <c r="A187" s="62" t="s">
        <v>396</v>
      </c>
      <c r="B187" s="148" t="s">
        <v>27</v>
      </c>
      <c r="C187" s="17" t="s">
        <v>219</v>
      </c>
      <c r="D187" s="17" t="s">
        <v>217</v>
      </c>
      <c r="E187" s="17" t="s">
        <v>289</v>
      </c>
      <c r="F187" s="17"/>
      <c r="G187" s="33">
        <f>G188</f>
        <v>41000</v>
      </c>
      <c r="H187" s="33">
        <f>H188</f>
        <v>41000</v>
      </c>
    </row>
    <row r="188" spans="1:8" ht="25.5">
      <c r="A188" s="139" t="s">
        <v>125</v>
      </c>
      <c r="B188" s="148" t="s">
        <v>27</v>
      </c>
      <c r="C188" s="51" t="s">
        <v>219</v>
      </c>
      <c r="D188" s="51" t="s">
        <v>217</v>
      </c>
      <c r="E188" s="51" t="s">
        <v>289</v>
      </c>
      <c r="F188" s="51" t="s">
        <v>115</v>
      </c>
      <c r="G188" s="34">
        <v>41000</v>
      </c>
      <c r="H188" s="34">
        <v>41000</v>
      </c>
    </row>
    <row r="189" spans="1:8" ht="38.25">
      <c r="A189" s="62" t="s">
        <v>397</v>
      </c>
      <c r="B189" s="148" t="s">
        <v>27</v>
      </c>
      <c r="C189" s="17" t="s">
        <v>219</v>
      </c>
      <c r="D189" s="17" t="s">
        <v>217</v>
      </c>
      <c r="E189" s="29" t="s">
        <v>290</v>
      </c>
      <c r="F189" s="17"/>
      <c r="G189" s="33">
        <f>G190</f>
        <v>10000</v>
      </c>
      <c r="H189" s="33">
        <f>H190</f>
        <v>10000</v>
      </c>
    </row>
    <row r="190" spans="1:8" ht="25.5">
      <c r="A190" s="139" t="s">
        <v>125</v>
      </c>
      <c r="B190" s="148" t="s">
        <v>27</v>
      </c>
      <c r="C190" s="21" t="s">
        <v>219</v>
      </c>
      <c r="D190" s="21" t="s">
        <v>217</v>
      </c>
      <c r="E190" s="23" t="s">
        <v>290</v>
      </c>
      <c r="F190" s="21" t="s">
        <v>115</v>
      </c>
      <c r="G190" s="34">
        <v>10000</v>
      </c>
      <c r="H190" s="34">
        <v>10000</v>
      </c>
    </row>
    <row r="191" spans="1:8" ht="15.75">
      <c r="A191" s="62" t="s">
        <v>202</v>
      </c>
      <c r="B191" s="148" t="s">
        <v>27</v>
      </c>
      <c r="C191" s="17" t="s">
        <v>219</v>
      </c>
      <c r="D191" s="17" t="s">
        <v>217</v>
      </c>
      <c r="E191" s="17" t="s">
        <v>288</v>
      </c>
      <c r="F191" s="17"/>
      <c r="G191" s="33">
        <f>G192</f>
        <v>1000</v>
      </c>
      <c r="H191" s="33">
        <f>H192</f>
        <v>1000</v>
      </c>
    </row>
    <row r="192" spans="1:8" ht="25.5">
      <c r="A192" s="139" t="s">
        <v>125</v>
      </c>
      <c r="B192" s="148" t="s">
        <v>27</v>
      </c>
      <c r="C192" s="21" t="s">
        <v>219</v>
      </c>
      <c r="D192" s="21" t="s">
        <v>217</v>
      </c>
      <c r="E192" s="21" t="s">
        <v>288</v>
      </c>
      <c r="F192" s="21" t="s">
        <v>115</v>
      </c>
      <c r="G192" s="34">
        <v>1000</v>
      </c>
      <c r="H192" s="34">
        <v>1000</v>
      </c>
    </row>
    <row r="193" spans="1:8" ht="15.75">
      <c r="A193" s="62" t="s">
        <v>203</v>
      </c>
      <c r="B193" s="148" t="s">
        <v>27</v>
      </c>
      <c r="C193" s="17" t="s">
        <v>219</v>
      </c>
      <c r="D193" s="17" t="s">
        <v>217</v>
      </c>
      <c r="E193" s="17" t="s">
        <v>287</v>
      </c>
      <c r="F193" s="17"/>
      <c r="G193" s="33">
        <f>G194</f>
        <v>10000</v>
      </c>
      <c r="H193" s="33">
        <f>H194</f>
        <v>25000</v>
      </c>
    </row>
    <row r="194" spans="1:8" ht="25.5">
      <c r="A194" s="139" t="s">
        <v>125</v>
      </c>
      <c r="B194" s="148" t="s">
        <v>27</v>
      </c>
      <c r="C194" s="21" t="s">
        <v>219</v>
      </c>
      <c r="D194" s="21" t="s">
        <v>217</v>
      </c>
      <c r="E194" s="21" t="s">
        <v>287</v>
      </c>
      <c r="F194" s="21" t="s">
        <v>115</v>
      </c>
      <c r="G194" s="34">
        <v>10000</v>
      </c>
      <c r="H194" s="34">
        <v>25000</v>
      </c>
    </row>
    <row r="195" spans="1:8" ht="25.5">
      <c r="A195" s="62" t="s">
        <v>204</v>
      </c>
      <c r="B195" s="148" t="s">
        <v>27</v>
      </c>
      <c r="C195" s="17" t="s">
        <v>219</v>
      </c>
      <c r="D195" s="17" t="s">
        <v>217</v>
      </c>
      <c r="E195" s="17" t="s">
        <v>286</v>
      </c>
      <c r="F195" s="17"/>
      <c r="G195" s="33">
        <f>G196+G197</f>
        <v>146000</v>
      </c>
      <c r="H195" s="33">
        <f>H196+H197</f>
        <v>146000</v>
      </c>
    </row>
    <row r="196" spans="1:8" ht="25.5">
      <c r="A196" s="139" t="s">
        <v>125</v>
      </c>
      <c r="B196" s="148" t="s">
        <v>27</v>
      </c>
      <c r="C196" s="21" t="s">
        <v>219</v>
      </c>
      <c r="D196" s="21" t="s">
        <v>217</v>
      </c>
      <c r="E196" s="21" t="s">
        <v>286</v>
      </c>
      <c r="F196" s="21" t="s">
        <v>115</v>
      </c>
      <c r="G196" s="34">
        <v>130000</v>
      </c>
      <c r="H196" s="34">
        <v>130000</v>
      </c>
    </row>
    <row r="197" spans="1:8" ht="15.75">
      <c r="A197" s="63" t="s">
        <v>127</v>
      </c>
      <c r="B197" s="148" t="s">
        <v>27</v>
      </c>
      <c r="C197" s="21" t="s">
        <v>219</v>
      </c>
      <c r="D197" s="21" t="s">
        <v>217</v>
      </c>
      <c r="E197" s="21" t="s">
        <v>286</v>
      </c>
      <c r="F197" s="21" t="s">
        <v>119</v>
      </c>
      <c r="G197" s="34">
        <v>16000</v>
      </c>
      <c r="H197" s="34">
        <v>16000</v>
      </c>
    </row>
    <row r="198" spans="1:8" ht="16.5">
      <c r="A198" s="69" t="s">
        <v>205</v>
      </c>
      <c r="B198" s="149" t="s">
        <v>27</v>
      </c>
      <c r="C198" s="68" t="s">
        <v>220</v>
      </c>
      <c r="D198" s="68"/>
      <c r="E198" s="68"/>
      <c r="F198" s="68"/>
      <c r="G198" s="70">
        <f>G199</f>
        <v>20000</v>
      </c>
      <c r="H198" s="70">
        <f>H199</f>
        <v>0</v>
      </c>
    </row>
    <row r="199" spans="1:8" ht="15.75">
      <c r="A199" s="62" t="s">
        <v>206</v>
      </c>
      <c r="B199" s="148" t="s">
        <v>27</v>
      </c>
      <c r="C199" s="17" t="s">
        <v>220</v>
      </c>
      <c r="D199" s="17" t="s">
        <v>220</v>
      </c>
      <c r="E199" s="17"/>
      <c r="F199" s="17"/>
      <c r="G199" s="33">
        <f>G200+G204</f>
        <v>20000</v>
      </c>
      <c r="H199" s="33">
        <f>H200+H204</f>
        <v>0</v>
      </c>
    </row>
    <row r="200" spans="1:8" ht="25.5">
      <c r="A200" s="123" t="s">
        <v>600</v>
      </c>
      <c r="B200" s="148" t="s">
        <v>27</v>
      </c>
      <c r="C200" s="17" t="s">
        <v>220</v>
      </c>
      <c r="D200" s="17" t="s">
        <v>220</v>
      </c>
      <c r="E200" s="17" t="s">
        <v>254</v>
      </c>
      <c r="F200" s="17"/>
      <c r="G200" s="33">
        <f aca="true" t="shared" si="15" ref="G200:H202">G201</f>
        <v>15000</v>
      </c>
      <c r="H200" s="33">
        <f t="shared" si="15"/>
        <v>0</v>
      </c>
    </row>
    <row r="201" spans="1:8" ht="25.5">
      <c r="A201" s="123" t="s">
        <v>256</v>
      </c>
      <c r="B201" s="148" t="s">
        <v>27</v>
      </c>
      <c r="C201" s="17" t="s">
        <v>220</v>
      </c>
      <c r="D201" s="17" t="s">
        <v>220</v>
      </c>
      <c r="E201" s="17" t="s">
        <v>255</v>
      </c>
      <c r="F201" s="17"/>
      <c r="G201" s="33">
        <f t="shared" si="15"/>
        <v>15000</v>
      </c>
      <c r="H201" s="33">
        <f t="shared" si="15"/>
        <v>0</v>
      </c>
    </row>
    <row r="202" spans="1:8" ht="25.5">
      <c r="A202" s="62" t="s">
        <v>193</v>
      </c>
      <c r="B202" s="148" t="s">
        <v>27</v>
      </c>
      <c r="C202" s="17" t="s">
        <v>220</v>
      </c>
      <c r="D202" s="17" t="s">
        <v>220</v>
      </c>
      <c r="E202" s="17" t="s">
        <v>253</v>
      </c>
      <c r="F202" s="17"/>
      <c r="G202" s="33">
        <f t="shared" si="15"/>
        <v>15000</v>
      </c>
      <c r="H202" s="33">
        <f t="shared" si="15"/>
        <v>0</v>
      </c>
    </row>
    <row r="203" spans="1:8" ht="25.5">
      <c r="A203" s="139" t="s">
        <v>125</v>
      </c>
      <c r="B203" s="148" t="s">
        <v>27</v>
      </c>
      <c r="C203" s="21" t="s">
        <v>220</v>
      </c>
      <c r="D203" s="21" t="s">
        <v>220</v>
      </c>
      <c r="E203" s="21" t="s">
        <v>253</v>
      </c>
      <c r="F203" s="21" t="s">
        <v>115</v>
      </c>
      <c r="G203" s="34">
        <v>15000</v>
      </c>
      <c r="H203" s="34">
        <v>0</v>
      </c>
    </row>
    <row r="204" spans="1:8" ht="38.25">
      <c r="A204" s="167" t="s">
        <v>610</v>
      </c>
      <c r="B204" s="148" t="s">
        <v>27</v>
      </c>
      <c r="C204" s="17" t="s">
        <v>220</v>
      </c>
      <c r="D204" s="17" t="s">
        <v>220</v>
      </c>
      <c r="E204" s="17" t="s">
        <v>260</v>
      </c>
      <c r="F204" s="17"/>
      <c r="G204" s="33">
        <f aca="true" t="shared" si="16" ref="G204:H206">G205</f>
        <v>5000</v>
      </c>
      <c r="H204" s="33">
        <f t="shared" si="16"/>
        <v>0</v>
      </c>
    </row>
    <row r="205" spans="1:8" ht="25.5">
      <c r="A205" s="62" t="s">
        <v>259</v>
      </c>
      <c r="B205" s="148" t="s">
        <v>27</v>
      </c>
      <c r="C205" s="17" t="s">
        <v>220</v>
      </c>
      <c r="D205" s="17" t="s">
        <v>220</v>
      </c>
      <c r="E205" s="17" t="s">
        <v>258</v>
      </c>
      <c r="F205" s="17"/>
      <c r="G205" s="33">
        <f t="shared" si="16"/>
        <v>5000</v>
      </c>
      <c r="H205" s="33">
        <f t="shared" si="16"/>
        <v>0</v>
      </c>
    </row>
    <row r="206" spans="1:8" ht="25.5">
      <c r="A206" s="62" t="s">
        <v>382</v>
      </c>
      <c r="B206" s="148" t="s">
        <v>27</v>
      </c>
      <c r="C206" s="17" t="s">
        <v>220</v>
      </c>
      <c r="D206" s="17" t="s">
        <v>220</v>
      </c>
      <c r="E206" s="17" t="s">
        <v>257</v>
      </c>
      <c r="F206" s="17"/>
      <c r="G206" s="33">
        <f t="shared" si="16"/>
        <v>5000</v>
      </c>
      <c r="H206" s="33">
        <f t="shared" si="16"/>
        <v>0</v>
      </c>
    </row>
    <row r="207" spans="1:8" ht="25.5">
      <c r="A207" s="139" t="s">
        <v>125</v>
      </c>
      <c r="B207" s="148" t="s">
        <v>27</v>
      </c>
      <c r="C207" s="21" t="s">
        <v>220</v>
      </c>
      <c r="D207" s="21" t="s">
        <v>220</v>
      </c>
      <c r="E207" s="21" t="s">
        <v>257</v>
      </c>
      <c r="F207" s="21" t="s">
        <v>115</v>
      </c>
      <c r="G207" s="34">
        <v>5000</v>
      </c>
      <c r="H207" s="34">
        <v>0</v>
      </c>
    </row>
    <row r="208" spans="1:8" ht="16.5">
      <c r="A208" s="69" t="s">
        <v>207</v>
      </c>
      <c r="B208" s="149" t="s">
        <v>27</v>
      </c>
      <c r="C208" s="68" t="s">
        <v>221</v>
      </c>
      <c r="D208" s="68"/>
      <c r="E208" s="68"/>
      <c r="F208" s="68"/>
      <c r="G208" s="70">
        <f>G209+G217</f>
        <v>1519829</v>
      </c>
      <c r="H208" s="70">
        <f>H209+H217</f>
        <v>1525800</v>
      </c>
    </row>
    <row r="209" spans="1:8" ht="15.75">
      <c r="A209" s="62" t="s">
        <v>208</v>
      </c>
      <c r="B209" s="148" t="s">
        <v>27</v>
      </c>
      <c r="C209" s="17" t="s">
        <v>221</v>
      </c>
      <c r="D209" s="17" t="s">
        <v>214</v>
      </c>
      <c r="E209" s="17"/>
      <c r="F209" s="17"/>
      <c r="G209" s="33">
        <f aca="true" t="shared" si="17" ref="G209:H211">G210</f>
        <v>586100</v>
      </c>
      <c r="H209" s="33">
        <f t="shared" si="17"/>
        <v>583100</v>
      </c>
    </row>
    <row r="210" spans="1:8" ht="38.25">
      <c r="A210" s="62" t="s">
        <v>375</v>
      </c>
      <c r="B210" s="148" t="s">
        <v>27</v>
      </c>
      <c r="C210" s="17" t="s">
        <v>221</v>
      </c>
      <c r="D210" s="17" t="s">
        <v>214</v>
      </c>
      <c r="E210" s="17" t="s">
        <v>250</v>
      </c>
      <c r="F210" s="17"/>
      <c r="G210" s="33">
        <f t="shared" si="17"/>
        <v>586100</v>
      </c>
      <c r="H210" s="33">
        <f t="shared" si="17"/>
        <v>583100</v>
      </c>
    </row>
    <row r="211" spans="1:8" ht="38.25">
      <c r="A211" s="62" t="s">
        <v>378</v>
      </c>
      <c r="B211" s="148" t="s">
        <v>27</v>
      </c>
      <c r="C211" s="17" t="s">
        <v>221</v>
      </c>
      <c r="D211" s="17" t="s">
        <v>214</v>
      </c>
      <c r="E211" s="17" t="s">
        <v>249</v>
      </c>
      <c r="F211" s="17"/>
      <c r="G211" s="33">
        <f t="shared" si="17"/>
        <v>586100</v>
      </c>
      <c r="H211" s="33">
        <f t="shared" si="17"/>
        <v>583100</v>
      </c>
    </row>
    <row r="212" spans="1:8" ht="25.5">
      <c r="A212" s="62" t="s">
        <v>398</v>
      </c>
      <c r="B212" s="148" t="s">
        <v>27</v>
      </c>
      <c r="C212" s="17" t="s">
        <v>221</v>
      </c>
      <c r="D212" s="17" t="s">
        <v>214</v>
      </c>
      <c r="E212" s="17" t="s">
        <v>251</v>
      </c>
      <c r="F212" s="17"/>
      <c r="G212" s="33">
        <f>G213+G214+G215+G216</f>
        <v>586100</v>
      </c>
      <c r="H212" s="33">
        <f>H213+H214+H215+H216</f>
        <v>583100</v>
      </c>
    </row>
    <row r="213" spans="1:8" ht="15.75">
      <c r="A213" s="63" t="s">
        <v>131</v>
      </c>
      <c r="B213" s="148" t="s">
        <v>27</v>
      </c>
      <c r="C213" s="21" t="s">
        <v>221</v>
      </c>
      <c r="D213" s="21" t="s">
        <v>214</v>
      </c>
      <c r="E213" s="21" t="s">
        <v>251</v>
      </c>
      <c r="F213" s="21" t="s">
        <v>124</v>
      </c>
      <c r="G213" s="34">
        <v>453800</v>
      </c>
      <c r="H213" s="34">
        <v>453800</v>
      </c>
    </row>
    <row r="214" spans="1:8" ht="25.5">
      <c r="A214" s="139" t="s">
        <v>125</v>
      </c>
      <c r="B214" s="148" t="s">
        <v>27</v>
      </c>
      <c r="C214" s="21" t="s">
        <v>221</v>
      </c>
      <c r="D214" s="21" t="s">
        <v>214</v>
      </c>
      <c r="E214" s="21" t="s">
        <v>251</v>
      </c>
      <c r="F214" s="21" t="s">
        <v>115</v>
      </c>
      <c r="G214" s="34">
        <v>127300</v>
      </c>
      <c r="H214" s="34">
        <v>124300</v>
      </c>
    </row>
    <row r="215" spans="1:8" ht="15.75">
      <c r="A215" s="63" t="s">
        <v>127</v>
      </c>
      <c r="B215" s="148" t="s">
        <v>27</v>
      </c>
      <c r="C215" s="21" t="s">
        <v>221</v>
      </c>
      <c r="D215" s="21" t="s">
        <v>214</v>
      </c>
      <c r="E215" s="21" t="s">
        <v>251</v>
      </c>
      <c r="F215" s="21" t="s">
        <v>119</v>
      </c>
      <c r="G215" s="34">
        <v>0</v>
      </c>
      <c r="H215" s="34">
        <v>0</v>
      </c>
    </row>
    <row r="216" spans="1:8" ht="15.75">
      <c r="A216" s="63" t="s">
        <v>126</v>
      </c>
      <c r="B216" s="148" t="s">
        <v>27</v>
      </c>
      <c r="C216" s="21" t="s">
        <v>221</v>
      </c>
      <c r="D216" s="21" t="s">
        <v>214</v>
      </c>
      <c r="E216" s="21" t="s">
        <v>251</v>
      </c>
      <c r="F216" s="21" t="s">
        <v>120</v>
      </c>
      <c r="G216" s="34">
        <v>5000</v>
      </c>
      <c r="H216" s="34">
        <v>5000</v>
      </c>
    </row>
    <row r="217" spans="1:8" ht="15.75">
      <c r="A217" s="62" t="s">
        <v>209</v>
      </c>
      <c r="B217" s="148" t="s">
        <v>27</v>
      </c>
      <c r="C217" s="17" t="s">
        <v>221</v>
      </c>
      <c r="D217" s="17" t="s">
        <v>218</v>
      </c>
      <c r="E217" s="17"/>
      <c r="F217" s="17"/>
      <c r="G217" s="33">
        <f>G218</f>
        <v>933729</v>
      </c>
      <c r="H217" s="33">
        <f>H218</f>
        <v>942700</v>
      </c>
    </row>
    <row r="218" spans="1:8" ht="38.25">
      <c r="A218" s="62" t="s">
        <v>375</v>
      </c>
      <c r="B218" s="148" t="s">
        <v>27</v>
      </c>
      <c r="C218" s="17" t="s">
        <v>221</v>
      </c>
      <c r="D218" s="17" t="s">
        <v>218</v>
      </c>
      <c r="E218" s="17" t="s">
        <v>250</v>
      </c>
      <c r="F218" s="17"/>
      <c r="G218" s="33">
        <f>G219</f>
        <v>933729</v>
      </c>
      <c r="H218" s="33">
        <f>H219</f>
        <v>942700</v>
      </c>
    </row>
    <row r="219" spans="1:8" ht="38.25">
      <c r="A219" s="62" t="s">
        <v>378</v>
      </c>
      <c r="B219" s="148" t="s">
        <v>27</v>
      </c>
      <c r="C219" s="17" t="s">
        <v>221</v>
      </c>
      <c r="D219" s="17" t="s">
        <v>218</v>
      </c>
      <c r="E219" s="17" t="s">
        <v>249</v>
      </c>
      <c r="F219" s="17"/>
      <c r="G219" s="33">
        <f>G229+G230+G231</f>
        <v>933729</v>
      </c>
      <c r="H219" s="33">
        <f>H229+H230+H231</f>
        <v>942700</v>
      </c>
    </row>
    <row r="220" spans="1:8" ht="25.5" hidden="1">
      <c r="A220" s="62" t="s">
        <v>418</v>
      </c>
      <c r="B220" s="148" t="s">
        <v>27</v>
      </c>
      <c r="C220" s="17" t="s">
        <v>221</v>
      </c>
      <c r="D220" s="17" t="s">
        <v>218</v>
      </c>
      <c r="E220" s="17" t="s">
        <v>248</v>
      </c>
      <c r="F220" s="17"/>
      <c r="G220" s="33"/>
      <c r="H220" s="33">
        <f>H222+H223+H227+H225</f>
        <v>0</v>
      </c>
    </row>
    <row r="221" spans="1:8" ht="15.75" hidden="1">
      <c r="A221" s="63" t="s">
        <v>131</v>
      </c>
      <c r="B221" s="148" t="s">
        <v>27</v>
      </c>
      <c r="C221" s="21" t="s">
        <v>221</v>
      </c>
      <c r="D221" s="21" t="s">
        <v>218</v>
      </c>
      <c r="E221" s="21" t="s">
        <v>248</v>
      </c>
      <c r="F221" s="21" t="s">
        <v>124</v>
      </c>
      <c r="G221" s="34">
        <f>G222+G223</f>
        <v>0</v>
      </c>
      <c r="H221" s="34">
        <f>H222+H223</f>
        <v>0</v>
      </c>
    </row>
    <row r="222" spans="1:8" ht="15.75" hidden="1">
      <c r="A222" s="22" t="s">
        <v>22</v>
      </c>
      <c r="B222" s="148" t="s">
        <v>27</v>
      </c>
      <c r="C222" s="21" t="s">
        <v>221</v>
      </c>
      <c r="D222" s="21" t="s">
        <v>218</v>
      </c>
      <c r="E222" s="21" t="s">
        <v>248</v>
      </c>
      <c r="F222" s="21" t="s">
        <v>410</v>
      </c>
      <c r="G222" s="34">
        <v>0</v>
      </c>
      <c r="H222" s="34">
        <v>0</v>
      </c>
    </row>
    <row r="223" spans="1:8" ht="38.25" hidden="1">
      <c r="A223" s="63" t="s">
        <v>294</v>
      </c>
      <c r="B223" s="148" t="s">
        <v>27</v>
      </c>
      <c r="C223" s="21" t="s">
        <v>221</v>
      </c>
      <c r="D223" s="21" t="s">
        <v>218</v>
      </c>
      <c r="E223" s="21" t="s">
        <v>248</v>
      </c>
      <c r="F223" s="21" t="s">
        <v>321</v>
      </c>
      <c r="G223" s="34">
        <v>0</v>
      </c>
      <c r="H223" s="34">
        <v>0</v>
      </c>
    </row>
    <row r="224" spans="1:8" ht="25.5" hidden="1">
      <c r="A224" s="139" t="s">
        <v>125</v>
      </c>
      <c r="B224" s="148" t="s">
        <v>27</v>
      </c>
      <c r="C224" s="21" t="s">
        <v>221</v>
      </c>
      <c r="D224" s="21" t="s">
        <v>218</v>
      </c>
      <c r="E224" s="21" t="s">
        <v>248</v>
      </c>
      <c r="F224" s="21" t="s">
        <v>115</v>
      </c>
      <c r="G224" s="34">
        <f>G225</f>
        <v>-1</v>
      </c>
      <c r="H224" s="34">
        <f>H225</f>
        <v>0</v>
      </c>
    </row>
    <row r="225" spans="1:8" ht="25.5" hidden="1">
      <c r="A225" s="63" t="s">
        <v>399</v>
      </c>
      <c r="B225" s="148" t="s">
        <v>27</v>
      </c>
      <c r="C225" s="21" t="s">
        <v>221</v>
      </c>
      <c r="D225" s="21" t="s">
        <v>218</v>
      </c>
      <c r="E225" s="21" t="s">
        <v>248</v>
      </c>
      <c r="F225" s="21" t="s">
        <v>404</v>
      </c>
      <c r="G225" s="34">
        <v>-1</v>
      </c>
      <c r="H225" s="34">
        <v>0</v>
      </c>
    </row>
    <row r="226" spans="1:8" ht="15.75" hidden="1">
      <c r="A226" s="63" t="s">
        <v>127</v>
      </c>
      <c r="B226" s="148" t="s">
        <v>27</v>
      </c>
      <c r="C226" s="21" t="s">
        <v>221</v>
      </c>
      <c r="D226" s="21" t="s">
        <v>218</v>
      </c>
      <c r="E226" s="21" t="s">
        <v>248</v>
      </c>
      <c r="F226" s="21" t="s">
        <v>119</v>
      </c>
      <c r="G226" s="34">
        <f>G227</f>
        <v>-1</v>
      </c>
      <c r="H226" s="34">
        <f>H227</f>
        <v>0</v>
      </c>
    </row>
    <row r="227" spans="1:8" ht="25.5" hidden="1">
      <c r="A227" s="63" t="s">
        <v>465</v>
      </c>
      <c r="B227" s="148" t="s">
        <v>27</v>
      </c>
      <c r="C227" s="21" t="s">
        <v>221</v>
      </c>
      <c r="D227" s="21" t="s">
        <v>218</v>
      </c>
      <c r="E227" s="21" t="s">
        <v>248</v>
      </c>
      <c r="F227" s="21" t="s">
        <v>343</v>
      </c>
      <c r="G227" s="34">
        <v>-1</v>
      </c>
      <c r="H227" s="34">
        <v>0</v>
      </c>
    </row>
    <row r="228" spans="1:8" ht="63.75" hidden="1">
      <c r="A228" s="62" t="s">
        <v>246</v>
      </c>
      <c r="B228" s="148" t="s">
        <v>27</v>
      </c>
      <c r="C228" s="17" t="s">
        <v>221</v>
      </c>
      <c r="D228" s="17" t="s">
        <v>218</v>
      </c>
      <c r="E228" s="17" t="s">
        <v>247</v>
      </c>
      <c r="F228" s="17"/>
      <c r="G228" s="33" t="e">
        <f>#REF!+#REF!+#REF!+#REF!+#REF!</f>
        <v>#REF!</v>
      </c>
      <c r="H228" s="33" t="e">
        <f>#REF!+#REF!+#REF!+#REF!+#REF!</f>
        <v>#REF!</v>
      </c>
    </row>
    <row r="229" spans="1:8" ht="25.5">
      <c r="A229" s="139" t="s">
        <v>122</v>
      </c>
      <c r="B229" s="148" t="s">
        <v>27</v>
      </c>
      <c r="C229" s="21" t="s">
        <v>221</v>
      </c>
      <c r="D229" s="21" t="s">
        <v>218</v>
      </c>
      <c r="E229" s="21" t="s">
        <v>247</v>
      </c>
      <c r="F229" s="21" t="s">
        <v>118</v>
      </c>
      <c r="G229" s="34">
        <v>718700</v>
      </c>
      <c r="H229" s="34">
        <v>718700</v>
      </c>
    </row>
    <row r="230" spans="1:8" ht="25.5">
      <c r="A230" s="139" t="s">
        <v>125</v>
      </c>
      <c r="B230" s="148" t="s">
        <v>27</v>
      </c>
      <c r="C230" s="23" t="s">
        <v>221</v>
      </c>
      <c r="D230" s="23" t="s">
        <v>218</v>
      </c>
      <c r="E230" s="21" t="s">
        <v>247</v>
      </c>
      <c r="F230" s="21" t="s">
        <v>115</v>
      </c>
      <c r="G230" s="34">
        <v>209000</v>
      </c>
      <c r="H230" s="34">
        <v>218000</v>
      </c>
    </row>
    <row r="231" spans="1:8" ht="15.75">
      <c r="A231" s="63" t="s">
        <v>126</v>
      </c>
      <c r="B231" s="148" t="s">
        <v>27</v>
      </c>
      <c r="C231" s="21" t="s">
        <v>221</v>
      </c>
      <c r="D231" s="21" t="s">
        <v>214</v>
      </c>
      <c r="E231" s="21" t="s">
        <v>247</v>
      </c>
      <c r="F231" s="21" t="s">
        <v>120</v>
      </c>
      <c r="G231" s="34">
        <v>6029</v>
      </c>
      <c r="H231" s="34">
        <v>6000</v>
      </c>
    </row>
    <row r="232" spans="1:8" ht="16.5">
      <c r="A232" s="69" t="s">
        <v>400</v>
      </c>
      <c r="B232" s="149" t="s">
        <v>27</v>
      </c>
      <c r="C232" s="68">
        <v>10</v>
      </c>
      <c r="D232" s="68"/>
      <c r="E232" s="68"/>
      <c r="F232" s="68"/>
      <c r="G232" s="70">
        <f>G233+G239</f>
        <v>395352</v>
      </c>
      <c r="H232" s="70">
        <f>H233+H239</f>
        <v>3000</v>
      </c>
    </row>
    <row r="233" spans="1:8" ht="15.75">
      <c r="A233" s="62" t="s">
        <v>210</v>
      </c>
      <c r="B233" s="148" t="s">
        <v>27</v>
      </c>
      <c r="C233" s="17">
        <v>10</v>
      </c>
      <c r="D233" s="17" t="s">
        <v>214</v>
      </c>
      <c r="E233" s="17"/>
      <c r="F233" s="17"/>
      <c r="G233" s="33">
        <f aca="true" t="shared" si="18" ref="G233:H237">G234</f>
        <v>372352</v>
      </c>
      <c r="H233" s="33">
        <f t="shared" si="18"/>
        <v>0</v>
      </c>
    </row>
    <row r="234" spans="1:8" ht="38.25">
      <c r="A234" s="123" t="s">
        <v>144</v>
      </c>
      <c r="B234" s="148" t="s">
        <v>27</v>
      </c>
      <c r="C234" s="17">
        <v>10</v>
      </c>
      <c r="D234" s="17" t="s">
        <v>214</v>
      </c>
      <c r="E234" s="17" t="s">
        <v>240</v>
      </c>
      <c r="F234" s="17"/>
      <c r="G234" s="33">
        <f t="shared" si="18"/>
        <v>372352</v>
      </c>
      <c r="H234" s="33">
        <f t="shared" si="18"/>
        <v>0</v>
      </c>
    </row>
    <row r="235" spans="1:8" ht="25.5">
      <c r="A235" s="123" t="s">
        <v>245</v>
      </c>
      <c r="B235" s="148" t="s">
        <v>27</v>
      </c>
      <c r="C235" s="17" t="s">
        <v>407</v>
      </c>
      <c r="D235" s="17" t="s">
        <v>214</v>
      </c>
      <c r="E235" s="17" t="s">
        <v>244</v>
      </c>
      <c r="F235" s="17"/>
      <c r="G235" s="56">
        <f t="shared" si="18"/>
        <v>372352</v>
      </c>
      <c r="H235" s="56">
        <f t="shared" si="18"/>
        <v>0</v>
      </c>
    </row>
    <row r="236" spans="1:8" ht="25.5">
      <c r="A236" s="62" t="s">
        <v>211</v>
      </c>
      <c r="B236" s="148" t="s">
        <v>27</v>
      </c>
      <c r="C236" s="17" t="s">
        <v>407</v>
      </c>
      <c r="D236" s="17" t="s">
        <v>214</v>
      </c>
      <c r="E236" s="17" t="s">
        <v>242</v>
      </c>
      <c r="F236" s="17"/>
      <c r="G236" s="33">
        <f t="shared" si="18"/>
        <v>372352</v>
      </c>
      <c r="H236" s="33">
        <f t="shared" si="18"/>
        <v>0</v>
      </c>
    </row>
    <row r="237" spans="1:8" ht="25.5">
      <c r="A237" s="62" t="s">
        <v>234</v>
      </c>
      <c r="B237" s="148" t="s">
        <v>27</v>
      </c>
      <c r="C237" s="17">
        <v>10</v>
      </c>
      <c r="D237" s="17" t="s">
        <v>214</v>
      </c>
      <c r="E237" s="17" t="s">
        <v>243</v>
      </c>
      <c r="F237" s="17"/>
      <c r="G237" s="33">
        <f t="shared" si="18"/>
        <v>372352</v>
      </c>
      <c r="H237" s="33">
        <f t="shared" si="18"/>
        <v>0</v>
      </c>
    </row>
    <row r="238" spans="1:8" ht="19.5" customHeight="1">
      <c r="A238" s="63" t="s">
        <v>129</v>
      </c>
      <c r="B238" s="148" t="s">
        <v>27</v>
      </c>
      <c r="C238" s="21" t="s">
        <v>407</v>
      </c>
      <c r="D238" s="21" t="s">
        <v>214</v>
      </c>
      <c r="E238" s="21" t="s">
        <v>243</v>
      </c>
      <c r="F238" s="21" t="s">
        <v>123</v>
      </c>
      <c r="G238" s="33">
        <v>372352</v>
      </c>
      <c r="H238" s="33">
        <v>0</v>
      </c>
    </row>
    <row r="239" spans="1:8" ht="15.75">
      <c r="A239" s="62" t="s">
        <v>419</v>
      </c>
      <c r="B239" s="148" t="s">
        <v>27</v>
      </c>
      <c r="C239" s="17">
        <v>10</v>
      </c>
      <c r="D239" s="17" t="s">
        <v>217</v>
      </c>
      <c r="E239" s="17"/>
      <c r="F239" s="17"/>
      <c r="G239" s="33">
        <f>G240+G246</f>
        <v>23000</v>
      </c>
      <c r="H239" s="33">
        <f>H240+H246</f>
        <v>3000</v>
      </c>
    </row>
    <row r="240" spans="1:8" ht="38.25">
      <c r="A240" s="123" t="s">
        <v>144</v>
      </c>
      <c r="B240" s="148" t="s">
        <v>27</v>
      </c>
      <c r="C240" s="17">
        <v>10</v>
      </c>
      <c r="D240" s="17" t="s">
        <v>217</v>
      </c>
      <c r="E240" s="17" t="s">
        <v>240</v>
      </c>
      <c r="F240" s="17"/>
      <c r="G240" s="33">
        <f aca="true" t="shared" si="19" ref="G240:H242">G241</f>
        <v>20000</v>
      </c>
      <c r="H240" s="33">
        <f t="shared" si="19"/>
        <v>0</v>
      </c>
    </row>
    <row r="241" spans="1:8" ht="25.5">
      <c r="A241" s="123" t="s">
        <v>245</v>
      </c>
      <c r="B241" s="148" t="s">
        <v>27</v>
      </c>
      <c r="C241" s="17" t="s">
        <v>407</v>
      </c>
      <c r="D241" s="17" t="s">
        <v>217</v>
      </c>
      <c r="E241" s="17" t="s">
        <v>244</v>
      </c>
      <c r="F241" s="17"/>
      <c r="G241" s="56">
        <f t="shared" si="19"/>
        <v>20000</v>
      </c>
      <c r="H241" s="56">
        <f t="shared" si="19"/>
        <v>0</v>
      </c>
    </row>
    <row r="242" spans="1:8" ht="15" customHeight="1">
      <c r="A242" s="62" t="s">
        <v>211</v>
      </c>
      <c r="B242" s="148" t="s">
        <v>27</v>
      </c>
      <c r="C242" s="17" t="s">
        <v>407</v>
      </c>
      <c r="D242" s="17" t="s">
        <v>217</v>
      </c>
      <c r="E242" s="17" t="s">
        <v>242</v>
      </c>
      <c r="F242" s="17"/>
      <c r="G242" s="33">
        <f t="shared" si="19"/>
        <v>20000</v>
      </c>
      <c r="H242" s="33">
        <f t="shared" si="19"/>
        <v>0</v>
      </c>
    </row>
    <row r="243" spans="1:8" ht="25.5">
      <c r="A243" s="62" t="s">
        <v>401</v>
      </c>
      <c r="B243" s="148" t="s">
        <v>27</v>
      </c>
      <c r="C243" s="17">
        <v>10</v>
      </c>
      <c r="D243" s="17" t="s">
        <v>217</v>
      </c>
      <c r="E243" s="17" t="s">
        <v>241</v>
      </c>
      <c r="F243" s="17"/>
      <c r="G243" s="33">
        <f>G245</f>
        <v>20000</v>
      </c>
      <c r="H243" s="33">
        <f>H245</f>
        <v>0</v>
      </c>
    </row>
    <row r="244" spans="1:8" ht="15.75">
      <c r="A244" s="63" t="s">
        <v>129</v>
      </c>
      <c r="B244" s="148" t="s">
        <v>27</v>
      </c>
      <c r="C244" s="21" t="s">
        <v>407</v>
      </c>
      <c r="D244" s="21" t="s">
        <v>217</v>
      </c>
      <c r="E244" s="21" t="s">
        <v>241</v>
      </c>
      <c r="F244" s="21" t="s">
        <v>123</v>
      </c>
      <c r="G244" s="33">
        <f>G245</f>
        <v>20000</v>
      </c>
      <c r="H244" s="33">
        <f>H245</f>
        <v>0</v>
      </c>
    </row>
    <row r="245" spans="1:8" ht="25.5">
      <c r="A245" s="63" t="s">
        <v>402</v>
      </c>
      <c r="B245" s="148" t="s">
        <v>27</v>
      </c>
      <c r="C245" s="21" t="s">
        <v>407</v>
      </c>
      <c r="D245" s="21" t="s">
        <v>217</v>
      </c>
      <c r="E245" s="21" t="s">
        <v>241</v>
      </c>
      <c r="F245" s="21" t="s">
        <v>412</v>
      </c>
      <c r="G245" s="34">
        <v>20000</v>
      </c>
      <c r="H245" s="34">
        <v>0</v>
      </c>
    </row>
    <row r="246" spans="1:8" ht="38.25">
      <c r="A246" s="138" t="s">
        <v>375</v>
      </c>
      <c r="B246" s="148" t="s">
        <v>27</v>
      </c>
      <c r="C246" s="17" t="s">
        <v>407</v>
      </c>
      <c r="D246" s="17" t="s">
        <v>217</v>
      </c>
      <c r="E246" s="17" t="s">
        <v>250</v>
      </c>
      <c r="F246" s="17"/>
      <c r="G246" s="33">
        <f>G247</f>
        <v>3000</v>
      </c>
      <c r="H246" s="33">
        <f>H247</f>
        <v>3000</v>
      </c>
    </row>
    <row r="247" spans="1:8" ht="38.25">
      <c r="A247" s="138" t="s">
        <v>378</v>
      </c>
      <c r="B247" s="148" t="s">
        <v>27</v>
      </c>
      <c r="C247" s="17" t="s">
        <v>407</v>
      </c>
      <c r="D247" s="17" t="s">
        <v>217</v>
      </c>
      <c r="E247" s="17" t="s">
        <v>249</v>
      </c>
      <c r="F247" s="17"/>
      <c r="G247" s="33">
        <f>G248</f>
        <v>3000</v>
      </c>
      <c r="H247" s="33">
        <f>H248</f>
        <v>3000</v>
      </c>
    </row>
    <row r="248" spans="1:8" ht="51">
      <c r="A248" s="140" t="s">
        <v>640</v>
      </c>
      <c r="B248" s="148" t="s">
        <v>27</v>
      </c>
      <c r="C248" s="17" t="s">
        <v>407</v>
      </c>
      <c r="D248" s="17" t="s">
        <v>217</v>
      </c>
      <c r="E248" s="17" t="s">
        <v>117</v>
      </c>
      <c r="F248" s="17"/>
      <c r="G248" s="33">
        <f>G250</f>
        <v>3000</v>
      </c>
      <c r="H248" s="33">
        <f>H250</f>
        <v>3000</v>
      </c>
    </row>
    <row r="249" spans="1:8" ht="15.75">
      <c r="A249" s="95" t="s">
        <v>130</v>
      </c>
      <c r="B249" s="148" t="s">
        <v>27</v>
      </c>
      <c r="C249" s="21" t="s">
        <v>407</v>
      </c>
      <c r="D249" s="21" t="s">
        <v>217</v>
      </c>
      <c r="E249" s="21" t="s">
        <v>117</v>
      </c>
      <c r="F249" s="21" t="s">
        <v>124</v>
      </c>
      <c r="G249" s="33">
        <f>G250</f>
        <v>3000</v>
      </c>
      <c r="H249" s="33">
        <f>H250</f>
        <v>3000</v>
      </c>
    </row>
    <row r="250" spans="1:8" ht="25.5">
      <c r="A250" s="139" t="s">
        <v>116</v>
      </c>
      <c r="B250" s="148" t="s">
        <v>27</v>
      </c>
      <c r="C250" s="21" t="s">
        <v>407</v>
      </c>
      <c r="D250" s="21" t="s">
        <v>217</v>
      </c>
      <c r="E250" s="21" t="s">
        <v>117</v>
      </c>
      <c r="F250" s="21" t="s">
        <v>411</v>
      </c>
      <c r="G250" s="34">
        <v>3000</v>
      </c>
      <c r="H250" s="34">
        <v>3000</v>
      </c>
    </row>
    <row r="251" spans="1:8" ht="17.25" customHeight="1">
      <c r="A251" s="69" t="s">
        <v>224</v>
      </c>
      <c r="B251" s="149" t="s">
        <v>27</v>
      </c>
      <c r="C251" s="68">
        <v>11</v>
      </c>
      <c r="D251" s="68"/>
      <c r="E251" s="68"/>
      <c r="F251" s="68"/>
      <c r="G251" s="70">
        <f aca="true" t="shared" si="20" ref="G251:H254">G252</f>
        <v>30000</v>
      </c>
      <c r="H251" s="70">
        <f t="shared" si="20"/>
        <v>0</v>
      </c>
    </row>
    <row r="252" spans="1:8" ht="15.75">
      <c r="A252" s="62" t="s">
        <v>403</v>
      </c>
      <c r="B252" s="148" t="s">
        <v>27</v>
      </c>
      <c r="C252" s="17">
        <v>11</v>
      </c>
      <c r="D252" s="17" t="s">
        <v>214</v>
      </c>
      <c r="E252" s="17"/>
      <c r="F252" s="17"/>
      <c r="G252" s="33">
        <f t="shared" si="20"/>
        <v>30000</v>
      </c>
      <c r="H252" s="33">
        <f t="shared" si="20"/>
        <v>0</v>
      </c>
    </row>
    <row r="253" spans="1:8" ht="25.5">
      <c r="A253" s="62" t="s">
        <v>145</v>
      </c>
      <c r="B253" s="148" t="s">
        <v>27</v>
      </c>
      <c r="C253" s="17">
        <v>11</v>
      </c>
      <c r="D253" s="17" t="s">
        <v>214</v>
      </c>
      <c r="E253" s="17" t="s">
        <v>237</v>
      </c>
      <c r="F253" s="17"/>
      <c r="G253" s="33">
        <f t="shared" si="20"/>
        <v>30000</v>
      </c>
      <c r="H253" s="33">
        <f t="shared" si="20"/>
        <v>0</v>
      </c>
    </row>
    <row r="254" spans="1:8" ht="25.5">
      <c r="A254" s="62" t="s">
        <v>239</v>
      </c>
      <c r="B254" s="148" t="s">
        <v>27</v>
      </c>
      <c r="C254" s="17" t="s">
        <v>413</v>
      </c>
      <c r="D254" s="17" t="s">
        <v>214</v>
      </c>
      <c r="E254" s="17" t="s">
        <v>238</v>
      </c>
      <c r="F254" s="17"/>
      <c r="G254" s="56">
        <f t="shared" si="20"/>
        <v>30000</v>
      </c>
      <c r="H254" s="56">
        <f t="shared" si="20"/>
        <v>0</v>
      </c>
    </row>
    <row r="255" spans="1:8" ht="15.75">
      <c r="A255" s="62" t="s">
        <v>225</v>
      </c>
      <c r="B255" s="148" t="s">
        <v>27</v>
      </c>
      <c r="C255" s="17">
        <v>11</v>
      </c>
      <c r="D255" s="17" t="s">
        <v>214</v>
      </c>
      <c r="E255" s="17" t="s">
        <v>236</v>
      </c>
      <c r="F255" s="17"/>
      <c r="G255" s="33">
        <f>G256</f>
        <v>30000</v>
      </c>
      <c r="H255" s="33">
        <f>H256</f>
        <v>0</v>
      </c>
    </row>
    <row r="256" spans="1:8" ht="25.5">
      <c r="A256" s="139" t="s">
        <v>125</v>
      </c>
      <c r="B256" s="148" t="s">
        <v>27</v>
      </c>
      <c r="C256" s="21" t="s">
        <v>413</v>
      </c>
      <c r="D256" s="21" t="s">
        <v>214</v>
      </c>
      <c r="E256" s="21" t="s">
        <v>236</v>
      </c>
      <c r="F256" s="21" t="s">
        <v>115</v>
      </c>
      <c r="G256" s="33">
        <v>30000</v>
      </c>
      <c r="H256" s="33">
        <v>0</v>
      </c>
    </row>
    <row r="257" spans="1:9" ht="15.75">
      <c r="A257" s="66" t="s">
        <v>420</v>
      </c>
      <c r="B257" s="150"/>
      <c r="C257" s="52"/>
      <c r="D257" s="52"/>
      <c r="E257" s="52"/>
      <c r="F257" s="52"/>
      <c r="G257" s="53">
        <f>G7+G57+G64+G92+G120+G198+G208+G232+G251</f>
        <v>43742846.79000001</v>
      </c>
      <c r="H257" s="53">
        <f>H7+H57+H64+H92+H120+H198+H208+H232+H251</f>
        <v>7712000</v>
      </c>
      <c r="I257" t="s">
        <v>711</v>
      </c>
    </row>
  </sheetData>
  <sheetProtection/>
  <mergeCells count="4">
    <mergeCell ref="A1:H1"/>
    <mergeCell ref="A4:H4"/>
    <mergeCell ref="A5:A6"/>
    <mergeCell ref="A3:H3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56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5.421875" style="14" customWidth="1"/>
    <col min="2" max="2" width="15.00390625" style="39" customWidth="1"/>
    <col min="3" max="3" width="7.00390625" style="40" customWidth="1"/>
    <col min="4" max="4" width="6.140625" style="40" customWidth="1"/>
    <col min="5" max="5" width="7.28125" style="40" customWidth="1"/>
    <col min="6" max="6" width="5.57421875" style="40" customWidth="1"/>
    <col min="7" max="7" width="15.28125" style="38" customWidth="1"/>
    <col min="8" max="8" width="3.7109375" style="0" customWidth="1"/>
  </cols>
  <sheetData>
    <row r="1" spans="1:7" ht="78" customHeight="1">
      <c r="A1" s="321" t="s">
        <v>762</v>
      </c>
      <c r="B1" s="321"/>
      <c r="C1" s="321"/>
      <c r="D1" s="321"/>
      <c r="E1" s="321"/>
      <c r="F1" s="321"/>
      <c r="G1" s="321"/>
    </row>
    <row r="2" spans="1:7" ht="15.75" customHeight="1">
      <c r="A2" s="260"/>
      <c r="B2" s="260"/>
      <c r="C2" s="260"/>
      <c r="D2" s="260"/>
      <c r="E2" s="260"/>
      <c r="F2" s="260"/>
      <c r="G2" s="260"/>
    </row>
    <row r="3" spans="1:7" ht="91.5" customHeight="1">
      <c r="A3" s="321" t="s">
        <v>756</v>
      </c>
      <c r="B3" s="321"/>
      <c r="C3" s="321"/>
      <c r="D3" s="321"/>
      <c r="E3" s="321"/>
      <c r="F3" s="321"/>
      <c r="G3" s="321"/>
    </row>
    <row r="4" spans="1:7" ht="49.5" customHeight="1">
      <c r="A4" s="327" t="s">
        <v>757</v>
      </c>
      <c r="B4" s="328"/>
      <c r="C4" s="328"/>
      <c r="D4" s="328"/>
      <c r="E4" s="328"/>
      <c r="F4" s="328"/>
      <c r="G4" s="328"/>
    </row>
    <row r="5" ht="15.75" thickBot="1">
      <c r="G5" s="41" t="s">
        <v>293</v>
      </c>
    </row>
    <row r="6" spans="1:7" ht="15">
      <c r="A6" s="329" t="s">
        <v>345</v>
      </c>
      <c r="B6" s="331" t="s">
        <v>231</v>
      </c>
      <c r="C6" s="333" t="s">
        <v>346</v>
      </c>
      <c r="D6" s="333" t="s">
        <v>230</v>
      </c>
      <c r="E6" s="333" t="s">
        <v>181</v>
      </c>
      <c r="F6" s="333" t="s">
        <v>347</v>
      </c>
      <c r="G6" s="223" t="s">
        <v>183</v>
      </c>
    </row>
    <row r="7" spans="1:7" ht="49.5" customHeight="1">
      <c r="A7" s="330"/>
      <c r="B7" s="332"/>
      <c r="C7" s="334"/>
      <c r="D7" s="334"/>
      <c r="E7" s="334"/>
      <c r="F7" s="334"/>
      <c r="G7" s="224" t="s">
        <v>758</v>
      </c>
    </row>
    <row r="8" spans="1:7" ht="15.75">
      <c r="A8" s="162" t="s">
        <v>594</v>
      </c>
      <c r="B8" s="152" t="s">
        <v>237</v>
      </c>
      <c r="C8" s="157"/>
      <c r="D8" s="157"/>
      <c r="E8" s="157"/>
      <c r="F8" s="157"/>
      <c r="G8" s="177">
        <f>G9</f>
        <v>30000</v>
      </c>
    </row>
    <row r="9" spans="1:7" ht="15.75">
      <c r="A9" s="158" t="s">
        <v>225</v>
      </c>
      <c r="B9" s="160" t="s">
        <v>238</v>
      </c>
      <c r="C9" s="159"/>
      <c r="D9" s="159"/>
      <c r="E9" s="159"/>
      <c r="F9" s="159"/>
      <c r="G9" s="180">
        <f>G10</f>
        <v>30000</v>
      </c>
    </row>
    <row r="10" spans="1:7" ht="15.75">
      <c r="A10" s="158" t="s">
        <v>224</v>
      </c>
      <c r="B10" s="160" t="s">
        <v>236</v>
      </c>
      <c r="C10" s="159">
        <v>11</v>
      </c>
      <c r="D10" s="159"/>
      <c r="E10" s="159"/>
      <c r="F10" s="159"/>
      <c r="G10" s="180">
        <f>G11</f>
        <v>30000</v>
      </c>
    </row>
    <row r="11" spans="1:7" ht="15.75">
      <c r="A11" s="158" t="s">
        <v>489</v>
      </c>
      <c r="B11" s="160" t="s">
        <v>236</v>
      </c>
      <c r="C11" s="159">
        <v>11</v>
      </c>
      <c r="D11" s="159" t="s">
        <v>214</v>
      </c>
      <c r="E11" s="159"/>
      <c r="F11" s="159"/>
      <c r="G11" s="180">
        <f>G12</f>
        <v>30000</v>
      </c>
    </row>
    <row r="12" spans="1:7" ht="25.5">
      <c r="A12" s="139" t="s">
        <v>125</v>
      </c>
      <c r="B12" s="160" t="s">
        <v>236</v>
      </c>
      <c r="C12" s="159" t="s">
        <v>413</v>
      </c>
      <c r="D12" s="159" t="s">
        <v>214</v>
      </c>
      <c r="E12" s="159" t="s">
        <v>115</v>
      </c>
      <c r="F12" s="159"/>
      <c r="G12" s="180">
        <f>G13</f>
        <v>30000</v>
      </c>
    </row>
    <row r="13" spans="1:7" ht="25.5">
      <c r="A13" s="158" t="s">
        <v>348</v>
      </c>
      <c r="B13" s="160" t="s">
        <v>236</v>
      </c>
      <c r="C13" s="159">
        <v>11</v>
      </c>
      <c r="D13" s="159" t="s">
        <v>214</v>
      </c>
      <c r="E13" s="159" t="s">
        <v>115</v>
      </c>
      <c r="F13" s="159" t="s">
        <v>27</v>
      </c>
      <c r="G13" s="170">
        <v>30000</v>
      </c>
    </row>
    <row r="14" spans="1:7" ht="29.25">
      <c r="A14" s="154" t="s">
        <v>621</v>
      </c>
      <c r="B14" s="152" t="s">
        <v>240</v>
      </c>
      <c r="C14" s="157"/>
      <c r="D14" s="157"/>
      <c r="E14" s="157"/>
      <c r="F14" s="157"/>
      <c r="G14" s="177">
        <f>G15</f>
        <v>392352</v>
      </c>
    </row>
    <row r="15" spans="1:7" ht="15.75">
      <c r="A15" s="158" t="s">
        <v>211</v>
      </c>
      <c r="B15" s="160" t="s">
        <v>244</v>
      </c>
      <c r="C15" s="159"/>
      <c r="D15" s="159"/>
      <c r="E15" s="159"/>
      <c r="F15" s="159"/>
      <c r="G15" s="180">
        <f>G16+G21</f>
        <v>392352</v>
      </c>
    </row>
    <row r="16" spans="1:7" ht="15.75">
      <c r="A16" s="163" t="s">
        <v>349</v>
      </c>
      <c r="B16" s="160" t="s">
        <v>242</v>
      </c>
      <c r="C16" s="159">
        <v>10</v>
      </c>
      <c r="D16" s="159"/>
      <c r="E16" s="159"/>
      <c r="F16" s="159"/>
      <c r="G16" s="180">
        <f>G17</f>
        <v>372352</v>
      </c>
    </row>
    <row r="17" spans="1:7" ht="15.75">
      <c r="A17" s="163" t="s">
        <v>210</v>
      </c>
      <c r="B17" s="160" t="s">
        <v>243</v>
      </c>
      <c r="C17" s="159">
        <v>10</v>
      </c>
      <c r="D17" s="159" t="s">
        <v>214</v>
      </c>
      <c r="E17" s="159"/>
      <c r="F17" s="159"/>
      <c r="G17" s="180">
        <f>G18</f>
        <v>372352</v>
      </c>
    </row>
    <row r="18" spans="1:7" ht="25.5">
      <c r="A18" s="163" t="s">
        <v>212</v>
      </c>
      <c r="B18" s="160" t="s">
        <v>243</v>
      </c>
      <c r="C18" s="159">
        <v>10</v>
      </c>
      <c r="D18" s="159" t="s">
        <v>214</v>
      </c>
      <c r="E18" s="159"/>
      <c r="F18" s="159"/>
      <c r="G18" s="180">
        <f>G19</f>
        <v>372352</v>
      </c>
    </row>
    <row r="19" spans="1:7" ht="15.75">
      <c r="A19" s="163" t="s">
        <v>213</v>
      </c>
      <c r="B19" s="160" t="s">
        <v>243</v>
      </c>
      <c r="C19" s="159" t="s">
        <v>407</v>
      </c>
      <c r="D19" s="159" t="s">
        <v>214</v>
      </c>
      <c r="E19" s="159" t="s">
        <v>123</v>
      </c>
      <c r="F19" s="161"/>
      <c r="G19" s="180">
        <f>G20</f>
        <v>372352</v>
      </c>
    </row>
    <row r="20" spans="1:7" ht="24.75" customHeight="1">
      <c r="A20" s="158" t="s">
        <v>350</v>
      </c>
      <c r="B20" s="160" t="s">
        <v>243</v>
      </c>
      <c r="C20" s="159">
        <v>10</v>
      </c>
      <c r="D20" s="159" t="s">
        <v>214</v>
      </c>
      <c r="E20" s="159" t="s">
        <v>123</v>
      </c>
      <c r="F20" s="159" t="s">
        <v>27</v>
      </c>
      <c r="G20" s="170">
        <v>372352</v>
      </c>
    </row>
    <row r="21" spans="1:7" ht="16.5" customHeight="1">
      <c r="A21" s="158" t="s">
        <v>223</v>
      </c>
      <c r="B21" s="160" t="s">
        <v>241</v>
      </c>
      <c r="C21" s="159"/>
      <c r="D21" s="159"/>
      <c r="E21" s="159"/>
      <c r="F21" s="159"/>
      <c r="G21" s="180">
        <f>G22</f>
        <v>20000</v>
      </c>
    </row>
    <row r="22" spans="1:7" ht="18.75" customHeight="1">
      <c r="A22" s="158" t="s">
        <v>351</v>
      </c>
      <c r="B22" s="160" t="s">
        <v>241</v>
      </c>
      <c r="C22" s="159">
        <v>10</v>
      </c>
      <c r="D22" s="159" t="s">
        <v>217</v>
      </c>
      <c r="E22" s="159"/>
      <c r="F22" s="159"/>
      <c r="G22" s="180">
        <f>G23</f>
        <v>20000</v>
      </c>
    </row>
    <row r="23" spans="1:7" ht="17.25" customHeight="1">
      <c r="A23" s="163" t="s">
        <v>213</v>
      </c>
      <c r="B23" s="160" t="s">
        <v>241</v>
      </c>
      <c r="C23" s="159" t="s">
        <v>407</v>
      </c>
      <c r="D23" s="159" t="s">
        <v>217</v>
      </c>
      <c r="E23" s="159" t="s">
        <v>123</v>
      </c>
      <c r="F23" s="161"/>
      <c r="G23" s="180">
        <f>G24</f>
        <v>20000</v>
      </c>
    </row>
    <row r="24" spans="1:7" ht="21.75" customHeight="1">
      <c r="A24" s="158" t="s">
        <v>350</v>
      </c>
      <c r="B24" s="160" t="s">
        <v>241</v>
      </c>
      <c r="C24" s="159">
        <v>10</v>
      </c>
      <c r="D24" s="159" t="s">
        <v>217</v>
      </c>
      <c r="E24" s="159" t="s">
        <v>123</v>
      </c>
      <c r="F24" s="159" t="s">
        <v>27</v>
      </c>
      <c r="G24" s="170">
        <v>20000</v>
      </c>
    </row>
    <row r="25" spans="1:7" ht="29.25">
      <c r="A25" s="154" t="s">
        <v>600</v>
      </c>
      <c r="B25" s="152" t="s">
        <v>254</v>
      </c>
      <c r="C25" s="157"/>
      <c r="D25" s="157"/>
      <c r="E25" s="157"/>
      <c r="F25" s="157"/>
      <c r="G25" s="177">
        <f>G26</f>
        <v>20000</v>
      </c>
    </row>
    <row r="26" spans="1:7" ht="25.5">
      <c r="A26" s="158" t="s">
        <v>193</v>
      </c>
      <c r="B26" s="160" t="s">
        <v>255</v>
      </c>
      <c r="C26" s="161"/>
      <c r="D26" s="161"/>
      <c r="E26" s="161"/>
      <c r="F26" s="161"/>
      <c r="G26" s="180">
        <f>G27+G31</f>
        <v>20000</v>
      </c>
    </row>
    <row r="27" spans="1:7" ht="15.75">
      <c r="A27" s="158" t="s">
        <v>191</v>
      </c>
      <c r="B27" s="160" t="s">
        <v>253</v>
      </c>
      <c r="C27" s="159" t="s">
        <v>218</v>
      </c>
      <c r="D27" s="159"/>
      <c r="E27" s="159"/>
      <c r="F27" s="159"/>
      <c r="G27" s="180">
        <f>G28</f>
        <v>5000</v>
      </c>
    </row>
    <row r="28" spans="1:7" ht="15.75">
      <c r="A28" s="158" t="s">
        <v>192</v>
      </c>
      <c r="B28" s="160" t="s">
        <v>253</v>
      </c>
      <c r="C28" s="159" t="s">
        <v>218</v>
      </c>
      <c r="D28" s="159" t="s">
        <v>214</v>
      </c>
      <c r="E28" s="159"/>
      <c r="F28" s="159"/>
      <c r="G28" s="180">
        <f>G29</f>
        <v>5000</v>
      </c>
    </row>
    <row r="29" spans="1:7" ht="25.5">
      <c r="A29" s="158" t="s">
        <v>186</v>
      </c>
      <c r="B29" s="160" t="s">
        <v>253</v>
      </c>
      <c r="C29" s="159" t="s">
        <v>218</v>
      </c>
      <c r="D29" s="159" t="s">
        <v>214</v>
      </c>
      <c r="E29" s="159" t="s">
        <v>115</v>
      </c>
      <c r="F29" s="159"/>
      <c r="G29" s="180">
        <f>G30</f>
        <v>5000</v>
      </c>
    </row>
    <row r="30" spans="1:7" ht="25.5">
      <c r="A30" s="158" t="s">
        <v>350</v>
      </c>
      <c r="B30" s="160" t="s">
        <v>253</v>
      </c>
      <c r="C30" s="159" t="s">
        <v>218</v>
      </c>
      <c r="D30" s="159" t="s">
        <v>214</v>
      </c>
      <c r="E30" s="159" t="s">
        <v>115</v>
      </c>
      <c r="F30" s="159" t="s">
        <v>27</v>
      </c>
      <c r="G30" s="170">
        <v>5000</v>
      </c>
    </row>
    <row r="31" spans="1:7" ht="15.75">
      <c r="A31" s="158" t="s">
        <v>352</v>
      </c>
      <c r="B31" s="160" t="s">
        <v>253</v>
      </c>
      <c r="C31" s="159" t="s">
        <v>220</v>
      </c>
      <c r="D31" s="159"/>
      <c r="E31" s="159"/>
      <c r="F31" s="159"/>
      <c r="G31" s="180">
        <f>G32</f>
        <v>15000</v>
      </c>
    </row>
    <row r="32" spans="1:7" ht="15.75">
      <c r="A32" s="158" t="s">
        <v>206</v>
      </c>
      <c r="B32" s="160" t="s">
        <v>253</v>
      </c>
      <c r="C32" s="159" t="s">
        <v>220</v>
      </c>
      <c r="D32" s="159" t="s">
        <v>220</v>
      </c>
      <c r="E32" s="159"/>
      <c r="F32" s="159"/>
      <c r="G32" s="180">
        <f>G33</f>
        <v>15000</v>
      </c>
    </row>
    <row r="33" spans="1:7" ht="25.5">
      <c r="A33" s="158" t="s">
        <v>186</v>
      </c>
      <c r="B33" s="160" t="s">
        <v>253</v>
      </c>
      <c r="C33" s="159" t="s">
        <v>220</v>
      </c>
      <c r="D33" s="159" t="s">
        <v>220</v>
      </c>
      <c r="E33" s="159" t="s">
        <v>115</v>
      </c>
      <c r="F33" s="159"/>
      <c r="G33" s="180">
        <f>G34</f>
        <v>15000</v>
      </c>
    </row>
    <row r="34" spans="1:7" ht="25.5">
      <c r="A34" s="158" t="s">
        <v>350</v>
      </c>
      <c r="B34" s="160" t="s">
        <v>253</v>
      </c>
      <c r="C34" s="159" t="s">
        <v>220</v>
      </c>
      <c r="D34" s="159" t="s">
        <v>220</v>
      </c>
      <c r="E34" s="159" t="s">
        <v>115</v>
      </c>
      <c r="F34" s="159" t="s">
        <v>27</v>
      </c>
      <c r="G34" s="170">
        <v>15000</v>
      </c>
    </row>
    <row r="35" spans="1:7" ht="57">
      <c r="A35" s="169" t="s">
        <v>610</v>
      </c>
      <c r="B35" s="152" t="s">
        <v>260</v>
      </c>
      <c r="C35" s="155"/>
      <c r="D35" s="155"/>
      <c r="E35" s="155"/>
      <c r="F35" s="155"/>
      <c r="G35" s="177">
        <f>G36</f>
        <v>30000</v>
      </c>
    </row>
    <row r="36" spans="1:7" ht="25.5">
      <c r="A36" s="158" t="s">
        <v>353</v>
      </c>
      <c r="B36" s="160" t="s">
        <v>258</v>
      </c>
      <c r="C36" s="159"/>
      <c r="D36" s="159"/>
      <c r="E36" s="159"/>
      <c r="F36" s="159"/>
      <c r="G36" s="180">
        <f>G37+G41+G45+G49</f>
        <v>30000</v>
      </c>
    </row>
    <row r="37" spans="1:7" ht="15.75">
      <c r="A37" s="158" t="s">
        <v>185</v>
      </c>
      <c r="B37" s="160" t="s">
        <v>257</v>
      </c>
      <c r="C37" s="159" t="s">
        <v>214</v>
      </c>
      <c r="D37" s="159"/>
      <c r="E37" s="159"/>
      <c r="F37" s="159"/>
      <c r="G37" s="180">
        <f>G38</f>
        <v>5000</v>
      </c>
    </row>
    <row r="38" spans="1:7" ht="15.75">
      <c r="A38" s="158" t="s">
        <v>187</v>
      </c>
      <c r="B38" s="160" t="s">
        <v>257</v>
      </c>
      <c r="C38" s="159" t="s">
        <v>214</v>
      </c>
      <c r="D38" s="159">
        <v>13</v>
      </c>
      <c r="E38" s="159"/>
      <c r="F38" s="159"/>
      <c r="G38" s="180">
        <f>G39</f>
        <v>5000</v>
      </c>
    </row>
    <row r="39" spans="1:7" ht="25.5">
      <c r="A39" s="158" t="s">
        <v>186</v>
      </c>
      <c r="B39" s="160" t="s">
        <v>257</v>
      </c>
      <c r="C39" s="159" t="s">
        <v>215</v>
      </c>
      <c r="D39" s="159" t="s">
        <v>406</v>
      </c>
      <c r="E39" s="159" t="s">
        <v>115</v>
      </c>
      <c r="F39" s="159"/>
      <c r="G39" s="180">
        <f>G40</f>
        <v>5000</v>
      </c>
    </row>
    <row r="40" spans="1:7" ht="25.5">
      <c r="A40" s="158" t="s">
        <v>350</v>
      </c>
      <c r="B40" s="160" t="s">
        <v>257</v>
      </c>
      <c r="C40" s="159" t="s">
        <v>214</v>
      </c>
      <c r="D40" s="159">
        <v>13</v>
      </c>
      <c r="E40" s="159" t="s">
        <v>115</v>
      </c>
      <c r="F40" s="159" t="s">
        <v>27</v>
      </c>
      <c r="G40" s="170">
        <v>5000</v>
      </c>
    </row>
    <row r="41" spans="1:7" ht="15.75">
      <c r="A41" s="158" t="s">
        <v>354</v>
      </c>
      <c r="B41" s="160" t="s">
        <v>257</v>
      </c>
      <c r="C41" s="159" t="s">
        <v>217</v>
      </c>
      <c r="D41" s="159"/>
      <c r="E41" s="159"/>
      <c r="F41" s="159"/>
      <c r="G41" s="180">
        <f>G42</f>
        <v>15000</v>
      </c>
    </row>
    <row r="42" spans="1:7" ht="15.75">
      <c r="A42" s="158" t="s">
        <v>189</v>
      </c>
      <c r="B42" s="160" t="s">
        <v>257</v>
      </c>
      <c r="C42" s="159" t="s">
        <v>217</v>
      </c>
      <c r="D42" s="159" t="s">
        <v>89</v>
      </c>
      <c r="E42" s="159"/>
      <c r="F42" s="159"/>
      <c r="G42" s="180">
        <f>G43</f>
        <v>15000</v>
      </c>
    </row>
    <row r="43" spans="1:7" ht="25.5">
      <c r="A43" s="158" t="s">
        <v>186</v>
      </c>
      <c r="B43" s="160" t="s">
        <v>257</v>
      </c>
      <c r="C43" s="159" t="s">
        <v>217</v>
      </c>
      <c r="D43" s="159" t="s">
        <v>89</v>
      </c>
      <c r="E43" s="159" t="s">
        <v>115</v>
      </c>
      <c r="F43" s="159"/>
      <c r="G43" s="180">
        <f>G44</f>
        <v>15000</v>
      </c>
    </row>
    <row r="44" spans="1:7" ht="25.5">
      <c r="A44" s="158" t="s">
        <v>350</v>
      </c>
      <c r="B44" s="160" t="s">
        <v>257</v>
      </c>
      <c r="C44" s="159" t="s">
        <v>217</v>
      </c>
      <c r="D44" s="159" t="s">
        <v>89</v>
      </c>
      <c r="E44" s="159" t="s">
        <v>115</v>
      </c>
      <c r="F44" s="159" t="s">
        <v>27</v>
      </c>
      <c r="G44" s="170">
        <v>15000</v>
      </c>
    </row>
    <row r="45" spans="1:7" ht="15.75">
      <c r="A45" s="158" t="s">
        <v>355</v>
      </c>
      <c r="B45" s="160" t="s">
        <v>257</v>
      </c>
      <c r="C45" s="159" t="s">
        <v>219</v>
      </c>
      <c r="D45" s="159" t="s">
        <v>217</v>
      </c>
      <c r="E45" s="159"/>
      <c r="F45" s="159"/>
      <c r="G45" s="180">
        <f>G46</f>
        <v>5000</v>
      </c>
    </row>
    <row r="46" spans="1:7" ht="15.75">
      <c r="A46" s="158" t="s">
        <v>201</v>
      </c>
      <c r="B46" s="160" t="s">
        <v>257</v>
      </c>
      <c r="C46" s="159" t="s">
        <v>219</v>
      </c>
      <c r="D46" s="159" t="s">
        <v>217</v>
      </c>
      <c r="E46" s="159"/>
      <c r="F46" s="159"/>
      <c r="G46" s="180">
        <f>G47</f>
        <v>5000</v>
      </c>
    </row>
    <row r="47" spans="1:7" ht="25.5">
      <c r="A47" s="158" t="s">
        <v>186</v>
      </c>
      <c r="B47" s="160" t="s">
        <v>257</v>
      </c>
      <c r="C47" s="159" t="s">
        <v>219</v>
      </c>
      <c r="D47" s="159" t="s">
        <v>217</v>
      </c>
      <c r="E47" s="159" t="s">
        <v>115</v>
      </c>
      <c r="F47" s="159"/>
      <c r="G47" s="180">
        <f>G48</f>
        <v>5000</v>
      </c>
    </row>
    <row r="48" spans="1:7" ht="25.5">
      <c r="A48" s="158" t="s">
        <v>350</v>
      </c>
      <c r="B48" s="160" t="s">
        <v>257</v>
      </c>
      <c r="C48" s="159" t="s">
        <v>219</v>
      </c>
      <c r="D48" s="159" t="s">
        <v>217</v>
      </c>
      <c r="E48" s="159" t="s">
        <v>115</v>
      </c>
      <c r="F48" s="159" t="s">
        <v>27</v>
      </c>
      <c r="G48" s="170">
        <v>5000</v>
      </c>
    </row>
    <row r="49" spans="1:7" ht="15.75">
      <c r="A49" s="158" t="s">
        <v>352</v>
      </c>
      <c r="B49" s="160" t="s">
        <v>257</v>
      </c>
      <c r="C49" s="159" t="s">
        <v>220</v>
      </c>
      <c r="D49" s="159"/>
      <c r="E49" s="159"/>
      <c r="F49" s="159"/>
      <c r="G49" s="180">
        <f>G50</f>
        <v>5000</v>
      </c>
    </row>
    <row r="50" spans="1:7" ht="15.75">
      <c r="A50" s="158" t="s">
        <v>206</v>
      </c>
      <c r="B50" s="160" t="s">
        <v>257</v>
      </c>
      <c r="C50" s="159" t="s">
        <v>220</v>
      </c>
      <c r="D50" s="159" t="s">
        <v>220</v>
      </c>
      <c r="E50" s="159"/>
      <c r="F50" s="159"/>
      <c r="G50" s="180">
        <f>G51</f>
        <v>5000</v>
      </c>
    </row>
    <row r="51" spans="1:7" ht="25.5">
      <c r="A51" s="158" t="s">
        <v>186</v>
      </c>
      <c r="B51" s="160" t="s">
        <v>257</v>
      </c>
      <c r="C51" s="159" t="s">
        <v>220</v>
      </c>
      <c r="D51" s="159" t="s">
        <v>220</v>
      </c>
      <c r="E51" s="159" t="s">
        <v>115</v>
      </c>
      <c r="F51" s="159"/>
      <c r="G51" s="180">
        <f>G52</f>
        <v>5000</v>
      </c>
    </row>
    <row r="52" spans="1:7" ht="25.5">
      <c r="A52" s="158" t="s">
        <v>350</v>
      </c>
      <c r="B52" s="160" t="s">
        <v>257</v>
      </c>
      <c r="C52" s="159" t="s">
        <v>220</v>
      </c>
      <c r="D52" s="159" t="s">
        <v>220</v>
      </c>
      <c r="E52" s="159" t="s">
        <v>115</v>
      </c>
      <c r="F52" s="159" t="s">
        <v>27</v>
      </c>
      <c r="G52" s="170">
        <v>5000</v>
      </c>
    </row>
    <row r="53" spans="1:7" ht="43.5">
      <c r="A53" s="154" t="s">
        <v>602</v>
      </c>
      <c r="B53" s="152" t="s">
        <v>267</v>
      </c>
      <c r="C53" s="155"/>
      <c r="D53" s="155"/>
      <c r="E53" s="155"/>
      <c r="F53" s="155"/>
      <c r="G53" s="177">
        <f>G54</f>
        <v>25000</v>
      </c>
    </row>
    <row r="54" spans="1:7" ht="25.5">
      <c r="A54" s="163" t="s">
        <v>233</v>
      </c>
      <c r="B54" s="160" t="s">
        <v>265</v>
      </c>
      <c r="C54" s="159"/>
      <c r="D54" s="159"/>
      <c r="E54" s="159"/>
      <c r="F54" s="159"/>
      <c r="G54" s="180">
        <f>G55+G59</f>
        <v>25000</v>
      </c>
    </row>
    <row r="55" spans="1:7" ht="15.75">
      <c r="A55" s="163" t="s">
        <v>191</v>
      </c>
      <c r="B55" s="160" t="s">
        <v>263</v>
      </c>
      <c r="C55" s="159" t="s">
        <v>218</v>
      </c>
      <c r="D55" s="159"/>
      <c r="E55" s="159"/>
      <c r="F55" s="159"/>
      <c r="G55" s="180">
        <f>G56</f>
        <v>25000</v>
      </c>
    </row>
    <row r="56" spans="1:7" ht="15.75">
      <c r="A56" s="163" t="s">
        <v>194</v>
      </c>
      <c r="B56" s="160" t="s">
        <v>263</v>
      </c>
      <c r="C56" s="159" t="s">
        <v>218</v>
      </c>
      <c r="D56" s="159">
        <v>12</v>
      </c>
      <c r="E56" s="159"/>
      <c r="F56" s="159"/>
      <c r="G56" s="180">
        <f>G57</f>
        <v>25000</v>
      </c>
    </row>
    <row r="57" spans="1:7" ht="25.5">
      <c r="A57" s="158" t="s">
        <v>186</v>
      </c>
      <c r="B57" s="160" t="s">
        <v>263</v>
      </c>
      <c r="C57" s="159" t="s">
        <v>218</v>
      </c>
      <c r="D57" s="159">
        <v>11</v>
      </c>
      <c r="E57" s="159" t="s">
        <v>115</v>
      </c>
      <c r="F57" s="159"/>
      <c r="G57" s="180">
        <f>G58</f>
        <v>25000</v>
      </c>
    </row>
    <row r="58" spans="1:7" ht="25.5">
      <c r="A58" s="158" t="s">
        <v>350</v>
      </c>
      <c r="B58" s="160" t="s">
        <v>263</v>
      </c>
      <c r="C58" s="159" t="s">
        <v>218</v>
      </c>
      <c r="D58" s="159">
        <v>12</v>
      </c>
      <c r="E58" s="159" t="s">
        <v>115</v>
      </c>
      <c r="F58" s="159" t="s">
        <v>27</v>
      </c>
      <c r="G58" s="170">
        <v>25000</v>
      </c>
    </row>
    <row r="59" spans="1:7" ht="15.75" hidden="1">
      <c r="A59" s="163" t="s">
        <v>355</v>
      </c>
      <c r="B59" s="160" t="s">
        <v>263</v>
      </c>
      <c r="C59" s="159" t="s">
        <v>219</v>
      </c>
      <c r="D59" s="159"/>
      <c r="E59" s="159"/>
      <c r="F59" s="159"/>
      <c r="G59" s="180">
        <f>G60</f>
        <v>0</v>
      </c>
    </row>
    <row r="60" spans="1:7" ht="15.75" hidden="1">
      <c r="A60" s="163" t="s">
        <v>199</v>
      </c>
      <c r="B60" s="160" t="s">
        <v>263</v>
      </c>
      <c r="C60" s="159" t="s">
        <v>219</v>
      </c>
      <c r="D60" s="159" t="s">
        <v>216</v>
      </c>
      <c r="E60" s="159"/>
      <c r="F60" s="159"/>
      <c r="G60" s="180">
        <f>G62</f>
        <v>0</v>
      </c>
    </row>
    <row r="61" spans="1:7" ht="25.5" hidden="1">
      <c r="A61" s="158" t="s">
        <v>186</v>
      </c>
      <c r="B61" s="160" t="s">
        <v>263</v>
      </c>
      <c r="C61" s="159" t="s">
        <v>219</v>
      </c>
      <c r="D61" s="159" t="s">
        <v>216</v>
      </c>
      <c r="E61" s="159" t="s">
        <v>115</v>
      </c>
      <c r="F61" s="159"/>
      <c r="G61" s="180">
        <f>G62</f>
        <v>0</v>
      </c>
    </row>
    <row r="62" spans="1:7" ht="25.5" hidden="1">
      <c r="A62" s="156" t="s">
        <v>105</v>
      </c>
      <c r="B62" s="160" t="s">
        <v>263</v>
      </c>
      <c r="C62" s="159" t="s">
        <v>219</v>
      </c>
      <c r="D62" s="159" t="s">
        <v>216</v>
      </c>
      <c r="E62" s="159" t="s">
        <v>115</v>
      </c>
      <c r="F62" s="159" t="s">
        <v>27</v>
      </c>
      <c r="G62" s="170">
        <v>0</v>
      </c>
    </row>
    <row r="63" spans="1:7" ht="29.25">
      <c r="A63" s="154" t="s">
        <v>622</v>
      </c>
      <c r="B63" s="152" t="s">
        <v>268</v>
      </c>
      <c r="C63" s="155"/>
      <c r="D63" s="155"/>
      <c r="E63" s="155"/>
      <c r="F63" s="155"/>
      <c r="G63" s="177">
        <f>G64</f>
        <v>50000</v>
      </c>
    </row>
    <row r="64" spans="1:7" ht="25.5">
      <c r="A64" s="158" t="s">
        <v>356</v>
      </c>
      <c r="B64" s="160" t="s">
        <v>269</v>
      </c>
      <c r="C64" s="159"/>
      <c r="D64" s="159"/>
      <c r="E64" s="159"/>
      <c r="F64" s="159"/>
      <c r="G64" s="180">
        <f>G65</f>
        <v>50000</v>
      </c>
    </row>
    <row r="65" spans="1:7" ht="15.75">
      <c r="A65" s="158" t="s">
        <v>355</v>
      </c>
      <c r="B65" s="160" t="s">
        <v>486</v>
      </c>
      <c r="C65" s="159" t="s">
        <v>219</v>
      </c>
      <c r="D65" s="159"/>
      <c r="E65" s="159"/>
      <c r="F65" s="159"/>
      <c r="G65" s="180">
        <f>G66</f>
        <v>50000</v>
      </c>
    </row>
    <row r="66" spans="1:7" ht="15.75">
      <c r="A66" s="158" t="s">
        <v>201</v>
      </c>
      <c r="B66" s="160" t="s">
        <v>486</v>
      </c>
      <c r="C66" s="159" t="s">
        <v>219</v>
      </c>
      <c r="D66" s="159" t="s">
        <v>217</v>
      </c>
      <c r="E66" s="159"/>
      <c r="F66" s="159"/>
      <c r="G66" s="180">
        <f>G67</f>
        <v>50000</v>
      </c>
    </row>
    <row r="67" spans="1:7" ht="25.5">
      <c r="A67" s="158" t="s">
        <v>186</v>
      </c>
      <c r="B67" s="160" t="s">
        <v>486</v>
      </c>
      <c r="C67" s="159" t="s">
        <v>219</v>
      </c>
      <c r="D67" s="159" t="s">
        <v>217</v>
      </c>
      <c r="E67" s="159" t="s">
        <v>115</v>
      </c>
      <c r="F67" s="159"/>
      <c r="G67" s="180">
        <f>G68</f>
        <v>50000</v>
      </c>
    </row>
    <row r="68" spans="1:7" ht="25.5">
      <c r="A68" s="158" t="s">
        <v>350</v>
      </c>
      <c r="B68" s="160" t="s">
        <v>486</v>
      </c>
      <c r="C68" s="159" t="s">
        <v>219</v>
      </c>
      <c r="D68" s="159" t="s">
        <v>217</v>
      </c>
      <c r="E68" s="159" t="s">
        <v>115</v>
      </c>
      <c r="F68" s="159" t="s">
        <v>27</v>
      </c>
      <c r="G68" s="170">
        <v>50000</v>
      </c>
    </row>
    <row r="69" spans="1:7" ht="42.75">
      <c r="A69" s="261" t="s">
        <v>601</v>
      </c>
      <c r="B69" s="157" t="s">
        <v>476</v>
      </c>
      <c r="C69" s="157"/>
      <c r="D69" s="155"/>
      <c r="E69" s="155"/>
      <c r="F69" s="155"/>
      <c r="G69" s="177">
        <f>G70</f>
        <v>3000</v>
      </c>
    </row>
    <row r="70" spans="1:7" ht="38.25">
      <c r="A70" s="158" t="s">
        <v>141</v>
      </c>
      <c r="B70" s="159" t="s">
        <v>474</v>
      </c>
      <c r="C70" s="159"/>
      <c r="D70" s="159"/>
      <c r="E70" s="159"/>
      <c r="F70" s="159"/>
      <c r="G70" s="180">
        <f>G71</f>
        <v>3000</v>
      </c>
    </row>
    <row r="71" spans="1:7" ht="15.75">
      <c r="A71" s="163" t="s">
        <v>191</v>
      </c>
      <c r="B71" s="159" t="s">
        <v>475</v>
      </c>
      <c r="C71" s="159" t="s">
        <v>218</v>
      </c>
      <c r="D71" s="159"/>
      <c r="E71" s="159"/>
      <c r="F71" s="159"/>
      <c r="G71" s="180">
        <f>G72</f>
        <v>3000</v>
      </c>
    </row>
    <row r="72" spans="1:7" ht="15.75">
      <c r="A72" s="163" t="s">
        <v>194</v>
      </c>
      <c r="B72" s="159" t="s">
        <v>475</v>
      </c>
      <c r="C72" s="159" t="s">
        <v>218</v>
      </c>
      <c r="D72" s="159" t="s">
        <v>408</v>
      </c>
      <c r="E72" s="159"/>
      <c r="F72" s="159"/>
      <c r="G72" s="180">
        <f>G73</f>
        <v>3000</v>
      </c>
    </row>
    <row r="73" spans="1:7" ht="25.5">
      <c r="A73" s="158" t="s">
        <v>186</v>
      </c>
      <c r="B73" s="159" t="s">
        <v>475</v>
      </c>
      <c r="C73" s="159" t="s">
        <v>218</v>
      </c>
      <c r="D73" s="159" t="s">
        <v>408</v>
      </c>
      <c r="E73" s="159" t="s">
        <v>115</v>
      </c>
      <c r="F73" s="159"/>
      <c r="G73" s="180">
        <f>G74</f>
        <v>3000</v>
      </c>
    </row>
    <row r="74" spans="1:7" ht="25.5">
      <c r="A74" s="158" t="s">
        <v>350</v>
      </c>
      <c r="B74" s="159" t="s">
        <v>475</v>
      </c>
      <c r="C74" s="159" t="s">
        <v>218</v>
      </c>
      <c r="D74" s="159" t="s">
        <v>408</v>
      </c>
      <c r="E74" s="159" t="s">
        <v>115</v>
      </c>
      <c r="F74" s="159" t="s">
        <v>27</v>
      </c>
      <c r="G74" s="170">
        <v>3000</v>
      </c>
    </row>
    <row r="75" spans="1:7" ht="15" customHeight="1">
      <c r="A75" s="158" t="s">
        <v>101</v>
      </c>
      <c r="B75" s="179" t="s">
        <v>535</v>
      </c>
      <c r="C75" s="159" t="s">
        <v>219</v>
      </c>
      <c r="D75" s="159" t="s">
        <v>216</v>
      </c>
      <c r="E75" s="159" t="s">
        <v>102</v>
      </c>
      <c r="F75" s="159"/>
      <c r="G75" s="180">
        <f>G76</f>
        <v>0</v>
      </c>
    </row>
    <row r="76" spans="1:7" ht="38.25">
      <c r="A76" s="158" t="s">
        <v>90</v>
      </c>
      <c r="B76" s="179" t="s">
        <v>535</v>
      </c>
      <c r="C76" s="159" t="s">
        <v>219</v>
      </c>
      <c r="D76" s="159" t="s">
        <v>216</v>
      </c>
      <c r="E76" s="159" t="s">
        <v>91</v>
      </c>
      <c r="F76" s="159"/>
      <c r="G76" s="180">
        <f>G77</f>
        <v>0</v>
      </c>
    </row>
    <row r="77" spans="1:7" ht="25.5">
      <c r="A77" s="158" t="s">
        <v>350</v>
      </c>
      <c r="B77" s="179" t="s">
        <v>535</v>
      </c>
      <c r="C77" s="159" t="s">
        <v>219</v>
      </c>
      <c r="D77" s="159" t="s">
        <v>216</v>
      </c>
      <c r="E77" s="159" t="s">
        <v>91</v>
      </c>
      <c r="F77" s="159" t="s">
        <v>27</v>
      </c>
      <c r="G77" s="170">
        <v>0</v>
      </c>
    </row>
    <row r="78" spans="1:7" ht="15.75">
      <c r="A78" s="250" t="s">
        <v>613</v>
      </c>
      <c r="B78" s="179" t="s">
        <v>585</v>
      </c>
      <c r="C78" s="159" t="s">
        <v>219</v>
      </c>
      <c r="D78" s="159" t="s">
        <v>216</v>
      </c>
      <c r="E78" s="159"/>
      <c r="F78" s="159"/>
      <c r="G78" s="180">
        <f>G79</f>
        <v>0</v>
      </c>
    </row>
    <row r="79" spans="1:7" ht="25.5">
      <c r="A79" s="158" t="s">
        <v>642</v>
      </c>
      <c r="B79" s="179" t="s">
        <v>585</v>
      </c>
      <c r="C79" s="159" t="s">
        <v>219</v>
      </c>
      <c r="D79" s="159" t="s">
        <v>216</v>
      </c>
      <c r="E79" s="159" t="s">
        <v>639</v>
      </c>
      <c r="F79" s="159"/>
      <c r="G79" s="180">
        <f>G80</f>
        <v>0</v>
      </c>
    </row>
    <row r="80" spans="1:7" ht="15.75">
      <c r="A80" s="158" t="s">
        <v>128</v>
      </c>
      <c r="B80" s="179" t="s">
        <v>585</v>
      </c>
      <c r="C80" s="159" t="s">
        <v>219</v>
      </c>
      <c r="D80" s="159" t="s">
        <v>216</v>
      </c>
      <c r="E80" s="159" t="s">
        <v>121</v>
      </c>
      <c r="F80" s="159"/>
      <c r="G80" s="180">
        <f>G81</f>
        <v>0</v>
      </c>
    </row>
    <row r="81" spans="1:7" ht="25.5" hidden="1">
      <c r="A81" s="158" t="s">
        <v>350</v>
      </c>
      <c r="B81" s="179" t="s">
        <v>585</v>
      </c>
      <c r="C81" s="159" t="s">
        <v>219</v>
      </c>
      <c r="D81" s="159" t="s">
        <v>216</v>
      </c>
      <c r="E81" s="159" t="s">
        <v>121</v>
      </c>
      <c r="F81" s="159" t="s">
        <v>27</v>
      </c>
      <c r="G81" s="170">
        <v>0</v>
      </c>
    </row>
    <row r="82" spans="1:7" ht="15.75" hidden="1">
      <c r="A82" s="128" t="s">
        <v>587</v>
      </c>
      <c r="B82" s="179" t="s">
        <v>586</v>
      </c>
      <c r="C82" s="159" t="s">
        <v>219</v>
      </c>
      <c r="D82" s="159" t="s">
        <v>216</v>
      </c>
      <c r="E82" s="159"/>
      <c r="F82" s="159"/>
      <c r="G82" s="180">
        <f>G83</f>
        <v>0</v>
      </c>
    </row>
    <row r="83" spans="1:7" ht="25.5" hidden="1">
      <c r="A83" s="158" t="s">
        <v>642</v>
      </c>
      <c r="B83" s="179" t="s">
        <v>586</v>
      </c>
      <c r="C83" s="159" t="s">
        <v>219</v>
      </c>
      <c r="D83" s="159" t="s">
        <v>216</v>
      </c>
      <c r="E83" s="159" t="s">
        <v>639</v>
      </c>
      <c r="F83" s="159"/>
      <c r="G83" s="180">
        <f>G84</f>
        <v>0</v>
      </c>
    </row>
    <row r="84" spans="1:7" ht="15.75" hidden="1">
      <c r="A84" s="158" t="s">
        <v>128</v>
      </c>
      <c r="B84" s="179" t="s">
        <v>586</v>
      </c>
      <c r="C84" s="159" t="s">
        <v>219</v>
      </c>
      <c r="D84" s="159" t="s">
        <v>216</v>
      </c>
      <c r="E84" s="159" t="s">
        <v>121</v>
      </c>
      <c r="F84" s="159"/>
      <c r="G84" s="180">
        <f>G85</f>
        <v>0</v>
      </c>
    </row>
    <row r="85" spans="1:7" ht="25.5" hidden="1">
      <c r="A85" s="158" t="s">
        <v>350</v>
      </c>
      <c r="B85" s="179" t="s">
        <v>586</v>
      </c>
      <c r="C85" s="159" t="s">
        <v>219</v>
      </c>
      <c r="D85" s="159" t="s">
        <v>216</v>
      </c>
      <c r="E85" s="159" t="s">
        <v>121</v>
      </c>
      <c r="F85" s="159" t="s">
        <v>27</v>
      </c>
      <c r="G85" s="170">
        <v>0</v>
      </c>
    </row>
    <row r="86" spans="1:7" ht="25.5" hidden="1">
      <c r="A86" s="158" t="s">
        <v>647</v>
      </c>
      <c r="B86" s="179" t="s">
        <v>646</v>
      </c>
      <c r="C86" s="159" t="s">
        <v>219</v>
      </c>
      <c r="D86" s="159" t="s">
        <v>216</v>
      </c>
      <c r="E86" s="159"/>
      <c r="F86" s="159"/>
      <c r="G86" s="180">
        <f>G87</f>
        <v>0</v>
      </c>
    </row>
    <row r="87" spans="1:7" ht="25.5" hidden="1">
      <c r="A87" s="158" t="s">
        <v>186</v>
      </c>
      <c r="B87" s="179" t="s">
        <v>646</v>
      </c>
      <c r="C87" s="159" t="s">
        <v>219</v>
      </c>
      <c r="D87" s="159" t="s">
        <v>216</v>
      </c>
      <c r="E87" s="159" t="s">
        <v>115</v>
      </c>
      <c r="F87" s="159"/>
      <c r="G87" s="180">
        <f>G88</f>
        <v>0</v>
      </c>
    </row>
    <row r="88" spans="1:7" ht="25.5" hidden="1">
      <c r="A88" s="158" t="s">
        <v>350</v>
      </c>
      <c r="B88" s="179" t="s">
        <v>646</v>
      </c>
      <c r="C88" s="159" t="s">
        <v>219</v>
      </c>
      <c r="D88" s="159" t="s">
        <v>216</v>
      </c>
      <c r="E88" s="159" t="s">
        <v>115</v>
      </c>
      <c r="F88" s="159" t="s">
        <v>27</v>
      </c>
      <c r="G88" s="170">
        <v>0</v>
      </c>
    </row>
    <row r="89" spans="1:7" ht="43.5" hidden="1">
      <c r="A89" s="154" t="s">
        <v>599</v>
      </c>
      <c r="B89" s="152" t="s">
        <v>136</v>
      </c>
      <c r="C89" s="157"/>
      <c r="D89" s="157"/>
      <c r="E89" s="157"/>
      <c r="F89" s="157"/>
      <c r="G89" s="177">
        <f>G90</f>
        <v>1000</v>
      </c>
    </row>
    <row r="90" spans="1:7" ht="38.25" hidden="1">
      <c r="A90" s="163" t="s">
        <v>133</v>
      </c>
      <c r="B90" s="160" t="s">
        <v>134</v>
      </c>
      <c r="C90" s="159"/>
      <c r="D90" s="159"/>
      <c r="E90" s="159"/>
      <c r="F90" s="159"/>
      <c r="G90" s="180">
        <f>G91</f>
        <v>1000</v>
      </c>
    </row>
    <row r="91" spans="1:7" ht="15.75" hidden="1">
      <c r="A91" s="163" t="s">
        <v>354</v>
      </c>
      <c r="B91" s="160" t="s">
        <v>135</v>
      </c>
      <c r="C91" s="159" t="s">
        <v>217</v>
      </c>
      <c r="D91" s="159"/>
      <c r="E91" s="159"/>
      <c r="F91" s="159"/>
      <c r="G91" s="180">
        <f>G92</f>
        <v>1000</v>
      </c>
    </row>
    <row r="92" spans="1:7" ht="15.75" hidden="1">
      <c r="A92" s="163" t="s">
        <v>190</v>
      </c>
      <c r="B92" s="160" t="s">
        <v>135</v>
      </c>
      <c r="C92" s="159" t="s">
        <v>217</v>
      </c>
      <c r="D92" s="159" t="s">
        <v>407</v>
      </c>
      <c r="E92" s="159"/>
      <c r="F92" s="159"/>
      <c r="G92" s="180">
        <f>G93</f>
        <v>1000</v>
      </c>
    </row>
    <row r="93" spans="1:7" ht="25.5" hidden="1">
      <c r="A93" s="158" t="s">
        <v>186</v>
      </c>
      <c r="B93" s="160" t="s">
        <v>135</v>
      </c>
      <c r="C93" s="159" t="s">
        <v>217</v>
      </c>
      <c r="D93" s="159" t="s">
        <v>407</v>
      </c>
      <c r="E93" s="159" t="s">
        <v>115</v>
      </c>
      <c r="F93" s="159"/>
      <c r="G93" s="180">
        <f>G94</f>
        <v>1000</v>
      </c>
    </row>
    <row r="94" spans="1:7" ht="25.5" hidden="1">
      <c r="A94" s="158" t="s">
        <v>350</v>
      </c>
      <c r="B94" s="160" t="s">
        <v>135</v>
      </c>
      <c r="C94" s="159" t="s">
        <v>217</v>
      </c>
      <c r="D94" s="159" t="s">
        <v>407</v>
      </c>
      <c r="E94" s="159" t="s">
        <v>115</v>
      </c>
      <c r="F94" s="159" t="s">
        <v>27</v>
      </c>
      <c r="G94" s="170">
        <v>1000</v>
      </c>
    </row>
    <row r="95" spans="1:7" ht="43.5">
      <c r="A95" s="154" t="s">
        <v>599</v>
      </c>
      <c r="B95" s="152" t="s">
        <v>136</v>
      </c>
      <c r="C95" s="157"/>
      <c r="D95" s="157"/>
      <c r="E95" s="157"/>
      <c r="F95" s="157"/>
      <c r="G95" s="177">
        <f>G96</f>
        <v>1000</v>
      </c>
    </row>
    <row r="96" spans="1:7" ht="38.25">
      <c r="A96" s="163" t="s">
        <v>133</v>
      </c>
      <c r="B96" s="160" t="s">
        <v>134</v>
      </c>
      <c r="C96" s="159"/>
      <c r="D96" s="159"/>
      <c r="E96" s="159"/>
      <c r="F96" s="159"/>
      <c r="G96" s="180">
        <f>G97</f>
        <v>1000</v>
      </c>
    </row>
    <row r="97" spans="1:7" ht="15.75">
      <c r="A97" s="163" t="s">
        <v>354</v>
      </c>
      <c r="B97" s="160" t="s">
        <v>135</v>
      </c>
      <c r="C97" s="159" t="s">
        <v>217</v>
      </c>
      <c r="D97" s="159"/>
      <c r="E97" s="159"/>
      <c r="F97" s="159"/>
      <c r="G97" s="180">
        <f>G98</f>
        <v>1000</v>
      </c>
    </row>
    <row r="98" spans="1:7" ht="15.75">
      <c r="A98" s="163" t="s">
        <v>190</v>
      </c>
      <c r="B98" s="160" t="s">
        <v>135</v>
      </c>
      <c r="C98" s="159" t="s">
        <v>217</v>
      </c>
      <c r="D98" s="159" t="s">
        <v>407</v>
      </c>
      <c r="E98" s="159"/>
      <c r="F98" s="159"/>
      <c r="G98" s="180">
        <f>G99</f>
        <v>1000</v>
      </c>
    </row>
    <row r="99" spans="1:7" ht="25.5">
      <c r="A99" s="158" t="s">
        <v>186</v>
      </c>
      <c r="B99" s="160" t="s">
        <v>135</v>
      </c>
      <c r="C99" s="159" t="s">
        <v>217</v>
      </c>
      <c r="D99" s="159" t="s">
        <v>407</v>
      </c>
      <c r="E99" s="159" t="s">
        <v>115</v>
      </c>
      <c r="F99" s="159"/>
      <c r="G99" s="180">
        <f>G100</f>
        <v>1000</v>
      </c>
    </row>
    <row r="100" spans="1:7" ht="25.5">
      <c r="A100" s="158" t="s">
        <v>350</v>
      </c>
      <c r="B100" s="160" t="s">
        <v>135</v>
      </c>
      <c r="C100" s="159" t="s">
        <v>217</v>
      </c>
      <c r="D100" s="159" t="s">
        <v>407</v>
      </c>
      <c r="E100" s="159" t="s">
        <v>115</v>
      </c>
      <c r="F100" s="159" t="s">
        <v>27</v>
      </c>
      <c r="G100" s="170">
        <v>1000</v>
      </c>
    </row>
    <row r="101" spans="1:7" ht="28.5">
      <c r="A101" s="172" t="s">
        <v>667</v>
      </c>
      <c r="B101" s="157" t="s">
        <v>477</v>
      </c>
      <c r="C101" s="175" t="s">
        <v>218</v>
      </c>
      <c r="D101" s="175" t="s">
        <v>222</v>
      </c>
      <c r="E101" s="155"/>
      <c r="F101" s="155"/>
      <c r="G101" s="177">
        <f>G102</f>
        <v>500000</v>
      </c>
    </row>
    <row r="102" spans="1:7" ht="15.75">
      <c r="A102" s="156" t="s">
        <v>367</v>
      </c>
      <c r="B102" s="159" t="s">
        <v>140</v>
      </c>
      <c r="C102" s="159" t="s">
        <v>218</v>
      </c>
      <c r="D102" s="159" t="s">
        <v>222</v>
      </c>
      <c r="E102" s="159"/>
      <c r="F102" s="159"/>
      <c r="G102" s="180">
        <f>G103</f>
        <v>500000</v>
      </c>
    </row>
    <row r="103" spans="1:7" ht="25.5">
      <c r="A103" s="156" t="s">
        <v>368</v>
      </c>
      <c r="B103" s="159" t="s">
        <v>139</v>
      </c>
      <c r="C103" s="159" t="s">
        <v>218</v>
      </c>
      <c r="D103" s="159" t="s">
        <v>222</v>
      </c>
      <c r="E103" s="159"/>
      <c r="F103" s="159"/>
      <c r="G103" s="180">
        <f>G104</f>
        <v>500000</v>
      </c>
    </row>
    <row r="104" spans="1:7" ht="25.5">
      <c r="A104" s="156" t="s">
        <v>369</v>
      </c>
      <c r="B104" s="159" t="s">
        <v>139</v>
      </c>
      <c r="C104" s="159" t="s">
        <v>218</v>
      </c>
      <c r="D104" s="159" t="s">
        <v>222</v>
      </c>
      <c r="E104" s="159"/>
      <c r="F104" s="159"/>
      <c r="G104" s="180">
        <f>G105</f>
        <v>500000</v>
      </c>
    </row>
    <row r="105" spans="1:7" ht="25.5">
      <c r="A105" s="158" t="s">
        <v>186</v>
      </c>
      <c r="B105" s="159" t="s">
        <v>139</v>
      </c>
      <c r="C105" s="159" t="s">
        <v>218</v>
      </c>
      <c r="D105" s="159" t="s">
        <v>222</v>
      </c>
      <c r="E105" s="159" t="s">
        <v>115</v>
      </c>
      <c r="F105" s="159"/>
      <c r="G105" s="180">
        <f>G106</f>
        <v>500000</v>
      </c>
    </row>
    <row r="106" spans="1:7" ht="25.5">
      <c r="A106" s="158" t="s">
        <v>350</v>
      </c>
      <c r="B106" s="159" t="s">
        <v>139</v>
      </c>
      <c r="C106" s="159" t="s">
        <v>218</v>
      </c>
      <c r="D106" s="159" t="s">
        <v>222</v>
      </c>
      <c r="E106" s="159" t="s">
        <v>115</v>
      </c>
      <c r="F106" s="159" t="s">
        <v>27</v>
      </c>
      <c r="G106" s="170">
        <v>500000</v>
      </c>
    </row>
    <row r="107" spans="1:7" ht="39" customHeight="1">
      <c r="A107" s="171" t="s">
        <v>671</v>
      </c>
      <c r="B107" s="174" t="s">
        <v>627</v>
      </c>
      <c r="C107" s="175"/>
      <c r="D107" s="175"/>
      <c r="E107" s="175"/>
      <c r="F107" s="175"/>
      <c r="G107" s="176">
        <f>G108</f>
        <v>326971.9</v>
      </c>
    </row>
    <row r="108" spans="1:7" ht="25.5">
      <c r="A108" s="252" t="s">
        <v>672</v>
      </c>
      <c r="B108" s="160" t="s">
        <v>629</v>
      </c>
      <c r="C108" s="159"/>
      <c r="D108" s="159"/>
      <c r="E108" s="159"/>
      <c r="F108" s="159"/>
      <c r="G108" s="245">
        <f>G109</f>
        <v>326971.9</v>
      </c>
    </row>
    <row r="109" spans="1:7" ht="15">
      <c r="A109" s="158" t="s">
        <v>185</v>
      </c>
      <c r="B109" s="160" t="s">
        <v>628</v>
      </c>
      <c r="C109" s="159"/>
      <c r="D109" s="159"/>
      <c r="E109" s="159"/>
      <c r="F109" s="159"/>
      <c r="G109" s="245">
        <f>G110</f>
        <v>326971.9</v>
      </c>
    </row>
    <row r="110" spans="1:7" ht="15">
      <c r="A110" s="252" t="s">
        <v>111</v>
      </c>
      <c r="B110" s="160" t="s">
        <v>628</v>
      </c>
      <c r="C110" s="159" t="s">
        <v>214</v>
      </c>
      <c r="D110" s="159" t="s">
        <v>406</v>
      </c>
      <c r="E110" s="159" t="s">
        <v>114</v>
      </c>
      <c r="F110" s="159"/>
      <c r="G110" s="245">
        <f>G111</f>
        <v>326971.9</v>
      </c>
    </row>
    <row r="111" spans="1:7" ht="25.5">
      <c r="A111" s="253" t="s">
        <v>186</v>
      </c>
      <c r="B111" s="160" t="s">
        <v>628</v>
      </c>
      <c r="C111" s="159" t="s">
        <v>214</v>
      </c>
      <c r="D111" s="159" t="s">
        <v>406</v>
      </c>
      <c r="E111" s="159" t="s">
        <v>115</v>
      </c>
      <c r="F111" s="159"/>
      <c r="G111" s="245">
        <f>G112</f>
        <v>326971.9</v>
      </c>
    </row>
    <row r="112" spans="1:7" ht="25.5">
      <c r="A112" s="158" t="s">
        <v>350</v>
      </c>
      <c r="B112" s="160" t="s">
        <v>628</v>
      </c>
      <c r="C112" s="159" t="s">
        <v>214</v>
      </c>
      <c r="D112" s="159" t="s">
        <v>406</v>
      </c>
      <c r="E112" s="159" t="s">
        <v>115</v>
      </c>
      <c r="F112" s="159" t="s">
        <v>27</v>
      </c>
      <c r="G112" s="254">
        <v>326971.9</v>
      </c>
    </row>
    <row r="113" spans="1:7" ht="28.5" customHeight="1">
      <c r="A113" s="171" t="s">
        <v>623</v>
      </c>
      <c r="B113" s="174" t="s">
        <v>479</v>
      </c>
      <c r="C113" s="175"/>
      <c r="D113" s="175"/>
      <c r="E113" s="175"/>
      <c r="F113" s="175"/>
      <c r="G113" s="176">
        <f>G114</f>
        <v>10000</v>
      </c>
    </row>
    <row r="114" spans="1:7" ht="25.5">
      <c r="A114" s="158" t="s">
        <v>484</v>
      </c>
      <c r="B114" s="160" t="s">
        <v>480</v>
      </c>
      <c r="C114" s="159"/>
      <c r="D114" s="159"/>
      <c r="E114" s="159"/>
      <c r="F114" s="159"/>
      <c r="G114" s="180">
        <f>G116</f>
        <v>10000</v>
      </c>
    </row>
    <row r="115" spans="1:7" ht="15.75">
      <c r="A115" s="158" t="s">
        <v>185</v>
      </c>
      <c r="B115" s="160" t="s">
        <v>481</v>
      </c>
      <c r="C115" s="159" t="s">
        <v>214</v>
      </c>
      <c r="D115" s="159"/>
      <c r="E115" s="159"/>
      <c r="F115" s="159"/>
      <c r="G115" s="180">
        <f>G116</f>
        <v>10000</v>
      </c>
    </row>
    <row r="116" spans="1:7" ht="15.75">
      <c r="A116" s="158" t="s">
        <v>187</v>
      </c>
      <c r="B116" s="160" t="s">
        <v>481</v>
      </c>
      <c r="C116" s="159" t="s">
        <v>214</v>
      </c>
      <c r="D116" s="159" t="s">
        <v>406</v>
      </c>
      <c r="E116" s="159"/>
      <c r="F116" s="159"/>
      <c r="G116" s="180">
        <f>G117</f>
        <v>10000</v>
      </c>
    </row>
    <row r="117" spans="1:7" ht="25.5">
      <c r="A117" s="158" t="s">
        <v>186</v>
      </c>
      <c r="B117" s="160" t="s">
        <v>481</v>
      </c>
      <c r="C117" s="159" t="s">
        <v>214</v>
      </c>
      <c r="D117" s="159" t="s">
        <v>406</v>
      </c>
      <c r="E117" s="159" t="s">
        <v>115</v>
      </c>
      <c r="F117" s="159"/>
      <c r="G117" s="180">
        <f>G118</f>
        <v>10000</v>
      </c>
    </row>
    <row r="118" spans="1:7" ht="25.5">
      <c r="A118" s="158" t="s">
        <v>350</v>
      </c>
      <c r="B118" s="160" t="s">
        <v>481</v>
      </c>
      <c r="C118" s="159" t="s">
        <v>214</v>
      </c>
      <c r="D118" s="159" t="s">
        <v>406</v>
      </c>
      <c r="E118" s="159" t="s">
        <v>115</v>
      </c>
      <c r="F118" s="159" t="s">
        <v>27</v>
      </c>
      <c r="G118" s="170">
        <v>10000</v>
      </c>
    </row>
    <row r="119" spans="1:7" ht="42.75">
      <c r="A119" s="262" t="s">
        <v>665</v>
      </c>
      <c r="B119" s="247" t="s">
        <v>657</v>
      </c>
      <c r="C119" s="248"/>
      <c r="D119" s="248"/>
      <c r="E119" s="248"/>
      <c r="F119" s="248"/>
      <c r="G119" s="251">
        <f>G120+G128+G136+G144</f>
        <v>88115728.05</v>
      </c>
    </row>
    <row r="120" spans="1:7" ht="25.5">
      <c r="A120" s="252" t="s">
        <v>723</v>
      </c>
      <c r="B120" s="255" t="s">
        <v>722</v>
      </c>
      <c r="C120" s="159"/>
      <c r="D120" s="159"/>
      <c r="E120" s="159"/>
      <c r="F120" s="159"/>
      <c r="G120" s="180">
        <f>G121</f>
        <v>87323702.68</v>
      </c>
    </row>
    <row r="121" spans="1:7" ht="15.75">
      <c r="A121" s="158" t="s">
        <v>355</v>
      </c>
      <c r="B121" s="255" t="s">
        <v>722</v>
      </c>
      <c r="C121" s="159" t="s">
        <v>219</v>
      </c>
      <c r="D121" s="159"/>
      <c r="E121" s="159"/>
      <c r="F121" s="159"/>
      <c r="G121" s="180">
        <f>G122</f>
        <v>87323702.68</v>
      </c>
    </row>
    <row r="122" spans="1:7" ht="15.75">
      <c r="A122" s="139" t="s">
        <v>196</v>
      </c>
      <c r="B122" s="255" t="s">
        <v>722</v>
      </c>
      <c r="C122" s="159" t="s">
        <v>219</v>
      </c>
      <c r="D122" s="159" t="s">
        <v>214</v>
      </c>
      <c r="E122" s="159"/>
      <c r="F122" s="159"/>
      <c r="G122" s="180">
        <f>G123+G127</f>
        <v>87323702.68</v>
      </c>
    </row>
    <row r="123" spans="1:7" ht="25.5">
      <c r="A123" s="158" t="s">
        <v>642</v>
      </c>
      <c r="B123" s="255" t="s">
        <v>722</v>
      </c>
      <c r="C123" s="159" t="s">
        <v>219</v>
      </c>
      <c r="D123" s="159" t="s">
        <v>214</v>
      </c>
      <c r="E123" s="159" t="s">
        <v>639</v>
      </c>
      <c r="F123" s="159"/>
      <c r="G123" s="180">
        <f>G124</f>
        <v>86234702.68</v>
      </c>
    </row>
    <row r="124" spans="1:7" ht="25.5">
      <c r="A124" s="158" t="s">
        <v>350</v>
      </c>
      <c r="B124" s="255" t="s">
        <v>722</v>
      </c>
      <c r="C124" s="159" t="s">
        <v>219</v>
      </c>
      <c r="D124" s="159" t="s">
        <v>214</v>
      </c>
      <c r="E124" s="159" t="s">
        <v>639</v>
      </c>
      <c r="F124" s="159" t="s">
        <v>27</v>
      </c>
      <c r="G124" s="180">
        <v>86234702.68</v>
      </c>
    </row>
    <row r="125" spans="1:7" ht="15.75">
      <c r="A125" s="158" t="s">
        <v>101</v>
      </c>
      <c r="B125" s="255" t="s">
        <v>722</v>
      </c>
      <c r="C125" s="159" t="s">
        <v>219</v>
      </c>
      <c r="D125" s="159" t="s">
        <v>214</v>
      </c>
      <c r="E125" s="159" t="s">
        <v>102</v>
      </c>
      <c r="F125" s="159"/>
      <c r="G125" s="180">
        <f>G126</f>
        <v>984060</v>
      </c>
    </row>
    <row r="126" spans="1:7" ht="15.75">
      <c r="A126" s="158" t="s">
        <v>759</v>
      </c>
      <c r="B126" s="255" t="s">
        <v>722</v>
      </c>
      <c r="C126" s="159" t="s">
        <v>219</v>
      </c>
      <c r="D126" s="159" t="s">
        <v>214</v>
      </c>
      <c r="E126" s="159" t="s">
        <v>120</v>
      </c>
      <c r="F126" s="159"/>
      <c r="G126" s="180">
        <v>984060</v>
      </c>
    </row>
    <row r="127" spans="1:7" ht="25.5">
      <c r="A127" s="158" t="s">
        <v>350</v>
      </c>
      <c r="B127" s="255" t="s">
        <v>722</v>
      </c>
      <c r="C127" s="159" t="s">
        <v>219</v>
      </c>
      <c r="D127" s="159" t="s">
        <v>214</v>
      </c>
      <c r="E127" s="159" t="s">
        <v>120</v>
      </c>
      <c r="F127" s="159" t="s">
        <v>27</v>
      </c>
      <c r="G127" s="180">
        <v>1089000</v>
      </c>
    </row>
    <row r="128" spans="1:7" ht="25.5">
      <c r="A128" s="252" t="s">
        <v>723</v>
      </c>
      <c r="B128" s="255" t="s">
        <v>731</v>
      </c>
      <c r="C128" s="159"/>
      <c r="D128" s="159"/>
      <c r="E128" s="159"/>
      <c r="F128" s="159"/>
      <c r="G128" s="180">
        <f>G129</f>
        <v>479937.57</v>
      </c>
    </row>
    <row r="129" spans="1:7" ht="15.75">
      <c r="A129" s="158" t="s">
        <v>355</v>
      </c>
      <c r="B129" s="255" t="s">
        <v>731</v>
      </c>
      <c r="C129" s="159" t="s">
        <v>219</v>
      </c>
      <c r="D129" s="159"/>
      <c r="E129" s="159"/>
      <c r="F129" s="159"/>
      <c r="G129" s="180">
        <f>G130</f>
        <v>479937.57</v>
      </c>
    </row>
    <row r="130" spans="1:7" ht="15.75">
      <c r="A130" s="139" t="s">
        <v>196</v>
      </c>
      <c r="B130" s="255" t="s">
        <v>731</v>
      </c>
      <c r="C130" s="159" t="s">
        <v>219</v>
      </c>
      <c r="D130" s="159" t="s">
        <v>214</v>
      </c>
      <c r="E130" s="159"/>
      <c r="F130" s="159"/>
      <c r="G130" s="180">
        <f>G131+G135</f>
        <v>479937.57</v>
      </c>
    </row>
    <row r="131" spans="1:7" ht="25.5">
      <c r="A131" s="158" t="s">
        <v>642</v>
      </c>
      <c r="B131" s="255" t="s">
        <v>731</v>
      </c>
      <c r="C131" s="159" t="s">
        <v>219</v>
      </c>
      <c r="D131" s="159" t="s">
        <v>214</v>
      </c>
      <c r="E131" s="159" t="s">
        <v>639</v>
      </c>
      <c r="F131" s="159"/>
      <c r="G131" s="180">
        <f>G132</f>
        <v>474437.57</v>
      </c>
    </row>
    <row r="132" spans="1:7" ht="25.5">
      <c r="A132" s="158" t="s">
        <v>350</v>
      </c>
      <c r="B132" s="255" t="s">
        <v>731</v>
      </c>
      <c r="C132" s="159" t="s">
        <v>219</v>
      </c>
      <c r="D132" s="159" t="s">
        <v>214</v>
      </c>
      <c r="E132" s="159" t="s">
        <v>639</v>
      </c>
      <c r="F132" s="159" t="s">
        <v>27</v>
      </c>
      <c r="G132" s="180">
        <v>474437.57</v>
      </c>
    </row>
    <row r="133" spans="1:7" ht="15.75">
      <c r="A133" s="158" t="s">
        <v>101</v>
      </c>
      <c r="B133" s="255" t="s">
        <v>731</v>
      </c>
      <c r="C133" s="159" t="s">
        <v>219</v>
      </c>
      <c r="D133" s="159" t="s">
        <v>214</v>
      </c>
      <c r="E133" s="159" t="s">
        <v>102</v>
      </c>
      <c r="F133" s="159"/>
      <c r="G133" s="180">
        <f>G134</f>
        <v>5500</v>
      </c>
    </row>
    <row r="134" spans="1:7" ht="15.75">
      <c r="A134" s="158" t="s">
        <v>759</v>
      </c>
      <c r="B134" s="255" t="s">
        <v>731</v>
      </c>
      <c r="C134" s="159" t="s">
        <v>219</v>
      </c>
      <c r="D134" s="159" t="s">
        <v>214</v>
      </c>
      <c r="E134" s="159" t="s">
        <v>120</v>
      </c>
      <c r="F134" s="159"/>
      <c r="G134" s="180">
        <f>G135</f>
        <v>5500</v>
      </c>
    </row>
    <row r="135" spans="1:7" ht="25.5">
      <c r="A135" s="158" t="s">
        <v>350</v>
      </c>
      <c r="B135" s="255" t="s">
        <v>731</v>
      </c>
      <c r="C135" s="159" t="s">
        <v>219</v>
      </c>
      <c r="D135" s="159" t="s">
        <v>214</v>
      </c>
      <c r="E135" s="159" t="s">
        <v>120</v>
      </c>
      <c r="F135" s="159" t="s">
        <v>27</v>
      </c>
      <c r="G135" s="180">
        <v>5500</v>
      </c>
    </row>
    <row r="136" spans="1:7" s="249" customFormat="1" ht="45" customHeight="1">
      <c r="A136" s="252" t="s">
        <v>751</v>
      </c>
      <c r="B136" s="255" t="s">
        <v>750</v>
      </c>
      <c r="C136" s="159"/>
      <c r="D136" s="159"/>
      <c r="E136" s="159"/>
      <c r="F136" s="159"/>
      <c r="G136" s="180">
        <f>G137</f>
        <v>297087.8</v>
      </c>
    </row>
    <row r="137" spans="1:7" ht="15.75">
      <c r="A137" s="158" t="s">
        <v>355</v>
      </c>
      <c r="B137" s="255" t="s">
        <v>750</v>
      </c>
      <c r="C137" s="159" t="s">
        <v>219</v>
      </c>
      <c r="D137" s="159"/>
      <c r="E137" s="159"/>
      <c r="F137" s="159"/>
      <c r="G137" s="180">
        <f>G138</f>
        <v>297087.8</v>
      </c>
    </row>
    <row r="138" spans="1:7" ht="15.75">
      <c r="A138" s="139" t="s">
        <v>196</v>
      </c>
      <c r="B138" s="255" t="s">
        <v>750</v>
      </c>
      <c r="C138" s="159" t="s">
        <v>219</v>
      </c>
      <c r="D138" s="159" t="s">
        <v>214</v>
      </c>
      <c r="E138" s="159"/>
      <c r="F138" s="159"/>
      <c r="G138" s="180">
        <f>G139+G143</f>
        <v>297087.8</v>
      </c>
    </row>
    <row r="139" spans="1:7" ht="25.5">
      <c r="A139" s="158" t="s">
        <v>642</v>
      </c>
      <c r="B139" s="255" t="s">
        <v>750</v>
      </c>
      <c r="C139" s="159" t="s">
        <v>219</v>
      </c>
      <c r="D139" s="159" t="s">
        <v>214</v>
      </c>
      <c r="E139" s="159" t="s">
        <v>639</v>
      </c>
      <c r="F139" s="159"/>
      <c r="G139" s="180">
        <f>G140</f>
        <v>291587.8</v>
      </c>
    </row>
    <row r="140" spans="1:7" ht="25.5">
      <c r="A140" s="158" t="s">
        <v>350</v>
      </c>
      <c r="B140" s="255" t="s">
        <v>750</v>
      </c>
      <c r="C140" s="159" t="s">
        <v>219</v>
      </c>
      <c r="D140" s="159" t="s">
        <v>214</v>
      </c>
      <c r="E140" s="159" t="s">
        <v>639</v>
      </c>
      <c r="F140" s="159" t="s">
        <v>27</v>
      </c>
      <c r="G140" s="180">
        <v>291587.8</v>
      </c>
    </row>
    <row r="141" spans="1:7" ht="15.75">
      <c r="A141" s="158" t="s">
        <v>101</v>
      </c>
      <c r="B141" s="255" t="s">
        <v>750</v>
      </c>
      <c r="C141" s="159" t="s">
        <v>219</v>
      </c>
      <c r="D141" s="159" t="s">
        <v>214</v>
      </c>
      <c r="E141" s="159" t="s">
        <v>102</v>
      </c>
      <c r="F141" s="159"/>
      <c r="G141" s="180">
        <f>G142</f>
        <v>5500</v>
      </c>
    </row>
    <row r="142" spans="1:7" ht="15.75">
      <c r="A142" s="158" t="s">
        <v>759</v>
      </c>
      <c r="B142" s="255" t="s">
        <v>750</v>
      </c>
      <c r="C142" s="159" t="s">
        <v>219</v>
      </c>
      <c r="D142" s="159" t="s">
        <v>214</v>
      </c>
      <c r="E142" s="159" t="s">
        <v>120</v>
      </c>
      <c r="F142" s="159"/>
      <c r="G142" s="180">
        <f>G143</f>
        <v>5500</v>
      </c>
    </row>
    <row r="143" spans="1:7" ht="25.5">
      <c r="A143" s="158" t="s">
        <v>350</v>
      </c>
      <c r="B143" s="255" t="s">
        <v>750</v>
      </c>
      <c r="C143" s="159" t="s">
        <v>219</v>
      </c>
      <c r="D143" s="159" t="s">
        <v>214</v>
      </c>
      <c r="E143" s="159" t="s">
        <v>120</v>
      </c>
      <c r="F143" s="159" t="s">
        <v>27</v>
      </c>
      <c r="G143" s="180">
        <v>5500</v>
      </c>
    </row>
    <row r="144" spans="1:7" ht="15.75">
      <c r="A144" s="158" t="s">
        <v>760</v>
      </c>
      <c r="B144" s="255" t="s">
        <v>735</v>
      </c>
      <c r="C144" s="159"/>
      <c r="D144" s="159"/>
      <c r="E144" s="159"/>
      <c r="F144" s="159"/>
      <c r="G144" s="180">
        <f>G145</f>
        <v>15000</v>
      </c>
    </row>
    <row r="145" spans="1:7" ht="15.75">
      <c r="A145" s="158" t="s">
        <v>761</v>
      </c>
      <c r="B145" s="255" t="s">
        <v>733</v>
      </c>
      <c r="C145" s="159"/>
      <c r="D145" s="159"/>
      <c r="E145" s="159"/>
      <c r="F145" s="159"/>
      <c r="G145" s="180">
        <f>G146</f>
        <v>15000</v>
      </c>
    </row>
    <row r="146" spans="1:7" ht="15.75">
      <c r="A146" s="158" t="s">
        <v>355</v>
      </c>
      <c r="B146" s="255" t="s">
        <v>733</v>
      </c>
      <c r="C146" s="159" t="s">
        <v>219</v>
      </c>
      <c r="D146" s="159"/>
      <c r="E146" s="159"/>
      <c r="F146" s="159"/>
      <c r="G146" s="180">
        <f>G147</f>
        <v>15000</v>
      </c>
    </row>
    <row r="147" spans="1:7" ht="15.75">
      <c r="A147" s="139" t="s">
        <v>196</v>
      </c>
      <c r="B147" s="255" t="s">
        <v>733</v>
      </c>
      <c r="C147" s="159" t="s">
        <v>219</v>
      </c>
      <c r="D147" s="159" t="s">
        <v>214</v>
      </c>
      <c r="E147" s="159"/>
      <c r="F147" s="159"/>
      <c r="G147" s="180">
        <f>G148</f>
        <v>15000</v>
      </c>
    </row>
    <row r="148" spans="1:7" ht="25.5">
      <c r="A148" s="158" t="s">
        <v>186</v>
      </c>
      <c r="B148" s="255" t="s">
        <v>733</v>
      </c>
      <c r="C148" s="159" t="s">
        <v>219</v>
      </c>
      <c r="D148" s="159" t="s">
        <v>214</v>
      </c>
      <c r="E148" s="159" t="s">
        <v>115</v>
      </c>
      <c r="F148" s="159"/>
      <c r="G148" s="180">
        <f>G149</f>
        <v>15000</v>
      </c>
    </row>
    <row r="149" spans="1:7" ht="25.5">
      <c r="A149" s="158" t="s">
        <v>350</v>
      </c>
      <c r="B149" s="255" t="s">
        <v>733</v>
      </c>
      <c r="C149" s="159" t="s">
        <v>219</v>
      </c>
      <c r="D149" s="159" t="s">
        <v>214</v>
      </c>
      <c r="E149" s="159" t="s">
        <v>115</v>
      </c>
      <c r="F149" s="159" t="s">
        <v>27</v>
      </c>
      <c r="G149" s="180">
        <v>15000</v>
      </c>
    </row>
    <row r="150" spans="1:7" ht="15.75">
      <c r="A150" s="171" t="s">
        <v>659</v>
      </c>
      <c r="B150" s="247" t="s">
        <v>660</v>
      </c>
      <c r="C150" s="175"/>
      <c r="D150" s="175"/>
      <c r="E150" s="175"/>
      <c r="F150" s="175"/>
      <c r="G150" s="251">
        <f>G151</f>
        <v>6200889.47</v>
      </c>
    </row>
    <row r="151" spans="1:7" ht="15.75">
      <c r="A151" s="139" t="s">
        <v>658</v>
      </c>
      <c r="B151" s="197" t="s">
        <v>661</v>
      </c>
      <c r="C151" s="159"/>
      <c r="D151" s="159"/>
      <c r="E151" s="159"/>
      <c r="F151" s="159"/>
      <c r="G151" s="180">
        <f>G152</f>
        <v>6200889.47</v>
      </c>
    </row>
    <row r="152" spans="1:7" ht="15.75">
      <c r="A152" s="158" t="s">
        <v>355</v>
      </c>
      <c r="B152" s="197" t="s">
        <v>661</v>
      </c>
      <c r="C152" s="159" t="s">
        <v>219</v>
      </c>
      <c r="D152" s="159"/>
      <c r="E152" s="159"/>
      <c r="F152" s="159"/>
      <c r="G152" s="180">
        <f>G153</f>
        <v>6200889.47</v>
      </c>
    </row>
    <row r="153" spans="1:7" ht="15.75">
      <c r="A153" s="139" t="s">
        <v>196</v>
      </c>
      <c r="B153" s="197" t="s">
        <v>696</v>
      </c>
      <c r="C153" s="159" t="s">
        <v>219</v>
      </c>
      <c r="D153" s="159" t="s">
        <v>214</v>
      </c>
      <c r="E153" s="159"/>
      <c r="F153" s="159"/>
      <c r="G153" s="180">
        <f>G154</f>
        <v>6200889.47</v>
      </c>
    </row>
    <row r="154" spans="1:7" ht="25.5">
      <c r="A154" s="158" t="s">
        <v>642</v>
      </c>
      <c r="B154" s="197" t="s">
        <v>696</v>
      </c>
      <c r="C154" s="159" t="s">
        <v>219</v>
      </c>
      <c r="D154" s="159" t="s">
        <v>214</v>
      </c>
      <c r="E154" s="159" t="s">
        <v>639</v>
      </c>
      <c r="F154" s="159"/>
      <c r="G154" s="180">
        <f>G155</f>
        <v>6200889.47</v>
      </c>
    </row>
    <row r="155" spans="1:7" ht="25.5">
      <c r="A155" s="158" t="s">
        <v>350</v>
      </c>
      <c r="B155" s="197" t="s">
        <v>696</v>
      </c>
      <c r="C155" s="159" t="s">
        <v>219</v>
      </c>
      <c r="D155" s="159" t="s">
        <v>214</v>
      </c>
      <c r="E155" s="159" t="s">
        <v>639</v>
      </c>
      <c r="F155" s="159" t="s">
        <v>413</v>
      </c>
      <c r="G155" s="170">
        <v>6200889.47</v>
      </c>
    </row>
    <row r="156" spans="1:7" ht="15.75">
      <c r="A156" s="164" t="s">
        <v>357</v>
      </c>
      <c r="B156" s="153"/>
      <c r="C156" s="151"/>
      <c r="D156" s="151"/>
      <c r="E156" s="151"/>
      <c r="F156" s="151"/>
      <c r="G156" s="265">
        <f>SUM(G8+G14+G25+G35+G53+G63+G69+G89+G101+G107+G113+G119+G150)</f>
        <v>95704941.42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A3:G3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38"/>
  <sheetViews>
    <sheetView view="pageBreakPreview" zoomScaleSheetLayoutView="100" zoomScalePageLayoutView="0" workbookViewId="0" topLeftCell="A13">
      <selection activeCell="E19" sqref="E19"/>
    </sheetView>
  </sheetViews>
  <sheetFormatPr defaultColWidth="9.140625" defaultRowHeight="15"/>
  <cols>
    <col min="1" max="1" width="65.421875" style="14" customWidth="1"/>
    <col min="2" max="2" width="15.00390625" style="39" customWidth="1"/>
    <col min="3" max="3" width="7.00390625" style="40" customWidth="1"/>
    <col min="4" max="4" width="6.140625" style="40" customWidth="1"/>
    <col min="5" max="5" width="7.28125" style="40" customWidth="1"/>
    <col min="6" max="6" width="5.57421875" style="40" customWidth="1"/>
    <col min="7" max="7" width="15.7109375" style="40" customWidth="1"/>
    <col min="8" max="8" width="15.28125" style="38" customWidth="1"/>
  </cols>
  <sheetData>
    <row r="1" spans="1:8" ht="82.5" customHeight="1">
      <c r="A1" s="321" t="s">
        <v>738</v>
      </c>
      <c r="B1" s="321"/>
      <c r="C1" s="321"/>
      <c r="D1" s="321"/>
      <c r="E1" s="321"/>
      <c r="F1" s="321"/>
      <c r="G1" s="321"/>
      <c r="H1" s="321"/>
    </row>
    <row r="2" spans="1:8" ht="15" customHeight="1">
      <c r="A2" s="260"/>
      <c r="B2" s="260"/>
      <c r="C2" s="260"/>
      <c r="D2" s="260"/>
      <c r="E2" s="260"/>
      <c r="F2" s="260"/>
      <c r="G2" s="260"/>
      <c r="H2" s="260"/>
    </row>
    <row r="3" spans="1:8" ht="82.5" customHeight="1">
      <c r="A3" s="321" t="s">
        <v>726</v>
      </c>
      <c r="B3" s="321"/>
      <c r="C3" s="321"/>
      <c r="D3" s="321"/>
      <c r="E3" s="321"/>
      <c r="F3" s="321"/>
      <c r="G3" s="321"/>
      <c r="H3" s="321"/>
    </row>
    <row r="4" spans="1:8" ht="63" customHeight="1">
      <c r="A4" s="327" t="s">
        <v>664</v>
      </c>
      <c r="B4" s="328"/>
      <c r="C4" s="328"/>
      <c r="D4" s="328"/>
      <c r="E4" s="328"/>
      <c r="F4" s="328"/>
      <c r="G4" s="328"/>
      <c r="H4" s="328"/>
    </row>
    <row r="5" ht="15.75" thickBot="1">
      <c r="H5" s="41" t="s">
        <v>293</v>
      </c>
    </row>
    <row r="6" spans="1:8" ht="15">
      <c r="A6" s="329" t="s">
        <v>345</v>
      </c>
      <c r="B6" s="331" t="s">
        <v>231</v>
      </c>
      <c r="C6" s="333" t="s">
        <v>346</v>
      </c>
      <c r="D6" s="333" t="s">
        <v>230</v>
      </c>
      <c r="E6" s="333" t="s">
        <v>181</v>
      </c>
      <c r="F6" s="333" t="s">
        <v>347</v>
      </c>
      <c r="G6" s="335" t="s">
        <v>183</v>
      </c>
      <c r="H6" s="336"/>
    </row>
    <row r="7" spans="1:8" ht="49.5" customHeight="1">
      <c r="A7" s="330"/>
      <c r="B7" s="332"/>
      <c r="C7" s="334"/>
      <c r="D7" s="334"/>
      <c r="E7" s="334"/>
      <c r="F7" s="334"/>
      <c r="G7" s="224" t="s">
        <v>643</v>
      </c>
      <c r="H7" s="224" t="s">
        <v>663</v>
      </c>
    </row>
    <row r="8" spans="1:8" ht="15.75">
      <c r="A8" s="162" t="s">
        <v>594</v>
      </c>
      <c r="B8" s="152" t="s">
        <v>237</v>
      </c>
      <c r="C8" s="157"/>
      <c r="D8" s="157"/>
      <c r="E8" s="157"/>
      <c r="F8" s="157"/>
      <c r="G8" s="177">
        <f aca="true" t="shared" si="0" ref="G8:H12">G9</f>
        <v>30000</v>
      </c>
      <c r="H8" s="177">
        <f t="shared" si="0"/>
        <v>0</v>
      </c>
    </row>
    <row r="9" spans="1:8" ht="15.75">
      <c r="A9" s="158" t="s">
        <v>225</v>
      </c>
      <c r="B9" s="160" t="s">
        <v>238</v>
      </c>
      <c r="C9" s="159"/>
      <c r="D9" s="159"/>
      <c r="E9" s="159"/>
      <c r="F9" s="159"/>
      <c r="G9" s="245">
        <f t="shared" si="0"/>
        <v>30000</v>
      </c>
      <c r="H9" s="180">
        <f t="shared" si="0"/>
        <v>0</v>
      </c>
    </row>
    <row r="10" spans="1:8" ht="15.75">
      <c r="A10" s="158" t="s">
        <v>224</v>
      </c>
      <c r="B10" s="160" t="s">
        <v>236</v>
      </c>
      <c r="C10" s="159">
        <v>11</v>
      </c>
      <c r="D10" s="159"/>
      <c r="E10" s="159"/>
      <c r="F10" s="159"/>
      <c r="G10" s="180">
        <f t="shared" si="0"/>
        <v>30000</v>
      </c>
      <c r="H10" s="180">
        <f t="shared" si="0"/>
        <v>0</v>
      </c>
    </row>
    <row r="11" spans="1:8" ht="15.75">
      <c r="A11" s="158" t="s">
        <v>489</v>
      </c>
      <c r="B11" s="160" t="s">
        <v>236</v>
      </c>
      <c r="C11" s="159">
        <v>11</v>
      </c>
      <c r="D11" s="159" t="s">
        <v>214</v>
      </c>
      <c r="E11" s="159"/>
      <c r="F11" s="159"/>
      <c r="G11" s="245">
        <f t="shared" si="0"/>
        <v>30000</v>
      </c>
      <c r="H11" s="180">
        <f t="shared" si="0"/>
        <v>0</v>
      </c>
    </row>
    <row r="12" spans="1:8" ht="25.5">
      <c r="A12" s="139" t="s">
        <v>125</v>
      </c>
      <c r="B12" s="160" t="s">
        <v>236</v>
      </c>
      <c r="C12" s="159" t="s">
        <v>413</v>
      </c>
      <c r="D12" s="159" t="s">
        <v>214</v>
      </c>
      <c r="E12" s="159" t="s">
        <v>115</v>
      </c>
      <c r="F12" s="159"/>
      <c r="G12" s="180">
        <f t="shared" si="0"/>
        <v>30000</v>
      </c>
      <c r="H12" s="180">
        <f t="shared" si="0"/>
        <v>0</v>
      </c>
    </row>
    <row r="13" spans="1:8" ht="25.5">
      <c r="A13" s="158" t="s">
        <v>348</v>
      </c>
      <c r="B13" s="160" t="s">
        <v>236</v>
      </c>
      <c r="C13" s="159">
        <v>11</v>
      </c>
      <c r="D13" s="159" t="s">
        <v>214</v>
      </c>
      <c r="E13" s="159" t="s">
        <v>115</v>
      </c>
      <c r="F13" s="159" t="s">
        <v>27</v>
      </c>
      <c r="G13" s="244">
        <v>30000</v>
      </c>
      <c r="H13" s="170">
        <v>0</v>
      </c>
    </row>
    <row r="14" spans="1:8" ht="29.25">
      <c r="A14" s="154" t="s">
        <v>621</v>
      </c>
      <c r="B14" s="152" t="s">
        <v>240</v>
      </c>
      <c r="C14" s="157"/>
      <c r="D14" s="157"/>
      <c r="E14" s="157"/>
      <c r="F14" s="157"/>
      <c r="G14" s="242">
        <f>G15</f>
        <v>392352</v>
      </c>
      <c r="H14" s="177">
        <f>H15</f>
        <v>0</v>
      </c>
    </row>
    <row r="15" spans="1:8" ht="15.75">
      <c r="A15" s="158" t="s">
        <v>211</v>
      </c>
      <c r="B15" s="160" t="s">
        <v>244</v>
      </c>
      <c r="C15" s="159"/>
      <c r="D15" s="159"/>
      <c r="E15" s="159"/>
      <c r="F15" s="159"/>
      <c r="G15" s="243">
        <f>G16+G21</f>
        <v>392352</v>
      </c>
      <c r="H15" s="180">
        <f>H16+H21</f>
        <v>0</v>
      </c>
    </row>
    <row r="16" spans="1:8" ht="15.75">
      <c r="A16" s="163" t="s">
        <v>349</v>
      </c>
      <c r="B16" s="160" t="s">
        <v>242</v>
      </c>
      <c r="C16" s="159">
        <v>10</v>
      </c>
      <c r="D16" s="159"/>
      <c r="E16" s="159"/>
      <c r="F16" s="159"/>
      <c r="G16" s="243">
        <f aca="true" t="shared" si="1" ref="G16:H19">G17</f>
        <v>372352</v>
      </c>
      <c r="H16" s="180">
        <f t="shared" si="1"/>
        <v>0</v>
      </c>
    </row>
    <row r="17" spans="1:8" ht="15.75">
      <c r="A17" s="163" t="s">
        <v>210</v>
      </c>
      <c r="B17" s="160" t="s">
        <v>243</v>
      </c>
      <c r="C17" s="159">
        <v>10</v>
      </c>
      <c r="D17" s="159" t="s">
        <v>214</v>
      </c>
      <c r="E17" s="159"/>
      <c r="F17" s="159"/>
      <c r="G17" s="243">
        <f t="shared" si="1"/>
        <v>372352</v>
      </c>
      <c r="H17" s="180">
        <f t="shared" si="1"/>
        <v>0</v>
      </c>
    </row>
    <row r="18" spans="1:8" ht="25.5">
      <c r="A18" s="163" t="s">
        <v>212</v>
      </c>
      <c r="B18" s="160" t="s">
        <v>243</v>
      </c>
      <c r="C18" s="159">
        <v>10</v>
      </c>
      <c r="D18" s="159" t="s">
        <v>214</v>
      </c>
      <c r="E18" s="159"/>
      <c r="F18" s="159"/>
      <c r="G18" s="180">
        <f t="shared" si="1"/>
        <v>372352</v>
      </c>
      <c r="H18" s="180">
        <f t="shared" si="1"/>
        <v>0</v>
      </c>
    </row>
    <row r="19" spans="1:8" ht="15.75">
      <c r="A19" s="163" t="s">
        <v>213</v>
      </c>
      <c r="B19" s="160" t="s">
        <v>243</v>
      </c>
      <c r="C19" s="159" t="s">
        <v>407</v>
      </c>
      <c r="D19" s="159" t="s">
        <v>214</v>
      </c>
      <c r="E19" s="159" t="s">
        <v>123</v>
      </c>
      <c r="F19" s="161"/>
      <c r="G19" s="180">
        <f t="shared" si="1"/>
        <v>372352</v>
      </c>
      <c r="H19" s="180">
        <f t="shared" si="1"/>
        <v>0</v>
      </c>
    </row>
    <row r="20" spans="1:8" ht="24.75" customHeight="1">
      <c r="A20" s="158" t="s">
        <v>350</v>
      </c>
      <c r="B20" s="160" t="s">
        <v>243</v>
      </c>
      <c r="C20" s="159">
        <v>10</v>
      </c>
      <c r="D20" s="159" t="s">
        <v>214</v>
      </c>
      <c r="E20" s="159" t="s">
        <v>123</v>
      </c>
      <c r="F20" s="159" t="s">
        <v>27</v>
      </c>
      <c r="G20" s="170">
        <v>372352</v>
      </c>
      <c r="H20" s="170">
        <v>0</v>
      </c>
    </row>
    <row r="21" spans="1:8" ht="20.25" customHeight="1">
      <c r="A21" s="158" t="s">
        <v>223</v>
      </c>
      <c r="B21" s="160" t="s">
        <v>241</v>
      </c>
      <c r="C21" s="159"/>
      <c r="D21" s="159"/>
      <c r="E21" s="159"/>
      <c r="F21" s="159"/>
      <c r="G21" s="245">
        <f aca="true" t="shared" si="2" ref="G21:H23">G22</f>
        <v>20000</v>
      </c>
      <c r="H21" s="180">
        <f t="shared" si="2"/>
        <v>0</v>
      </c>
    </row>
    <row r="22" spans="1:8" ht="15.75">
      <c r="A22" s="158" t="s">
        <v>351</v>
      </c>
      <c r="B22" s="160" t="s">
        <v>241</v>
      </c>
      <c r="C22" s="159">
        <v>10</v>
      </c>
      <c r="D22" s="159" t="s">
        <v>217</v>
      </c>
      <c r="E22" s="159"/>
      <c r="F22" s="159"/>
      <c r="G22" s="245">
        <f t="shared" si="2"/>
        <v>20000</v>
      </c>
      <c r="H22" s="180">
        <f t="shared" si="2"/>
        <v>0</v>
      </c>
    </row>
    <row r="23" spans="1:8" ht="15.75">
      <c r="A23" s="163" t="s">
        <v>213</v>
      </c>
      <c r="B23" s="160" t="s">
        <v>241</v>
      </c>
      <c r="C23" s="159" t="s">
        <v>407</v>
      </c>
      <c r="D23" s="159" t="s">
        <v>217</v>
      </c>
      <c r="E23" s="159" t="s">
        <v>123</v>
      </c>
      <c r="F23" s="161"/>
      <c r="G23" s="245">
        <f t="shared" si="2"/>
        <v>20000</v>
      </c>
      <c r="H23" s="180">
        <f t="shared" si="2"/>
        <v>0</v>
      </c>
    </row>
    <row r="24" spans="1:8" ht="25.5">
      <c r="A24" s="158" t="s">
        <v>350</v>
      </c>
      <c r="B24" s="160" t="s">
        <v>241</v>
      </c>
      <c r="C24" s="159">
        <v>10</v>
      </c>
      <c r="D24" s="159" t="s">
        <v>217</v>
      </c>
      <c r="E24" s="159" t="s">
        <v>123</v>
      </c>
      <c r="F24" s="159" t="s">
        <v>27</v>
      </c>
      <c r="G24" s="170">
        <v>20000</v>
      </c>
      <c r="H24" s="170">
        <v>0</v>
      </c>
    </row>
    <row r="25" spans="1:8" ht="29.25">
      <c r="A25" s="154" t="s">
        <v>600</v>
      </c>
      <c r="B25" s="152" t="s">
        <v>254</v>
      </c>
      <c r="C25" s="157"/>
      <c r="D25" s="157"/>
      <c r="E25" s="157"/>
      <c r="F25" s="157"/>
      <c r="G25" s="177">
        <f>G26</f>
        <v>20000</v>
      </c>
      <c r="H25" s="177">
        <f>H26</f>
        <v>0</v>
      </c>
    </row>
    <row r="26" spans="1:8" ht="25.5">
      <c r="A26" s="158" t="s">
        <v>193</v>
      </c>
      <c r="B26" s="160" t="s">
        <v>255</v>
      </c>
      <c r="C26" s="161"/>
      <c r="D26" s="161"/>
      <c r="E26" s="161"/>
      <c r="F26" s="161"/>
      <c r="G26" s="246">
        <f>G27+G31</f>
        <v>20000</v>
      </c>
      <c r="H26" s="180">
        <f>H27+H31</f>
        <v>0</v>
      </c>
    </row>
    <row r="27" spans="1:8" ht="15.75">
      <c r="A27" s="158" t="s">
        <v>191</v>
      </c>
      <c r="B27" s="160" t="s">
        <v>253</v>
      </c>
      <c r="C27" s="159" t="s">
        <v>218</v>
      </c>
      <c r="D27" s="159"/>
      <c r="E27" s="159"/>
      <c r="F27" s="159"/>
      <c r="G27" s="180">
        <f aca="true" t="shared" si="3" ref="G27:H29">G28</f>
        <v>5000</v>
      </c>
      <c r="H27" s="180">
        <f t="shared" si="3"/>
        <v>0</v>
      </c>
    </row>
    <row r="28" spans="1:8" ht="15.75">
      <c r="A28" s="158" t="s">
        <v>192</v>
      </c>
      <c r="B28" s="160" t="s">
        <v>253</v>
      </c>
      <c r="C28" s="159" t="s">
        <v>218</v>
      </c>
      <c r="D28" s="159" t="s">
        <v>214</v>
      </c>
      <c r="E28" s="159"/>
      <c r="F28" s="159"/>
      <c r="G28" s="180">
        <f t="shared" si="3"/>
        <v>5000</v>
      </c>
      <c r="H28" s="180">
        <f t="shared" si="3"/>
        <v>0</v>
      </c>
    </row>
    <row r="29" spans="1:8" ht="25.5">
      <c r="A29" s="158" t="s">
        <v>186</v>
      </c>
      <c r="B29" s="160" t="s">
        <v>253</v>
      </c>
      <c r="C29" s="159" t="s">
        <v>218</v>
      </c>
      <c r="D29" s="159" t="s">
        <v>214</v>
      </c>
      <c r="E29" s="159" t="s">
        <v>115</v>
      </c>
      <c r="F29" s="159"/>
      <c r="G29" s="180">
        <f t="shared" si="3"/>
        <v>5000</v>
      </c>
      <c r="H29" s="180">
        <f t="shared" si="3"/>
        <v>0</v>
      </c>
    </row>
    <row r="30" spans="1:8" ht="25.5">
      <c r="A30" s="158" t="s">
        <v>350</v>
      </c>
      <c r="B30" s="160" t="s">
        <v>253</v>
      </c>
      <c r="C30" s="159" t="s">
        <v>218</v>
      </c>
      <c r="D30" s="159" t="s">
        <v>214</v>
      </c>
      <c r="E30" s="159" t="s">
        <v>115</v>
      </c>
      <c r="F30" s="159" t="s">
        <v>27</v>
      </c>
      <c r="G30" s="170">
        <v>5000</v>
      </c>
      <c r="H30" s="170">
        <v>0</v>
      </c>
    </row>
    <row r="31" spans="1:8" ht="15.75">
      <c r="A31" s="158" t="s">
        <v>352</v>
      </c>
      <c r="B31" s="160" t="s">
        <v>253</v>
      </c>
      <c r="C31" s="159" t="s">
        <v>220</v>
      </c>
      <c r="D31" s="159"/>
      <c r="E31" s="159"/>
      <c r="F31" s="159"/>
      <c r="G31" s="180">
        <f aca="true" t="shared" si="4" ref="G31:H33">G32</f>
        <v>15000</v>
      </c>
      <c r="H31" s="180">
        <f t="shared" si="4"/>
        <v>0</v>
      </c>
    </row>
    <row r="32" spans="1:8" ht="15.75">
      <c r="A32" s="158" t="s">
        <v>206</v>
      </c>
      <c r="B32" s="160" t="s">
        <v>253</v>
      </c>
      <c r="C32" s="159" t="s">
        <v>220</v>
      </c>
      <c r="D32" s="159" t="s">
        <v>220</v>
      </c>
      <c r="E32" s="159"/>
      <c r="F32" s="159"/>
      <c r="G32" s="180">
        <f t="shared" si="4"/>
        <v>15000</v>
      </c>
      <c r="H32" s="180">
        <f t="shared" si="4"/>
        <v>0</v>
      </c>
    </row>
    <row r="33" spans="1:8" ht="25.5">
      <c r="A33" s="158" t="s">
        <v>186</v>
      </c>
      <c r="B33" s="160" t="s">
        <v>253</v>
      </c>
      <c r="C33" s="159" t="s">
        <v>220</v>
      </c>
      <c r="D33" s="159" t="s">
        <v>220</v>
      </c>
      <c r="E33" s="159" t="s">
        <v>115</v>
      </c>
      <c r="F33" s="159"/>
      <c r="G33" s="180">
        <f t="shared" si="4"/>
        <v>15000</v>
      </c>
      <c r="H33" s="180">
        <f t="shared" si="4"/>
        <v>0</v>
      </c>
    </row>
    <row r="34" spans="1:8" ht="25.5">
      <c r="A34" s="158" t="s">
        <v>350</v>
      </c>
      <c r="B34" s="160" t="s">
        <v>253</v>
      </c>
      <c r="C34" s="159" t="s">
        <v>220</v>
      </c>
      <c r="D34" s="159" t="s">
        <v>220</v>
      </c>
      <c r="E34" s="159" t="s">
        <v>115</v>
      </c>
      <c r="F34" s="159" t="s">
        <v>27</v>
      </c>
      <c r="G34" s="170">
        <v>15000</v>
      </c>
      <c r="H34" s="170">
        <v>0</v>
      </c>
    </row>
    <row r="35" spans="1:8" ht="57">
      <c r="A35" s="169" t="s">
        <v>610</v>
      </c>
      <c r="B35" s="152" t="s">
        <v>260</v>
      </c>
      <c r="C35" s="155"/>
      <c r="D35" s="155"/>
      <c r="E35" s="155"/>
      <c r="F35" s="155"/>
      <c r="G35" s="177">
        <f>G36</f>
        <v>30000</v>
      </c>
      <c r="H35" s="177">
        <f>H36</f>
        <v>0</v>
      </c>
    </row>
    <row r="36" spans="1:8" ht="25.5">
      <c r="A36" s="158" t="s">
        <v>353</v>
      </c>
      <c r="B36" s="160" t="s">
        <v>258</v>
      </c>
      <c r="C36" s="159"/>
      <c r="D36" s="159"/>
      <c r="E36" s="159"/>
      <c r="F36" s="159"/>
      <c r="G36" s="245">
        <f>G37+G41+G45+G49</f>
        <v>30000</v>
      </c>
      <c r="H36" s="180">
        <f>H37+H41+H45+H49</f>
        <v>0</v>
      </c>
    </row>
    <row r="37" spans="1:8" ht="15.75">
      <c r="A37" s="158" t="s">
        <v>185</v>
      </c>
      <c r="B37" s="160" t="s">
        <v>257</v>
      </c>
      <c r="C37" s="159" t="s">
        <v>214</v>
      </c>
      <c r="D37" s="159"/>
      <c r="E37" s="159"/>
      <c r="F37" s="159"/>
      <c r="G37" s="245">
        <f aca="true" t="shared" si="5" ref="G37:H39">G38</f>
        <v>5000</v>
      </c>
      <c r="H37" s="180">
        <f t="shared" si="5"/>
        <v>0</v>
      </c>
    </row>
    <row r="38" spans="1:8" ht="15.75">
      <c r="A38" s="158" t="s">
        <v>187</v>
      </c>
      <c r="B38" s="160" t="s">
        <v>257</v>
      </c>
      <c r="C38" s="159" t="s">
        <v>214</v>
      </c>
      <c r="D38" s="159">
        <v>13</v>
      </c>
      <c r="E38" s="159"/>
      <c r="F38" s="159"/>
      <c r="G38" s="245">
        <f t="shared" si="5"/>
        <v>5000</v>
      </c>
      <c r="H38" s="180">
        <f t="shared" si="5"/>
        <v>0</v>
      </c>
    </row>
    <row r="39" spans="1:8" ht="25.5">
      <c r="A39" s="158" t="s">
        <v>186</v>
      </c>
      <c r="B39" s="160" t="s">
        <v>257</v>
      </c>
      <c r="C39" s="159" t="s">
        <v>215</v>
      </c>
      <c r="D39" s="159" t="s">
        <v>406</v>
      </c>
      <c r="E39" s="159" t="s">
        <v>115</v>
      </c>
      <c r="F39" s="159"/>
      <c r="G39" s="245">
        <f t="shared" si="5"/>
        <v>5000</v>
      </c>
      <c r="H39" s="180">
        <f t="shared" si="5"/>
        <v>0</v>
      </c>
    </row>
    <row r="40" spans="1:8" ht="25.5">
      <c r="A40" s="158" t="s">
        <v>350</v>
      </c>
      <c r="B40" s="160" t="s">
        <v>257</v>
      </c>
      <c r="C40" s="159" t="s">
        <v>214</v>
      </c>
      <c r="D40" s="159">
        <v>13</v>
      </c>
      <c r="E40" s="159" t="s">
        <v>115</v>
      </c>
      <c r="F40" s="159" t="s">
        <v>27</v>
      </c>
      <c r="G40" s="245">
        <v>5000</v>
      </c>
      <c r="H40" s="170">
        <v>0</v>
      </c>
    </row>
    <row r="41" spans="1:8" ht="15.75">
      <c r="A41" s="158" t="s">
        <v>354</v>
      </c>
      <c r="B41" s="160" t="s">
        <v>257</v>
      </c>
      <c r="C41" s="159" t="s">
        <v>217</v>
      </c>
      <c r="D41" s="159"/>
      <c r="E41" s="159"/>
      <c r="F41" s="159"/>
      <c r="G41" s="245">
        <f aca="true" t="shared" si="6" ref="G41:H43">G42</f>
        <v>15000</v>
      </c>
      <c r="H41" s="180">
        <f t="shared" si="6"/>
        <v>0</v>
      </c>
    </row>
    <row r="42" spans="1:8" ht="15.75">
      <c r="A42" s="158" t="s">
        <v>189</v>
      </c>
      <c r="B42" s="160" t="s">
        <v>257</v>
      </c>
      <c r="C42" s="159" t="s">
        <v>217</v>
      </c>
      <c r="D42" s="159" t="s">
        <v>89</v>
      </c>
      <c r="E42" s="159"/>
      <c r="F42" s="159"/>
      <c r="G42" s="245">
        <f t="shared" si="6"/>
        <v>15000</v>
      </c>
      <c r="H42" s="180">
        <f t="shared" si="6"/>
        <v>0</v>
      </c>
    </row>
    <row r="43" spans="1:8" ht="25.5">
      <c r="A43" s="158" t="s">
        <v>186</v>
      </c>
      <c r="B43" s="160" t="s">
        <v>257</v>
      </c>
      <c r="C43" s="159" t="s">
        <v>217</v>
      </c>
      <c r="D43" s="159" t="s">
        <v>89</v>
      </c>
      <c r="E43" s="159" t="s">
        <v>115</v>
      </c>
      <c r="F43" s="159"/>
      <c r="G43" s="245">
        <f t="shared" si="6"/>
        <v>15000</v>
      </c>
      <c r="H43" s="180">
        <f t="shared" si="6"/>
        <v>0</v>
      </c>
    </row>
    <row r="44" spans="1:8" ht="25.5">
      <c r="A44" s="158" t="s">
        <v>350</v>
      </c>
      <c r="B44" s="160" t="s">
        <v>257</v>
      </c>
      <c r="C44" s="159" t="s">
        <v>217</v>
      </c>
      <c r="D44" s="159" t="s">
        <v>89</v>
      </c>
      <c r="E44" s="159" t="s">
        <v>115</v>
      </c>
      <c r="F44" s="159" t="s">
        <v>27</v>
      </c>
      <c r="G44" s="245">
        <v>15000</v>
      </c>
      <c r="H44" s="170">
        <v>0</v>
      </c>
    </row>
    <row r="45" spans="1:8" ht="15.75">
      <c r="A45" s="158" t="s">
        <v>355</v>
      </c>
      <c r="B45" s="160" t="s">
        <v>257</v>
      </c>
      <c r="C45" s="159" t="s">
        <v>219</v>
      </c>
      <c r="D45" s="159" t="s">
        <v>217</v>
      </c>
      <c r="E45" s="159"/>
      <c r="F45" s="159"/>
      <c r="G45" s="245">
        <f aca="true" t="shared" si="7" ref="G45:H47">G46</f>
        <v>5000</v>
      </c>
      <c r="H45" s="180">
        <f t="shared" si="7"/>
        <v>0</v>
      </c>
    </row>
    <row r="46" spans="1:8" ht="15.75">
      <c r="A46" s="158" t="s">
        <v>201</v>
      </c>
      <c r="B46" s="160" t="s">
        <v>257</v>
      </c>
      <c r="C46" s="159" t="s">
        <v>219</v>
      </c>
      <c r="D46" s="159" t="s">
        <v>217</v>
      </c>
      <c r="E46" s="159"/>
      <c r="F46" s="159"/>
      <c r="G46" s="245">
        <f t="shared" si="7"/>
        <v>5000</v>
      </c>
      <c r="H46" s="180">
        <f t="shared" si="7"/>
        <v>0</v>
      </c>
    </row>
    <row r="47" spans="1:8" ht="25.5">
      <c r="A47" s="158" t="s">
        <v>186</v>
      </c>
      <c r="B47" s="160" t="s">
        <v>257</v>
      </c>
      <c r="C47" s="159" t="s">
        <v>219</v>
      </c>
      <c r="D47" s="159" t="s">
        <v>217</v>
      </c>
      <c r="E47" s="159" t="s">
        <v>115</v>
      </c>
      <c r="F47" s="159"/>
      <c r="G47" s="245">
        <f t="shared" si="7"/>
        <v>5000</v>
      </c>
      <c r="H47" s="180">
        <f t="shared" si="7"/>
        <v>0</v>
      </c>
    </row>
    <row r="48" spans="1:8" ht="25.5">
      <c r="A48" s="158" t="s">
        <v>350</v>
      </c>
      <c r="B48" s="160" t="s">
        <v>257</v>
      </c>
      <c r="C48" s="159" t="s">
        <v>219</v>
      </c>
      <c r="D48" s="159" t="s">
        <v>217</v>
      </c>
      <c r="E48" s="159" t="s">
        <v>115</v>
      </c>
      <c r="F48" s="159" t="s">
        <v>27</v>
      </c>
      <c r="G48" s="245">
        <v>5000</v>
      </c>
      <c r="H48" s="170">
        <v>0</v>
      </c>
    </row>
    <row r="49" spans="1:8" ht="15.75">
      <c r="A49" s="158" t="s">
        <v>352</v>
      </c>
      <c r="B49" s="160" t="s">
        <v>257</v>
      </c>
      <c r="C49" s="159" t="s">
        <v>220</v>
      </c>
      <c r="D49" s="159"/>
      <c r="E49" s="159"/>
      <c r="F49" s="159"/>
      <c r="G49" s="245">
        <f aca="true" t="shared" si="8" ref="G49:H51">G50</f>
        <v>5000</v>
      </c>
      <c r="H49" s="180">
        <f t="shared" si="8"/>
        <v>0</v>
      </c>
    </row>
    <row r="50" spans="1:8" ht="15.75">
      <c r="A50" s="158" t="s">
        <v>206</v>
      </c>
      <c r="B50" s="160" t="s">
        <v>257</v>
      </c>
      <c r="C50" s="159" t="s">
        <v>220</v>
      </c>
      <c r="D50" s="159" t="s">
        <v>220</v>
      </c>
      <c r="E50" s="159"/>
      <c r="F50" s="159"/>
      <c r="G50" s="245">
        <f t="shared" si="8"/>
        <v>5000</v>
      </c>
      <c r="H50" s="180">
        <f t="shared" si="8"/>
        <v>0</v>
      </c>
    </row>
    <row r="51" spans="1:8" ht="25.5">
      <c r="A51" s="158" t="s">
        <v>186</v>
      </c>
      <c r="B51" s="160" t="s">
        <v>257</v>
      </c>
      <c r="C51" s="159" t="s">
        <v>220</v>
      </c>
      <c r="D51" s="159" t="s">
        <v>220</v>
      </c>
      <c r="E51" s="159" t="s">
        <v>115</v>
      </c>
      <c r="F51" s="159"/>
      <c r="G51" s="245">
        <f t="shared" si="8"/>
        <v>5000</v>
      </c>
      <c r="H51" s="180">
        <f t="shared" si="8"/>
        <v>0</v>
      </c>
    </row>
    <row r="52" spans="1:8" ht="25.5">
      <c r="A52" s="158" t="s">
        <v>350</v>
      </c>
      <c r="B52" s="160" t="s">
        <v>257</v>
      </c>
      <c r="C52" s="159" t="s">
        <v>220</v>
      </c>
      <c r="D52" s="159" t="s">
        <v>220</v>
      </c>
      <c r="E52" s="159" t="s">
        <v>115</v>
      </c>
      <c r="F52" s="159" t="s">
        <v>27</v>
      </c>
      <c r="G52" s="245">
        <v>5000</v>
      </c>
      <c r="H52" s="170">
        <v>0</v>
      </c>
    </row>
    <row r="53" spans="1:8" ht="43.5">
      <c r="A53" s="154" t="s">
        <v>602</v>
      </c>
      <c r="B53" s="152" t="s">
        <v>267</v>
      </c>
      <c r="C53" s="155"/>
      <c r="D53" s="155"/>
      <c r="E53" s="155"/>
      <c r="F53" s="155"/>
      <c r="G53" s="177">
        <f>G54</f>
        <v>25000</v>
      </c>
      <c r="H53" s="177">
        <f>H54</f>
        <v>0</v>
      </c>
    </row>
    <row r="54" spans="1:8" ht="25.5">
      <c r="A54" s="163" t="s">
        <v>233</v>
      </c>
      <c r="B54" s="160" t="s">
        <v>265</v>
      </c>
      <c r="C54" s="159"/>
      <c r="D54" s="159"/>
      <c r="E54" s="159"/>
      <c r="F54" s="159"/>
      <c r="G54" s="245">
        <f>G55+G59</f>
        <v>25000</v>
      </c>
      <c r="H54" s="180">
        <f>H55+H59</f>
        <v>0</v>
      </c>
    </row>
    <row r="55" spans="1:8" ht="15.75">
      <c r="A55" s="163" t="s">
        <v>191</v>
      </c>
      <c r="B55" s="160" t="s">
        <v>263</v>
      </c>
      <c r="C55" s="159" t="s">
        <v>218</v>
      </c>
      <c r="D55" s="159"/>
      <c r="E55" s="159"/>
      <c r="F55" s="159"/>
      <c r="G55" s="245">
        <f aca="true" t="shared" si="9" ref="G55:H57">G56</f>
        <v>25000</v>
      </c>
      <c r="H55" s="180">
        <f t="shared" si="9"/>
        <v>0</v>
      </c>
    </row>
    <row r="56" spans="1:8" ht="15.75">
      <c r="A56" s="163" t="s">
        <v>194</v>
      </c>
      <c r="B56" s="160" t="s">
        <v>263</v>
      </c>
      <c r="C56" s="159" t="s">
        <v>218</v>
      </c>
      <c r="D56" s="159">
        <v>12</v>
      </c>
      <c r="E56" s="159"/>
      <c r="F56" s="159"/>
      <c r="G56" s="245">
        <f t="shared" si="9"/>
        <v>25000</v>
      </c>
      <c r="H56" s="180">
        <f t="shared" si="9"/>
        <v>0</v>
      </c>
    </row>
    <row r="57" spans="1:8" ht="25.5">
      <c r="A57" s="158" t="s">
        <v>186</v>
      </c>
      <c r="B57" s="160" t="s">
        <v>263</v>
      </c>
      <c r="C57" s="159" t="s">
        <v>218</v>
      </c>
      <c r="D57" s="159">
        <v>11</v>
      </c>
      <c r="E57" s="159" t="s">
        <v>115</v>
      </c>
      <c r="F57" s="159"/>
      <c r="G57" s="245">
        <f t="shared" si="9"/>
        <v>25000</v>
      </c>
      <c r="H57" s="180">
        <f t="shared" si="9"/>
        <v>0</v>
      </c>
    </row>
    <row r="58" spans="1:8" ht="25.5">
      <c r="A58" s="158" t="s">
        <v>350</v>
      </c>
      <c r="B58" s="160" t="s">
        <v>263</v>
      </c>
      <c r="C58" s="159" t="s">
        <v>218</v>
      </c>
      <c r="D58" s="159">
        <v>12</v>
      </c>
      <c r="E58" s="159" t="s">
        <v>115</v>
      </c>
      <c r="F58" s="159" t="s">
        <v>27</v>
      </c>
      <c r="G58" s="245">
        <v>25000</v>
      </c>
      <c r="H58" s="170">
        <v>0</v>
      </c>
    </row>
    <row r="59" spans="1:8" ht="15.75" hidden="1">
      <c r="A59" s="163" t="s">
        <v>355</v>
      </c>
      <c r="B59" s="160" t="s">
        <v>263</v>
      </c>
      <c r="C59" s="159" t="s">
        <v>219</v>
      </c>
      <c r="D59" s="159"/>
      <c r="E59" s="159"/>
      <c r="F59" s="159"/>
      <c r="G59" s="245"/>
      <c r="H59" s="180">
        <f>H60</f>
        <v>0</v>
      </c>
    </row>
    <row r="60" spans="1:8" ht="15.75" hidden="1">
      <c r="A60" s="163" t="s">
        <v>199</v>
      </c>
      <c r="B60" s="160" t="s">
        <v>263</v>
      </c>
      <c r="C60" s="159" t="s">
        <v>219</v>
      </c>
      <c r="D60" s="159" t="s">
        <v>216</v>
      </c>
      <c r="E60" s="159"/>
      <c r="F60" s="159"/>
      <c r="G60" s="245"/>
      <c r="H60" s="180">
        <f>H62</f>
        <v>0</v>
      </c>
    </row>
    <row r="61" spans="1:8" ht="25.5" hidden="1">
      <c r="A61" s="158" t="s">
        <v>186</v>
      </c>
      <c r="B61" s="160" t="s">
        <v>263</v>
      </c>
      <c r="C61" s="159" t="s">
        <v>219</v>
      </c>
      <c r="D61" s="159" t="s">
        <v>216</v>
      </c>
      <c r="E61" s="159" t="s">
        <v>115</v>
      </c>
      <c r="F61" s="159"/>
      <c r="G61" s="245"/>
      <c r="H61" s="180">
        <f>H62</f>
        <v>0</v>
      </c>
    </row>
    <row r="62" spans="1:8" ht="25.5" hidden="1">
      <c r="A62" s="156" t="s">
        <v>105</v>
      </c>
      <c r="B62" s="160" t="s">
        <v>263</v>
      </c>
      <c r="C62" s="159" t="s">
        <v>219</v>
      </c>
      <c r="D62" s="159" t="s">
        <v>216</v>
      </c>
      <c r="E62" s="159" t="s">
        <v>115</v>
      </c>
      <c r="F62" s="159" t="s">
        <v>27</v>
      </c>
      <c r="G62" s="245"/>
      <c r="H62" s="170">
        <v>0</v>
      </c>
    </row>
    <row r="63" spans="1:8" ht="29.25">
      <c r="A63" s="154" t="s">
        <v>622</v>
      </c>
      <c r="B63" s="152" t="s">
        <v>268</v>
      </c>
      <c r="C63" s="155"/>
      <c r="D63" s="155"/>
      <c r="E63" s="155"/>
      <c r="F63" s="155"/>
      <c r="G63" s="177">
        <f aca="true" t="shared" si="10" ref="G63:H67">G64</f>
        <v>50000</v>
      </c>
      <c r="H63" s="177">
        <f t="shared" si="10"/>
        <v>0</v>
      </c>
    </row>
    <row r="64" spans="1:8" ht="25.5">
      <c r="A64" s="158" t="s">
        <v>356</v>
      </c>
      <c r="B64" s="160" t="s">
        <v>269</v>
      </c>
      <c r="C64" s="159"/>
      <c r="D64" s="159"/>
      <c r="E64" s="159"/>
      <c r="F64" s="159"/>
      <c r="G64" s="245">
        <f t="shared" si="10"/>
        <v>50000</v>
      </c>
      <c r="H64" s="180">
        <f t="shared" si="10"/>
        <v>0</v>
      </c>
    </row>
    <row r="65" spans="1:8" ht="15.75">
      <c r="A65" s="158" t="s">
        <v>355</v>
      </c>
      <c r="B65" s="160" t="s">
        <v>486</v>
      </c>
      <c r="C65" s="159" t="s">
        <v>219</v>
      </c>
      <c r="D65" s="159"/>
      <c r="E65" s="159"/>
      <c r="F65" s="159"/>
      <c r="G65" s="245">
        <f t="shared" si="10"/>
        <v>50000</v>
      </c>
      <c r="H65" s="180">
        <f t="shared" si="10"/>
        <v>0</v>
      </c>
    </row>
    <row r="66" spans="1:8" ht="15.75">
      <c r="A66" s="158" t="s">
        <v>201</v>
      </c>
      <c r="B66" s="160" t="s">
        <v>486</v>
      </c>
      <c r="C66" s="159" t="s">
        <v>219</v>
      </c>
      <c r="D66" s="159" t="s">
        <v>217</v>
      </c>
      <c r="E66" s="159"/>
      <c r="F66" s="159"/>
      <c r="G66" s="245">
        <f t="shared" si="10"/>
        <v>50000</v>
      </c>
      <c r="H66" s="180">
        <f t="shared" si="10"/>
        <v>0</v>
      </c>
    </row>
    <row r="67" spans="1:8" ht="25.5">
      <c r="A67" s="158" t="s">
        <v>186</v>
      </c>
      <c r="B67" s="160" t="s">
        <v>486</v>
      </c>
      <c r="C67" s="159" t="s">
        <v>219</v>
      </c>
      <c r="D67" s="159" t="s">
        <v>217</v>
      </c>
      <c r="E67" s="159" t="s">
        <v>115</v>
      </c>
      <c r="F67" s="159"/>
      <c r="G67" s="245">
        <f t="shared" si="10"/>
        <v>50000</v>
      </c>
      <c r="H67" s="180">
        <f t="shared" si="10"/>
        <v>0</v>
      </c>
    </row>
    <row r="68" spans="1:8" ht="25.5">
      <c r="A68" s="158" t="s">
        <v>350</v>
      </c>
      <c r="B68" s="160" t="s">
        <v>486</v>
      </c>
      <c r="C68" s="159" t="s">
        <v>219</v>
      </c>
      <c r="D68" s="159" t="s">
        <v>217</v>
      </c>
      <c r="E68" s="159" t="s">
        <v>115</v>
      </c>
      <c r="F68" s="159" t="s">
        <v>27</v>
      </c>
      <c r="G68" s="170">
        <v>50000</v>
      </c>
      <c r="H68" s="170">
        <v>0</v>
      </c>
    </row>
    <row r="69" spans="1:8" ht="43.5">
      <c r="A69" s="154" t="s">
        <v>601</v>
      </c>
      <c r="B69" s="157" t="s">
        <v>476</v>
      </c>
      <c r="C69" s="157"/>
      <c r="D69" s="155"/>
      <c r="E69" s="155"/>
      <c r="F69" s="155"/>
      <c r="G69" s="177">
        <f aca="true" t="shared" si="11" ref="G69:H73">G70</f>
        <v>3000</v>
      </c>
      <c r="H69" s="177">
        <f t="shared" si="11"/>
        <v>0</v>
      </c>
    </row>
    <row r="70" spans="1:8" ht="38.25">
      <c r="A70" s="158" t="s">
        <v>141</v>
      </c>
      <c r="B70" s="159" t="s">
        <v>474</v>
      </c>
      <c r="C70" s="159"/>
      <c r="D70" s="159"/>
      <c r="E70" s="159"/>
      <c r="F70" s="159"/>
      <c r="G70" s="245">
        <f t="shared" si="11"/>
        <v>3000</v>
      </c>
      <c r="H70" s="180">
        <f t="shared" si="11"/>
        <v>0</v>
      </c>
    </row>
    <row r="71" spans="1:8" ht="15.75">
      <c r="A71" s="163" t="s">
        <v>191</v>
      </c>
      <c r="B71" s="159" t="s">
        <v>475</v>
      </c>
      <c r="C71" s="159" t="s">
        <v>218</v>
      </c>
      <c r="D71" s="159"/>
      <c r="E71" s="159"/>
      <c r="F71" s="159"/>
      <c r="G71" s="245">
        <f t="shared" si="11"/>
        <v>3000</v>
      </c>
      <c r="H71" s="180">
        <f t="shared" si="11"/>
        <v>0</v>
      </c>
    </row>
    <row r="72" spans="1:8" ht="15.75">
      <c r="A72" s="163" t="s">
        <v>194</v>
      </c>
      <c r="B72" s="159" t="s">
        <v>475</v>
      </c>
      <c r="C72" s="159" t="s">
        <v>218</v>
      </c>
      <c r="D72" s="159" t="s">
        <v>408</v>
      </c>
      <c r="E72" s="159"/>
      <c r="F72" s="159"/>
      <c r="G72" s="245">
        <f t="shared" si="11"/>
        <v>3000</v>
      </c>
      <c r="H72" s="180">
        <f t="shared" si="11"/>
        <v>0</v>
      </c>
    </row>
    <row r="73" spans="1:8" ht="25.5">
      <c r="A73" s="158" t="s">
        <v>186</v>
      </c>
      <c r="B73" s="159" t="s">
        <v>475</v>
      </c>
      <c r="C73" s="159" t="s">
        <v>218</v>
      </c>
      <c r="D73" s="159" t="s">
        <v>408</v>
      </c>
      <c r="E73" s="159" t="s">
        <v>115</v>
      </c>
      <c r="F73" s="159"/>
      <c r="G73" s="245">
        <f t="shared" si="11"/>
        <v>3000</v>
      </c>
      <c r="H73" s="180">
        <f t="shared" si="11"/>
        <v>0</v>
      </c>
    </row>
    <row r="74" spans="1:8" ht="25.5">
      <c r="A74" s="158" t="s">
        <v>350</v>
      </c>
      <c r="B74" s="159" t="s">
        <v>475</v>
      </c>
      <c r="C74" s="159" t="s">
        <v>218</v>
      </c>
      <c r="D74" s="159" t="s">
        <v>408</v>
      </c>
      <c r="E74" s="159" t="s">
        <v>115</v>
      </c>
      <c r="F74" s="159" t="s">
        <v>27</v>
      </c>
      <c r="G74" s="170">
        <v>3000</v>
      </c>
      <c r="H74" s="170">
        <v>0</v>
      </c>
    </row>
    <row r="75" spans="1:8" ht="36.75" customHeight="1">
      <c r="A75" s="178" t="s">
        <v>143</v>
      </c>
      <c r="B75" s="175" t="s">
        <v>482</v>
      </c>
      <c r="C75" s="175"/>
      <c r="D75" s="175"/>
      <c r="E75" s="175"/>
      <c r="F75" s="175"/>
      <c r="G75" s="176">
        <f>G76</f>
        <v>5000</v>
      </c>
      <c r="H75" s="176">
        <f>H76</f>
        <v>5000</v>
      </c>
    </row>
    <row r="76" spans="1:8" ht="25.5">
      <c r="A76" s="181" t="s">
        <v>233</v>
      </c>
      <c r="B76" s="159" t="s">
        <v>483</v>
      </c>
      <c r="C76" s="159"/>
      <c r="D76" s="159"/>
      <c r="E76" s="159"/>
      <c r="F76" s="159"/>
      <c r="G76" s="245">
        <f>G77+G81+G84+G88</f>
        <v>5000</v>
      </c>
      <c r="H76" s="180">
        <f>H77+H84+H88</f>
        <v>5000</v>
      </c>
    </row>
    <row r="77" spans="1:8" ht="15.75">
      <c r="A77" s="163" t="s">
        <v>355</v>
      </c>
      <c r="B77" s="179" t="s">
        <v>535</v>
      </c>
      <c r="C77" s="159" t="s">
        <v>219</v>
      </c>
      <c r="D77" s="159"/>
      <c r="E77" s="159"/>
      <c r="F77" s="159"/>
      <c r="G77" s="245">
        <f>G78</f>
        <v>5000</v>
      </c>
      <c r="H77" s="180">
        <f>H78</f>
        <v>5000</v>
      </c>
    </row>
    <row r="78" spans="1:8" ht="15.75">
      <c r="A78" s="163" t="s">
        <v>199</v>
      </c>
      <c r="B78" s="179" t="s">
        <v>535</v>
      </c>
      <c r="C78" s="159" t="s">
        <v>219</v>
      </c>
      <c r="D78" s="159" t="s">
        <v>216</v>
      </c>
      <c r="E78" s="159"/>
      <c r="F78" s="159"/>
      <c r="G78" s="245">
        <f>G79+G81</f>
        <v>5000</v>
      </c>
      <c r="H78" s="180">
        <f>H79+H81</f>
        <v>5000</v>
      </c>
    </row>
    <row r="79" spans="1:8" ht="25.5">
      <c r="A79" s="158" t="s">
        <v>186</v>
      </c>
      <c r="B79" s="179" t="s">
        <v>535</v>
      </c>
      <c r="C79" s="159" t="s">
        <v>219</v>
      </c>
      <c r="D79" s="159" t="s">
        <v>216</v>
      </c>
      <c r="E79" s="159" t="s">
        <v>115</v>
      </c>
      <c r="F79" s="159"/>
      <c r="G79" s="245">
        <f>G80</f>
        <v>5000</v>
      </c>
      <c r="H79" s="180">
        <f>H80</f>
        <v>5000</v>
      </c>
    </row>
    <row r="80" spans="1:8" ht="25.5">
      <c r="A80" s="158" t="s">
        <v>350</v>
      </c>
      <c r="B80" s="179" t="s">
        <v>535</v>
      </c>
      <c r="C80" s="159" t="s">
        <v>219</v>
      </c>
      <c r="D80" s="159" t="s">
        <v>216</v>
      </c>
      <c r="E80" s="159" t="s">
        <v>115</v>
      </c>
      <c r="F80" s="159" t="s">
        <v>27</v>
      </c>
      <c r="G80" s="170">
        <v>5000</v>
      </c>
      <c r="H80" s="170">
        <v>5000</v>
      </c>
    </row>
    <row r="81" spans="1:8" ht="15.75" hidden="1">
      <c r="A81" s="158" t="s">
        <v>101</v>
      </c>
      <c r="B81" s="179" t="s">
        <v>535</v>
      </c>
      <c r="C81" s="159" t="s">
        <v>219</v>
      </c>
      <c r="D81" s="159" t="s">
        <v>216</v>
      </c>
      <c r="E81" s="159" t="s">
        <v>102</v>
      </c>
      <c r="F81" s="159"/>
      <c r="G81" s="245">
        <f>G82</f>
        <v>0</v>
      </c>
      <c r="H81" s="180">
        <f>H82</f>
        <v>0</v>
      </c>
    </row>
    <row r="82" spans="1:8" ht="38.25" hidden="1">
      <c r="A82" s="158" t="s">
        <v>90</v>
      </c>
      <c r="B82" s="179" t="s">
        <v>535</v>
      </c>
      <c r="C82" s="159" t="s">
        <v>219</v>
      </c>
      <c r="D82" s="159" t="s">
        <v>216</v>
      </c>
      <c r="E82" s="159" t="s">
        <v>91</v>
      </c>
      <c r="F82" s="159"/>
      <c r="G82" s="245">
        <f>G83</f>
        <v>0</v>
      </c>
      <c r="H82" s="180">
        <f>H83</f>
        <v>0</v>
      </c>
    </row>
    <row r="83" spans="1:8" ht="25.5" hidden="1">
      <c r="A83" s="158" t="s">
        <v>350</v>
      </c>
      <c r="B83" s="179" t="s">
        <v>535</v>
      </c>
      <c r="C83" s="159" t="s">
        <v>219</v>
      </c>
      <c r="D83" s="159" t="s">
        <v>216</v>
      </c>
      <c r="E83" s="159" t="s">
        <v>91</v>
      </c>
      <c r="F83" s="159" t="s">
        <v>27</v>
      </c>
      <c r="G83" s="170"/>
      <c r="H83" s="170"/>
    </row>
    <row r="84" spans="1:8" ht="15.75" hidden="1">
      <c r="A84" s="250" t="s">
        <v>613</v>
      </c>
      <c r="B84" s="179" t="s">
        <v>641</v>
      </c>
      <c r="C84" s="159" t="s">
        <v>219</v>
      </c>
      <c r="D84" s="159" t="s">
        <v>216</v>
      </c>
      <c r="E84" s="159"/>
      <c r="F84" s="159"/>
      <c r="G84" s="180">
        <f aca="true" t="shared" si="12" ref="G84:H86">G85</f>
        <v>0</v>
      </c>
      <c r="H84" s="180">
        <f t="shared" si="12"/>
        <v>0</v>
      </c>
    </row>
    <row r="85" spans="1:8" ht="25.5" hidden="1">
      <c r="A85" s="158" t="s">
        <v>642</v>
      </c>
      <c r="B85" s="179" t="s">
        <v>641</v>
      </c>
      <c r="C85" s="159" t="s">
        <v>219</v>
      </c>
      <c r="D85" s="159" t="s">
        <v>216</v>
      </c>
      <c r="E85" s="159" t="s">
        <v>639</v>
      </c>
      <c r="F85" s="159"/>
      <c r="G85" s="180">
        <f t="shared" si="12"/>
        <v>0</v>
      </c>
      <c r="H85" s="180">
        <f t="shared" si="12"/>
        <v>0</v>
      </c>
    </row>
    <row r="86" spans="1:8" ht="15.75" hidden="1">
      <c r="A86" s="158" t="s">
        <v>128</v>
      </c>
      <c r="B86" s="179" t="s">
        <v>641</v>
      </c>
      <c r="C86" s="159" t="s">
        <v>219</v>
      </c>
      <c r="D86" s="159" t="s">
        <v>216</v>
      </c>
      <c r="E86" s="159" t="s">
        <v>121</v>
      </c>
      <c r="F86" s="159"/>
      <c r="G86" s="180">
        <f t="shared" si="12"/>
        <v>0</v>
      </c>
      <c r="H86" s="180">
        <f t="shared" si="12"/>
        <v>0</v>
      </c>
    </row>
    <row r="87" spans="1:8" ht="25.5" hidden="1">
      <c r="A87" s="158" t="s">
        <v>350</v>
      </c>
      <c r="B87" s="179" t="s">
        <v>641</v>
      </c>
      <c r="C87" s="159" t="s">
        <v>219</v>
      </c>
      <c r="D87" s="159" t="s">
        <v>216</v>
      </c>
      <c r="E87" s="159" t="s">
        <v>121</v>
      </c>
      <c r="F87" s="159" t="s">
        <v>27</v>
      </c>
      <c r="G87" s="170"/>
      <c r="H87" s="170"/>
    </row>
    <row r="88" spans="1:8" ht="15.75" hidden="1">
      <c r="A88" s="128" t="s">
        <v>587</v>
      </c>
      <c r="B88" s="179" t="s">
        <v>644</v>
      </c>
      <c r="C88" s="159" t="s">
        <v>219</v>
      </c>
      <c r="D88" s="159" t="s">
        <v>216</v>
      </c>
      <c r="E88" s="159"/>
      <c r="F88" s="159"/>
      <c r="G88" s="180">
        <f aca="true" t="shared" si="13" ref="G88:H90">G89</f>
        <v>0</v>
      </c>
      <c r="H88" s="180">
        <f t="shared" si="13"/>
        <v>0</v>
      </c>
    </row>
    <row r="89" spans="1:8" ht="25.5" hidden="1">
      <c r="A89" s="158" t="s">
        <v>642</v>
      </c>
      <c r="B89" s="179" t="s">
        <v>644</v>
      </c>
      <c r="C89" s="159" t="s">
        <v>219</v>
      </c>
      <c r="D89" s="159" t="s">
        <v>216</v>
      </c>
      <c r="E89" s="159" t="s">
        <v>639</v>
      </c>
      <c r="F89" s="159"/>
      <c r="G89" s="180">
        <f t="shared" si="13"/>
        <v>0</v>
      </c>
      <c r="H89" s="180">
        <f t="shared" si="13"/>
        <v>0</v>
      </c>
    </row>
    <row r="90" spans="1:8" ht="15.75" hidden="1">
      <c r="A90" s="158" t="s">
        <v>128</v>
      </c>
      <c r="B90" s="179" t="s">
        <v>644</v>
      </c>
      <c r="C90" s="159" t="s">
        <v>219</v>
      </c>
      <c r="D90" s="159" t="s">
        <v>216</v>
      </c>
      <c r="E90" s="159" t="s">
        <v>121</v>
      </c>
      <c r="F90" s="159"/>
      <c r="G90" s="180">
        <f t="shared" si="13"/>
        <v>0</v>
      </c>
      <c r="H90" s="180">
        <f t="shared" si="13"/>
        <v>0</v>
      </c>
    </row>
    <row r="91" spans="1:8" ht="25.5" hidden="1">
      <c r="A91" s="158" t="s">
        <v>350</v>
      </c>
      <c r="B91" s="179" t="s">
        <v>644</v>
      </c>
      <c r="C91" s="159" t="s">
        <v>219</v>
      </c>
      <c r="D91" s="159" t="s">
        <v>216</v>
      </c>
      <c r="E91" s="159" t="s">
        <v>121</v>
      </c>
      <c r="F91" s="159" t="s">
        <v>27</v>
      </c>
      <c r="G91" s="170">
        <v>0</v>
      </c>
      <c r="H91" s="170">
        <v>0</v>
      </c>
    </row>
    <row r="92" spans="1:8" ht="43.5">
      <c r="A92" s="154" t="s">
        <v>599</v>
      </c>
      <c r="B92" s="152" t="s">
        <v>136</v>
      </c>
      <c r="C92" s="157"/>
      <c r="D92" s="157"/>
      <c r="E92" s="157"/>
      <c r="F92" s="157"/>
      <c r="G92" s="177">
        <f aca="true" t="shared" si="14" ref="G92:H96">G93</f>
        <v>1000</v>
      </c>
      <c r="H92" s="177">
        <f t="shared" si="14"/>
        <v>0</v>
      </c>
    </row>
    <row r="93" spans="1:8" ht="26.25" customHeight="1">
      <c r="A93" s="163" t="s">
        <v>133</v>
      </c>
      <c r="B93" s="160" t="s">
        <v>134</v>
      </c>
      <c r="C93" s="159"/>
      <c r="D93" s="159"/>
      <c r="E93" s="159"/>
      <c r="F93" s="159"/>
      <c r="G93" s="245">
        <f t="shared" si="14"/>
        <v>1000</v>
      </c>
      <c r="H93" s="180">
        <f t="shared" si="14"/>
        <v>0</v>
      </c>
    </row>
    <row r="94" spans="1:8" ht="15.75">
      <c r="A94" s="163" t="s">
        <v>354</v>
      </c>
      <c r="B94" s="160" t="s">
        <v>135</v>
      </c>
      <c r="C94" s="159" t="s">
        <v>217</v>
      </c>
      <c r="D94" s="159"/>
      <c r="E94" s="159"/>
      <c r="F94" s="159"/>
      <c r="G94" s="245">
        <f t="shared" si="14"/>
        <v>1000</v>
      </c>
      <c r="H94" s="180">
        <f t="shared" si="14"/>
        <v>0</v>
      </c>
    </row>
    <row r="95" spans="1:8" ht="15.75">
      <c r="A95" s="163" t="s">
        <v>190</v>
      </c>
      <c r="B95" s="160" t="s">
        <v>135</v>
      </c>
      <c r="C95" s="159" t="s">
        <v>217</v>
      </c>
      <c r="D95" s="159" t="s">
        <v>407</v>
      </c>
      <c r="E95" s="159"/>
      <c r="F95" s="159"/>
      <c r="G95" s="245">
        <f t="shared" si="14"/>
        <v>1000</v>
      </c>
      <c r="H95" s="180">
        <f t="shared" si="14"/>
        <v>0</v>
      </c>
    </row>
    <row r="96" spans="1:8" ht="25.5">
      <c r="A96" s="158" t="s">
        <v>186</v>
      </c>
      <c r="B96" s="160" t="s">
        <v>135</v>
      </c>
      <c r="C96" s="159" t="s">
        <v>217</v>
      </c>
      <c r="D96" s="159" t="s">
        <v>407</v>
      </c>
      <c r="E96" s="159" t="s">
        <v>115</v>
      </c>
      <c r="F96" s="159"/>
      <c r="G96" s="245">
        <f t="shared" si="14"/>
        <v>1000</v>
      </c>
      <c r="H96" s="180">
        <f t="shared" si="14"/>
        <v>0</v>
      </c>
    </row>
    <row r="97" spans="1:8" ht="25.5">
      <c r="A97" s="158" t="s">
        <v>350</v>
      </c>
      <c r="B97" s="160" t="s">
        <v>135</v>
      </c>
      <c r="C97" s="159" t="s">
        <v>217</v>
      </c>
      <c r="D97" s="159" t="s">
        <v>407</v>
      </c>
      <c r="E97" s="159" t="s">
        <v>115</v>
      </c>
      <c r="F97" s="159" t="s">
        <v>27</v>
      </c>
      <c r="G97" s="170">
        <v>1000</v>
      </c>
      <c r="H97" s="170">
        <v>0</v>
      </c>
    </row>
    <row r="98" spans="1:8" ht="39" customHeight="1">
      <c r="A98" s="172" t="s">
        <v>666</v>
      </c>
      <c r="B98" s="157" t="s">
        <v>477</v>
      </c>
      <c r="C98" s="175" t="s">
        <v>218</v>
      </c>
      <c r="D98" s="175" t="s">
        <v>222</v>
      </c>
      <c r="E98" s="155"/>
      <c r="F98" s="155"/>
      <c r="G98" s="177">
        <f aca="true" t="shared" si="15" ref="G98:H102">G99</f>
        <v>500000</v>
      </c>
      <c r="H98" s="177">
        <f t="shared" si="15"/>
        <v>500000</v>
      </c>
    </row>
    <row r="99" spans="1:8" ht="15.75">
      <c r="A99" s="156" t="s">
        <v>367</v>
      </c>
      <c r="B99" s="159" t="s">
        <v>140</v>
      </c>
      <c r="C99" s="159" t="s">
        <v>218</v>
      </c>
      <c r="D99" s="159" t="s">
        <v>222</v>
      </c>
      <c r="E99" s="159"/>
      <c r="F99" s="159"/>
      <c r="G99" s="245">
        <f t="shared" si="15"/>
        <v>500000</v>
      </c>
      <c r="H99" s="180">
        <f t="shared" si="15"/>
        <v>500000</v>
      </c>
    </row>
    <row r="100" spans="1:8" ht="25.5">
      <c r="A100" s="156" t="s">
        <v>368</v>
      </c>
      <c r="B100" s="159" t="s">
        <v>139</v>
      </c>
      <c r="C100" s="159" t="s">
        <v>218</v>
      </c>
      <c r="D100" s="159" t="s">
        <v>222</v>
      </c>
      <c r="E100" s="159"/>
      <c r="F100" s="159"/>
      <c r="G100" s="245">
        <f t="shared" si="15"/>
        <v>500000</v>
      </c>
      <c r="H100" s="180">
        <f t="shared" si="15"/>
        <v>500000</v>
      </c>
    </row>
    <row r="101" spans="1:8" ht="25.5">
      <c r="A101" s="156" t="s">
        <v>369</v>
      </c>
      <c r="B101" s="159" t="s">
        <v>139</v>
      </c>
      <c r="C101" s="159" t="s">
        <v>218</v>
      </c>
      <c r="D101" s="159" t="s">
        <v>222</v>
      </c>
      <c r="E101" s="159"/>
      <c r="F101" s="159"/>
      <c r="G101" s="180">
        <f t="shared" si="15"/>
        <v>500000</v>
      </c>
      <c r="H101" s="180">
        <f t="shared" si="15"/>
        <v>500000</v>
      </c>
    </row>
    <row r="102" spans="1:8" ht="25.5">
      <c r="A102" s="158" t="s">
        <v>186</v>
      </c>
      <c r="B102" s="159" t="s">
        <v>139</v>
      </c>
      <c r="C102" s="159" t="s">
        <v>218</v>
      </c>
      <c r="D102" s="159" t="s">
        <v>222</v>
      </c>
      <c r="E102" s="159" t="s">
        <v>115</v>
      </c>
      <c r="F102" s="159"/>
      <c r="G102" s="245">
        <f t="shared" si="15"/>
        <v>500000</v>
      </c>
      <c r="H102" s="180">
        <f t="shared" si="15"/>
        <v>500000</v>
      </c>
    </row>
    <row r="103" spans="1:8" ht="25.5">
      <c r="A103" s="158" t="s">
        <v>350</v>
      </c>
      <c r="B103" s="159" t="s">
        <v>139</v>
      </c>
      <c r="C103" s="159" t="s">
        <v>218</v>
      </c>
      <c r="D103" s="159" t="s">
        <v>222</v>
      </c>
      <c r="E103" s="159" t="s">
        <v>115</v>
      </c>
      <c r="F103" s="159" t="s">
        <v>27</v>
      </c>
      <c r="G103" s="170">
        <v>500000</v>
      </c>
      <c r="H103" s="170">
        <v>500000</v>
      </c>
    </row>
    <row r="104" spans="1:8" ht="28.5">
      <c r="A104" s="171" t="s">
        <v>623</v>
      </c>
      <c r="B104" s="174" t="s">
        <v>479</v>
      </c>
      <c r="C104" s="175"/>
      <c r="D104" s="175"/>
      <c r="E104" s="175"/>
      <c r="F104" s="175"/>
      <c r="G104" s="176">
        <f>G105</f>
        <v>10000</v>
      </c>
      <c r="H104" s="176">
        <f>H105</f>
        <v>0</v>
      </c>
    </row>
    <row r="105" spans="1:8" ht="25.5">
      <c r="A105" s="158" t="s">
        <v>484</v>
      </c>
      <c r="B105" s="160" t="s">
        <v>480</v>
      </c>
      <c r="C105" s="159"/>
      <c r="D105" s="159"/>
      <c r="E105" s="159"/>
      <c r="F105" s="159"/>
      <c r="G105" s="245">
        <f>G107</f>
        <v>10000</v>
      </c>
      <c r="H105" s="180">
        <f>H107</f>
        <v>0</v>
      </c>
    </row>
    <row r="106" spans="1:8" ht="15.75">
      <c r="A106" s="158" t="s">
        <v>185</v>
      </c>
      <c r="B106" s="160" t="s">
        <v>481</v>
      </c>
      <c r="C106" s="159" t="s">
        <v>214</v>
      </c>
      <c r="D106" s="159"/>
      <c r="E106" s="159"/>
      <c r="F106" s="159"/>
      <c r="G106" s="245">
        <f aca="true" t="shared" si="16" ref="G106:H108">G107</f>
        <v>10000</v>
      </c>
      <c r="H106" s="180">
        <f t="shared" si="16"/>
        <v>0</v>
      </c>
    </row>
    <row r="107" spans="1:8" ht="15.75">
      <c r="A107" s="158" t="s">
        <v>187</v>
      </c>
      <c r="B107" s="160" t="s">
        <v>481</v>
      </c>
      <c r="C107" s="159" t="s">
        <v>214</v>
      </c>
      <c r="D107" s="159" t="s">
        <v>406</v>
      </c>
      <c r="E107" s="159"/>
      <c r="F107" s="159"/>
      <c r="G107" s="245">
        <f t="shared" si="16"/>
        <v>10000</v>
      </c>
      <c r="H107" s="180">
        <f t="shared" si="16"/>
        <v>0</v>
      </c>
    </row>
    <row r="108" spans="1:8" ht="25.5">
      <c r="A108" s="158" t="s">
        <v>186</v>
      </c>
      <c r="B108" s="160" t="s">
        <v>481</v>
      </c>
      <c r="C108" s="159" t="s">
        <v>214</v>
      </c>
      <c r="D108" s="159" t="s">
        <v>406</v>
      </c>
      <c r="E108" s="159" t="s">
        <v>115</v>
      </c>
      <c r="F108" s="159"/>
      <c r="G108" s="245">
        <f t="shared" si="16"/>
        <v>10000</v>
      </c>
      <c r="H108" s="180">
        <f t="shared" si="16"/>
        <v>0</v>
      </c>
    </row>
    <row r="109" spans="1:8" ht="25.5">
      <c r="A109" s="158" t="s">
        <v>350</v>
      </c>
      <c r="B109" s="160" t="s">
        <v>481</v>
      </c>
      <c r="C109" s="159" t="s">
        <v>214</v>
      </c>
      <c r="D109" s="159" t="s">
        <v>406</v>
      </c>
      <c r="E109" s="159" t="s">
        <v>115</v>
      </c>
      <c r="F109" s="159" t="s">
        <v>27</v>
      </c>
      <c r="G109" s="170">
        <v>10000</v>
      </c>
      <c r="H109" s="170">
        <v>0</v>
      </c>
    </row>
    <row r="110" spans="1:8" ht="28.5">
      <c r="A110" s="171" t="s">
        <v>671</v>
      </c>
      <c r="B110" s="174" t="s">
        <v>627</v>
      </c>
      <c r="C110" s="175"/>
      <c r="D110" s="175"/>
      <c r="E110" s="175"/>
      <c r="F110" s="175"/>
      <c r="G110" s="176">
        <f aca="true" t="shared" si="17" ref="G110:H114">G111</f>
        <v>327000</v>
      </c>
      <c r="H110" s="176">
        <f t="shared" si="17"/>
        <v>327000</v>
      </c>
    </row>
    <row r="111" spans="1:8" ht="25.5">
      <c r="A111" s="252" t="s">
        <v>672</v>
      </c>
      <c r="B111" s="160" t="s">
        <v>629</v>
      </c>
      <c r="C111" s="159"/>
      <c r="D111" s="159"/>
      <c r="E111" s="159"/>
      <c r="F111" s="159"/>
      <c r="G111" s="245">
        <f t="shared" si="17"/>
        <v>327000</v>
      </c>
      <c r="H111" s="245">
        <f t="shared" si="17"/>
        <v>327000</v>
      </c>
    </row>
    <row r="112" spans="1:8" ht="15">
      <c r="A112" s="158" t="s">
        <v>185</v>
      </c>
      <c r="B112" s="160" t="s">
        <v>628</v>
      </c>
      <c r="C112" s="159"/>
      <c r="D112" s="159"/>
      <c r="E112" s="159"/>
      <c r="F112" s="159"/>
      <c r="G112" s="245">
        <f t="shared" si="17"/>
        <v>327000</v>
      </c>
      <c r="H112" s="245">
        <f t="shared" si="17"/>
        <v>327000</v>
      </c>
    </row>
    <row r="113" spans="1:8" ht="15">
      <c r="A113" s="252" t="s">
        <v>111</v>
      </c>
      <c r="B113" s="160" t="s">
        <v>628</v>
      </c>
      <c r="C113" s="159" t="s">
        <v>214</v>
      </c>
      <c r="D113" s="159" t="s">
        <v>406</v>
      </c>
      <c r="E113" s="159" t="s">
        <v>114</v>
      </c>
      <c r="F113" s="159"/>
      <c r="G113" s="245">
        <f t="shared" si="17"/>
        <v>327000</v>
      </c>
      <c r="H113" s="245">
        <f t="shared" si="17"/>
        <v>327000</v>
      </c>
    </row>
    <row r="114" spans="1:8" ht="25.5">
      <c r="A114" s="253" t="s">
        <v>186</v>
      </c>
      <c r="B114" s="160" t="s">
        <v>628</v>
      </c>
      <c r="C114" s="159" t="s">
        <v>214</v>
      </c>
      <c r="D114" s="159" t="s">
        <v>406</v>
      </c>
      <c r="E114" s="159" t="s">
        <v>115</v>
      </c>
      <c r="F114" s="159"/>
      <c r="G114" s="245">
        <f t="shared" si="17"/>
        <v>327000</v>
      </c>
      <c r="H114" s="245">
        <f t="shared" si="17"/>
        <v>327000</v>
      </c>
    </row>
    <row r="115" spans="1:8" ht="25.5">
      <c r="A115" s="158" t="s">
        <v>350</v>
      </c>
      <c r="B115" s="160" t="s">
        <v>628</v>
      </c>
      <c r="C115" s="159" t="s">
        <v>214</v>
      </c>
      <c r="D115" s="159" t="s">
        <v>406</v>
      </c>
      <c r="E115" s="159" t="s">
        <v>115</v>
      </c>
      <c r="F115" s="159" t="s">
        <v>27</v>
      </c>
      <c r="G115" s="254">
        <v>327000</v>
      </c>
      <c r="H115" s="254">
        <v>327000</v>
      </c>
    </row>
    <row r="116" spans="1:8" s="249" customFormat="1" ht="49.5" customHeight="1">
      <c r="A116" s="262" t="s">
        <v>665</v>
      </c>
      <c r="B116" s="247" t="s">
        <v>657</v>
      </c>
      <c r="C116" s="248"/>
      <c r="D116" s="248"/>
      <c r="E116" s="248"/>
      <c r="F116" s="248"/>
      <c r="G116" s="251">
        <f>G117+G122</f>
        <v>31358069.59</v>
      </c>
      <c r="H116" s="251">
        <f>H117</f>
        <v>0</v>
      </c>
    </row>
    <row r="117" spans="1:8" ht="15.75">
      <c r="A117" s="139" t="s">
        <v>658</v>
      </c>
      <c r="B117" s="264" t="s">
        <v>722</v>
      </c>
      <c r="C117" s="159"/>
      <c r="D117" s="159"/>
      <c r="E117" s="159"/>
      <c r="F117" s="159"/>
      <c r="G117" s="180">
        <f>G120</f>
        <v>31068646.79</v>
      </c>
      <c r="H117" s="180">
        <f>H120</f>
        <v>0</v>
      </c>
    </row>
    <row r="118" spans="1:8" ht="15.75">
      <c r="A118" s="158" t="s">
        <v>355</v>
      </c>
      <c r="B118" s="264" t="s">
        <v>722</v>
      </c>
      <c r="C118" s="159" t="s">
        <v>219</v>
      </c>
      <c r="D118" s="159"/>
      <c r="E118" s="159"/>
      <c r="F118" s="159"/>
      <c r="G118" s="180">
        <f aca="true" t="shared" si="18" ref="G118:H120">G119</f>
        <v>31068646.79</v>
      </c>
      <c r="H118" s="180">
        <f t="shared" si="18"/>
        <v>0</v>
      </c>
    </row>
    <row r="119" spans="1:8" ht="15.75">
      <c r="A119" s="139" t="s">
        <v>196</v>
      </c>
      <c r="B119" s="264" t="s">
        <v>722</v>
      </c>
      <c r="C119" s="159" t="s">
        <v>219</v>
      </c>
      <c r="D119" s="159" t="s">
        <v>214</v>
      </c>
      <c r="E119" s="159"/>
      <c r="F119" s="159"/>
      <c r="G119" s="180">
        <f t="shared" si="18"/>
        <v>31068646.79</v>
      </c>
      <c r="H119" s="180">
        <f t="shared" si="18"/>
        <v>0</v>
      </c>
    </row>
    <row r="120" spans="1:8" ht="25.5">
      <c r="A120" s="158" t="s">
        <v>642</v>
      </c>
      <c r="B120" s="264" t="s">
        <v>722</v>
      </c>
      <c r="C120" s="159" t="s">
        <v>219</v>
      </c>
      <c r="D120" s="159" t="s">
        <v>214</v>
      </c>
      <c r="E120" s="159" t="s">
        <v>639</v>
      </c>
      <c r="F120" s="159"/>
      <c r="G120" s="180">
        <f t="shared" si="18"/>
        <v>31068646.79</v>
      </c>
      <c r="H120" s="180">
        <f t="shared" si="18"/>
        <v>0</v>
      </c>
    </row>
    <row r="121" spans="1:8" ht="25.5">
      <c r="A121" s="158" t="s">
        <v>350</v>
      </c>
      <c r="B121" s="264" t="s">
        <v>722</v>
      </c>
      <c r="C121" s="159" t="s">
        <v>219</v>
      </c>
      <c r="D121" s="159" t="s">
        <v>214</v>
      </c>
      <c r="E121" s="159" t="s">
        <v>639</v>
      </c>
      <c r="F121" s="159" t="s">
        <v>413</v>
      </c>
      <c r="G121" s="170">
        <v>31068646.79</v>
      </c>
      <c r="H121" s="170">
        <v>0</v>
      </c>
    </row>
    <row r="122" spans="1:8" ht="25.5">
      <c r="A122" s="252" t="s">
        <v>723</v>
      </c>
      <c r="B122" s="264" t="s">
        <v>731</v>
      </c>
      <c r="C122" s="159"/>
      <c r="D122" s="159"/>
      <c r="E122" s="159"/>
      <c r="F122" s="159"/>
      <c r="G122" s="180">
        <f>G123</f>
        <v>289422.8</v>
      </c>
      <c r="H122" s="180">
        <v>0</v>
      </c>
    </row>
    <row r="123" spans="1:8" ht="15.75">
      <c r="A123" s="158" t="s">
        <v>355</v>
      </c>
      <c r="B123" s="264" t="s">
        <v>731</v>
      </c>
      <c r="C123" s="159" t="s">
        <v>219</v>
      </c>
      <c r="D123" s="159"/>
      <c r="E123" s="159"/>
      <c r="F123" s="159"/>
      <c r="G123" s="180">
        <f>G124</f>
        <v>289422.8</v>
      </c>
      <c r="H123" s="180">
        <v>0</v>
      </c>
    </row>
    <row r="124" spans="1:8" ht="15.75">
      <c r="A124" s="139" t="s">
        <v>196</v>
      </c>
      <c r="B124" s="264" t="s">
        <v>731</v>
      </c>
      <c r="C124" s="159" t="s">
        <v>219</v>
      </c>
      <c r="D124" s="159" t="s">
        <v>214</v>
      </c>
      <c r="E124" s="159"/>
      <c r="F124" s="159"/>
      <c r="G124" s="180">
        <f>G125</f>
        <v>289422.8</v>
      </c>
      <c r="H124" s="180">
        <v>0</v>
      </c>
    </row>
    <row r="125" spans="1:8" ht="25.5">
      <c r="A125" s="158" t="s">
        <v>642</v>
      </c>
      <c r="B125" s="264" t="s">
        <v>731</v>
      </c>
      <c r="C125" s="159" t="s">
        <v>219</v>
      </c>
      <c r="D125" s="159" t="s">
        <v>214</v>
      </c>
      <c r="E125" s="159" t="s">
        <v>639</v>
      </c>
      <c r="F125" s="159"/>
      <c r="G125" s="180">
        <f>G126</f>
        <v>289422.8</v>
      </c>
      <c r="H125" s="180">
        <v>0</v>
      </c>
    </row>
    <row r="126" spans="1:8" ht="25.5">
      <c r="A126" s="158" t="s">
        <v>350</v>
      </c>
      <c r="B126" s="264" t="s">
        <v>731</v>
      </c>
      <c r="C126" s="159" t="s">
        <v>219</v>
      </c>
      <c r="D126" s="159" t="s">
        <v>214</v>
      </c>
      <c r="E126" s="159" t="s">
        <v>639</v>
      </c>
      <c r="F126" s="159" t="s">
        <v>27</v>
      </c>
      <c r="G126" s="170">
        <v>289422.8</v>
      </c>
      <c r="H126" s="170">
        <v>0</v>
      </c>
    </row>
    <row r="127" spans="1:8" ht="15.75">
      <c r="A127" s="171" t="s">
        <v>659</v>
      </c>
      <c r="B127" s="247" t="s">
        <v>660</v>
      </c>
      <c r="C127" s="175"/>
      <c r="D127" s="175"/>
      <c r="E127" s="175"/>
      <c r="F127" s="175"/>
      <c r="G127" s="251">
        <f aca="true" t="shared" si="19" ref="G127:H131">G128</f>
        <v>5050506</v>
      </c>
      <c r="H127" s="251">
        <f t="shared" si="19"/>
        <v>0</v>
      </c>
    </row>
    <row r="128" spans="1:8" ht="15.75">
      <c r="A128" s="139" t="s">
        <v>658</v>
      </c>
      <c r="B128" s="197" t="s">
        <v>661</v>
      </c>
      <c r="C128" s="159"/>
      <c r="D128" s="159"/>
      <c r="E128" s="159"/>
      <c r="F128" s="159"/>
      <c r="G128" s="180">
        <f t="shared" si="19"/>
        <v>5050506</v>
      </c>
      <c r="H128" s="180">
        <f t="shared" si="19"/>
        <v>0</v>
      </c>
    </row>
    <row r="129" spans="1:8" ht="15.75">
      <c r="A129" s="158" t="s">
        <v>355</v>
      </c>
      <c r="B129" s="197" t="s">
        <v>662</v>
      </c>
      <c r="C129" s="159" t="s">
        <v>219</v>
      </c>
      <c r="D129" s="159"/>
      <c r="E129" s="159"/>
      <c r="F129" s="159"/>
      <c r="G129" s="180">
        <f t="shared" si="19"/>
        <v>5050506</v>
      </c>
      <c r="H129" s="180">
        <f t="shared" si="19"/>
        <v>0</v>
      </c>
    </row>
    <row r="130" spans="1:8" ht="15.75">
      <c r="A130" s="139" t="s">
        <v>196</v>
      </c>
      <c r="B130" s="197" t="s">
        <v>662</v>
      </c>
      <c r="C130" s="159" t="s">
        <v>219</v>
      </c>
      <c r="D130" s="159" t="s">
        <v>214</v>
      </c>
      <c r="E130" s="159"/>
      <c r="F130" s="159"/>
      <c r="G130" s="180">
        <f t="shared" si="19"/>
        <v>5050506</v>
      </c>
      <c r="H130" s="180">
        <f t="shared" si="19"/>
        <v>0</v>
      </c>
    </row>
    <row r="131" spans="1:8" ht="25.5">
      <c r="A131" s="158" t="s">
        <v>642</v>
      </c>
      <c r="B131" s="197" t="s">
        <v>662</v>
      </c>
      <c r="C131" s="159" t="s">
        <v>219</v>
      </c>
      <c r="D131" s="159" t="s">
        <v>214</v>
      </c>
      <c r="E131" s="159" t="s">
        <v>639</v>
      </c>
      <c r="F131" s="159"/>
      <c r="G131" s="180">
        <f t="shared" si="19"/>
        <v>5050506</v>
      </c>
      <c r="H131" s="180">
        <f t="shared" si="19"/>
        <v>0</v>
      </c>
    </row>
    <row r="132" spans="1:8" ht="25.5">
      <c r="A132" s="158" t="s">
        <v>350</v>
      </c>
      <c r="B132" s="197" t="s">
        <v>662</v>
      </c>
      <c r="C132" s="159" t="s">
        <v>219</v>
      </c>
      <c r="D132" s="159" t="s">
        <v>214</v>
      </c>
      <c r="E132" s="159" t="s">
        <v>639</v>
      </c>
      <c r="F132" s="159" t="s">
        <v>413</v>
      </c>
      <c r="G132" s="170">
        <v>5050506</v>
      </c>
      <c r="H132" s="170">
        <v>0</v>
      </c>
    </row>
    <row r="133" spans="1:8" ht="15.75" hidden="1">
      <c r="A133" s="158"/>
      <c r="B133" s="197"/>
      <c r="C133" s="159"/>
      <c r="D133" s="159"/>
      <c r="E133" s="159"/>
      <c r="F133" s="159"/>
      <c r="G133" s="170"/>
      <c r="H133" s="170"/>
    </row>
    <row r="134" spans="1:8" ht="15.75" hidden="1">
      <c r="A134" s="158"/>
      <c r="B134" s="197"/>
      <c r="C134" s="159"/>
      <c r="D134" s="159"/>
      <c r="E134" s="159"/>
      <c r="F134" s="159"/>
      <c r="G134" s="170"/>
      <c r="H134" s="170"/>
    </row>
    <row r="135" spans="1:8" ht="15.75" hidden="1">
      <c r="A135" s="158"/>
      <c r="B135" s="197"/>
      <c r="C135" s="159"/>
      <c r="D135" s="159"/>
      <c r="E135" s="159"/>
      <c r="F135" s="159"/>
      <c r="G135" s="170"/>
      <c r="H135" s="170"/>
    </row>
    <row r="136" spans="1:8" ht="15.75" hidden="1">
      <c r="A136" s="158"/>
      <c r="B136" s="197"/>
      <c r="C136" s="159"/>
      <c r="D136" s="159"/>
      <c r="E136" s="159"/>
      <c r="F136" s="159"/>
      <c r="G136" s="170"/>
      <c r="H136" s="170"/>
    </row>
    <row r="137" spans="1:8" ht="15.75" hidden="1">
      <c r="A137" s="158"/>
      <c r="B137" s="160"/>
      <c r="C137" s="159"/>
      <c r="D137" s="159"/>
      <c r="E137" s="159"/>
      <c r="F137" s="159"/>
      <c r="G137" s="170"/>
      <c r="H137" s="170"/>
    </row>
    <row r="138" spans="1:8" ht="15.75">
      <c r="A138" s="164" t="s">
        <v>357</v>
      </c>
      <c r="B138" s="153"/>
      <c r="C138" s="151"/>
      <c r="D138" s="151"/>
      <c r="E138" s="151"/>
      <c r="F138" s="151"/>
      <c r="G138" s="265">
        <f>SUM(G8+G14+G25+G35+G53+G63+G69+G75+G92+G98+G104+G110+G116+G127)</f>
        <v>37801927.59</v>
      </c>
      <c r="H138" s="182">
        <f>SUM(H8+H14+H25+H35+H53+H63+H69+H75+H92+H98+H104+H110+H116+H127)</f>
        <v>832000</v>
      </c>
    </row>
  </sheetData>
  <sheetProtection/>
  <mergeCells count="10">
    <mergeCell ref="A1:H1"/>
    <mergeCell ref="A4:H4"/>
    <mergeCell ref="A6:A7"/>
    <mergeCell ref="B6:B7"/>
    <mergeCell ref="C6:C7"/>
    <mergeCell ref="D6:D7"/>
    <mergeCell ref="E6:E7"/>
    <mergeCell ref="F6:F7"/>
    <mergeCell ref="G6:H6"/>
    <mergeCell ref="A3:H3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view="pageBreakPreview" zoomScaleSheetLayoutView="100" zoomScalePageLayoutView="0" workbookViewId="0" topLeftCell="A7">
      <selection activeCell="C5" sqref="C5"/>
    </sheetView>
  </sheetViews>
  <sheetFormatPr defaultColWidth="9.140625" defaultRowHeight="15"/>
  <cols>
    <col min="1" max="1" width="7.421875" style="0" customWidth="1"/>
    <col min="2" max="2" width="75.28125" style="0" customWidth="1"/>
  </cols>
  <sheetData>
    <row r="1" spans="1:4" ht="79.5" customHeight="1">
      <c r="A1" s="290" t="s">
        <v>704</v>
      </c>
      <c r="B1" s="290"/>
      <c r="C1" s="290"/>
      <c r="D1" s="290"/>
    </row>
    <row r="2" spans="1:3" ht="64.5" customHeight="1">
      <c r="A2" s="322" t="s">
        <v>682</v>
      </c>
      <c r="B2" s="326"/>
      <c r="C2" s="326"/>
    </row>
    <row r="3" ht="15">
      <c r="C3" s="9" t="s">
        <v>464</v>
      </c>
    </row>
    <row r="4" spans="1:3" ht="46.5" customHeight="1">
      <c r="A4" s="204" t="s">
        <v>358</v>
      </c>
      <c r="B4" s="204" t="s">
        <v>359</v>
      </c>
      <c r="C4" s="209" t="s">
        <v>706</v>
      </c>
    </row>
    <row r="5" spans="1:3" ht="19.5" customHeight="1">
      <c r="A5" s="76" t="s">
        <v>360</v>
      </c>
      <c r="B5" s="76" t="s">
        <v>195</v>
      </c>
      <c r="C5" s="225">
        <f>C6</f>
        <v>0</v>
      </c>
    </row>
    <row r="6" spans="1:3" ht="21" customHeight="1">
      <c r="A6" s="74" t="s">
        <v>361</v>
      </c>
      <c r="B6" s="74" t="s">
        <v>362</v>
      </c>
      <c r="C6" s="207">
        <v>0</v>
      </c>
    </row>
    <row r="7" spans="1:3" ht="15.75">
      <c r="A7" s="76"/>
      <c r="B7" s="76" t="s">
        <v>363</v>
      </c>
      <c r="C7" s="225">
        <f>C6</f>
        <v>0</v>
      </c>
    </row>
    <row r="8" spans="1:3" ht="15.75">
      <c r="A8" s="12"/>
      <c r="B8" s="12"/>
      <c r="C8" s="13"/>
    </row>
    <row r="9" spans="1:3" ht="15.75">
      <c r="A9" s="12"/>
      <c r="B9" s="12"/>
      <c r="C9" s="13"/>
    </row>
    <row r="11" spans="1:4" ht="90.75" customHeight="1">
      <c r="A11" s="290" t="s">
        <v>705</v>
      </c>
      <c r="B11" s="290"/>
      <c r="C11" s="290"/>
      <c r="D11" s="290"/>
    </row>
    <row r="12" spans="1:4" ht="60" customHeight="1">
      <c r="A12" s="322" t="s">
        <v>592</v>
      </c>
      <c r="B12" s="326"/>
      <c r="C12" s="326"/>
      <c r="D12" s="326"/>
    </row>
    <row r="13" ht="15">
      <c r="D13" s="9" t="s">
        <v>464</v>
      </c>
    </row>
    <row r="14" spans="1:4" ht="25.5">
      <c r="A14" s="204" t="s">
        <v>358</v>
      </c>
      <c r="B14" s="204" t="s">
        <v>359</v>
      </c>
      <c r="C14" s="209" t="s">
        <v>593</v>
      </c>
      <c r="D14" s="209" t="s">
        <v>683</v>
      </c>
    </row>
    <row r="15" spans="1:4" ht="15.75">
      <c r="A15" s="76" t="s">
        <v>360</v>
      </c>
      <c r="B15" s="76" t="s">
        <v>195</v>
      </c>
      <c r="C15" s="225">
        <f>C16</f>
        <v>0</v>
      </c>
      <c r="D15" s="225">
        <f>D16</f>
        <v>0</v>
      </c>
    </row>
    <row r="16" spans="1:4" ht="15.75">
      <c r="A16" s="74" t="s">
        <v>361</v>
      </c>
      <c r="B16" s="74" t="s">
        <v>362</v>
      </c>
      <c r="C16" s="207">
        <v>0</v>
      </c>
      <c r="D16" s="207">
        <v>0</v>
      </c>
    </row>
    <row r="17" spans="1:4" ht="15.75">
      <c r="A17" s="76"/>
      <c r="B17" s="76" t="s">
        <v>363</v>
      </c>
      <c r="C17" s="225">
        <f>C16</f>
        <v>0</v>
      </c>
      <c r="D17" s="225">
        <f>D16</f>
        <v>0</v>
      </c>
    </row>
  </sheetData>
  <sheetProtection/>
  <mergeCells count="4">
    <mergeCell ref="A2:C2"/>
    <mergeCell ref="A12:D12"/>
    <mergeCell ref="A11:D11"/>
    <mergeCell ref="A1:D1"/>
  </mergeCells>
  <printOptions/>
  <pageMargins left="0.4" right="0.52" top="0.46" bottom="0.39" header="0.32" footer="0.3"/>
  <pageSetup fitToHeight="0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5.421875" style="14" customWidth="1"/>
    <col min="2" max="3" width="14.140625" style="0" customWidth="1"/>
    <col min="4" max="4" width="15.57421875" style="0" customWidth="1"/>
  </cols>
  <sheetData>
    <row r="1" spans="1:4" ht="91.5" customHeight="1">
      <c r="A1" s="305" t="s">
        <v>698</v>
      </c>
      <c r="B1" s="305"/>
      <c r="C1" s="305"/>
      <c r="D1" s="305"/>
    </row>
    <row r="2" spans="1:4" ht="49.5" customHeight="1">
      <c r="A2" s="327" t="s">
        <v>684</v>
      </c>
      <c r="B2" s="327"/>
      <c r="C2" s="327"/>
      <c r="D2" s="327"/>
    </row>
    <row r="4" spans="1:4" ht="15" customHeight="1">
      <c r="A4" s="337" t="s">
        <v>345</v>
      </c>
      <c r="B4" s="338" t="s">
        <v>183</v>
      </c>
      <c r="C4" s="339"/>
      <c r="D4" s="340"/>
    </row>
    <row r="5" spans="1:4" ht="49.5" customHeight="1">
      <c r="A5" s="337"/>
      <c r="B5" s="236" t="s">
        <v>582</v>
      </c>
      <c r="C5" s="236" t="s">
        <v>604</v>
      </c>
      <c r="D5" s="236" t="s">
        <v>679</v>
      </c>
    </row>
    <row r="6" spans="1:4" ht="54" customHeight="1">
      <c r="A6" s="237" t="s">
        <v>605</v>
      </c>
      <c r="B6" s="176">
        <f>B7</f>
        <v>0</v>
      </c>
      <c r="C6" s="176">
        <f>C7</f>
        <v>0</v>
      </c>
      <c r="D6" s="176">
        <f>D7</f>
        <v>0</v>
      </c>
    </row>
    <row r="7" spans="1:4" ht="54" customHeight="1">
      <c r="A7" s="238" t="s">
        <v>685</v>
      </c>
      <c r="B7" s="180"/>
      <c r="C7" s="180"/>
      <c r="D7" s="180"/>
    </row>
    <row r="8" spans="1:4" ht="54" customHeight="1">
      <c r="A8" s="239" t="s">
        <v>607</v>
      </c>
      <c r="B8" s="180"/>
      <c r="C8" s="180"/>
      <c r="D8" s="180"/>
    </row>
    <row r="9" spans="1:4" ht="54" customHeight="1">
      <c r="A9" s="240" t="s">
        <v>606</v>
      </c>
      <c r="B9" s="177">
        <f aca="true" t="shared" si="0" ref="B9:D10">B10</f>
        <v>0</v>
      </c>
      <c r="C9" s="177">
        <f t="shared" si="0"/>
        <v>0</v>
      </c>
      <c r="D9" s="177">
        <f t="shared" si="0"/>
        <v>0</v>
      </c>
    </row>
    <row r="10" spans="1:4" ht="54" customHeight="1">
      <c r="A10" s="241" t="s">
        <v>608</v>
      </c>
      <c r="B10" s="180">
        <f>B11</f>
        <v>0</v>
      </c>
      <c r="C10" s="180">
        <f t="shared" si="0"/>
        <v>0</v>
      </c>
      <c r="D10" s="180">
        <f t="shared" si="0"/>
        <v>0</v>
      </c>
    </row>
    <row r="11" spans="1:4" ht="54" customHeight="1">
      <c r="A11" s="241" t="s">
        <v>609</v>
      </c>
      <c r="B11" s="180"/>
      <c r="C11" s="180"/>
      <c r="D11" s="180"/>
    </row>
  </sheetData>
  <sheetProtection/>
  <mergeCells count="4">
    <mergeCell ref="A1:D1"/>
    <mergeCell ref="A2:D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7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3.8515625" style="0" customWidth="1"/>
  </cols>
  <sheetData>
    <row r="1" spans="1:4" ht="87.75" customHeight="1">
      <c r="A1" s="283" t="s">
        <v>763</v>
      </c>
      <c r="B1" s="283"/>
      <c r="C1" s="283"/>
      <c r="D1" s="2"/>
    </row>
    <row r="2" spans="1:4" ht="87.75" customHeight="1">
      <c r="A2" s="283" t="s">
        <v>739</v>
      </c>
      <c r="B2" s="283"/>
      <c r="C2" s="283"/>
      <c r="D2" s="2"/>
    </row>
    <row r="3" spans="1:3" ht="32.25" customHeight="1">
      <c r="A3" s="287" t="s">
        <v>732</v>
      </c>
      <c r="B3" s="287"/>
      <c r="C3" s="287"/>
    </row>
    <row r="4" ht="15">
      <c r="C4" s="1" t="s">
        <v>293</v>
      </c>
    </row>
    <row r="5" spans="1:3" ht="15.75" customHeight="1">
      <c r="A5" s="285" t="s">
        <v>422</v>
      </c>
      <c r="B5" s="285" t="s">
        <v>423</v>
      </c>
      <c r="C5" s="209" t="s">
        <v>424</v>
      </c>
    </row>
    <row r="6" spans="1:3" ht="17.25" customHeight="1">
      <c r="A6" s="285"/>
      <c r="B6" s="285"/>
      <c r="C6" s="209" t="s">
        <v>740</v>
      </c>
    </row>
    <row r="7" spans="1:3" ht="47.25" customHeight="1">
      <c r="A7" s="211" t="s">
        <v>425</v>
      </c>
      <c r="B7" s="211" t="s">
        <v>426</v>
      </c>
      <c r="C7" s="231">
        <f>C13</f>
        <v>0</v>
      </c>
    </row>
    <row r="8" spans="1:3" ht="43.5" customHeight="1">
      <c r="A8" s="211" t="s">
        <v>427</v>
      </c>
      <c r="B8" s="211" t="s">
        <v>428</v>
      </c>
      <c r="C8" s="96" t="s">
        <v>421</v>
      </c>
    </row>
    <row r="9" spans="1:3" ht="49.5" customHeight="1">
      <c r="A9" s="211" t="s">
        <v>429</v>
      </c>
      <c r="B9" s="211" t="s">
        <v>654</v>
      </c>
      <c r="C9" s="96" t="s">
        <v>421</v>
      </c>
    </row>
    <row r="10" spans="1:3" ht="48" customHeight="1">
      <c r="A10" s="212" t="s">
        <v>430</v>
      </c>
      <c r="B10" s="212" t="s">
        <v>653</v>
      </c>
      <c r="C10" s="97" t="s">
        <v>421</v>
      </c>
    </row>
    <row r="11" spans="1:3" ht="60.75" customHeight="1">
      <c r="A11" s="211" t="s">
        <v>431</v>
      </c>
      <c r="B11" s="211" t="s">
        <v>432</v>
      </c>
      <c r="C11" s="96" t="s">
        <v>421</v>
      </c>
    </row>
    <row r="12" spans="1:3" ht="63.75" customHeight="1">
      <c r="A12" s="212" t="s">
        <v>433</v>
      </c>
      <c r="B12" s="212" t="s">
        <v>434</v>
      </c>
      <c r="C12" s="97" t="s">
        <v>421</v>
      </c>
    </row>
    <row r="13" spans="1:3" ht="47.25" customHeight="1">
      <c r="A13" s="211" t="s">
        <v>435</v>
      </c>
      <c r="B13" s="211" t="s">
        <v>436</v>
      </c>
      <c r="C13" s="231">
        <f>C14</f>
        <v>0</v>
      </c>
    </row>
    <row r="14" spans="1:3" ht="65.25" customHeight="1">
      <c r="A14" s="211" t="s">
        <v>437</v>
      </c>
      <c r="B14" s="211" t="s">
        <v>655</v>
      </c>
      <c r="C14" s="231">
        <f>SUM(C15)</f>
        <v>0</v>
      </c>
    </row>
    <row r="15" spans="1:3" ht="75">
      <c r="A15" s="212" t="s">
        <v>438</v>
      </c>
      <c r="B15" s="212" t="s">
        <v>656</v>
      </c>
      <c r="C15" s="232"/>
    </row>
    <row r="16" spans="1:3" ht="71.25">
      <c r="A16" s="211" t="s">
        <v>439</v>
      </c>
      <c r="B16" s="211" t="s">
        <v>440</v>
      </c>
      <c r="C16" s="232">
        <f>SUM(C17)</f>
        <v>0</v>
      </c>
    </row>
    <row r="17" spans="1:3" ht="64.5" customHeight="1">
      <c r="A17" s="212" t="s">
        <v>441</v>
      </c>
      <c r="B17" s="212" t="s">
        <v>442</v>
      </c>
      <c r="C17" s="232"/>
    </row>
    <row r="18" spans="1:3" ht="33" customHeight="1">
      <c r="A18" s="211" t="s">
        <v>443</v>
      </c>
      <c r="B18" s="211" t="s">
        <v>444</v>
      </c>
      <c r="C18" s="231">
        <f>C22+C23</f>
        <v>54116326.22</v>
      </c>
    </row>
    <row r="19" spans="1:3" ht="31.5" customHeight="1">
      <c r="A19" s="211" t="s">
        <v>445</v>
      </c>
      <c r="B19" s="211" t="s">
        <v>446</v>
      </c>
      <c r="C19" s="231">
        <f>C20</f>
        <v>-51734483.25</v>
      </c>
    </row>
    <row r="20" spans="1:3" ht="32.25" customHeight="1">
      <c r="A20" s="212" t="s">
        <v>447</v>
      </c>
      <c r="B20" s="212" t="s">
        <v>448</v>
      </c>
      <c r="C20" s="232">
        <f>C21</f>
        <v>-51734483.25</v>
      </c>
    </row>
    <row r="21" spans="1:3" ht="33" customHeight="1">
      <c r="A21" s="212" t="s">
        <v>449</v>
      </c>
      <c r="B21" s="212" t="s">
        <v>450</v>
      </c>
      <c r="C21" s="232">
        <f>C22</f>
        <v>-51734483.25</v>
      </c>
    </row>
    <row r="22" spans="1:3" ht="39" customHeight="1">
      <c r="A22" s="212" t="s">
        <v>451</v>
      </c>
      <c r="B22" s="212" t="s">
        <v>452</v>
      </c>
      <c r="C22" s="233">
        <v>-51734483.25</v>
      </c>
    </row>
    <row r="23" spans="1:3" ht="33" customHeight="1">
      <c r="A23" s="211" t="s">
        <v>453</v>
      </c>
      <c r="B23" s="211" t="s">
        <v>456</v>
      </c>
      <c r="C23" s="231">
        <f>C24</f>
        <v>105850809.47</v>
      </c>
    </row>
    <row r="24" spans="1:3" ht="36" customHeight="1">
      <c r="A24" s="212" t="s">
        <v>457</v>
      </c>
      <c r="B24" s="212" t="s">
        <v>458</v>
      </c>
      <c r="C24" s="232">
        <f>C25</f>
        <v>105850809.47</v>
      </c>
    </row>
    <row r="25" spans="1:3" ht="33.75" customHeight="1">
      <c r="A25" s="212" t="s">
        <v>459</v>
      </c>
      <c r="B25" s="212" t="s">
        <v>460</v>
      </c>
      <c r="C25" s="232">
        <f>C26</f>
        <v>105850809.47</v>
      </c>
    </row>
    <row r="26" spans="1:3" ht="34.5" customHeight="1">
      <c r="A26" s="212" t="s">
        <v>461</v>
      </c>
      <c r="B26" s="212" t="s">
        <v>462</v>
      </c>
      <c r="C26" s="233">
        <v>105850809.47</v>
      </c>
    </row>
    <row r="27" spans="1:4" ht="21.75" customHeight="1">
      <c r="A27" s="286" t="s">
        <v>463</v>
      </c>
      <c r="B27" s="286"/>
      <c r="C27" s="231">
        <f>C26+C22</f>
        <v>54116326.22</v>
      </c>
      <c r="D27" t="s">
        <v>711</v>
      </c>
    </row>
  </sheetData>
  <sheetProtection/>
  <mergeCells count="6">
    <mergeCell ref="A27:B27"/>
    <mergeCell ref="A1:C1"/>
    <mergeCell ref="A3:C3"/>
    <mergeCell ref="A5:A6"/>
    <mergeCell ref="B5:B6"/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62" r:id="rId1"/>
  <rowBreaks count="1" manualBreakCount="1">
    <brk id="2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1" spans="1:2" ht="87" customHeight="1">
      <c r="A1" s="290" t="s">
        <v>700</v>
      </c>
      <c r="B1" s="291"/>
    </row>
    <row r="2" spans="1:2" ht="77.25" customHeight="1">
      <c r="A2" s="288" t="s">
        <v>372</v>
      </c>
      <c r="B2" s="289"/>
    </row>
    <row r="3" spans="1:2" ht="15">
      <c r="A3" s="213"/>
      <c r="B3" s="213"/>
    </row>
    <row r="4" spans="1:2" ht="34.5" customHeight="1">
      <c r="A4" s="209" t="s">
        <v>23</v>
      </c>
      <c r="B4" s="209" t="s">
        <v>172</v>
      </c>
    </row>
    <row r="5" spans="1:2" ht="50.25" customHeight="1">
      <c r="A5" s="214" t="s">
        <v>364</v>
      </c>
      <c r="B5" s="74" t="s">
        <v>167</v>
      </c>
    </row>
    <row r="6" spans="1:2" ht="23.25" customHeight="1">
      <c r="A6" s="214" t="s">
        <v>169</v>
      </c>
      <c r="B6" s="74" t="s">
        <v>365</v>
      </c>
    </row>
    <row r="7" spans="1:2" ht="48.75" customHeight="1">
      <c r="A7" s="214" t="s">
        <v>170</v>
      </c>
      <c r="B7" s="74" t="s">
        <v>168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6.00390625" style="36" customWidth="1"/>
    <col min="2" max="2" width="74.00390625" style="36" customWidth="1"/>
    <col min="3" max="3" width="16.28125" style="37" customWidth="1"/>
    <col min="4" max="4" width="3.00390625" style="0" customWidth="1"/>
  </cols>
  <sheetData>
    <row r="1" spans="1:4" ht="84" customHeight="1">
      <c r="A1" s="283" t="s">
        <v>764</v>
      </c>
      <c r="B1" s="283"/>
      <c r="C1" s="283"/>
      <c r="D1" s="259"/>
    </row>
    <row r="2" spans="1:4" ht="15.75" customHeight="1">
      <c r="A2" s="259"/>
      <c r="B2" s="259"/>
      <c r="C2" s="259"/>
      <c r="D2" s="259"/>
    </row>
    <row r="3" spans="1:4" ht="84" customHeight="1">
      <c r="A3" s="283" t="s">
        <v>741</v>
      </c>
      <c r="B3" s="283"/>
      <c r="C3" s="283"/>
      <c r="D3" s="259"/>
    </row>
    <row r="4" spans="1:3" ht="30.75" customHeight="1">
      <c r="A4" s="294" t="s">
        <v>746</v>
      </c>
      <c r="B4" s="295"/>
      <c r="C4" s="295"/>
    </row>
    <row r="5" ht="15" customHeight="1" thickBot="1">
      <c r="C5" s="165" t="s">
        <v>171</v>
      </c>
    </row>
    <row r="6" spans="1:3" ht="17.25" customHeight="1">
      <c r="A6" s="215" t="s">
        <v>61</v>
      </c>
      <c r="B6" s="296" t="s">
        <v>63</v>
      </c>
      <c r="C6" s="298" t="s">
        <v>590</v>
      </c>
    </row>
    <row r="7" spans="1:3" ht="33.75" customHeight="1">
      <c r="A7" s="216" t="s">
        <v>62</v>
      </c>
      <c r="B7" s="297"/>
      <c r="C7" s="298"/>
    </row>
    <row r="8" spans="1:3" ht="24" customHeight="1">
      <c r="A8" s="71" t="s">
        <v>64</v>
      </c>
      <c r="B8" s="84" t="s">
        <v>472</v>
      </c>
      <c r="C8" s="33">
        <f>C9+C14+C26+C36+C38+C20+C23</f>
        <v>1460600</v>
      </c>
    </row>
    <row r="9" spans="1:3" ht="20.25" customHeight="1">
      <c r="A9" s="73" t="s">
        <v>65</v>
      </c>
      <c r="B9" s="86" t="s">
        <v>66</v>
      </c>
      <c r="C9" s="35">
        <f>C10</f>
        <v>987000</v>
      </c>
    </row>
    <row r="10" spans="1:3" ht="21.75" customHeight="1">
      <c r="A10" s="71" t="s">
        <v>67</v>
      </c>
      <c r="B10" s="84" t="s">
        <v>68</v>
      </c>
      <c r="C10" s="33">
        <f>C11+C12+C13</f>
        <v>987000</v>
      </c>
    </row>
    <row r="11" spans="1:3" s="26" customFormat="1" ht="73.5" customHeight="1">
      <c r="A11" s="72" t="s">
        <v>69</v>
      </c>
      <c r="B11" s="85" t="s">
        <v>490</v>
      </c>
      <c r="C11" s="34">
        <v>986000</v>
      </c>
    </row>
    <row r="12" spans="1:3" s="26" customFormat="1" ht="104.25" customHeight="1">
      <c r="A12" s="72" t="s">
        <v>70</v>
      </c>
      <c r="B12" s="85" t="s">
        <v>491</v>
      </c>
      <c r="C12" s="34">
        <v>1000</v>
      </c>
    </row>
    <row r="13" spans="1:3" s="26" customFormat="1" ht="0.75" customHeight="1">
      <c r="A13" s="72" t="s">
        <v>71</v>
      </c>
      <c r="B13" s="85" t="s">
        <v>492</v>
      </c>
      <c r="C13" s="34">
        <v>0</v>
      </c>
    </row>
    <row r="14" spans="1:3" s="26" customFormat="1" ht="39.75" customHeight="1">
      <c r="A14" s="73" t="s">
        <v>466</v>
      </c>
      <c r="B14" s="86" t="s">
        <v>467</v>
      </c>
      <c r="C14" s="33">
        <f>C15</f>
        <v>185600</v>
      </c>
    </row>
    <row r="15" spans="1:3" s="26" customFormat="1" ht="39.75" customHeight="1">
      <c r="A15" s="74" t="s">
        <v>298</v>
      </c>
      <c r="B15" s="87" t="s">
        <v>299</v>
      </c>
      <c r="C15" s="34">
        <f>C16+C17+C18</f>
        <v>185600</v>
      </c>
    </row>
    <row r="16" spans="1:3" s="26" customFormat="1" ht="96" customHeight="1">
      <c r="A16" s="72" t="s">
        <v>539</v>
      </c>
      <c r="B16" s="85" t="s">
        <v>630</v>
      </c>
      <c r="C16" s="34">
        <v>92000</v>
      </c>
    </row>
    <row r="17" spans="1:3" s="26" customFormat="1" ht="113.25" customHeight="1">
      <c r="A17" s="72" t="s">
        <v>538</v>
      </c>
      <c r="B17" s="85" t="s">
        <v>631</v>
      </c>
      <c r="C17" s="34">
        <v>1600</v>
      </c>
    </row>
    <row r="18" spans="1:3" s="26" customFormat="1" ht="96.75" customHeight="1">
      <c r="A18" s="72" t="s">
        <v>537</v>
      </c>
      <c r="B18" s="85" t="s">
        <v>632</v>
      </c>
      <c r="C18" s="34">
        <v>92000</v>
      </c>
    </row>
    <row r="19" spans="1:3" s="26" customFormat="1" ht="96.75" customHeight="1" hidden="1">
      <c r="A19" s="72" t="s">
        <v>536</v>
      </c>
      <c r="B19" s="85" t="s">
        <v>633</v>
      </c>
      <c r="C19" s="34">
        <v>0</v>
      </c>
    </row>
    <row r="20" spans="1:3" s="26" customFormat="1" ht="34.5" customHeight="1" hidden="1">
      <c r="A20" s="73" t="s">
        <v>540</v>
      </c>
      <c r="B20" s="86" t="s">
        <v>541</v>
      </c>
      <c r="C20" s="35">
        <f>C21</f>
        <v>0</v>
      </c>
    </row>
    <row r="21" spans="1:3" s="26" customFormat="1" ht="29.25" customHeight="1" hidden="1">
      <c r="A21" s="71" t="s">
        <v>542</v>
      </c>
      <c r="B21" s="84" t="s">
        <v>544</v>
      </c>
      <c r="C21" s="33">
        <f>C22</f>
        <v>0</v>
      </c>
    </row>
    <row r="22" spans="1:3" s="26" customFormat="1" ht="9.75" customHeight="1" hidden="1">
      <c r="A22" s="72" t="s">
        <v>543</v>
      </c>
      <c r="B22" s="85" t="s">
        <v>544</v>
      </c>
      <c r="C22" s="34">
        <v>0</v>
      </c>
    </row>
    <row r="23" spans="1:3" ht="19.5" customHeight="1" thickBot="1">
      <c r="A23" s="266" t="s">
        <v>742</v>
      </c>
      <c r="B23" s="267" t="s">
        <v>541</v>
      </c>
      <c r="C23" s="268">
        <f>C24</f>
        <v>1000</v>
      </c>
    </row>
    <row r="24" spans="1:3" ht="19.5" customHeight="1" thickBot="1">
      <c r="A24" s="269" t="s">
        <v>743</v>
      </c>
      <c r="B24" s="270" t="s">
        <v>544</v>
      </c>
      <c r="C24" s="271">
        <f>C25</f>
        <v>1000</v>
      </c>
    </row>
    <row r="25" spans="1:3" s="26" customFormat="1" ht="54" customHeight="1" thickBot="1">
      <c r="A25" s="269" t="s">
        <v>744</v>
      </c>
      <c r="B25" s="270" t="s">
        <v>544</v>
      </c>
      <c r="C25" s="271">
        <v>1000</v>
      </c>
    </row>
    <row r="26" spans="1:3" ht="18.75" customHeight="1">
      <c r="A26" s="73" t="s">
        <v>72</v>
      </c>
      <c r="B26" s="86" t="s">
        <v>73</v>
      </c>
      <c r="C26" s="35">
        <f>C27+C29</f>
        <v>287000</v>
      </c>
    </row>
    <row r="27" spans="1:3" ht="27.75" customHeight="1">
      <c r="A27" s="71" t="s">
        <v>74</v>
      </c>
      <c r="B27" s="84" t="s">
        <v>75</v>
      </c>
      <c r="C27" s="33">
        <f>C28</f>
        <v>40000</v>
      </c>
    </row>
    <row r="28" spans="1:3" s="26" customFormat="1" ht="33" customHeight="1">
      <c r="A28" s="72" t="s">
        <v>76</v>
      </c>
      <c r="B28" s="85" t="s">
        <v>501</v>
      </c>
      <c r="C28" s="34">
        <v>40000</v>
      </c>
    </row>
    <row r="29" spans="1:3" ht="27" customHeight="1">
      <c r="A29" s="71" t="s">
        <v>77</v>
      </c>
      <c r="B29" s="84" t="s">
        <v>78</v>
      </c>
      <c r="C29" s="33">
        <f>C30+C32</f>
        <v>247000</v>
      </c>
    </row>
    <row r="30" spans="1:3" s="26" customFormat="1" ht="38.25" customHeight="1">
      <c r="A30" s="72" t="s">
        <v>415</v>
      </c>
      <c r="B30" s="84" t="s">
        <v>165</v>
      </c>
      <c r="C30" s="33">
        <f>C31</f>
        <v>185000</v>
      </c>
    </row>
    <row r="31" spans="1:3" s="26" customFormat="1" ht="52.5" customHeight="1" hidden="1">
      <c r="A31" s="72" t="s">
        <v>414</v>
      </c>
      <c r="B31" s="85" t="s">
        <v>470</v>
      </c>
      <c r="C31" s="34">
        <v>185000</v>
      </c>
    </row>
    <row r="32" spans="1:3" s="26" customFormat="1" ht="85.5" customHeight="1" hidden="1">
      <c r="A32" s="72" t="s">
        <v>417</v>
      </c>
      <c r="B32" s="84" t="s">
        <v>164</v>
      </c>
      <c r="C32" s="33">
        <f>C33</f>
        <v>62000</v>
      </c>
    </row>
    <row r="33" spans="1:3" s="26" customFormat="1" ht="81" customHeight="1" hidden="1">
      <c r="A33" s="72" t="s">
        <v>416</v>
      </c>
      <c r="B33" s="85" t="s">
        <v>471</v>
      </c>
      <c r="C33" s="34">
        <v>62000</v>
      </c>
    </row>
    <row r="34" spans="1:3" s="26" customFormat="1" ht="62.25" customHeight="1" hidden="1">
      <c r="A34" s="76" t="s">
        <v>300</v>
      </c>
      <c r="B34" s="88" t="s">
        <v>301</v>
      </c>
      <c r="C34" s="34">
        <f>C35</f>
        <v>0</v>
      </c>
    </row>
    <row r="35" spans="1:3" s="26" customFormat="1" ht="0.75" customHeight="1">
      <c r="A35" s="74" t="s">
        <v>302</v>
      </c>
      <c r="B35" s="87" t="s">
        <v>303</v>
      </c>
      <c r="C35" s="34">
        <f>C36</f>
        <v>0</v>
      </c>
    </row>
    <row r="36" spans="1:3" s="26" customFormat="1" ht="62.25" customHeight="1" hidden="1">
      <c r="A36" s="59" t="s">
        <v>344</v>
      </c>
      <c r="B36" s="89" t="s">
        <v>304</v>
      </c>
      <c r="C36" s="34">
        <f>C37</f>
        <v>0</v>
      </c>
    </row>
    <row r="37" spans="1:3" s="26" customFormat="1" ht="76.5" customHeight="1" hidden="1">
      <c r="A37" s="59" t="s">
        <v>13</v>
      </c>
      <c r="B37" s="89" t="s">
        <v>305</v>
      </c>
      <c r="C37" s="34"/>
    </row>
    <row r="38" spans="1:3" s="26" customFormat="1" ht="78" customHeight="1" hidden="1">
      <c r="A38" s="73" t="s">
        <v>329</v>
      </c>
      <c r="B38" s="134" t="s">
        <v>330</v>
      </c>
      <c r="C38" s="35">
        <f>C41</f>
        <v>0</v>
      </c>
    </row>
    <row r="39" spans="1:3" s="4" customFormat="1" ht="23.25" customHeight="1">
      <c r="A39" s="74" t="s">
        <v>306</v>
      </c>
      <c r="B39" s="228" t="s">
        <v>307</v>
      </c>
      <c r="C39" s="34">
        <f>C40</f>
        <v>0</v>
      </c>
    </row>
    <row r="40" spans="1:3" s="14" customFormat="1" ht="35.25" customHeight="1">
      <c r="A40" s="74" t="s">
        <v>308</v>
      </c>
      <c r="B40" s="229" t="s">
        <v>309</v>
      </c>
      <c r="C40" s="34">
        <f>C41</f>
        <v>0</v>
      </c>
    </row>
    <row r="41" spans="1:3" ht="34.5" customHeight="1">
      <c r="A41" s="72" t="s">
        <v>17</v>
      </c>
      <c r="B41" s="230" t="s">
        <v>331</v>
      </c>
      <c r="C41" s="34">
        <v>0</v>
      </c>
    </row>
    <row r="42" spans="1:3" ht="33.75" customHeight="1">
      <c r="A42" s="135" t="s">
        <v>79</v>
      </c>
      <c r="B42" s="136" t="s">
        <v>80</v>
      </c>
      <c r="C42" s="137">
        <f>C43</f>
        <v>50273883.25</v>
      </c>
    </row>
    <row r="43" spans="1:3" s="26" customFormat="1" ht="30.75" customHeight="1">
      <c r="A43" s="71" t="s">
        <v>81</v>
      </c>
      <c r="B43" s="84" t="s">
        <v>82</v>
      </c>
      <c r="C43" s="33">
        <f>C44+C51+C66+C72</f>
        <v>50273883.25</v>
      </c>
    </row>
    <row r="44" spans="1:3" s="26" customFormat="1" ht="35.25" customHeight="1">
      <c r="A44" s="71" t="s">
        <v>518</v>
      </c>
      <c r="B44" s="84" t="s">
        <v>166</v>
      </c>
      <c r="C44" s="33">
        <f>C45+C47+C49</f>
        <v>6668000</v>
      </c>
    </row>
    <row r="45" spans="1:3" s="26" customFormat="1" ht="33" customHeight="1">
      <c r="A45" s="72" t="s">
        <v>559</v>
      </c>
      <c r="B45" s="85" t="s">
        <v>84</v>
      </c>
      <c r="C45" s="34">
        <v>6398000</v>
      </c>
    </row>
    <row r="46" spans="1:3" s="26" customFormat="1" ht="33" customHeight="1">
      <c r="A46" s="72" t="s">
        <v>558</v>
      </c>
      <c r="B46" s="85" t="s">
        <v>560</v>
      </c>
      <c r="C46" s="34">
        <v>6398000</v>
      </c>
    </row>
    <row r="47" spans="1:3" s="26" customFormat="1" ht="33" customHeight="1">
      <c r="A47" s="80" t="s">
        <v>519</v>
      </c>
      <c r="B47" s="88" t="s">
        <v>88</v>
      </c>
      <c r="C47" s="33">
        <v>0</v>
      </c>
    </row>
    <row r="48" spans="1:3" s="26" customFormat="1" ht="36" customHeight="1">
      <c r="A48" s="74" t="s">
        <v>514</v>
      </c>
      <c r="B48" s="87" t="s">
        <v>87</v>
      </c>
      <c r="C48" s="34">
        <v>0</v>
      </c>
    </row>
    <row r="49" spans="1:3" s="26" customFormat="1" ht="22.5" customHeight="1" hidden="1">
      <c r="A49" s="76" t="s">
        <v>690</v>
      </c>
      <c r="B49" s="88" t="s">
        <v>691</v>
      </c>
      <c r="C49" s="33">
        <f>C50</f>
        <v>270000</v>
      </c>
    </row>
    <row r="50" spans="1:7" s="26" customFormat="1" ht="100.5" customHeight="1" hidden="1">
      <c r="A50" s="74" t="s">
        <v>576</v>
      </c>
      <c r="B50" s="87" t="s">
        <v>577</v>
      </c>
      <c r="C50" s="34">
        <v>270000</v>
      </c>
      <c r="D50" s="42"/>
      <c r="E50" s="42"/>
      <c r="F50" s="42"/>
      <c r="G50" s="42"/>
    </row>
    <row r="51" spans="1:7" s="26" customFormat="1" ht="68.25" customHeight="1" hidden="1">
      <c r="A51" s="76" t="s">
        <v>745</v>
      </c>
      <c r="B51" s="88" t="s">
        <v>311</v>
      </c>
      <c r="C51" s="33">
        <f>C52+C55+C58+C64+C60+C62</f>
        <v>43427483.25</v>
      </c>
      <c r="D51" s="42"/>
      <c r="E51" s="42"/>
      <c r="F51" s="42"/>
      <c r="G51" s="42"/>
    </row>
    <row r="52" spans="1:7" s="26" customFormat="1" ht="66.75" customHeight="1" hidden="1">
      <c r="A52" s="81" t="s">
        <v>332</v>
      </c>
      <c r="B52" s="90" t="s">
        <v>333</v>
      </c>
      <c r="C52" s="34">
        <f>C53</f>
        <v>0</v>
      </c>
      <c r="D52" s="42"/>
      <c r="E52" s="42"/>
      <c r="F52" s="42"/>
      <c r="G52" s="42"/>
    </row>
    <row r="53" spans="1:7" s="26" customFormat="1" ht="52.5" customHeight="1" hidden="1">
      <c r="A53" s="81" t="s">
        <v>334</v>
      </c>
      <c r="B53" s="90" t="s">
        <v>335</v>
      </c>
      <c r="C53" s="82">
        <f>C54</f>
        <v>0</v>
      </c>
      <c r="D53" s="42"/>
      <c r="E53" s="43"/>
      <c r="F53" s="44"/>
      <c r="G53" s="45"/>
    </row>
    <row r="54" spans="1:7" s="26" customFormat="1" ht="53.25" customHeight="1" hidden="1">
      <c r="A54" s="81" t="s">
        <v>322</v>
      </c>
      <c r="B54" s="90" t="s">
        <v>318</v>
      </c>
      <c r="C54" s="82"/>
      <c r="D54" s="42"/>
      <c r="E54" s="43"/>
      <c r="F54" s="44"/>
      <c r="G54" s="45"/>
    </row>
    <row r="55" spans="1:7" s="26" customFormat="1" ht="32.25" customHeight="1" hidden="1">
      <c r="A55" s="81" t="s">
        <v>336</v>
      </c>
      <c r="B55" s="90" t="s">
        <v>337</v>
      </c>
      <c r="C55" s="82">
        <f>C56</f>
        <v>0</v>
      </c>
      <c r="D55" s="42"/>
      <c r="E55" s="43"/>
      <c r="F55" s="44"/>
      <c r="G55" s="45"/>
    </row>
    <row r="56" spans="1:7" s="26" customFormat="1" ht="32.25" customHeight="1" hidden="1">
      <c r="A56" s="81" t="s">
        <v>338</v>
      </c>
      <c r="B56" s="90" t="s">
        <v>339</v>
      </c>
      <c r="C56" s="82">
        <f>C57</f>
        <v>0</v>
      </c>
      <c r="D56" s="42"/>
      <c r="E56" s="43"/>
      <c r="F56" s="44"/>
      <c r="G56" s="45"/>
    </row>
    <row r="57" spans="1:7" s="26" customFormat="1" ht="93" customHeight="1">
      <c r="A57" s="81" t="s">
        <v>323</v>
      </c>
      <c r="B57" s="90" t="s">
        <v>319</v>
      </c>
      <c r="C57" s="82"/>
      <c r="D57" s="42"/>
      <c r="E57" s="43"/>
      <c r="F57" s="44"/>
      <c r="G57" s="45"/>
    </row>
    <row r="58" spans="1:7" s="26" customFormat="1" ht="93" customHeight="1">
      <c r="A58" s="74" t="s">
        <v>635</v>
      </c>
      <c r="B58" s="87" t="s">
        <v>637</v>
      </c>
      <c r="C58" s="82">
        <f>C59</f>
        <v>0</v>
      </c>
      <c r="D58" s="42"/>
      <c r="E58" s="43"/>
      <c r="F58" s="44"/>
      <c r="G58" s="45"/>
    </row>
    <row r="59" spans="1:7" s="26" customFormat="1" ht="77.25" customHeight="1">
      <c r="A59" s="74" t="s">
        <v>634</v>
      </c>
      <c r="B59" s="87" t="s">
        <v>636</v>
      </c>
      <c r="C59" s="82"/>
      <c r="D59" s="42"/>
      <c r="E59" s="43"/>
      <c r="F59" s="44"/>
      <c r="G59" s="45"/>
    </row>
    <row r="60" spans="1:7" s="26" customFormat="1" ht="78.75" customHeight="1">
      <c r="A60" s="74" t="s">
        <v>712</v>
      </c>
      <c r="B60" s="263" t="s">
        <v>714</v>
      </c>
      <c r="C60" s="82">
        <f>C61</f>
        <v>37243855.25</v>
      </c>
      <c r="D60" s="42"/>
      <c r="E60" s="43"/>
      <c r="F60" s="44"/>
      <c r="G60" s="45"/>
    </row>
    <row r="61" spans="1:7" s="26" customFormat="1" ht="92.25" customHeight="1">
      <c r="A61" s="74" t="s">
        <v>713</v>
      </c>
      <c r="B61" s="263" t="s">
        <v>715</v>
      </c>
      <c r="C61" s="82">
        <v>37243855.25</v>
      </c>
      <c r="D61" s="42"/>
      <c r="E61" s="43"/>
      <c r="F61" s="44"/>
      <c r="G61" s="45"/>
    </row>
    <row r="62" spans="1:7" s="26" customFormat="1" ht="87" customHeight="1">
      <c r="A62" s="74" t="s">
        <v>717</v>
      </c>
      <c r="B62" s="263" t="s">
        <v>719</v>
      </c>
      <c r="C62" s="82">
        <f>C63</f>
        <v>6127000</v>
      </c>
      <c r="D62" s="42"/>
      <c r="E62" s="43"/>
      <c r="F62" s="44"/>
      <c r="G62" s="45"/>
    </row>
    <row r="63" spans="1:3" s="27" customFormat="1" ht="77.25" customHeight="1">
      <c r="A63" s="74" t="s">
        <v>718</v>
      </c>
      <c r="B63" s="263" t="s">
        <v>720</v>
      </c>
      <c r="C63" s="82">
        <v>6127000</v>
      </c>
    </row>
    <row r="64" spans="1:3" s="27" customFormat="1" ht="21.75" customHeight="1">
      <c r="A64" s="76" t="s">
        <v>581</v>
      </c>
      <c r="B64" s="88" t="s">
        <v>313</v>
      </c>
      <c r="C64" s="83">
        <f>C65</f>
        <v>56628</v>
      </c>
    </row>
    <row r="65" spans="1:3" ht="15.75">
      <c r="A65" s="74" t="s">
        <v>513</v>
      </c>
      <c r="B65" s="87" t="s">
        <v>314</v>
      </c>
      <c r="C65" s="82">
        <v>56628</v>
      </c>
    </row>
    <row r="66" spans="1:3" ht="15.75">
      <c r="A66" s="71" t="s">
        <v>520</v>
      </c>
      <c r="B66" s="84" t="s">
        <v>525</v>
      </c>
      <c r="C66" s="33">
        <f>C67+C68+C70</f>
        <v>173400</v>
      </c>
    </row>
    <row r="67" spans="1:3" ht="31.5">
      <c r="A67" s="72" t="s">
        <v>547</v>
      </c>
      <c r="B67" s="85" t="s">
        <v>548</v>
      </c>
      <c r="C67" s="34">
        <v>1000</v>
      </c>
    </row>
    <row r="68" spans="1:3" ht="31.5">
      <c r="A68" s="72" t="s">
        <v>521</v>
      </c>
      <c r="B68" s="85" t="s">
        <v>85</v>
      </c>
      <c r="C68" s="34">
        <f>C69</f>
        <v>162400</v>
      </c>
    </row>
    <row r="69" spans="1:3" ht="47.25">
      <c r="A69" s="72" t="s">
        <v>512</v>
      </c>
      <c r="B69" s="85" t="s">
        <v>473</v>
      </c>
      <c r="C69" s="34">
        <v>162400</v>
      </c>
    </row>
    <row r="70" spans="1:3" ht="31.5">
      <c r="A70" s="71" t="s">
        <v>517</v>
      </c>
      <c r="B70" s="84" t="s">
        <v>110</v>
      </c>
      <c r="C70" s="33">
        <f>C71</f>
        <v>10000</v>
      </c>
    </row>
    <row r="71" spans="1:3" ht="38.25" customHeight="1">
      <c r="A71" s="72" t="s">
        <v>511</v>
      </c>
      <c r="B71" s="85" t="s">
        <v>109</v>
      </c>
      <c r="C71" s="34">
        <v>10000</v>
      </c>
    </row>
    <row r="72" spans="1:3" ht="18.75" customHeight="1" hidden="1">
      <c r="A72" s="71" t="s">
        <v>522</v>
      </c>
      <c r="B72" s="84" t="s">
        <v>494</v>
      </c>
      <c r="C72" s="33">
        <f>C73</f>
        <v>5000</v>
      </c>
    </row>
    <row r="73" spans="1:3" ht="23.25" customHeight="1" hidden="1">
      <c r="A73" s="72" t="s">
        <v>523</v>
      </c>
      <c r="B73" s="85" t="s">
        <v>496</v>
      </c>
      <c r="C73" s="34">
        <f>C74</f>
        <v>5000</v>
      </c>
    </row>
    <row r="74" spans="1:3" ht="21.75" customHeight="1">
      <c r="A74" s="71" t="s">
        <v>522</v>
      </c>
      <c r="B74" s="84" t="s">
        <v>494</v>
      </c>
      <c r="C74" s="33">
        <f>C75</f>
        <v>5000</v>
      </c>
    </row>
    <row r="75" spans="1:3" ht="59.25" customHeight="1">
      <c r="A75" s="72" t="s">
        <v>523</v>
      </c>
      <c r="B75" s="85" t="s">
        <v>496</v>
      </c>
      <c r="C75" s="34">
        <f>C76</f>
        <v>5000</v>
      </c>
    </row>
    <row r="76" spans="1:4" ht="63">
      <c r="A76" s="72" t="s">
        <v>508</v>
      </c>
      <c r="B76" s="85" t="s">
        <v>497</v>
      </c>
      <c r="C76" s="34">
        <v>5000</v>
      </c>
      <c r="D76" t="s">
        <v>711</v>
      </c>
    </row>
    <row r="77" spans="1:3" ht="15.75">
      <c r="A77" s="292" t="s">
        <v>86</v>
      </c>
      <c r="B77" s="293"/>
      <c r="C77" s="33">
        <f>C8+C42</f>
        <v>51734483.25</v>
      </c>
    </row>
  </sheetData>
  <sheetProtection/>
  <mergeCells count="6">
    <mergeCell ref="A77:B77"/>
    <mergeCell ref="A1:C1"/>
    <mergeCell ref="A4:C4"/>
    <mergeCell ref="B6:B7"/>
    <mergeCell ref="C6:C7"/>
    <mergeCell ref="A3:C3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8"/>
  <sheetViews>
    <sheetView zoomScalePageLayoutView="0" workbookViewId="0" topLeftCell="A67">
      <selection activeCell="B65" sqref="B65"/>
    </sheetView>
  </sheetViews>
  <sheetFormatPr defaultColWidth="9.140625" defaultRowHeight="15"/>
  <cols>
    <col min="1" max="1" width="24.140625" style="36" customWidth="1"/>
    <col min="2" max="2" width="74.00390625" style="36" customWidth="1"/>
    <col min="3" max="3" width="16.28125" style="37" customWidth="1"/>
    <col min="4" max="4" width="15.140625" style="0" customWidth="1"/>
    <col min="5" max="5" width="2.8515625" style="0" customWidth="1"/>
  </cols>
  <sheetData>
    <row r="1" spans="1:4" ht="73.5" customHeight="1">
      <c r="A1" s="258" t="s">
        <v>692</v>
      </c>
      <c r="B1" s="283" t="s">
        <v>716</v>
      </c>
      <c r="C1" s="283"/>
      <c r="D1" s="283"/>
    </row>
    <row r="2" spans="1:4" ht="21" customHeight="1">
      <c r="A2" s="258"/>
      <c r="B2" s="259"/>
      <c r="C2" s="259"/>
      <c r="D2" s="259"/>
    </row>
    <row r="3" spans="1:6" ht="68.25" customHeight="1">
      <c r="A3" s="305" t="s">
        <v>721</v>
      </c>
      <c r="B3" s="306"/>
      <c r="C3" s="306"/>
      <c r="D3" s="306"/>
      <c r="E3" s="2"/>
      <c r="F3" s="2"/>
    </row>
    <row r="4" spans="1:3" ht="30.75" customHeight="1">
      <c r="A4" s="294" t="s">
        <v>673</v>
      </c>
      <c r="B4" s="295"/>
      <c r="C4" s="295"/>
    </row>
    <row r="5" ht="15" customHeight="1" thickBot="1">
      <c r="C5" s="37" t="s">
        <v>293</v>
      </c>
    </row>
    <row r="6" spans="1:4" ht="17.25" customHeight="1">
      <c r="A6" s="215" t="s">
        <v>61</v>
      </c>
      <c r="B6" s="299" t="s">
        <v>63</v>
      </c>
      <c r="C6" s="301" t="s">
        <v>590</v>
      </c>
      <c r="D6" s="303" t="s">
        <v>674</v>
      </c>
    </row>
    <row r="7" spans="1:4" ht="33.75" customHeight="1">
      <c r="A7" s="216" t="s">
        <v>62</v>
      </c>
      <c r="B7" s="300"/>
      <c r="C7" s="302"/>
      <c r="D7" s="304"/>
    </row>
    <row r="8" spans="1:4" ht="24" customHeight="1">
      <c r="A8" s="71" t="s">
        <v>64</v>
      </c>
      <c r="B8" s="71" t="s">
        <v>472</v>
      </c>
      <c r="C8" s="33">
        <f>C9+C14+C23+C33+C35+C20</f>
        <v>1522000</v>
      </c>
      <c r="D8" s="33">
        <f>D9+D14+D23+D33+D35+D20</f>
        <v>1702400</v>
      </c>
    </row>
    <row r="9" spans="1:4" ht="20.25" customHeight="1">
      <c r="A9" s="71" t="s">
        <v>65</v>
      </c>
      <c r="B9" s="71" t="s">
        <v>66</v>
      </c>
      <c r="C9" s="33">
        <f>C10</f>
        <v>1052000</v>
      </c>
      <c r="D9" s="33">
        <f>D10</f>
        <v>1218300</v>
      </c>
    </row>
    <row r="10" spans="1:4" ht="21.75" customHeight="1">
      <c r="A10" s="71" t="s">
        <v>67</v>
      </c>
      <c r="B10" s="71" t="s">
        <v>68</v>
      </c>
      <c r="C10" s="33">
        <f>C11+C12+C13</f>
        <v>1052000</v>
      </c>
      <c r="D10" s="33">
        <f>D11+D12+D13</f>
        <v>1218300</v>
      </c>
    </row>
    <row r="11" spans="1:4" s="26" customFormat="1" ht="73.5" customHeight="1">
      <c r="A11" s="72" t="s">
        <v>69</v>
      </c>
      <c r="B11" s="85" t="s">
        <v>490</v>
      </c>
      <c r="C11" s="200">
        <v>1051000</v>
      </c>
      <c r="D11" s="200">
        <v>1217300</v>
      </c>
    </row>
    <row r="12" spans="1:4" s="26" customFormat="1" ht="104.25" customHeight="1">
      <c r="A12" s="72" t="s">
        <v>70</v>
      </c>
      <c r="B12" s="85" t="s">
        <v>491</v>
      </c>
      <c r="C12" s="200">
        <v>1000</v>
      </c>
      <c r="D12" s="200">
        <v>1000</v>
      </c>
    </row>
    <row r="13" spans="1:4" s="26" customFormat="1" ht="64.5" customHeight="1" hidden="1">
      <c r="A13" s="72" t="s">
        <v>71</v>
      </c>
      <c r="B13" s="85" t="s">
        <v>492</v>
      </c>
      <c r="C13" s="200">
        <v>0</v>
      </c>
      <c r="D13" s="200">
        <v>0</v>
      </c>
    </row>
    <row r="14" spans="1:4" s="26" customFormat="1" ht="39.75" customHeight="1">
      <c r="A14" s="73" t="s">
        <v>466</v>
      </c>
      <c r="B14" s="73" t="s">
        <v>467</v>
      </c>
      <c r="C14" s="201">
        <f>C15</f>
        <v>181000</v>
      </c>
      <c r="D14" s="201">
        <f>D15</f>
        <v>189100</v>
      </c>
    </row>
    <row r="15" spans="1:4" s="26" customFormat="1" ht="39.75" customHeight="1">
      <c r="A15" s="74" t="s">
        <v>298</v>
      </c>
      <c r="B15" s="87" t="s">
        <v>299</v>
      </c>
      <c r="C15" s="202">
        <f>C16+C17+C18+C19</f>
        <v>181000</v>
      </c>
      <c r="D15" s="202">
        <f>D16+D17+D18+D19</f>
        <v>189100</v>
      </c>
    </row>
    <row r="16" spans="1:4" s="26" customFormat="1" ht="72.75" customHeight="1">
      <c r="A16" s="72" t="s">
        <v>539</v>
      </c>
      <c r="B16" s="85" t="s">
        <v>0</v>
      </c>
      <c r="C16" s="200">
        <v>84000</v>
      </c>
      <c r="D16" s="200">
        <v>84000</v>
      </c>
    </row>
    <row r="17" spans="1:4" s="26" customFormat="1" ht="85.5" customHeight="1">
      <c r="A17" s="72" t="s">
        <v>538</v>
      </c>
      <c r="B17" s="85" t="s">
        <v>1</v>
      </c>
      <c r="C17" s="200">
        <v>1000</v>
      </c>
      <c r="D17" s="200">
        <v>1000</v>
      </c>
    </row>
    <row r="18" spans="1:4" s="26" customFormat="1" ht="60.75" customHeight="1">
      <c r="A18" s="72" t="s">
        <v>537</v>
      </c>
      <c r="B18" s="85" t="s">
        <v>2</v>
      </c>
      <c r="C18" s="200">
        <v>96000</v>
      </c>
      <c r="D18" s="200">
        <v>104100</v>
      </c>
    </row>
    <row r="19" spans="1:4" s="26" customFormat="1" ht="75" customHeight="1" hidden="1">
      <c r="A19" s="72" t="s">
        <v>536</v>
      </c>
      <c r="B19" s="85" t="s">
        <v>317</v>
      </c>
      <c r="C19" s="200">
        <v>0</v>
      </c>
      <c r="D19" s="200">
        <v>0</v>
      </c>
    </row>
    <row r="20" spans="1:4" s="26" customFormat="1" ht="0.75" customHeight="1">
      <c r="A20" s="73" t="s">
        <v>540</v>
      </c>
      <c r="B20" s="86" t="s">
        <v>541</v>
      </c>
      <c r="C20" s="226">
        <f>C21</f>
        <v>0</v>
      </c>
      <c r="D20" s="226">
        <f>D21</f>
        <v>0</v>
      </c>
    </row>
    <row r="21" spans="1:4" s="26" customFormat="1" ht="75" customHeight="1" hidden="1">
      <c r="A21" s="71" t="s">
        <v>542</v>
      </c>
      <c r="B21" s="84" t="s">
        <v>545</v>
      </c>
      <c r="C21" s="203">
        <f>C22</f>
        <v>0</v>
      </c>
      <c r="D21" s="203">
        <f>D22</f>
        <v>0</v>
      </c>
    </row>
    <row r="22" spans="1:4" s="26" customFormat="1" ht="75" customHeight="1" hidden="1">
      <c r="A22" s="72" t="s">
        <v>543</v>
      </c>
      <c r="B22" s="85" t="s">
        <v>545</v>
      </c>
      <c r="C22" s="200">
        <v>0</v>
      </c>
      <c r="D22" s="200">
        <v>0</v>
      </c>
    </row>
    <row r="23" spans="1:4" ht="19.5" customHeight="1">
      <c r="A23" s="71" t="s">
        <v>72</v>
      </c>
      <c r="B23" s="71" t="s">
        <v>73</v>
      </c>
      <c r="C23" s="201">
        <f>C24+C26</f>
        <v>289000</v>
      </c>
      <c r="D23" s="201">
        <f>D24+D26</f>
        <v>295000</v>
      </c>
    </row>
    <row r="24" spans="1:4" ht="19.5" customHeight="1">
      <c r="A24" s="71" t="s">
        <v>74</v>
      </c>
      <c r="B24" s="71" t="s">
        <v>75</v>
      </c>
      <c r="C24" s="201">
        <f>C25</f>
        <v>87000</v>
      </c>
      <c r="D24" s="201">
        <f>D25</f>
        <v>87000</v>
      </c>
    </row>
    <row r="25" spans="1:4" s="26" customFormat="1" ht="54" customHeight="1">
      <c r="A25" s="72" t="s">
        <v>76</v>
      </c>
      <c r="B25" s="72" t="s">
        <v>501</v>
      </c>
      <c r="C25" s="200">
        <v>87000</v>
      </c>
      <c r="D25" s="200">
        <v>87000</v>
      </c>
    </row>
    <row r="26" spans="1:4" ht="18.75" customHeight="1">
      <c r="A26" s="71" t="s">
        <v>77</v>
      </c>
      <c r="B26" s="71" t="s">
        <v>78</v>
      </c>
      <c r="C26" s="201">
        <f>C27+C29</f>
        <v>202000</v>
      </c>
      <c r="D26" s="201">
        <f>D27+D29</f>
        <v>208000</v>
      </c>
    </row>
    <row r="27" spans="1:4" ht="24" customHeight="1">
      <c r="A27" s="72" t="s">
        <v>415</v>
      </c>
      <c r="B27" s="71" t="s">
        <v>165</v>
      </c>
      <c r="C27" s="201">
        <f>C28</f>
        <v>163000</v>
      </c>
      <c r="D27" s="201">
        <f>D28</f>
        <v>169000</v>
      </c>
    </row>
    <row r="28" spans="1:4" s="26" customFormat="1" ht="42.75" customHeight="1">
      <c r="A28" s="75" t="s">
        <v>414</v>
      </c>
      <c r="B28" s="72" t="s">
        <v>470</v>
      </c>
      <c r="C28" s="202">
        <v>163000</v>
      </c>
      <c r="D28" s="200">
        <v>169000</v>
      </c>
    </row>
    <row r="29" spans="1:4" ht="27.75" customHeight="1">
      <c r="A29" s="72" t="s">
        <v>417</v>
      </c>
      <c r="B29" s="71" t="s">
        <v>164</v>
      </c>
      <c r="C29" s="201">
        <f>C30</f>
        <v>39000</v>
      </c>
      <c r="D29" s="201">
        <f>D30</f>
        <v>39000</v>
      </c>
    </row>
    <row r="30" spans="1:4" s="26" customFormat="1" ht="36.75" customHeight="1">
      <c r="A30" s="72" t="s">
        <v>416</v>
      </c>
      <c r="B30" s="72" t="s">
        <v>471</v>
      </c>
      <c r="C30" s="200">
        <v>39000</v>
      </c>
      <c r="D30" s="200">
        <v>39000</v>
      </c>
    </row>
    <row r="31" spans="1:4" s="26" customFormat="1" ht="52.5" customHeight="1" hidden="1">
      <c r="A31" s="76" t="s">
        <v>300</v>
      </c>
      <c r="B31" s="76" t="s">
        <v>301</v>
      </c>
      <c r="C31" s="200"/>
      <c r="D31" s="200"/>
    </row>
    <row r="32" spans="1:4" s="26" customFormat="1" ht="52.5" customHeight="1" hidden="1">
      <c r="A32" s="74" t="s">
        <v>302</v>
      </c>
      <c r="B32" s="74" t="s">
        <v>3</v>
      </c>
      <c r="C32" s="200"/>
      <c r="D32" s="200"/>
    </row>
    <row r="33" spans="1:4" s="26" customFormat="1" ht="81" customHeight="1" hidden="1">
      <c r="A33" s="59" t="s">
        <v>344</v>
      </c>
      <c r="B33" s="59" t="s">
        <v>4</v>
      </c>
      <c r="C33" s="200"/>
      <c r="D33" s="200"/>
    </row>
    <row r="34" spans="1:4" s="26" customFormat="1" ht="62.25" customHeight="1" hidden="1">
      <c r="A34" s="59" t="s">
        <v>13</v>
      </c>
      <c r="B34" s="59" t="s">
        <v>305</v>
      </c>
      <c r="C34" s="200"/>
      <c r="D34" s="200"/>
    </row>
    <row r="35" spans="1:4" s="26" customFormat="1" ht="38.25" customHeight="1" hidden="1">
      <c r="A35" s="71" t="s">
        <v>329</v>
      </c>
      <c r="B35" s="77" t="s">
        <v>330</v>
      </c>
      <c r="C35" s="200"/>
      <c r="D35" s="200"/>
    </row>
    <row r="36" spans="1:4" s="26" customFormat="1" ht="91.5" customHeight="1" hidden="1">
      <c r="A36" s="74" t="s">
        <v>306</v>
      </c>
      <c r="B36" s="74" t="s">
        <v>5</v>
      </c>
      <c r="C36" s="200"/>
      <c r="D36" s="200"/>
    </row>
    <row r="37" spans="1:4" s="26" customFormat="1" ht="91.5" customHeight="1" hidden="1">
      <c r="A37" s="74" t="s">
        <v>308</v>
      </c>
      <c r="B37" s="74" t="s">
        <v>6</v>
      </c>
      <c r="C37" s="200"/>
      <c r="D37" s="200"/>
    </row>
    <row r="38" spans="1:4" s="26" customFormat="1" ht="81.75" customHeight="1" hidden="1">
      <c r="A38" s="72" t="s">
        <v>17</v>
      </c>
      <c r="B38" s="78" t="s">
        <v>7</v>
      </c>
      <c r="C38" s="200"/>
      <c r="D38" s="200"/>
    </row>
    <row r="39" spans="1:4" s="4" customFormat="1" ht="23.25" customHeight="1">
      <c r="A39" s="79" t="s">
        <v>79</v>
      </c>
      <c r="B39" s="79" t="s">
        <v>80</v>
      </c>
      <c r="C39" s="201">
        <f>C40</f>
        <v>42144746.79</v>
      </c>
      <c r="D39" s="201">
        <f>D40</f>
        <v>5924500</v>
      </c>
    </row>
    <row r="40" spans="1:4" s="14" customFormat="1" ht="35.25" customHeight="1">
      <c r="A40" s="71" t="s">
        <v>81</v>
      </c>
      <c r="B40" s="71" t="s">
        <v>82</v>
      </c>
      <c r="C40" s="201">
        <f>C41+C55+C64+C68</f>
        <v>42144746.79</v>
      </c>
      <c r="D40" s="201">
        <f>D41+D55+D64+D68</f>
        <v>5924500</v>
      </c>
    </row>
    <row r="41" spans="1:4" ht="34.5" customHeight="1">
      <c r="A41" s="71" t="s">
        <v>518</v>
      </c>
      <c r="B41" s="71" t="s">
        <v>83</v>
      </c>
      <c r="C41" s="201">
        <f>C42</f>
        <v>5748600</v>
      </c>
      <c r="D41" s="201">
        <f>D42</f>
        <v>5748600</v>
      </c>
    </row>
    <row r="42" spans="1:4" ht="33.75" customHeight="1">
      <c r="A42" s="72" t="s">
        <v>559</v>
      </c>
      <c r="B42" s="72" t="s">
        <v>84</v>
      </c>
      <c r="C42" s="202">
        <f>C43</f>
        <v>5748600</v>
      </c>
      <c r="D42" s="202">
        <f>D43</f>
        <v>5748600</v>
      </c>
    </row>
    <row r="43" spans="1:4" s="26" customFormat="1" ht="36" customHeight="1">
      <c r="A43" s="72" t="s">
        <v>558</v>
      </c>
      <c r="B43" s="72" t="s">
        <v>560</v>
      </c>
      <c r="C43" s="200">
        <v>5748600</v>
      </c>
      <c r="D43" s="200">
        <v>5748600</v>
      </c>
    </row>
    <row r="44" spans="1:4" s="26" customFormat="1" ht="0.75" customHeight="1">
      <c r="A44" s="80" t="s">
        <v>519</v>
      </c>
      <c r="B44" s="76" t="s">
        <v>88</v>
      </c>
      <c r="C44" s="201">
        <f>C45</f>
        <v>0</v>
      </c>
      <c r="D44" s="201">
        <f>D45</f>
        <v>0</v>
      </c>
    </row>
    <row r="45" spans="1:4" s="26" customFormat="1" ht="35.25" customHeight="1">
      <c r="A45" s="74" t="s">
        <v>514</v>
      </c>
      <c r="B45" s="74" t="s">
        <v>87</v>
      </c>
      <c r="C45" s="200">
        <v>0</v>
      </c>
      <c r="D45" s="200">
        <v>0</v>
      </c>
    </row>
    <row r="46" spans="1:4" s="26" customFormat="1" ht="36" customHeight="1" hidden="1">
      <c r="A46" s="76" t="s">
        <v>310</v>
      </c>
      <c r="B46" s="76" t="s">
        <v>311</v>
      </c>
      <c r="C46" s="200">
        <f>SUM(C47+C50+C53)</f>
        <v>0</v>
      </c>
      <c r="D46" s="200"/>
    </row>
    <row r="47" spans="1:4" s="26" customFormat="1" ht="98.25" customHeight="1" hidden="1">
      <c r="A47" s="81" t="s">
        <v>332</v>
      </c>
      <c r="B47" s="81" t="s">
        <v>8</v>
      </c>
      <c r="C47" s="200"/>
      <c r="D47" s="200"/>
    </row>
    <row r="48" spans="1:9" s="26" customFormat="1" ht="25.5" customHeight="1" hidden="1">
      <c r="A48" s="81" t="s">
        <v>334</v>
      </c>
      <c r="B48" s="81" t="s">
        <v>9</v>
      </c>
      <c r="C48" s="200"/>
      <c r="D48" s="200"/>
      <c r="F48" s="42"/>
      <c r="G48" s="42"/>
      <c r="H48" s="42"/>
      <c r="I48" s="42"/>
    </row>
    <row r="49" spans="1:9" s="26" customFormat="1" ht="68.25" customHeight="1" hidden="1">
      <c r="A49" s="81" t="s">
        <v>322</v>
      </c>
      <c r="B49" s="81" t="s">
        <v>318</v>
      </c>
      <c r="C49" s="200"/>
      <c r="D49" s="200"/>
      <c r="F49" s="42"/>
      <c r="G49" s="42"/>
      <c r="H49" s="42"/>
      <c r="I49" s="42"/>
    </row>
    <row r="50" spans="1:9" s="26" customFormat="1" ht="66.75" customHeight="1" hidden="1">
      <c r="A50" s="81" t="s">
        <v>336</v>
      </c>
      <c r="B50" s="81" t="s">
        <v>337</v>
      </c>
      <c r="C50" s="200"/>
      <c r="D50" s="200"/>
      <c r="F50" s="42"/>
      <c r="G50" s="42"/>
      <c r="H50" s="42"/>
      <c r="I50" s="42"/>
    </row>
    <row r="51" spans="1:9" s="26" customFormat="1" ht="69.75" customHeight="1" hidden="1">
      <c r="A51" s="81" t="s">
        <v>338</v>
      </c>
      <c r="B51" s="81" t="s">
        <v>339</v>
      </c>
      <c r="C51" s="200"/>
      <c r="D51" s="200"/>
      <c r="F51" s="42"/>
      <c r="G51" s="43"/>
      <c r="H51" s="44"/>
      <c r="I51" s="45"/>
    </row>
    <row r="52" spans="1:9" s="26" customFormat="1" ht="53.25" customHeight="1" hidden="1">
      <c r="A52" s="81" t="s">
        <v>323</v>
      </c>
      <c r="B52" s="81" t="s">
        <v>319</v>
      </c>
      <c r="C52" s="200"/>
      <c r="D52" s="200"/>
      <c r="F52" s="42"/>
      <c r="G52" s="43"/>
      <c r="H52" s="44"/>
      <c r="I52" s="45"/>
    </row>
    <row r="53" spans="1:9" s="26" customFormat="1" ht="33.75" customHeight="1" hidden="1">
      <c r="A53" s="76" t="s">
        <v>312</v>
      </c>
      <c r="B53" s="76" t="s">
        <v>313</v>
      </c>
      <c r="C53" s="200"/>
      <c r="D53" s="200"/>
      <c r="F53" s="42"/>
      <c r="G53" s="43"/>
      <c r="H53" s="44"/>
      <c r="I53" s="45"/>
    </row>
    <row r="54" spans="1:9" s="26" customFormat="1" ht="21" customHeight="1" hidden="1">
      <c r="A54" s="74" t="s">
        <v>21</v>
      </c>
      <c r="B54" s="74" t="s">
        <v>314</v>
      </c>
      <c r="C54" s="200"/>
      <c r="D54" s="200"/>
      <c r="F54" s="42"/>
      <c r="G54" s="43"/>
      <c r="H54" s="44"/>
      <c r="I54" s="45"/>
    </row>
    <row r="55" spans="1:9" s="26" customFormat="1" ht="33.75" customHeight="1">
      <c r="A55" s="76" t="s">
        <v>583</v>
      </c>
      <c r="B55" s="76" t="s">
        <v>103</v>
      </c>
      <c r="C55" s="203">
        <f>C56+C62+C58+C60</f>
        <v>36246646.79</v>
      </c>
      <c r="D55" s="203">
        <f>D56+D62</f>
        <v>23000</v>
      </c>
      <c r="F55" s="42"/>
      <c r="G55" s="43"/>
      <c r="H55" s="44"/>
      <c r="I55" s="45"/>
    </row>
    <row r="56" spans="1:9" s="26" customFormat="1" ht="33.75" customHeight="1">
      <c r="A56" s="74" t="s">
        <v>635</v>
      </c>
      <c r="B56" s="87" t="s">
        <v>637</v>
      </c>
      <c r="C56" s="200">
        <f>C57</f>
        <v>0</v>
      </c>
      <c r="D56" s="200">
        <f>D57</f>
        <v>0</v>
      </c>
      <c r="F56" s="42"/>
      <c r="G56" s="43"/>
      <c r="H56" s="44"/>
      <c r="I56" s="45"/>
    </row>
    <row r="57" spans="1:9" s="26" customFormat="1" ht="33.75" customHeight="1">
      <c r="A57" s="74" t="s">
        <v>634</v>
      </c>
      <c r="B57" s="87" t="s">
        <v>636</v>
      </c>
      <c r="C57" s="200">
        <v>0</v>
      </c>
      <c r="D57" s="200">
        <v>0</v>
      </c>
      <c r="F57" s="42"/>
      <c r="G57" s="43"/>
      <c r="H57" s="44"/>
      <c r="I57" s="45"/>
    </row>
    <row r="58" spans="1:9" s="26" customFormat="1" ht="94.5" customHeight="1">
      <c r="A58" s="74" t="s">
        <v>727</v>
      </c>
      <c r="B58" s="263" t="s">
        <v>714</v>
      </c>
      <c r="C58" s="82">
        <f>C59</f>
        <v>31068646.79</v>
      </c>
      <c r="D58" s="200">
        <v>0</v>
      </c>
      <c r="F58" s="42"/>
      <c r="G58" s="43"/>
      <c r="H58" s="44"/>
      <c r="I58" s="45"/>
    </row>
    <row r="59" spans="1:9" s="26" customFormat="1" ht="96.75" customHeight="1">
      <c r="A59" s="74" t="s">
        <v>728</v>
      </c>
      <c r="B59" s="263" t="s">
        <v>715</v>
      </c>
      <c r="C59" s="82">
        <v>31068646.79</v>
      </c>
      <c r="D59" s="200">
        <v>0</v>
      </c>
      <c r="F59" s="42"/>
      <c r="G59" s="43"/>
      <c r="H59" s="44"/>
      <c r="I59" s="45"/>
    </row>
    <row r="60" spans="1:9" s="26" customFormat="1" ht="80.25" customHeight="1">
      <c r="A60" s="74" t="s">
        <v>729</v>
      </c>
      <c r="B60" s="263" t="s">
        <v>719</v>
      </c>
      <c r="C60" s="82">
        <f>C61</f>
        <v>155000</v>
      </c>
      <c r="D60" s="200">
        <v>0</v>
      </c>
      <c r="F60" s="42"/>
      <c r="G60" s="43"/>
      <c r="H60" s="44"/>
      <c r="I60" s="45"/>
    </row>
    <row r="61" spans="1:9" s="26" customFormat="1" ht="75.75" customHeight="1">
      <c r="A61" s="74" t="s">
        <v>730</v>
      </c>
      <c r="B61" s="263" t="s">
        <v>720</v>
      </c>
      <c r="C61" s="82">
        <v>155000</v>
      </c>
      <c r="D61" s="200">
        <v>0</v>
      </c>
      <c r="F61" s="42"/>
      <c r="G61" s="43"/>
      <c r="H61" s="44"/>
      <c r="I61" s="45"/>
    </row>
    <row r="62" spans="1:9" s="26" customFormat="1" ht="21.75" customHeight="1">
      <c r="A62" s="74" t="s">
        <v>584</v>
      </c>
      <c r="B62" s="74" t="s">
        <v>313</v>
      </c>
      <c r="C62" s="200">
        <f>C63</f>
        <v>5023000</v>
      </c>
      <c r="D62" s="200">
        <f>D63</f>
        <v>23000</v>
      </c>
      <c r="F62" s="42"/>
      <c r="G62" s="43"/>
      <c r="H62" s="44"/>
      <c r="I62" s="45"/>
    </row>
    <row r="63" spans="1:9" s="26" customFormat="1" ht="18.75" customHeight="1">
      <c r="A63" s="74" t="s">
        <v>513</v>
      </c>
      <c r="B63" s="74" t="s">
        <v>314</v>
      </c>
      <c r="C63" s="200">
        <v>5023000</v>
      </c>
      <c r="D63" s="200">
        <v>23000</v>
      </c>
      <c r="F63" s="42"/>
      <c r="G63" s="43"/>
      <c r="H63" s="44"/>
      <c r="I63" s="45"/>
    </row>
    <row r="64" spans="1:4" s="27" customFormat="1" ht="28.5" customHeight="1">
      <c r="A64" s="71" t="s">
        <v>520</v>
      </c>
      <c r="B64" s="71" t="s">
        <v>526</v>
      </c>
      <c r="C64" s="201">
        <f>C65+C66</f>
        <v>146500</v>
      </c>
      <c r="D64" s="201">
        <f>D65+D66</f>
        <v>149900</v>
      </c>
    </row>
    <row r="65" spans="1:4" s="27" customFormat="1" ht="33" customHeight="1">
      <c r="A65" s="72" t="s">
        <v>549</v>
      </c>
      <c r="B65" s="72" t="s">
        <v>550</v>
      </c>
      <c r="C65" s="202">
        <v>1000</v>
      </c>
      <c r="D65" s="202">
        <v>1000</v>
      </c>
    </row>
    <row r="66" spans="1:4" ht="31.5">
      <c r="A66" s="72" t="s">
        <v>521</v>
      </c>
      <c r="B66" s="72" t="s">
        <v>85</v>
      </c>
      <c r="C66" s="202">
        <f>C67</f>
        <v>145500</v>
      </c>
      <c r="D66" s="202">
        <f>D67</f>
        <v>148900</v>
      </c>
    </row>
    <row r="67" spans="1:4" ht="47.25">
      <c r="A67" s="72" t="s">
        <v>512</v>
      </c>
      <c r="B67" s="72" t="s">
        <v>473</v>
      </c>
      <c r="C67" s="200">
        <v>145500</v>
      </c>
      <c r="D67" s="200">
        <v>148900</v>
      </c>
    </row>
    <row r="68" spans="1:4" ht="31.5">
      <c r="A68" s="71" t="s">
        <v>517</v>
      </c>
      <c r="B68" s="84" t="s">
        <v>110</v>
      </c>
      <c r="C68" s="33">
        <f>C69</f>
        <v>3000</v>
      </c>
      <c r="D68" s="203">
        <f>D69</f>
        <v>3000</v>
      </c>
    </row>
    <row r="69" spans="1:4" ht="30" customHeight="1">
      <c r="A69" s="72" t="s">
        <v>511</v>
      </c>
      <c r="B69" s="85" t="s">
        <v>109</v>
      </c>
      <c r="C69" s="34">
        <v>3000</v>
      </c>
      <c r="D69" s="200">
        <v>3000</v>
      </c>
    </row>
    <row r="70" spans="1:4" ht="15.75" hidden="1">
      <c r="A70" s="71" t="s">
        <v>493</v>
      </c>
      <c r="B70" s="84" t="s">
        <v>494</v>
      </c>
      <c r="C70" s="33">
        <f>C71</f>
        <v>0</v>
      </c>
      <c r="D70" s="200">
        <f>D71</f>
        <v>0</v>
      </c>
    </row>
    <row r="71" spans="1:4" ht="63" hidden="1">
      <c r="A71" s="72" t="s">
        <v>495</v>
      </c>
      <c r="B71" s="85" t="s">
        <v>496</v>
      </c>
      <c r="C71" s="34">
        <f>C72</f>
        <v>0</v>
      </c>
      <c r="D71" s="200">
        <f>D72</f>
        <v>0</v>
      </c>
    </row>
    <row r="72" spans="1:4" ht="63" hidden="1">
      <c r="A72" s="72" t="s">
        <v>454</v>
      </c>
      <c r="B72" s="85" t="s">
        <v>497</v>
      </c>
      <c r="C72" s="34"/>
      <c r="D72" s="200"/>
    </row>
    <row r="73" spans="1:4" ht="15.75" hidden="1">
      <c r="A73" s="71" t="s">
        <v>498</v>
      </c>
      <c r="B73" s="84" t="s">
        <v>499</v>
      </c>
      <c r="C73" s="33">
        <f>C74</f>
        <v>0</v>
      </c>
      <c r="D73" s="203">
        <f>D74</f>
        <v>0</v>
      </c>
    </row>
    <row r="74" spans="1:4" ht="31.5" hidden="1">
      <c r="A74" s="72" t="s">
        <v>455</v>
      </c>
      <c r="B74" s="85" t="s">
        <v>158</v>
      </c>
      <c r="C74" s="34"/>
      <c r="D74" s="200"/>
    </row>
    <row r="75" spans="1:4" ht="15.75" hidden="1">
      <c r="A75" s="71" t="s">
        <v>522</v>
      </c>
      <c r="B75" s="84" t="s">
        <v>494</v>
      </c>
      <c r="C75" s="33">
        <f>C76</f>
        <v>0</v>
      </c>
      <c r="D75" s="203">
        <f>D76</f>
        <v>0</v>
      </c>
    </row>
    <row r="76" spans="1:4" ht="54.75" customHeight="1" hidden="1">
      <c r="A76" s="72" t="s">
        <v>523</v>
      </c>
      <c r="B76" s="85" t="s">
        <v>496</v>
      </c>
      <c r="C76" s="34">
        <f>C77</f>
        <v>0</v>
      </c>
      <c r="D76" s="200">
        <f>D77</f>
        <v>0</v>
      </c>
    </row>
    <row r="77" spans="1:4" ht="63" customHeight="1" hidden="1">
      <c r="A77" s="72" t="s">
        <v>551</v>
      </c>
      <c r="B77" s="85" t="s">
        <v>497</v>
      </c>
      <c r="C77" s="34">
        <v>0</v>
      </c>
      <c r="D77" s="200">
        <v>0</v>
      </c>
    </row>
    <row r="78" spans="1:5" ht="15.75">
      <c r="A78" s="292" t="s">
        <v>86</v>
      </c>
      <c r="B78" s="292"/>
      <c r="C78" s="33">
        <f>C8+C39</f>
        <v>43666746.79</v>
      </c>
      <c r="D78" s="33">
        <f>D8+D39</f>
        <v>7626900</v>
      </c>
      <c r="E78" t="s">
        <v>711</v>
      </c>
    </row>
  </sheetData>
  <sheetProtection/>
  <mergeCells count="7">
    <mergeCell ref="A78:B78"/>
    <mergeCell ref="A4:C4"/>
    <mergeCell ref="B6:B7"/>
    <mergeCell ref="C6:C7"/>
    <mergeCell ref="D6:D7"/>
    <mergeCell ref="B1:D1"/>
    <mergeCell ref="A3:D3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9"/>
  <sheetViews>
    <sheetView view="pageBreakPreview" zoomScaleSheetLayoutView="100" zoomScalePageLayoutView="0" workbookViewId="0" topLeftCell="A5">
      <selection activeCell="C5" sqref="C5:C8"/>
    </sheetView>
  </sheetViews>
  <sheetFormatPr defaultColWidth="9.140625" defaultRowHeight="15"/>
  <cols>
    <col min="1" max="1" width="14.57421875" style="5" customWidth="1"/>
    <col min="2" max="2" width="25.7109375" style="0" customWidth="1"/>
    <col min="3" max="3" width="87.421875" style="0" customWidth="1"/>
  </cols>
  <sheetData>
    <row r="1" spans="1:3" ht="92.25" customHeight="1">
      <c r="A1" s="290" t="s">
        <v>701</v>
      </c>
      <c r="B1" s="291"/>
      <c r="C1" s="291"/>
    </row>
    <row r="2" spans="1:3" ht="15.75">
      <c r="A2" s="308" t="s">
        <v>25</v>
      </c>
      <c r="B2" s="308"/>
      <c r="C2" s="308"/>
    </row>
    <row r="3" spans="1:3" ht="57.75" customHeight="1">
      <c r="A3" s="287" t="s">
        <v>709</v>
      </c>
      <c r="B3" s="311"/>
      <c r="C3" s="311"/>
    </row>
    <row r="4" spans="1:3" ht="33" customHeight="1">
      <c r="A4" s="310" t="s">
        <v>24</v>
      </c>
      <c r="B4" s="310"/>
      <c r="C4" s="310"/>
    </row>
    <row r="5" spans="1:3" ht="36" customHeight="1">
      <c r="A5" s="307" t="s">
        <v>23</v>
      </c>
      <c r="B5" s="307"/>
      <c r="C5" s="307" t="s">
        <v>10</v>
      </c>
    </row>
    <row r="6" spans="1:3" ht="15.75" customHeight="1">
      <c r="A6" s="312" t="s">
        <v>503</v>
      </c>
      <c r="B6" s="307" t="s">
        <v>26</v>
      </c>
      <c r="C6" s="307"/>
    </row>
    <row r="7" spans="1:3" ht="15.75" customHeight="1">
      <c r="A7" s="313"/>
      <c r="B7" s="307"/>
      <c r="C7" s="307"/>
    </row>
    <row r="8" spans="1:3" ht="15.75" customHeight="1">
      <c r="A8" s="314"/>
      <c r="B8" s="307"/>
      <c r="C8" s="307"/>
    </row>
    <row r="9" spans="1:3" ht="36" customHeight="1">
      <c r="A9" s="208" t="s">
        <v>27</v>
      </c>
      <c r="B9" s="309" t="s">
        <v>11</v>
      </c>
      <c r="C9" s="309"/>
    </row>
    <row r="10" spans="1:3" ht="63.75" customHeight="1">
      <c r="A10" s="208" t="s">
        <v>27</v>
      </c>
      <c r="B10" s="59" t="s">
        <v>546</v>
      </c>
      <c r="C10" s="59" t="s">
        <v>12</v>
      </c>
    </row>
    <row r="11" spans="1:3" ht="63.75" customHeight="1">
      <c r="A11" s="208" t="s">
        <v>27</v>
      </c>
      <c r="B11" s="59" t="s">
        <v>574</v>
      </c>
      <c r="C11" s="59" t="s">
        <v>575</v>
      </c>
    </row>
    <row r="12" spans="1:6" ht="46.5" customHeight="1">
      <c r="A12" s="208" t="s">
        <v>27</v>
      </c>
      <c r="B12" s="59" t="s">
        <v>13</v>
      </c>
      <c r="C12" s="59" t="s">
        <v>528</v>
      </c>
      <c r="F12" s="4"/>
    </row>
    <row r="13" spans="1:6" ht="36.75" customHeight="1">
      <c r="A13" s="208" t="s">
        <v>27</v>
      </c>
      <c r="B13" s="72" t="s">
        <v>147</v>
      </c>
      <c r="C13" s="72" t="s">
        <v>148</v>
      </c>
      <c r="F13" s="4"/>
    </row>
    <row r="14" spans="1:3" ht="31.5" customHeight="1">
      <c r="A14" s="208" t="s">
        <v>27</v>
      </c>
      <c r="B14" s="59" t="s">
        <v>14</v>
      </c>
      <c r="C14" s="59" t="s">
        <v>529</v>
      </c>
    </row>
    <row r="15" spans="1:3" ht="68.25" customHeight="1">
      <c r="A15" s="208" t="s">
        <v>27</v>
      </c>
      <c r="B15" s="59" t="s">
        <v>15</v>
      </c>
      <c r="C15" s="59" t="s">
        <v>149</v>
      </c>
    </row>
    <row r="16" spans="1:3" ht="66" customHeight="1">
      <c r="A16" s="208" t="s">
        <v>27</v>
      </c>
      <c r="B16" s="59" t="s">
        <v>16</v>
      </c>
      <c r="C16" s="59" t="s">
        <v>150</v>
      </c>
    </row>
    <row r="17" spans="1:3" ht="67.5" customHeight="1">
      <c r="A17" s="208" t="s">
        <v>27</v>
      </c>
      <c r="B17" s="59" t="s">
        <v>17</v>
      </c>
      <c r="C17" s="59" t="s">
        <v>151</v>
      </c>
    </row>
    <row r="18" spans="1:3" ht="65.25" customHeight="1">
      <c r="A18" s="208" t="s">
        <v>27</v>
      </c>
      <c r="B18" s="59" t="s">
        <v>18</v>
      </c>
      <c r="C18" s="59" t="s">
        <v>530</v>
      </c>
    </row>
    <row r="19" spans="1:3" ht="39" customHeight="1" hidden="1" thickBot="1">
      <c r="A19" s="208"/>
      <c r="B19" s="59"/>
      <c r="C19" s="59"/>
    </row>
    <row r="20" spans="1:3" ht="21.75" customHeight="1">
      <c r="A20" s="208" t="s">
        <v>27</v>
      </c>
      <c r="B20" s="59" t="s">
        <v>19</v>
      </c>
      <c r="C20" s="59" t="s">
        <v>152</v>
      </c>
    </row>
    <row r="21" spans="1:3" ht="20.25" customHeight="1">
      <c r="A21" s="208" t="s">
        <v>27</v>
      </c>
      <c r="B21" s="59" t="s">
        <v>20</v>
      </c>
      <c r="C21" s="59" t="s">
        <v>153</v>
      </c>
    </row>
    <row r="22" spans="1:3" ht="31.5" customHeight="1">
      <c r="A22" s="208" t="s">
        <v>27</v>
      </c>
      <c r="B22" s="59" t="s">
        <v>514</v>
      </c>
      <c r="C22" s="59" t="s">
        <v>87</v>
      </c>
    </row>
    <row r="23" spans="1:3" ht="33" customHeight="1">
      <c r="A23" s="208" t="s">
        <v>27</v>
      </c>
      <c r="B23" s="59" t="s">
        <v>558</v>
      </c>
      <c r="C23" s="59" t="s">
        <v>573</v>
      </c>
    </row>
    <row r="24" spans="1:3" ht="24" customHeight="1">
      <c r="A24" s="208" t="s">
        <v>27</v>
      </c>
      <c r="B24" s="59" t="s">
        <v>576</v>
      </c>
      <c r="C24" s="59" t="s">
        <v>577</v>
      </c>
    </row>
    <row r="25" spans="1:3" ht="36.75" customHeight="1">
      <c r="A25" s="208" t="s">
        <v>27</v>
      </c>
      <c r="B25" s="59" t="s">
        <v>634</v>
      </c>
      <c r="C25" s="59" t="s">
        <v>638</v>
      </c>
    </row>
    <row r="26" spans="1:3" ht="53.25" customHeight="1">
      <c r="A26" s="208" t="s">
        <v>27</v>
      </c>
      <c r="B26" s="59" t="s">
        <v>686</v>
      </c>
      <c r="C26" s="59" t="s">
        <v>687</v>
      </c>
    </row>
    <row r="27" spans="1:3" ht="24" customHeight="1">
      <c r="A27" s="208" t="s">
        <v>27</v>
      </c>
      <c r="B27" s="59" t="s">
        <v>513</v>
      </c>
      <c r="C27" s="59" t="s">
        <v>580</v>
      </c>
    </row>
    <row r="28" spans="1:3" ht="33" customHeight="1">
      <c r="A28" s="208" t="s">
        <v>27</v>
      </c>
      <c r="B28" s="59" t="s">
        <v>578</v>
      </c>
      <c r="C28" s="59" t="s">
        <v>579</v>
      </c>
    </row>
    <row r="29" spans="1:3" ht="34.5" customHeight="1">
      <c r="A29" s="208" t="s">
        <v>27</v>
      </c>
      <c r="B29" s="72" t="s">
        <v>512</v>
      </c>
      <c r="C29" s="59" t="s">
        <v>154</v>
      </c>
    </row>
    <row r="30" spans="1:3" ht="38.25" customHeight="1">
      <c r="A30" s="208" t="s">
        <v>27</v>
      </c>
      <c r="B30" s="72" t="s">
        <v>511</v>
      </c>
      <c r="C30" s="59" t="s">
        <v>527</v>
      </c>
    </row>
    <row r="31" spans="1:3" ht="24" customHeight="1">
      <c r="A31" s="208" t="s">
        <v>27</v>
      </c>
      <c r="B31" s="59" t="s">
        <v>510</v>
      </c>
      <c r="C31" s="59" t="s">
        <v>155</v>
      </c>
    </row>
    <row r="32" spans="1:3" ht="52.5" customHeight="1">
      <c r="A32" s="208" t="s">
        <v>27</v>
      </c>
      <c r="B32" s="59" t="s">
        <v>508</v>
      </c>
      <c r="C32" s="59" t="s">
        <v>156</v>
      </c>
    </row>
    <row r="33" spans="1:3" ht="52.5" customHeight="1">
      <c r="A33" s="208" t="s">
        <v>27</v>
      </c>
      <c r="B33" s="72" t="s">
        <v>509</v>
      </c>
      <c r="C33" s="59" t="s">
        <v>157</v>
      </c>
    </row>
    <row r="34" spans="1:3" ht="35.25" customHeight="1">
      <c r="A34" s="208" t="s">
        <v>27</v>
      </c>
      <c r="B34" s="59" t="s">
        <v>507</v>
      </c>
      <c r="C34" s="59" t="s">
        <v>158</v>
      </c>
    </row>
    <row r="35" spans="1:3" ht="36.75" customHeight="1">
      <c r="A35" s="208" t="s">
        <v>27</v>
      </c>
      <c r="B35" s="59" t="s">
        <v>506</v>
      </c>
      <c r="C35" s="59" t="s">
        <v>159</v>
      </c>
    </row>
    <row r="36" spans="1:3" ht="21" customHeight="1">
      <c r="A36" s="208" t="s">
        <v>27</v>
      </c>
      <c r="B36" s="72" t="s">
        <v>505</v>
      </c>
      <c r="C36" s="59" t="s">
        <v>235</v>
      </c>
    </row>
    <row r="37" spans="1:3" ht="82.5" customHeight="1">
      <c r="A37" s="208" t="s">
        <v>27</v>
      </c>
      <c r="B37" s="59" t="s">
        <v>524</v>
      </c>
      <c r="C37" s="59" t="s">
        <v>531</v>
      </c>
    </row>
    <row r="38" spans="1:3" ht="51" customHeight="1">
      <c r="A38" s="208" t="s">
        <v>27</v>
      </c>
      <c r="B38" s="59" t="s">
        <v>515</v>
      </c>
      <c r="C38" s="59" t="s">
        <v>532</v>
      </c>
    </row>
    <row r="39" spans="1:3" ht="31.5">
      <c r="A39" s="208" t="s">
        <v>27</v>
      </c>
      <c r="B39" s="72" t="s">
        <v>516</v>
      </c>
      <c r="C39" s="74" t="s">
        <v>502</v>
      </c>
    </row>
  </sheetData>
  <sheetProtection/>
  <mergeCells count="9">
    <mergeCell ref="A1:C1"/>
    <mergeCell ref="B6:B8"/>
    <mergeCell ref="C5:C8"/>
    <mergeCell ref="A2:C2"/>
    <mergeCell ref="B9:C9"/>
    <mergeCell ref="A5:B5"/>
    <mergeCell ref="A4:C4"/>
    <mergeCell ref="A3:C3"/>
    <mergeCell ref="A6:A8"/>
  </mergeCells>
  <printOptions/>
  <pageMargins left="0.7" right="0.34" top="0.4" bottom="0.41" header="0.3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4"/>
  <sheetViews>
    <sheetView view="pageBreakPreview" zoomScaleSheetLayoutView="100" zoomScalePageLayoutView="0" workbookViewId="0" topLeftCell="A19">
      <selection activeCell="A5" sqref="A5:C5"/>
    </sheetView>
  </sheetViews>
  <sheetFormatPr defaultColWidth="9.140625" defaultRowHeight="15"/>
  <cols>
    <col min="1" max="1" width="13.28125" style="3" customWidth="1"/>
    <col min="2" max="2" width="24.7109375" style="0" customWidth="1"/>
    <col min="3" max="3" width="70.00390625" style="0" customWidth="1"/>
  </cols>
  <sheetData>
    <row r="2" spans="1:3" ht="80.25" customHeight="1">
      <c r="A2" s="290" t="s">
        <v>702</v>
      </c>
      <c r="B2" s="291"/>
      <c r="C2" s="291"/>
    </row>
    <row r="5" spans="1:3" ht="17.25">
      <c r="A5" s="316" t="s">
        <v>60</v>
      </c>
      <c r="B5" s="316"/>
      <c r="C5" s="316"/>
    </row>
    <row r="7" spans="1:3" ht="35.25" customHeight="1">
      <c r="A7" s="315" t="s">
        <v>23</v>
      </c>
      <c r="B7" s="315"/>
      <c r="C7" s="307" t="s">
        <v>28</v>
      </c>
    </row>
    <row r="8" spans="1:3" ht="64.5" customHeight="1">
      <c r="A8" s="210" t="s">
        <v>59</v>
      </c>
      <c r="B8" s="209" t="s">
        <v>29</v>
      </c>
      <c r="C8" s="307"/>
    </row>
    <row r="9" spans="1:3" ht="24.75" customHeight="1">
      <c r="A9" s="205" t="s">
        <v>27</v>
      </c>
      <c r="B9" s="76" t="s">
        <v>30</v>
      </c>
      <c r="C9" s="206" t="s">
        <v>31</v>
      </c>
    </row>
    <row r="10" spans="1:3" ht="32.25" customHeight="1">
      <c r="A10" s="205" t="s">
        <v>27</v>
      </c>
      <c r="B10" s="76" t="s">
        <v>32</v>
      </c>
      <c r="C10" s="206" t="s">
        <v>428</v>
      </c>
    </row>
    <row r="11" spans="1:3" ht="36.75" customHeight="1">
      <c r="A11" s="205" t="s">
        <v>27</v>
      </c>
      <c r="B11" s="74" t="s">
        <v>33</v>
      </c>
      <c r="C11" s="59" t="s">
        <v>654</v>
      </c>
    </row>
    <row r="12" spans="1:3" ht="53.25" customHeight="1">
      <c r="A12" s="205" t="s">
        <v>27</v>
      </c>
      <c r="B12" s="74" t="s">
        <v>34</v>
      </c>
      <c r="C12" s="59" t="s">
        <v>688</v>
      </c>
    </row>
    <row r="13" spans="1:3" ht="35.25" customHeight="1">
      <c r="A13" s="205" t="s">
        <v>27</v>
      </c>
      <c r="B13" s="74" t="s">
        <v>35</v>
      </c>
      <c r="C13" s="59" t="s">
        <v>36</v>
      </c>
    </row>
    <row r="14" spans="1:3" ht="48.75" customHeight="1">
      <c r="A14" s="205" t="s">
        <v>27</v>
      </c>
      <c r="B14" s="74" t="s">
        <v>37</v>
      </c>
      <c r="C14" s="59" t="s">
        <v>533</v>
      </c>
    </row>
    <row r="15" spans="1:3" ht="39" customHeight="1">
      <c r="A15" s="205" t="s">
        <v>27</v>
      </c>
      <c r="B15" s="76" t="s">
        <v>38</v>
      </c>
      <c r="C15" s="206" t="s">
        <v>534</v>
      </c>
    </row>
    <row r="16" spans="1:3" ht="40.5" customHeight="1">
      <c r="A16" s="205" t="s">
        <v>27</v>
      </c>
      <c r="B16" s="74" t="s">
        <v>39</v>
      </c>
      <c r="C16" s="59" t="s">
        <v>655</v>
      </c>
    </row>
    <row r="17" spans="1:3" ht="51.75" customHeight="1">
      <c r="A17" s="205" t="s">
        <v>27</v>
      </c>
      <c r="B17" s="74" t="s">
        <v>40</v>
      </c>
      <c r="C17" s="59" t="s">
        <v>689</v>
      </c>
    </row>
    <row r="18" spans="1:3" ht="53.25" customHeight="1">
      <c r="A18" s="205" t="s">
        <v>27</v>
      </c>
      <c r="B18" s="74" t="s">
        <v>41</v>
      </c>
      <c r="C18" s="59" t="s">
        <v>42</v>
      </c>
    </row>
    <row r="19" spans="1:3" ht="55.5" customHeight="1">
      <c r="A19" s="205" t="s">
        <v>27</v>
      </c>
      <c r="B19" s="74" t="s">
        <v>43</v>
      </c>
      <c r="C19" s="59" t="s">
        <v>160</v>
      </c>
    </row>
    <row r="20" spans="1:3" ht="33.75" customHeight="1">
      <c r="A20" s="205" t="s">
        <v>27</v>
      </c>
      <c r="B20" s="76" t="s">
        <v>44</v>
      </c>
      <c r="C20" s="206" t="s">
        <v>45</v>
      </c>
    </row>
    <row r="21" spans="1:3" ht="18" customHeight="1">
      <c r="A21" s="205" t="s">
        <v>27</v>
      </c>
      <c r="B21" s="74" t="s">
        <v>46</v>
      </c>
      <c r="C21" s="59" t="s">
        <v>47</v>
      </c>
    </row>
    <row r="22" spans="1:3" ht="16.5" customHeight="1">
      <c r="A22" s="205" t="s">
        <v>27</v>
      </c>
      <c r="B22" s="59" t="s">
        <v>48</v>
      </c>
      <c r="C22" s="59" t="s">
        <v>49</v>
      </c>
    </row>
    <row r="23" spans="1:3" ht="35.25" customHeight="1">
      <c r="A23" s="205" t="s">
        <v>27</v>
      </c>
      <c r="B23" s="59" t="s">
        <v>50</v>
      </c>
      <c r="C23" s="59" t="s">
        <v>162</v>
      </c>
    </row>
    <row r="24" spans="1:3" ht="31.5" customHeight="1">
      <c r="A24" s="205" t="s">
        <v>27</v>
      </c>
      <c r="B24" s="59" t="s">
        <v>51</v>
      </c>
      <c r="C24" s="59" t="s">
        <v>161</v>
      </c>
    </row>
    <row r="25" spans="1:3" ht="22.5" customHeight="1">
      <c r="A25" s="205" t="s">
        <v>27</v>
      </c>
      <c r="B25" s="59" t="s">
        <v>52</v>
      </c>
      <c r="C25" s="59" t="s">
        <v>53</v>
      </c>
    </row>
    <row r="26" spans="1:3" ht="21.75" customHeight="1">
      <c r="A26" s="205" t="s">
        <v>27</v>
      </c>
      <c r="B26" s="59" t="s">
        <v>54</v>
      </c>
      <c r="C26" s="59" t="s">
        <v>55</v>
      </c>
    </row>
    <row r="27" spans="1:3" ht="35.25" customHeight="1">
      <c r="A27" s="205" t="s">
        <v>27</v>
      </c>
      <c r="B27" s="59" t="s">
        <v>56</v>
      </c>
      <c r="C27" s="59" t="s">
        <v>57</v>
      </c>
    </row>
    <row r="28" spans="1:3" ht="35.25" customHeight="1">
      <c r="A28" s="205" t="s">
        <v>27</v>
      </c>
      <c r="B28" s="59" t="s">
        <v>58</v>
      </c>
      <c r="C28" s="59" t="s">
        <v>163</v>
      </c>
    </row>
    <row r="29" spans="1:3" ht="35.25" customHeight="1">
      <c r="A29" s="205" t="s">
        <v>27</v>
      </c>
      <c r="B29" s="59" t="s">
        <v>564</v>
      </c>
      <c r="C29" s="206" t="s">
        <v>562</v>
      </c>
    </row>
    <row r="30" spans="1:3" ht="35.25" customHeight="1">
      <c r="A30" s="205" t="s">
        <v>27</v>
      </c>
      <c r="B30" s="59" t="s">
        <v>561</v>
      </c>
      <c r="C30" s="59" t="s">
        <v>565</v>
      </c>
    </row>
    <row r="31" spans="1:3" ht="35.25" customHeight="1">
      <c r="A31" s="205" t="s">
        <v>27</v>
      </c>
      <c r="B31" s="59" t="s">
        <v>563</v>
      </c>
      <c r="C31" s="59" t="s">
        <v>566</v>
      </c>
    </row>
    <row r="32" spans="1:3" ht="35.25" customHeight="1">
      <c r="A32" s="205" t="s">
        <v>27</v>
      </c>
      <c r="B32" s="59" t="s">
        <v>569</v>
      </c>
      <c r="C32" s="59" t="s">
        <v>567</v>
      </c>
    </row>
    <row r="33" spans="1:3" ht="35.25" customHeight="1">
      <c r="A33" s="205" t="s">
        <v>27</v>
      </c>
      <c r="B33" s="59" t="s">
        <v>568</v>
      </c>
      <c r="C33" s="59" t="s">
        <v>571</v>
      </c>
    </row>
    <row r="34" spans="1:3" ht="34.5" customHeight="1">
      <c r="A34" s="205" t="s">
        <v>27</v>
      </c>
      <c r="B34" s="59" t="s">
        <v>570</v>
      </c>
      <c r="C34" s="59" t="s">
        <v>572</v>
      </c>
    </row>
  </sheetData>
  <sheetProtection/>
  <mergeCells count="4">
    <mergeCell ref="A7:B7"/>
    <mergeCell ref="C7:C8"/>
    <mergeCell ref="A5:C5"/>
    <mergeCell ref="A2:C2"/>
  </mergeCells>
  <printOptions/>
  <pageMargins left="0.7086614173228347" right="0.5118110236220472" top="0.31496062992125984" bottom="0.4724409448818898" header="0.2362204724409449" footer="0.2362204724409449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6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22.57421875" style="0" customWidth="1"/>
    <col min="2" max="2" width="56.28125" style="0" customWidth="1"/>
    <col min="3" max="3" width="17.7109375" style="0" customWidth="1"/>
  </cols>
  <sheetData>
    <row r="1" spans="1:3" ht="116.25" customHeight="1">
      <c r="A1" s="290" t="s">
        <v>703</v>
      </c>
      <c r="B1" s="291"/>
      <c r="C1" s="291"/>
    </row>
    <row r="2" spans="1:2" ht="45.75" customHeight="1">
      <c r="A2" s="317" t="s">
        <v>591</v>
      </c>
      <c r="B2" s="318"/>
    </row>
    <row r="3" spans="1:2" ht="20.25" customHeight="1">
      <c r="A3" s="317" t="s">
        <v>710</v>
      </c>
      <c r="B3" s="317"/>
    </row>
    <row r="4" ht="15.75" thickBot="1"/>
    <row r="5" spans="1:2" ht="21.75" customHeight="1">
      <c r="A5" s="217" t="s">
        <v>175</v>
      </c>
      <c r="B5" s="218" t="s">
        <v>173</v>
      </c>
    </row>
    <row r="6" spans="1:2" ht="36.75" customHeight="1" thickBot="1">
      <c r="A6" s="6" t="s">
        <v>27</v>
      </c>
      <c r="B6" s="7" t="s">
        <v>174</v>
      </c>
    </row>
  </sheetData>
  <sheetProtection/>
  <mergeCells count="3">
    <mergeCell ref="A2:B2"/>
    <mergeCell ref="A3:B3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65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7" customWidth="1"/>
    <col min="6" max="6" width="16.57421875" style="8" customWidth="1"/>
    <col min="7" max="7" width="2.8515625" style="116" customWidth="1"/>
    <col min="8" max="8" width="19.57421875" style="2" customWidth="1"/>
  </cols>
  <sheetData>
    <row r="1" spans="1:7" ht="91.5" customHeight="1">
      <c r="A1" s="305" t="s">
        <v>765</v>
      </c>
      <c r="B1" s="305"/>
      <c r="C1" s="305"/>
      <c r="D1" s="305"/>
      <c r="E1" s="305"/>
      <c r="F1" s="305"/>
      <c r="G1" s="109"/>
    </row>
    <row r="2" spans="1:7" ht="91.5" customHeight="1">
      <c r="A2" s="305" t="s">
        <v>747</v>
      </c>
      <c r="B2" s="305"/>
      <c r="C2" s="305"/>
      <c r="D2" s="305"/>
      <c r="E2" s="305"/>
      <c r="F2" s="305"/>
      <c r="G2" s="109"/>
    </row>
    <row r="3" spans="1:7" ht="45" customHeight="1">
      <c r="A3" s="319" t="s">
        <v>748</v>
      </c>
      <c r="B3" s="319"/>
      <c r="C3" s="319"/>
      <c r="D3" s="319"/>
      <c r="E3" s="319"/>
      <c r="F3" s="319"/>
      <c r="G3" s="110"/>
    </row>
    <row r="4" spans="6:7" ht="15">
      <c r="F4" s="1" t="s">
        <v>292</v>
      </c>
      <c r="G4" s="111"/>
    </row>
    <row r="5" spans="1:7" ht="15.75">
      <c r="A5" s="219" t="s">
        <v>176</v>
      </c>
      <c r="B5" s="219" t="s">
        <v>178</v>
      </c>
      <c r="C5" s="320" t="s">
        <v>180</v>
      </c>
      <c r="D5" s="320" t="s">
        <v>181</v>
      </c>
      <c r="E5" s="307" t="s">
        <v>182</v>
      </c>
      <c r="F5" s="220" t="s">
        <v>183</v>
      </c>
      <c r="G5" s="106"/>
    </row>
    <row r="6" spans="1:7" ht="16.5" customHeight="1">
      <c r="A6" s="219" t="s">
        <v>177</v>
      </c>
      <c r="B6" s="219" t="s">
        <v>179</v>
      </c>
      <c r="C6" s="320"/>
      <c r="D6" s="320"/>
      <c r="E6" s="307"/>
      <c r="F6" s="220" t="s">
        <v>184</v>
      </c>
      <c r="G6" s="106"/>
    </row>
    <row r="7" spans="1:7" ht="15">
      <c r="A7" s="219"/>
      <c r="B7" s="219" t="s">
        <v>177</v>
      </c>
      <c r="C7" s="320"/>
      <c r="D7" s="320"/>
      <c r="E7" s="307"/>
      <c r="F7" s="221" t="s">
        <v>749</v>
      </c>
      <c r="G7" s="112"/>
    </row>
    <row r="8" spans="1:8" s="24" customFormat="1" ht="21" customHeight="1">
      <c r="A8" s="68" t="s">
        <v>214</v>
      </c>
      <c r="B8" s="68"/>
      <c r="C8" s="185"/>
      <c r="D8" s="185"/>
      <c r="E8" s="69" t="s">
        <v>373</v>
      </c>
      <c r="F8" s="70">
        <f>SUM(F9+F15+F31+F26)</f>
        <v>6890798.420000001</v>
      </c>
      <c r="G8" s="113"/>
      <c r="H8" s="118"/>
    </row>
    <row r="9" spans="1:8" s="24" customFormat="1" ht="33" customHeight="1">
      <c r="A9" s="17" t="s">
        <v>214</v>
      </c>
      <c r="B9" s="17" t="s">
        <v>216</v>
      </c>
      <c r="C9" s="184"/>
      <c r="D9" s="184"/>
      <c r="E9" s="62" t="s">
        <v>374</v>
      </c>
      <c r="F9" s="33">
        <f>F10</f>
        <v>1017278</v>
      </c>
      <c r="G9" s="107"/>
      <c r="H9" s="118"/>
    </row>
    <row r="10" spans="1:7" ht="44.25" customHeight="1">
      <c r="A10" s="17" t="s">
        <v>214</v>
      </c>
      <c r="B10" s="17" t="s">
        <v>216</v>
      </c>
      <c r="C10" s="184" t="s">
        <v>250</v>
      </c>
      <c r="D10" s="184"/>
      <c r="E10" s="62" t="s">
        <v>375</v>
      </c>
      <c r="F10" s="33">
        <f>F11</f>
        <v>1017278</v>
      </c>
      <c r="G10" s="107"/>
    </row>
    <row r="11" spans="1:7" ht="41.25" customHeight="1">
      <c r="A11" s="17" t="s">
        <v>214</v>
      </c>
      <c r="B11" s="17" t="s">
        <v>216</v>
      </c>
      <c r="C11" s="184" t="s">
        <v>249</v>
      </c>
      <c r="D11" s="184"/>
      <c r="E11" s="62" t="s">
        <v>95</v>
      </c>
      <c r="F11" s="33">
        <f>F12</f>
        <v>1017278</v>
      </c>
      <c r="G11" s="107"/>
    </row>
    <row r="12" spans="1:7" ht="19.5" customHeight="1">
      <c r="A12" s="17" t="s">
        <v>214</v>
      </c>
      <c r="B12" s="17" t="s">
        <v>216</v>
      </c>
      <c r="C12" s="184" t="s">
        <v>276</v>
      </c>
      <c r="D12" s="184"/>
      <c r="E12" s="62" t="s">
        <v>376</v>
      </c>
      <c r="F12" s="33">
        <f>F13+F14</f>
        <v>1017278</v>
      </c>
      <c r="G12" s="107"/>
    </row>
    <row r="13" spans="1:7" ht="29.25" customHeight="1">
      <c r="A13" s="21" t="s">
        <v>214</v>
      </c>
      <c r="B13" s="21" t="s">
        <v>216</v>
      </c>
      <c r="C13" s="186" t="s">
        <v>276</v>
      </c>
      <c r="D13" s="186" t="s">
        <v>118</v>
      </c>
      <c r="E13" s="139" t="s">
        <v>122</v>
      </c>
      <c r="F13" s="34">
        <v>987850</v>
      </c>
      <c r="G13" s="107"/>
    </row>
    <row r="14" spans="1:7" ht="15.75" customHeight="1">
      <c r="A14" s="21" t="s">
        <v>214</v>
      </c>
      <c r="B14" s="21" t="s">
        <v>216</v>
      </c>
      <c r="C14" s="186" t="s">
        <v>276</v>
      </c>
      <c r="D14" s="186" t="s">
        <v>120</v>
      </c>
      <c r="E14" s="139" t="s">
        <v>126</v>
      </c>
      <c r="F14" s="34">
        <v>29428</v>
      </c>
      <c r="G14" s="107"/>
    </row>
    <row r="15" spans="1:8" s="24" customFormat="1" ht="43.5" customHeight="1">
      <c r="A15" s="17" t="s">
        <v>214</v>
      </c>
      <c r="B15" s="17" t="s">
        <v>218</v>
      </c>
      <c r="C15" s="184"/>
      <c r="D15" s="184"/>
      <c r="E15" s="62" t="s">
        <v>377</v>
      </c>
      <c r="F15" s="33">
        <f>F16</f>
        <v>1405394.32</v>
      </c>
      <c r="G15" s="107"/>
      <c r="H15" s="118"/>
    </row>
    <row r="16" spans="1:8" s="25" customFormat="1" ht="41.25" customHeight="1">
      <c r="A16" s="17" t="s">
        <v>214</v>
      </c>
      <c r="B16" s="17" t="s">
        <v>218</v>
      </c>
      <c r="C16" s="184" t="s">
        <v>250</v>
      </c>
      <c r="D16" s="184"/>
      <c r="E16" s="62" t="s">
        <v>375</v>
      </c>
      <c r="F16" s="33">
        <f>F17</f>
        <v>1405394.32</v>
      </c>
      <c r="G16" s="107"/>
      <c r="H16" s="119"/>
    </row>
    <row r="17" spans="1:7" ht="42" customHeight="1">
      <c r="A17" s="17" t="s">
        <v>214</v>
      </c>
      <c r="B17" s="17" t="s">
        <v>218</v>
      </c>
      <c r="C17" s="184" t="s">
        <v>249</v>
      </c>
      <c r="D17" s="184"/>
      <c r="E17" s="62" t="s">
        <v>378</v>
      </c>
      <c r="F17" s="33">
        <f>F18+F24+F22</f>
        <v>1405394.32</v>
      </c>
      <c r="G17" s="107"/>
    </row>
    <row r="18" spans="1:7" ht="22.5" customHeight="1">
      <c r="A18" s="17" t="s">
        <v>214</v>
      </c>
      <c r="B18" s="17" t="s">
        <v>218</v>
      </c>
      <c r="C18" s="184" t="s">
        <v>277</v>
      </c>
      <c r="D18" s="184"/>
      <c r="E18" s="62" t="s">
        <v>379</v>
      </c>
      <c r="F18" s="33">
        <f>SUM(F19:F21)</f>
        <v>1385578.1600000001</v>
      </c>
      <c r="G18" s="107"/>
    </row>
    <row r="19" spans="1:7" ht="29.25" customHeight="1">
      <c r="A19" s="21" t="s">
        <v>214</v>
      </c>
      <c r="B19" s="21" t="s">
        <v>218</v>
      </c>
      <c r="C19" s="186" t="s">
        <v>277</v>
      </c>
      <c r="D19" s="186" t="s">
        <v>118</v>
      </c>
      <c r="E19" s="139" t="s">
        <v>122</v>
      </c>
      <c r="F19" s="34">
        <v>340000</v>
      </c>
      <c r="G19" s="107"/>
    </row>
    <row r="20" spans="1:8" s="25" customFormat="1" ht="24.75" customHeight="1">
      <c r="A20" s="21" t="s">
        <v>214</v>
      </c>
      <c r="B20" s="21" t="s">
        <v>218</v>
      </c>
      <c r="C20" s="186" t="s">
        <v>277</v>
      </c>
      <c r="D20" s="186" t="s">
        <v>115</v>
      </c>
      <c r="E20" s="139" t="s">
        <v>125</v>
      </c>
      <c r="F20" s="34">
        <v>995578.16</v>
      </c>
      <c r="G20" s="107"/>
      <c r="H20" s="119"/>
    </row>
    <row r="21" spans="1:8" ht="15.75">
      <c r="A21" s="21" t="s">
        <v>214</v>
      </c>
      <c r="B21" s="21" t="s">
        <v>218</v>
      </c>
      <c r="C21" s="186" t="s">
        <v>277</v>
      </c>
      <c r="D21" s="186" t="s">
        <v>120</v>
      </c>
      <c r="E21" s="63" t="s">
        <v>126</v>
      </c>
      <c r="F21" s="34">
        <v>50000</v>
      </c>
      <c r="G21" s="107"/>
      <c r="H21" s="120"/>
    </row>
    <row r="22" spans="1:8" ht="29.25" customHeight="1">
      <c r="A22" s="17" t="s">
        <v>214</v>
      </c>
      <c r="B22" s="17" t="s">
        <v>218</v>
      </c>
      <c r="C22" s="184" t="s">
        <v>552</v>
      </c>
      <c r="D22" s="186"/>
      <c r="E22" s="62" t="s">
        <v>555</v>
      </c>
      <c r="F22" s="33">
        <f>F23</f>
        <v>1000</v>
      </c>
      <c r="G22" s="107"/>
      <c r="H22" s="120"/>
    </row>
    <row r="23" spans="1:8" ht="29.25" customHeight="1">
      <c r="A23" s="21" t="s">
        <v>214</v>
      </c>
      <c r="B23" s="21" t="s">
        <v>218</v>
      </c>
      <c r="C23" s="186" t="s">
        <v>552</v>
      </c>
      <c r="D23" s="186" t="s">
        <v>115</v>
      </c>
      <c r="E23" s="139" t="s">
        <v>125</v>
      </c>
      <c r="F23" s="34">
        <v>1000</v>
      </c>
      <c r="G23" s="107"/>
      <c r="H23" s="120"/>
    </row>
    <row r="24" spans="1:8" ht="29.25" customHeight="1">
      <c r="A24" s="21" t="s">
        <v>214</v>
      </c>
      <c r="B24" s="21" t="s">
        <v>218</v>
      </c>
      <c r="C24" s="184" t="s">
        <v>694</v>
      </c>
      <c r="D24" s="184"/>
      <c r="E24" s="62" t="s">
        <v>695</v>
      </c>
      <c r="F24" s="33">
        <f>F25</f>
        <v>18816.16</v>
      </c>
      <c r="G24" s="107"/>
      <c r="H24" s="120"/>
    </row>
    <row r="25" spans="1:8" s="25" customFormat="1" ht="32.25" customHeight="1">
      <c r="A25" s="21" t="s">
        <v>214</v>
      </c>
      <c r="B25" s="21" t="s">
        <v>218</v>
      </c>
      <c r="C25" s="186" t="s">
        <v>694</v>
      </c>
      <c r="D25" s="186" t="s">
        <v>115</v>
      </c>
      <c r="E25" s="139" t="s">
        <v>125</v>
      </c>
      <c r="F25" s="34">
        <v>18816.16</v>
      </c>
      <c r="G25" s="107"/>
      <c r="H25" s="101"/>
    </row>
    <row r="26" spans="1:7" ht="19.5" customHeight="1">
      <c r="A26" s="103" t="s">
        <v>214</v>
      </c>
      <c r="B26" s="103" t="s">
        <v>413</v>
      </c>
      <c r="C26" s="104"/>
      <c r="D26" s="104"/>
      <c r="E26" s="102" t="s">
        <v>96</v>
      </c>
      <c r="F26" s="33">
        <f>F27</f>
        <v>50000</v>
      </c>
      <c r="G26" s="107"/>
    </row>
    <row r="27" spans="1:7" ht="36" customHeight="1">
      <c r="A27" s="183" t="s">
        <v>214</v>
      </c>
      <c r="B27" s="183" t="s">
        <v>413</v>
      </c>
      <c r="C27" s="187" t="s">
        <v>250</v>
      </c>
      <c r="D27" s="187"/>
      <c r="E27" s="141" t="s">
        <v>97</v>
      </c>
      <c r="F27" s="33">
        <f>F28</f>
        <v>50000</v>
      </c>
      <c r="G27" s="107"/>
    </row>
    <row r="28" spans="1:7" ht="48.75" customHeight="1">
      <c r="A28" s="183" t="s">
        <v>214</v>
      </c>
      <c r="B28" s="183" t="s">
        <v>413</v>
      </c>
      <c r="C28" s="187" t="s">
        <v>249</v>
      </c>
      <c r="D28" s="187"/>
      <c r="E28" s="141" t="s">
        <v>98</v>
      </c>
      <c r="F28" s="33">
        <f>F29</f>
        <v>50000</v>
      </c>
      <c r="G28" s="107"/>
    </row>
    <row r="29" spans="1:7" ht="16.5" customHeight="1">
      <c r="A29" s="183" t="s">
        <v>214</v>
      </c>
      <c r="B29" s="183" t="s">
        <v>413</v>
      </c>
      <c r="C29" s="187" t="s">
        <v>100</v>
      </c>
      <c r="D29" s="187"/>
      <c r="E29" s="141" t="s">
        <v>99</v>
      </c>
      <c r="F29" s="33">
        <f>F30</f>
        <v>50000</v>
      </c>
      <c r="G29" s="107"/>
    </row>
    <row r="30" spans="1:7" ht="24.75" customHeight="1">
      <c r="A30" s="183" t="s">
        <v>214</v>
      </c>
      <c r="B30" s="183" t="s">
        <v>413</v>
      </c>
      <c r="C30" s="187" t="s">
        <v>100</v>
      </c>
      <c r="D30" s="187" t="s">
        <v>102</v>
      </c>
      <c r="E30" s="141" t="s">
        <v>101</v>
      </c>
      <c r="F30" s="33">
        <v>50000</v>
      </c>
      <c r="G30" s="107"/>
    </row>
    <row r="31" spans="1:7" ht="18.75" customHeight="1">
      <c r="A31" s="54" t="s">
        <v>214</v>
      </c>
      <c r="B31" s="54">
        <v>13</v>
      </c>
      <c r="C31" s="188"/>
      <c r="D31" s="188"/>
      <c r="E31" s="64" t="s">
        <v>187</v>
      </c>
      <c r="F31" s="56">
        <f>F32+F39+F42+F36</f>
        <v>4418126.100000001</v>
      </c>
      <c r="G31" s="107"/>
    </row>
    <row r="32" spans="1:7" ht="44.25" customHeight="1">
      <c r="A32" s="17" t="s">
        <v>214</v>
      </c>
      <c r="B32" s="17">
        <v>13</v>
      </c>
      <c r="C32" s="184" t="s">
        <v>260</v>
      </c>
      <c r="D32" s="184"/>
      <c r="E32" s="167" t="s">
        <v>598</v>
      </c>
      <c r="F32" s="33">
        <f>F33</f>
        <v>5000</v>
      </c>
      <c r="G32" s="107"/>
    </row>
    <row r="33" spans="1:8" s="24" customFormat="1" ht="32.25" customHeight="1">
      <c r="A33" s="17" t="s">
        <v>214</v>
      </c>
      <c r="B33" s="17" t="s">
        <v>280</v>
      </c>
      <c r="C33" s="184" t="s">
        <v>258</v>
      </c>
      <c r="D33" s="184"/>
      <c r="E33" s="62" t="s">
        <v>259</v>
      </c>
      <c r="F33" s="33">
        <f>F34</f>
        <v>5000</v>
      </c>
      <c r="G33" s="235"/>
      <c r="H33" s="118"/>
    </row>
    <row r="34" spans="1:7" ht="32.25" customHeight="1">
      <c r="A34" s="17" t="s">
        <v>214</v>
      </c>
      <c r="B34" s="17">
        <v>13</v>
      </c>
      <c r="C34" s="184" t="s">
        <v>257</v>
      </c>
      <c r="D34" s="184"/>
      <c r="E34" s="62" t="s">
        <v>382</v>
      </c>
      <c r="F34" s="33">
        <f>F35</f>
        <v>5000</v>
      </c>
      <c r="G34" s="107"/>
    </row>
    <row r="35" spans="1:7" ht="32.25" customHeight="1">
      <c r="A35" s="21" t="s">
        <v>214</v>
      </c>
      <c r="B35" s="21" t="s">
        <v>406</v>
      </c>
      <c r="C35" s="186" t="s">
        <v>257</v>
      </c>
      <c r="D35" s="186" t="s">
        <v>115</v>
      </c>
      <c r="E35" s="139" t="s">
        <v>125</v>
      </c>
      <c r="F35" s="34">
        <v>5000</v>
      </c>
      <c r="G35" s="107"/>
    </row>
    <row r="36" spans="1:7" ht="32.25" customHeight="1">
      <c r="A36" s="17" t="s">
        <v>214</v>
      </c>
      <c r="B36" s="17" t="s">
        <v>406</v>
      </c>
      <c r="C36" s="184" t="s">
        <v>479</v>
      </c>
      <c r="D36" s="184"/>
      <c r="E36" s="173" t="s">
        <v>611</v>
      </c>
      <c r="F36" s="33">
        <f>F37</f>
        <v>10000</v>
      </c>
      <c r="G36" s="107"/>
    </row>
    <row r="37" spans="1:7" ht="32.25" customHeight="1">
      <c r="A37" s="21" t="s">
        <v>214</v>
      </c>
      <c r="B37" s="21" t="s">
        <v>406</v>
      </c>
      <c r="C37" s="197" t="s">
        <v>480</v>
      </c>
      <c r="D37" s="186"/>
      <c r="E37" s="158" t="s">
        <v>484</v>
      </c>
      <c r="F37" s="34">
        <f>F38</f>
        <v>10000</v>
      </c>
      <c r="G37" s="107"/>
    </row>
    <row r="38" spans="1:7" ht="32.25" customHeight="1">
      <c r="A38" s="21" t="s">
        <v>214</v>
      </c>
      <c r="B38" s="21" t="s">
        <v>406</v>
      </c>
      <c r="C38" s="197" t="s">
        <v>481</v>
      </c>
      <c r="D38" s="186" t="s">
        <v>115</v>
      </c>
      <c r="E38" s="139" t="s">
        <v>125</v>
      </c>
      <c r="F38" s="34">
        <v>10000</v>
      </c>
      <c r="G38" s="107"/>
    </row>
    <row r="39" spans="1:7" ht="32.25" customHeight="1">
      <c r="A39" s="17" t="s">
        <v>214</v>
      </c>
      <c r="B39" s="17" t="s">
        <v>406</v>
      </c>
      <c r="C39" s="153" t="s">
        <v>627</v>
      </c>
      <c r="D39" s="184"/>
      <c r="E39" s="138" t="s">
        <v>671</v>
      </c>
      <c r="F39" s="33">
        <f>F40</f>
        <v>326971.9</v>
      </c>
      <c r="G39" s="107"/>
    </row>
    <row r="40" spans="1:7" ht="31.5" customHeight="1">
      <c r="A40" s="21" t="s">
        <v>214</v>
      </c>
      <c r="B40" s="21" t="s">
        <v>406</v>
      </c>
      <c r="C40" s="197" t="s">
        <v>629</v>
      </c>
      <c r="D40" s="186"/>
      <c r="E40" s="139" t="s">
        <v>626</v>
      </c>
      <c r="F40" s="34">
        <f>F41</f>
        <v>326971.9</v>
      </c>
      <c r="G40" s="107"/>
    </row>
    <row r="41" spans="1:7" ht="28.5" customHeight="1">
      <c r="A41" s="21" t="s">
        <v>214</v>
      </c>
      <c r="B41" s="21" t="s">
        <v>406</v>
      </c>
      <c r="C41" s="197" t="s">
        <v>628</v>
      </c>
      <c r="D41" s="186" t="s">
        <v>115</v>
      </c>
      <c r="E41" s="139" t="s">
        <v>125</v>
      </c>
      <c r="F41" s="34">
        <v>326971.9</v>
      </c>
      <c r="G41" s="107"/>
    </row>
    <row r="42" spans="1:7" ht="46.5" customHeight="1">
      <c r="A42" s="17" t="s">
        <v>214</v>
      </c>
      <c r="B42" s="17">
        <v>13</v>
      </c>
      <c r="C42" s="184" t="s">
        <v>250</v>
      </c>
      <c r="D42" s="184"/>
      <c r="E42" s="62" t="s">
        <v>375</v>
      </c>
      <c r="F42" s="33">
        <f>F43</f>
        <v>4076154.2</v>
      </c>
      <c r="G42" s="107"/>
    </row>
    <row r="43" spans="1:7" ht="48" customHeight="1">
      <c r="A43" s="17" t="s">
        <v>214</v>
      </c>
      <c r="B43" s="17">
        <v>13</v>
      </c>
      <c r="C43" s="184" t="s">
        <v>249</v>
      </c>
      <c r="D43" s="184"/>
      <c r="E43" s="62" t="s">
        <v>378</v>
      </c>
      <c r="F43" s="33">
        <f>F48+F44</f>
        <v>4076154.2</v>
      </c>
      <c r="G43" s="107"/>
    </row>
    <row r="44" spans="1:8" ht="38.25" customHeight="1">
      <c r="A44" s="17" t="s">
        <v>214</v>
      </c>
      <c r="B44" s="17">
        <v>13</v>
      </c>
      <c r="C44" s="184" t="s">
        <v>279</v>
      </c>
      <c r="D44" s="184"/>
      <c r="E44" s="62" t="s">
        <v>418</v>
      </c>
      <c r="F44" s="33">
        <f>SUM(F45:F47)</f>
        <v>4060154.2</v>
      </c>
      <c r="G44" s="107"/>
      <c r="H44" s="101"/>
    </row>
    <row r="45" spans="1:7" ht="36.75" customHeight="1">
      <c r="A45" s="21" t="s">
        <v>215</v>
      </c>
      <c r="B45" s="21">
        <v>12</v>
      </c>
      <c r="C45" s="186" t="s">
        <v>279</v>
      </c>
      <c r="D45" s="186" t="s">
        <v>118</v>
      </c>
      <c r="E45" s="139" t="s">
        <v>122</v>
      </c>
      <c r="F45" s="34">
        <v>3706000</v>
      </c>
      <c r="G45" s="114"/>
    </row>
    <row r="46" spans="1:7" ht="33" customHeight="1">
      <c r="A46" s="21" t="s">
        <v>214</v>
      </c>
      <c r="B46" s="21" t="s">
        <v>406</v>
      </c>
      <c r="C46" s="186" t="s">
        <v>279</v>
      </c>
      <c r="D46" s="186" t="s">
        <v>115</v>
      </c>
      <c r="E46" s="139" t="s">
        <v>125</v>
      </c>
      <c r="F46" s="34">
        <v>304154.2</v>
      </c>
      <c r="G46" s="107"/>
    </row>
    <row r="47" spans="1:7" ht="18" customHeight="1">
      <c r="A47" s="21" t="s">
        <v>214</v>
      </c>
      <c r="B47" s="21" t="s">
        <v>406</v>
      </c>
      <c r="C47" s="186" t="s">
        <v>279</v>
      </c>
      <c r="D47" s="186" t="s">
        <v>120</v>
      </c>
      <c r="E47" s="139" t="s">
        <v>126</v>
      </c>
      <c r="F47" s="34">
        <v>50000</v>
      </c>
      <c r="G47" s="107"/>
    </row>
    <row r="48" spans="1:7" ht="28.5" customHeight="1">
      <c r="A48" s="17" t="s">
        <v>214</v>
      </c>
      <c r="B48" s="17">
        <v>13</v>
      </c>
      <c r="C48" s="184" t="s">
        <v>278</v>
      </c>
      <c r="D48" s="184"/>
      <c r="E48" s="62" t="s">
        <v>232</v>
      </c>
      <c r="F48" s="33">
        <f>SUM(F49:F50)</f>
        <v>16000</v>
      </c>
      <c r="G48" s="107"/>
    </row>
    <row r="49" spans="1:7" ht="29.25" customHeight="1">
      <c r="A49" s="21" t="s">
        <v>214</v>
      </c>
      <c r="B49" s="21" t="s">
        <v>406</v>
      </c>
      <c r="C49" s="186" t="s">
        <v>278</v>
      </c>
      <c r="D49" s="186" t="s">
        <v>115</v>
      </c>
      <c r="E49" s="139" t="s">
        <v>125</v>
      </c>
      <c r="F49" s="34">
        <v>15000</v>
      </c>
      <c r="G49" s="107"/>
    </row>
    <row r="50" spans="1:7" ht="18" customHeight="1">
      <c r="A50" s="21" t="s">
        <v>214</v>
      </c>
      <c r="B50" s="21" t="s">
        <v>406</v>
      </c>
      <c r="C50" s="186" t="s">
        <v>278</v>
      </c>
      <c r="D50" s="186" t="s">
        <v>120</v>
      </c>
      <c r="E50" s="63" t="s">
        <v>126</v>
      </c>
      <c r="F50" s="34">
        <v>1000</v>
      </c>
      <c r="G50" s="107"/>
    </row>
    <row r="51" spans="1:8" s="25" customFormat="1" ht="21.75" customHeight="1">
      <c r="A51" s="68" t="s">
        <v>216</v>
      </c>
      <c r="B51" s="68"/>
      <c r="C51" s="185"/>
      <c r="D51" s="185"/>
      <c r="E51" s="69" t="s">
        <v>188</v>
      </c>
      <c r="F51" s="70">
        <f>F52</f>
        <v>162400</v>
      </c>
      <c r="G51" s="107"/>
      <c r="H51" s="119"/>
    </row>
    <row r="52" spans="1:7" ht="15" customHeight="1">
      <c r="A52" s="17" t="s">
        <v>216</v>
      </c>
      <c r="B52" s="17" t="s">
        <v>217</v>
      </c>
      <c r="C52" s="184"/>
      <c r="D52" s="184"/>
      <c r="E52" s="62" t="s">
        <v>383</v>
      </c>
      <c r="F52" s="33">
        <f>F53</f>
        <v>162400</v>
      </c>
      <c r="G52" s="114"/>
    </row>
    <row r="53" spans="1:7" ht="30.75" customHeight="1" hidden="1">
      <c r="A53" s="17" t="s">
        <v>216</v>
      </c>
      <c r="B53" s="17" t="s">
        <v>217</v>
      </c>
      <c r="C53" s="184" t="s">
        <v>250</v>
      </c>
      <c r="D53" s="184"/>
      <c r="E53" s="62" t="s">
        <v>375</v>
      </c>
      <c r="F53" s="33">
        <f>F54</f>
        <v>162400</v>
      </c>
      <c r="G53" s="107"/>
    </row>
    <row r="54" spans="1:7" ht="43.5" customHeight="1" hidden="1">
      <c r="A54" s="17" t="s">
        <v>216</v>
      </c>
      <c r="B54" s="17" t="s">
        <v>217</v>
      </c>
      <c r="C54" s="184" t="s">
        <v>249</v>
      </c>
      <c r="D54" s="184"/>
      <c r="E54" s="62" t="s">
        <v>378</v>
      </c>
      <c r="F54" s="33">
        <f>F55</f>
        <v>162400</v>
      </c>
      <c r="G54" s="107"/>
    </row>
    <row r="55" spans="1:7" ht="27.75" customHeight="1" hidden="1">
      <c r="A55" s="17" t="s">
        <v>216</v>
      </c>
      <c r="B55" s="17" t="s">
        <v>217</v>
      </c>
      <c r="C55" s="184" t="s">
        <v>252</v>
      </c>
      <c r="D55" s="184"/>
      <c r="E55" s="62" t="s">
        <v>384</v>
      </c>
      <c r="F55" s="33">
        <f>SUM(F56:F57)</f>
        <v>162400</v>
      </c>
      <c r="G55" s="107"/>
    </row>
    <row r="56" spans="1:7" ht="28.5" customHeight="1" hidden="1">
      <c r="A56" s="21" t="s">
        <v>216</v>
      </c>
      <c r="B56" s="21" t="s">
        <v>217</v>
      </c>
      <c r="C56" s="186" t="s">
        <v>252</v>
      </c>
      <c r="D56" s="186" t="s">
        <v>118</v>
      </c>
      <c r="E56" s="139" t="s">
        <v>122</v>
      </c>
      <c r="F56" s="34">
        <v>162400</v>
      </c>
      <c r="G56" s="107"/>
    </row>
    <row r="57" spans="1:7" ht="28.5" customHeight="1" hidden="1">
      <c r="A57" s="21" t="s">
        <v>216</v>
      </c>
      <c r="B57" s="21" t="s">
        <v>217</v>
      </c>
      <c r="C57" s="186" t="s">
        <v>252</v>
      </c>
      <c r="D57" s="186" t="s">
        <v>115</v>
      </c>
      <c r="E57" s="139" t="s">
        <v>125</v>
      </c>
      <c r="F57" s="34">
        <v>0</v>
      </c>
      <c r="G57" s="107"/>
    </row>
    <row r="58" spans="1:7" ht="48" customHeight="1">
      <c r="A58" s="17" t="s">
        <v>216</v>
      </c>
      <c r="B58" s="17" t="s">
        <v>217</v>
      </c>
      <c r="C58" s="184" t="s">
        <v>250</v>
      </c>
      <c r="D58" s="184"/>
      <c r="E58" s="62" t="s">
        <v>375</v>
      </c>
      <c r="F58" s="33">
        <f>F59</f>
        <v>162400</v>
      </c>
      <c r="G58" s="107"/>
    </row>
    <row r="59" spans="1:7" ht="45" customHeight="1">
      <c r="A59" s="17" t="s">
        <v>216</v>
      </c>
      <c r="B59" s="17" t="s">
        <v>217</v>
      </c>
      <c r="C59" s="184" t="s">
        <v>249</v>
      </c>
      <c r="D59" s="184"/>
      <c r="E59" s="62" t="s">
        <v>378</v>
      </c>
      <c r="F59" s="33">
        <f>F60</f>
        <v>162400</v>
      </c>
      <c r="G59" s="107"/>
    </row>
    <row r="60" spans="1:7" ht="28.5" customHeight="1">
      <c r="A60" s="17" t="s">
        <v>216</v>
      </c>
      <c r="B60" s="17" t="s">
        <v>217</v>
      </c>
      <c r="C60" s="184" t="s">
        <v>252</v>
      </c>
      <c r="D60" s="184"/>
      <c r="E60" s="62" t="s">
        <v>384</v>
      </c>
      <c r="F60" s="33">
        <f>F61</f>
        <v>162400</v>
      </c>
      <c r="G60" s="107"/>
    </row>
    <row r="61" spans="1:7" ht="28.5" customHeight="1">
      <c r="A61" s="21" t="s">
        <v>216</v>
      </c>
      <c r="B61" s="21" t="s">
        <v>217</v>
      </c>
      <c r="C61" s="186" t="s">
        <v>252</v>
      </c>
      <c r="D61" s="186" t="s">
        <v>118</v>
      </c>
      <c r="E61" s="139" t="s">
        <v>122</v>
      </c>
      <c r="F61" s="34">
        <v>162400</v>
      </c>
      <c r="G61" s="107"/>
    </row>
    <row r="62" spans="1:7" ht="21" customHeight="1">
      <c r="A62" s="68" t="s">
        <v>217</v>
      </c>
      <c r="B62" s="68"/>
      <c r="C62" s="185"/>
      <c r="D62" s="185"/>
      <c r="E62" s="69" t="s">
        <v>385</v>
      </c>
      <c r="F62" s="70">
        <f>F63+F77</f>
        <v>131383.84</v>
      </c>
      <c r="G62" s="107"/>
    </row>
    <row r="63" spans="1:7" ht="18" customHeight="1">
      <c r="A63" s="17" t="s">
        <v>217</v>
      </c>
      <c r="B63" s="17">
        <v>10</v>
      </c>
      <c r="C63" s="184"/>
      <c r="D63" s="184"/>
      <c r="E63" s="62" t="s">
        <v>190</v>
      </c>
      <c r="F63" s="33">
        <f>F68+F64</f>
        <v>116383.84</v>
      </c>
      <c r="G63" s="107"/>
    </row>
    <row r="64" spans="1:7" ht="42" customHeight="1">
      <c r="A64" s="17" t="s">
        <v>217</v>
      </c>
      <c r="B64" s="17" t="s">
        <v>407</v>
      </c>
      <c r="C64" s="189" t="s">
        <v>136</v>
      </c>
      <c r="D64" s="184"/>
      <c r="E64" s="143" t="s">
        <v>599</v>
      </c>
      <c r="F64" s="33">
        <f>F65</f>
        <v>1000</v>
      </c>
      <c r="G64" s="107"/>
    </row>
    <row r="65" spans="1:8" s="25" customFormat="1" ht="42" customHeight="1">
      <c r="A65" s="21" t="s">
        <v>217</v>
      </c>
      <c r="B65" s="21" t="s">
        <v>407</v>
      </c>
      <c r="C65" s="190" t="s">
        <v>134</v>
      </c>
      <c r="D65" s="186"/>
      <c r="E65" s="142" t="s">
        <v>133</v>
      </c>
      <c r="F65" s="34">
        <f>F66</f>
        <v>1000</v>
      </c>
      <c r="G65" s="107"/>
      <c r="H65" s="119"/>
    </row>
    <row r="66" spans="1:7" ht="28.5" customHeight="1">
      <c r="A66" s="21" t="s">
        <v>217</v>
      </c>
      <c r="B66" s="21" t="s">
        <v>407</v>
      </c>
      <c r="C66" s="190" t="s">
        <v>135</v>
      </c>
      <c r="D66" s="186" t="s">
        <v>114</v>
      </c>
      <c r="E66" s="139" t="s">
        <v>111</v>
      </c>
      <c r="F66" s="34">
        <f>F67</f>
        <v>1000</v>
      </c>
      <c r="G66" s="107"/>
    </row>
    <row r="67" spans="1:7" ht="27.75" customHeight="1">
      <c r="A67" s="21" t="s">
        <v>217</v>
      </c>
      <c r="B67" s="21" t="s">
        <v>407</v>
      </c>
      <c r="C67" s="190" t="s">
        <v>135</v>
      </c>
      <c r="D67" s="186" t="s">
        <v>115</v>
      </c>
      <c r="E67" s="142" t="s">
        <v>186</v>
      </c>
      <c r="F67" s="34">
        <v>1000</v>
      </c>
      <c r="G67" s="107"/>
    </row>
    <row r="68" spans="1:7" ht="21.75" customHeight="1" hidden="1">
      <c r="A68" s="17" t="s">
        <v>217</v>
      </c>
      <c r="B68" s="17" t="s">
        <v>407</v>
      </c>
      <c r="C68" s="184" t="s">
        <v>250</v>
      </c>
      <c r="D68" s="184"/>
      <c r="E68" s="62" t="s">
        <v>375</v>
      </c>
      <c r="F68" s="33">
        <f>F69</f>
        <v>115383.84</v>
      </c>
      <c r="G68" s="107"/>
    </row>
    <row r="69" spans="1:7" ht="21.75" customHeight="1" hidden="1">
      <c r="A69" s="17" t="s">
        <v>217</v>
      </c>
      <c r="B69" s="17" t="s">
        <v>407</v>
      </c>
      <c r="C69" s="184" t="s">
        <v>249</v>
      </c>
      <c r="D69" s="184"/>
      <c r="E69" s="62" t="s">
        <v>378</v>
      </c>
      <c r="F69" s="33">
        <f>F70+F72+F74</f>
        <v>115383.84</v>
      </c>
      <c r="G69" s="107"/>
    </row>
    <row r="70" spans="1:7" ht="38.25" customHeight="1">
      <c r="A70" s="17" t="s">
        <v>217</v>
      </c>
      <c r="B70" s="17" t="s">
        <v>407</v>
      </c>
      <c r="C70" s="184" t="s">
        <v>261</v>
      </c>
      <c r="D70" s="184"/>
      <c r="E70" s="62" t="s">
        <v>387</v>
      </c>
      <c r="F70" s="33">
        <f>F71</f>
        <v>15000</v>
      </c>
      <c r="G70" s="107"/>
    </row>
    <row r="71" spans="1:7" ht="25.5" customHeight="1">
      <c r="A71" s="21" t="s">
        <v>217</v>
      </c>
      <c r="B71" s="21" t="s">
        <v>407</v>
      </c>
      <c r="C71" s="186" t="s">
        <v>261</v>
      </c>
      <c r="D71" s="186" t="s">
        <v>115</v>
      </c>
      <c r="E71" s="139" t="s">
        <v>125</v>
      </c>
      <c r="F71" s="34">
        <v>15000</v>
      </c>
      <c r="G71" s="107"/>
    </row>
    <row r="72" spans="1:7" ht="31.5" customHeight="1">
      <c r="A72" s="17" t="s">
        <v>217</v>
      </c>
      <c r="B72" s="17">
        <v>10</v>
      </c>
      <c r="C72" s="184" t="s">
        <v>262</v>
      </c>
      <c r="D72" s="184"/>
      <c r="E72" s="62" t="s">
        <v>388</v>
      </c>
      <c r="F72" s="33">
        <f>SUM(F73:F73)</f>
        <v>62000</v>
      </c>
      <c r="G72" s="107"/>
    </row>
    <row r="73" spans="1:7" ht="31.5" customHeight="1">
      <c r="A73" s="21" t="s">
        <v>217</v>
      </c>
      <c r="B73" s="21" t="s">
        <v>407</v>
      </c>
      <c r="C73" s="186" t="s">
        <v>262</v>
      </c>
      <c r="D73" s="186" t="s">
        <v>115</v>
      </c>
      <c r="E73" s="139" t="s">
        <v>125</v>
      </c>
      <c r="F73" s="34">
        <v>62000</v>
      </c>
      <c r="G73" s="107"/>
    </row>
    <row r="74" spans="1:7" ht="23.25" customHeight="1">
      <c r="A74" s="17" t="s">
        <v>217</v>
      </c>
      <c r="B74" s="17" t="s">
        <v>407</v>
      </c>
      <c r="C74" s="184" t="s">
        <v>588</v>
      </c>
      <c r="D74" s="184"/>
      <c r="E74" s="62" t="s">
        <v>108</v>
      </c>
      <c r="F74" s="33">
        <f>SUM(F76)</f>
        <v>38383.84</v>
      </c>
      <c r="G74" s="107"/>
    </row>
    <row r="75" spans="1:7" ht="30" customHeight="1">
      <c r="A75" s="21" t="s">
        <v>217</v>
      </c>
      <c r="B75" s="21" t="s">
        <v>407</v>
      </c>
      <c r="C75" s="186" t="s">
        <v>588</v>
      </c>
      <c r="D75" s="186" t="s">
        <v>115</v>
      </c>
      <c r="E75" s="139" t="s">
        <v>125</v>
      </c>
      <c r="F75" s="33">
        <f>F76</f>
        <v>38383.84</v>
      </c>
      <c r="G75" s="107"/>
    </row>
    <row r="76" spans="1:7" ht="30.75" customHeight="1">
      <c r="A76" s="21" t="s">
        <v>217</v>
      </c>
      <c r="B76" s="21" t="s">
        <v>407</v>
      </c>
      <c r="C76" s="186" t="s">
        <v>588</v>
      </c>
      <c r="D76" s="186" t="s">
        <v>404</v>
      </c>
      <c r="E76" s="63" t="s">
        <v>380</v>
      </c>
      <c r="F76" s="34">
        <v>38383.84</v>
      </c>
      <c r="G76" s="107"/>
    </row>
    <row r="77" spans="1:7" ht="30" customHeight="1">
      <c r="A77" s="17" t="s">
        <v>217</v>
      </c>
      <c r="B77" s="17" t="s">
        <v>89</v>
      </c>
      <c r="C77" s="184"/>
      <c r="D77" s="184"/>
      <c r="E77" s="15" t="s">
        <v>94</v>
      </c>
      <c r="F77" s="33">
        <f>F78</f>
        <v>15000</v>
      </c>
      <c r="G77" s="114"/>
    </row>
    <row r="78" spans="1:7" ht="47.25" customHeight="1">
      <c r="A78" s="17" t="s">
        <v>217</v>
      </c>
      <c r="B78" s="17" t="s">
        <v>89</v>
      </c>
      <c r="C78" s="184" t="s">
        <v>260</v>
      </c>
      <c r="D78" s="184"/>
      <c r="E78" s="167" t="s">
        <v>598</v>
      </c>
      <c r="F78" s="33">
        <f>F79</f>
        <v>15000</v>
      </c>
      <c r="G78" s="107"/>
    </row>
    <row r="79" spans="1:7" ht="30" customHeight="1">
      <c r="A79" s="17" t="s">
        <v>217</v>
      </c>
      <c r="B79" s="17" t="s">
        <v>89</v>
      </c>
      <c r="C79" s="184" t="s">
        <v>258</v>
      </c>
      <c r="D79" s="184"/>
      <c r="E79" s="62" t="s">
        <v>259</v>
      </c>
      <c r="F79" s="33">
        <f>F80</f>
        <v>15000</v>
      </c>
      <c r="G79" s="107"/>
    </row>
    <row r="80" spans="1:7" ht="30" customHeight="1">
      <c r="A80" s="17" t="s">
        <v>217</v>
      </c>
      <c r="B80" s="17" t="s">
        <v>89</v>
      </c>
      <c r="C80" s="184" t="s">
        <v>257</v>
      </c>
      <c r="D80" s="184"/>
      <c r="E80" s="62" t="s">
        <v>382</v>
      </c>
      <c r="F80" s="33">
        <f>F82</f>
        <v>15000</v>
      </c>
      <c r="G80" s="107"/>
    </row>
    <row r="81" spans="1:7" ht="30" customHeight="1">
      <c r="A81" s="21" t="s">
        <v>217</v>
      </c>
      <c r="B81" s="21" t="s">
        <v>89</v>
      </c>
      <c r="C81" s="186" t="s">
        <v>257</v>
      </c>
      <c r="D81" s="186" t="s">
        <v>115</v>
      </c>
      <c r="E81" s="139" t="s">
        <v>125</v>
      </c>
      <c r="F81" s="34">
        <f>F82</f>
        <v>15000</v>
      </c>
      <c r="G81" s="107"/>
    </row>
    <row r="82" spans="1:7" ht="30" customHeight="1">
      <c r="A82" s="21" t="s">
        <v>217</v>
      </c>
      <c r="B82" s="21" t="s">
        <v>89</v>
      </c>
      <c r="C82" s="186" t="s">
        <v>257</v>
      </c>
      <c r="D82" s="186" t="s">
        <v>404</v>
      </c>
      <c r="E82" s="63" t="s">
        <v>380</v>
      </c>
      <c r="F82" s="34">
        <v>15000</v>
      </c>
      <c r="G82" s="107"/>
    </row>
    <row r="83" spans="1:7" ht="19.5" customHeight="1">
      <c r="A83" s="68" t="s">
        <v>218</v>
      </c>
      <c r="B83" s="68"/>
      <c r="C83" s="185"/>
      <c r="D83" s="185"/>
      <c r="E83" s="69" t="s">
        <v>191</v>
      </c>
      <c r="F83" s="70">
        <f>F92+F96+F99+F103</f>
        <v>723600</v>
      </c>
      <c r="G83" s="107"/>
    </row>
    <row r="84" spans="1:7" ht="20.25" customHeight="1" hidden="1">
      <c r="A84" s="17" t="s">
        <v>218</v>
      </c>
      <c r="B84" s="17" t="s">
        <v>214</v>
      </c>
      <c r="C84" s="184"/>
      <c r="D84" s="184"/>
      <c r="E84" s="62" t="s">
        <v>192</v>
      </c>
      <c r="F84" s="33">
        <f>F85</f>
        <v>5000</v>
      </c>
      <c r="G84" s="117"/>
    </row>
    <row r="85" spans="1:7" ht="0.75" customHeight="1" hidden="1">
      <c r="A85" s="17" t="s">
        <v>218</v>
      </c>
      <c r="B85" s="17" t="s">
        <v>214</v>
      </c>
      <c r="C85" s="184" t="s">
        <v>254</v>
      </c>
      <c r="D85" s="184"/>
      <c r="E85" s="123" t="s">
        <v>600</v>
      </c>
      <c r="F85" s="33">
        <f>F86</f>
        <v>5000</v>
      </c>
      <c r="G85" s="117"/>
    </row>
    <row r="86" spans="1:7" ht="33.75" customHeight="1" hidden="1">
      <c r="A86" s="17" t="s">
        <v>218</v>
      </c>
      <c r="B86" s="17" t="s">
        <v>214</v>
      </c>
      <c r="C86" s="184" t="s">
        <v>255</v>
      </c>
      <c r="D86" s="184"/>
      <c r="E86" s="123" t="s">
        <v>256</v>
      </c>
      <c r="F86" s="33">
        <f>F87</f>
        <v>5000</v>
      </c>
      <c r="G86" s="117"/>
    </row>
    <row r="87" spans="1:7" ht="36" customHeight="1" hidden="1">
      <c r="A87" s="17" t="s">
        <v>218</v>
      </c>
      <c r="B87" s="17" t="s">
        <v>214</v>
      </c>
      <c r="C87" s="184" t="s">
        <v>253</v>
      </c>
      <c r="D87" s="184"/>
      <c r="E87" s="62" t="s">
        <v>193</v>
      </c>
      <c r="F87" s="33">
        <f>F88</f>
        <v>5000</v>
      </c>
      <c r="G87" s="117"/>
    </row>
    <row r="88" spans="1:7" ht="27" customHeight="1" hidden="1">
      <c r="A88" s="21" t="s">
        <v>218</v>
      </c>
      <c r="B88" s="21" t="s">
        <v>214</v>
      </c>
      <c r="C88" s="186" t="s">
        <v>253</v>
      </c>
      <c r="D88" s="186" t="s">
        <v>115</v>
      </c>
      <c r="E88" s="139" t="s">
        <v>125</v>
      </c>
      <c r="F88" s="34">
        <v>5000</v>
      </c>
      <c r="G88" s="117"/>
    </row>
    <row r="89" spans="1:7" ht="29.25" customHeight="1" hidden="1">
      <c r="A89" s="130" t="s">
        <v>218</v>
      </c>
      <c r="B89" s="130" t="s">
        <v>222</v>
      </c>
      <c r="C89" s="184"/>
      <c r="D89" s="194"/>
      <c r="E89" s="62" t="s">
        <v>295</v>
      </c>
      <c r="F89" s="33" t="e">
        <f>#REF!+F90+F96</f>
        <v>#REF!</v>
      </c>
      <c r="G89" s="107"/>
    </row>
    <row r="90" spans="1:7" ht="40.5" customHeight="1" hidden="1">
      <c r="A90" s="131" t="s">
        <v>218</v>
      </c>
      <c r="B90" s="131" t="s">
        <v>222</v>
      </c>
      <c r="C90" s="191" t="s">
        <v>268</v>
      </c>
      <c r="D90" s="195"/>
      <c r="E90" s="66" t="s">
        <v>366</v>
      </c>
      <c r="F90" s="91" t="e">
        <f>SUM(#REF!)</f>
        <v>#REF!</v>
      </c>
      <c r="G90" s="107"/>
    </row>
    <row r="91" spans="1:7" ht="19.5" customHeight="1">
      <c r="A91" s="17" t="s">
        <v>218</v>
      </c>
      <c r="B91" s="17" t="s">
        <v>214</v>
      </c>
      <c r="C91" s="184"/>
      <c r="D91" s="184"/>
      <c r="E91" s="62" t="s">
        <v>192</v>
      </c>
      <c r="F91" s="33">
        <f>F92</f>
        <v>5000</v>
      </c>
      <c r="G91" s="107"/>
    </row>
    <row r="92" spans="1:7" ht="30.75" customHeight="1">
      <c r="A92" s="17" t="s">
        <v>218</v>
      </c>
      <c r="B92" s="17" t="s">
        <v>214</v>
      </c>
      <c r="C92" s="184" t="s">
        <v>254</v>
      </c>
      <c r="D92" s="184"/>
      <c r="E92" s="123" t="s">
        <v>600</v>
      </c>
      <c r="F92" s="33">
        <f>F93</f>
        <v>5000</v>
      </c>
      <c r="G92" s="107"/>
    </row>
    <row r="93" spans="1:7" ht="29.25" customHeight="1">
      <c r="A93" s="17" t="s">
        <v>218</v>
      </c>
      <c r="B93" s="17" t="s">
        <v>214</v>
      </c>
      <c r="C93" s="184" t="s">
        <v>255</v>
      </c>
      <c r="D93" s="184"/>
      <c r="E93" s="123" t="s">
        <v>256</v>
      </c>
      <c r="F93" s="33">
        <f>F94</f>
        <v>5000</v>
      </c>
      <c r="G93" s="107"/>
    </row>
    <row r="94" spans="1:7" ht="30.75" customHeight="1">
      <c r="A94" s="17" t="s">
        <v>218</v>
      </c>
      <c r="B94" s="17" t="s">
        <v>214</v>
      </c>
      <c r="C94" s="184" t="s">
        <v>253</v>
      </c>
      <c r="D94" s="184"/>
      <c r="E94" s="62" t="s">
        <v>193</v>
      </c>
      <c r="F94" s="33">
        <f>F95</f>
        <v>5000</v>
      </c>
      <c r="G94" s="107"/>
    </row>
    <row r="95" spans="1:7" ht="33.75" customHeight="1">
      <c r="A95" s="21" t="s">
        <v>218</v>
      </c>
      <c r="B95" s="21" t="s">
        <v>214</v>
      </c>
      <c r="C95" s="186" t="s">
        <v>253</v>
      </c>
      <c r="D95" s="186" t="s">
        <v>115</v>
      </c>
      <c r="E95" s="139" t="s">
        <v>125</v>
      </c>
      <c r="F95" s="34">
        <v>5000</v>
      </c>
      <c r="G95" s="107"/>
    </row>
    <row r="96" spans="1:7" ht="33" customHeight="1">
      <c r="A96" s="130" t="s">
        <v>218</v>
      </c>
      <c r="B96" s="130" t="s">
        <v>222</v>
      </c>
      <c r="C96" s="184" t="s">
        <v>477</v>
      </c>
      <c r="D96" s="194"/>
      <c r="E96" s="138" t="s">
        <v>137</v>
      </c>
      <c r="F96" s="33">
        <f>F97</f>
        <v>500000</v>
      </c>
      <c r="G96" s="107"/>
    </row>
    <row r="97" spans="1:7" ht="19.5" customHeight="1">
      <c r="A97" s="21" t="s">
        <v>218</v>
      </c>
      <c r="B97" s="21" t="s">
        <v>222</v>
      </c>
      <c r="C97" s="186" t="s">
        <v>140</v>
      </c>
      <c r="D97" s="194"/>
      <c r="E97" s="139" t="s">
        <v>138</v>
      </c>
      <c r="F97" s="34">
        <f>F98</f>
        <v>500000</v>
      </c>
      <c r="G97" s="107"/>
    </row>
    <row r="98" spans="1:7" ht="27" customHeight="1">
      <c r="A98" s="21" t="s">
        <v>218</v>
      </c>
      <c r="B98" s="21" t="s">
        <v>222</v>
      </c>
      <c r="C98" s="186" t="s">
        <v>139</v>
      </c>
      <c r="D98" s="196" t="s">
        <v>115</v>
      </c>
      <c r="E98" s="139" t="s">
        <v>112</v>
      </c>
      <c r="F98" s="34">
        <v>500000</v>
      </c>
      <c r="G98" s="107"/>
    </row>
    <row r="99" spans="1:7" ht="42.75" customHeight="1">
      <c r="A99" s="130" t="s">
        <v>218</v>
      </c>
      <c r="B99" s="130" t="s">
        <v>222</v>
      </c>
      <c r="C99" s="184" t="s">
        <v>250</v>
      </c>
      <c r="D99" s="194"/>
      <c r="E99" s="62" t="s">
        <v>375</v>
      </c>
      <c r="F99" s="33">
        <f>F100</f>
        <v>185600</v>
      </c>
      <c r="G99" s="107"/>
    </row>
    <row r="100" spans="1:7" ht="40.5" customHeight="1">
      <c r="A100" s="130" t="s">
        <v>218</v>
      </c>
      <c r="B100" s="130" t="s">
        <v>222</v>
      </c>
      <c r="C100" s="184" t="s">
        <v>249</v>
      </c>
      <c r="D100" s="194"/>
      <c r="E100" s="62" t="s">
        <v>378</v>
      </c>
      <c r="F100" s="33">
        <f>F101</f>
        <v>185600</v>
      </c>
      <c r="G100" s="107"/>
    </row>
    <row r="101" spans="1:7" ht="32.25" customHeight="1">
      <c r="A101" s="130" t="s">
        <v>218</v>
      </c>
      <c r="B101" s="130" t="s">
        <v>222</v>
      </c>
      <c r="C101" s="184" t="s">
        <v>469</v>
      </c>
      <c r="D101" s="194"/>
      <c r="E101" s="65" t="s">
        <v>468</v>
      </c>
      <c r="F101" s="33">
        <f>F102</f>
        <v>185600</v>
      </c>
      <c r="G101" s="107"/>
    </row>
    <row r="102" spans="1:7" ht="31.5" customHeight="1">
      <c r="A102" s="133" t="s">
        <v>218</v>
      </c>
      <c r="B102" s="133" t="s">
        <v>222</v>
      </c>
      <c r="C102" s="186" t="s">
        <v>469</v>
      </c>
      <c r="D102" s="196" t="s">
        <v>115</v>
      </c>
      <c r="E102" s="139" t="s">
        <v>125</v>
      </c>
      <c r="F102" s="34">
        <v>185600</v>
      </c>
      <c r="G102" s="107"/>
    </row>
    <row r="103" spans="1:7" ht="21" customHeight="1" thickBot="1">
      <c r="A103" s="29" t="s">
        <v>218</v>
      </c>
      <c r="B103" s="29" t="s">
        <v>408</v>
      </c>
      <c r="C103" s="184"/>
      <c r="D103" s="184"/>
      <c r="E103" s="62" t="s">
        <v>194</v>
      </c>
      <c r="F103" s="33">
        <f>F108+F104+F112</f>
        <v>33000</v>
      </c>
      <c r="G103" s="107"/>
    </row>
    <row r="104" spans="1:7" ht="30.75" customHeight="1">
      <c r="A104" s="29" t="s">
        <v>218</v>
      </c>
      <c r="B104" s="29" t="s">
        <v>408</v>
      </c>
      <c r="C104" s="184" t="s">
        <v>476</v>
      </c>
      <c r="D104" s="184"/>
      <c r="E104" s="146" t="s">
        <v>601</v>
      </c>
      <c r="F104" s="33">
        <f>F105</f>
        <v>3000</v>
      </c>
      <c r="G104" s="107"/>
    </row>
    <row r="105" spans="1:7" ht="30.75" customHeight="1">
      <c r="A105" s="23" t="s">
        <v>218</v>
      </c>
      <c r="B105" s="23" t="s">
        <v>408</v>
      </c>
      <c r="C105" s="186" t="s">
        <v>474</v>
      </c>
      <c r="D105" s="184"/>
      <c r="E105" s="147" t="s">
        <v>141</v>
      </c>
      <c r="F105" s="34">
        <f>F106</f>
        <v>3000</v>
      </c>
      <c r="G105" s="107"/>
    </row>
    <row r="106" spans="1:7" ht="21" customHeight="1">
      <c r="A106" s="23" t="s">
        <v>218</v>
      </c>
      <c r="B106" s="23" t="s">
        <v>408</v>
      </c>
      <c r="C106" s="186" t="s">
        <v>475</v>
      </c>
      <c r="D106" s="186" t="s">
        <v>114</v>
      </c>
      <c r="E106" s="142" t="s">
        <v>194</v>
      </c>
      <c r="F106" s="34">
        <f>F107</f>
        <v>3000</v>
      </c>
      <c r="G106" s="107"/>
    </row>
    <row r="107" spans="1:7" ht="30.75" customHeight="1">
      <c r="A107" s="23" t="s">
        <v>218</v>
      </c>
      <c r="B107" s="23" t="s">
        <v>408</v>
      </c>
      <c r="C107" s="186" t="s">
        <v>475</v>
      </c>
      <c r="D107" s="186" t="s">
        <v>115</v>
      </c>
      <c r="E107" s="142" t="s">
        <v>186</v>
      </c>
      <c r="F107" s="34">
        <v>3000</v>
      </c>
      <c r="G107" s="107"/>
    </row>
    <row r="108" spans="1:7" ht="44.25" customHeight="1">
      <c r="A108" s="29" t="s">
        <v>218</v>
      </c>
      <c r="B108" s="29" t="s">
        <v>408</v>
      </c>
      <c r="C108" s="184" t="s">
        <v>267</v>
      </c>
      <c r="D108" s="184"/>
      <c r="E108" s="123" t="s">
        <v>602</v>
      </c>
      <c r="F108" s="33">
        <f>F109</f>
        <v>25000</v>
      </c>
      <c r="G108" s="107"/>
    </row>
    <row r="109" spans="1:7" ht="31.5" customHeight="1">
      <c r="A109" s="29" t="s">
        <v>264</v>
      </c>
      <c r="B109" s="29" t="s">
        <v>408</v>
      </c>
      <c r="C109" s="184" t="s">
        <v>265</v>
      </c>
      <c r="D109" s="184"/>
      <c r="E109" s="123" t="s">
        <v>266</v>
      </c>
      <c r="F109" s="33">
        <f>F110</f>
        <v>25000</v>
      </c>
      <c r="G109" s="114"/>
    </row>
    <row r="110" spans="1:7" ht="19.5" customHeight="1" hidden="1">
      <c r="A110" s="29" t="s">
        <v>218</v>
      </c>
      <c r="B110" s="29" t="s">
        <v>408</v>
      </c>
      <c r="C110" s="184" t="s">
        <v>263</v>
      </c>
      <c r="D110" s="184"/>
      <c r="E110" s="62" t="s">
        <v>233</v>
      </c>
      <c r="F110" s="33">
        <f>F111</f>
        <v>25000</v>
      </c>
      <c r="G110" s="108"/>
    </row>
    <row r="111" spans="1:7" ht="19.5" customHeight="1" hidden="1">
      <c r="A111" s="23" t="s">
        <v>218</v>
      </c>
      <c r="B111" s="23" t="s">
        <v>408</v>
      </c>
      <c r="C111" s="186" t="s">
        <v>263</v>
      </c>
      <c r="D111" s="186" t="s">
        <v>115</v>
      </c>
      <c r="E111" s="139" t="s">
        <v>125</v>
      </c>
      <c r="F111" s="34">
        <v>25000</v>
      </c>
      <c r="G111" s="108"/>
    </row>
    <row r="112" spans="1:7" ht="28.5" customHeight="1" hidden="1">
      <c r="A112" s="29" t="s">
        <v>218</v>
      </c>
      <c r="B112" s="29" t="s">
        <v>408</v>
      </c>
      <c r="C112" s="29" t="s">
        <v>488</v>
      </c>
      <c r="D112" s="29"/>
      <c r="E112" s="62" t="s">
        <v>487</v>
      </c>
      <c r="F112" s="33">
        <f>F113</f>
        <v>5000</v>
      </c>
      <c r="G112" s="108"/>
    </row>
    <row r="113" spans="1:7" ht="32.25" customHeight="1" hidden="1">
      <c r="A113" s="23" t="s">
        <v>218</v>
      </c>
      <c r="B113" s="23" t="s">
        <v>408</v>
      </c>
      <c r="C113" s="23" t="s">
        <v>488</v>
      </c>
      <c r="D113" s="23" t="s">
        <v>114</v>
      </c>
      <c r="E113" s="139" t="s">
        <v>111</v>
      </c>
      <c r="F113" s="34">
        <f>F118</f>
        <v>5000</v>
      </c>
      <c r="G113" s="108"/>
    </row>
    <row r="114" spans="1:7" ht="32.25" customHeight="1">
      <c r="A114" s="29" t="s">
        <v>218</v>
      </c>
      <c r="B114" s="29" t="s">
        <v>408</v>
      </c>
      <c r="C114" s="184" t="s">
        <v>263</v>
      </c>
      <c r="D114" s="184"/>
      <c r="E114" s="62" t="s">
        <v>233</v>
      </c>
      <c r="F114" s="33">
        <f>F115</f>
        <v>25000</v>
      </c>
      <c r="G114" s="108"/>
    </row>
    <row r="115" spans="1:7" ht="32.25" customHeight="1">
      <c r="A115" s="23" t="s">
        <v>218</v>
      </c>
      <c r="B115" s="23" t="s">
        <v>408</v>
      </c>
      <c r="C115" s="186" t="s">
        <v>263</v>
      </c>
      <c r="D115" s="186" t="s">
        <v>115</v>
      </c>
      <c r="E115" s="139" t="s">
        <v>125</v>
      </c>
      <c r="F115" s="34">
        <v>25000</v>
      </c>
      <c r="G115" s="108"/>
    </row>
    <row r="116" spans="1:7" ht="32.25" customHeight="1">
      <c r="A116" s="29" t="s">
        <v>218</v>
      </c>
      <c r="B116" s="29" t="s">
        <v>408</v>
      </c>
      <c r="C116" s="29" t="s">
        <v>488</v>
      </c>
      <c r="D116" s="29"/>
      <c r="E116" s="62" t="s">
        <v>487</v>
      </c>
      <c r="F116" s="33">
        <f>F117</f>
        <v>5000</v>
      </c>
      <c r="G116" s="108"/>
    </row>
    <row r="117" spans="1:7" ht="32.25" customHeight="1">
      <c r="A117" s="23" t="s">
        <v>218</v>
      </c>
      <c r="B117" s="23" t="s">
        <v>408</v>
      </c>
      <c r="C117" s="23" t="s">
        <v>488</v>
      </c>
      <c r="D117" s="23" t="s">
        <v>114</v>
      </c>
      <c r="E117" s="139" t="s">
        <v>111</v>
      </c>
      <c r="F117" s="34">
        <f>F118</f>
        <v>5000</v>
      </c>
      <c r="G117" s="108"/>
    </row>
    <row r="118" spans="1:7" ht="29.25" customHeight="1">
      <c r="A118" s="23" t="s">
        <v>218</v>
      </c>
      <c r="B118" s="23" t="s">
        <v>408</v>
      </c>
      <c r="C118" s="23" t="s">
        <v>488</v>
      </c>
      <c r="D118" s="23" t="s">
        <v>115</v>
      </c>
      <c r="E118" s="142" t="s">
        <v>186</v>
      </c>
      <c r="F118" s="34">
        <v>5000</v>
      </c>
      <c r="G118" s="107"/>
    </row>
    <row r="119" spans="1:7" ht="26.25" customHeight="1">
      <c r="A119" s="98" t="s">
        <v>219</v>
      </c>
      <c r="B119" s="98"/>
      <c r="C119" s="185"/>
      <c r="D119" s="185"/>
      <c r="E119" s="69" t="s">
        <v>389</v>
      </c>
      <c r="F119" s="272">
        <f>F120+F154+F185</f>
        <v>95123700.67</v>
      </c>
      <c r="G119" s="107"/>
    </row>
    <row r="120" spans="1:7" ht="21" customHeight="1">
      <c r="A120" s="17" t="s">
        <v>219</v>
      </c>
      <c r="B120" s="17" t="s">
        <v>214</v>
      </c>
      <c r="C120" s="184"/>
      <c r="D120" s="184"/>
      <c r="E120" s="62" t="s">
        <v>196</v>
      </c>
      <c r="F120" s="33">
        <f>F121+F138+F145</f>
        <v>94496617.52</v>
      </c>
      <c r="G120" s="107"/>
    </row>
    <row r="121" spans="1:7" ht="48" customHeight="1">
      <c r="A121" s="17" t="s">
        <v>219</v>
      </c>
      <c r="B121" s="17" t="s">
        <v>214</v>
      </c>
      <c r="C121" s="17" t="s">
        <v>657</v>
      </c>
      <c r="D121" s="184"/>
      <c r="E121" s="123" t="s">
        <v>665</v>
      </c>
      <c r="F121" s="33">
        <f>F122+F126+F130+F134</f>
        <v>88115728.05</v>
      </c>
      <c r="G121" s="107"/>
    </row>
    <row r="122" spans="1:7" ht="25.5" customHeight="1">
      <c r="A122" s="21" t="s">
        <v>219</v>
      </c>
      <c r="B122" s="21" t="s">
        <v>214</v>
      </c>
      <c r="C122" s="255" t="s">
        <v>722</v>
      </c>
      <c r="D122" s="184"/>
      <c r="E122" s="252" t="s">
        <v>723</v>
      </c>
      <c r="F122" s="33">
        <f>F123+F125</f>
        <v>87323702.68</v>
      </c>
      <c r="G122" s="107"/>
    </row>
    <row r="123" spans="1:7" ht="25.5" customHeight="1">
      <c r="A123" s="21" t="s">
        <v>219</v>
      </c>
      <c r="B123" s="21" t="s">
        <v>214</v>
      </c>
      <c r="C123" s="255" t="s">
        <v>722</v>
      </c>
      <c r="D123" s="186" t="s">
        <v>639</v>
      </c>
      <c r="E123" s="252" t="s">
        <v>128</v>
      </c>
      <c r="F123" s="33">
        <f>F124</f>
        <v>86234702.68</v>
      </c>
      <c r="G123" s="107"/>
    </row>
    <row r="124" spans="1:7" ht="25.5" customHeight="1">
      <c r="A124" s="21" t="s">
        <v>219</v>
      </c>
      <c r="B124" s="21" t="s">
        <v>214</v>
      </c>
      <c r="C124" s="255" t="s">
        <v>722</v>
      </c>
      <c r="D124" s="186" t="s">
        <v>121</v>
      </c>
      <c r="E124" s="252" t="s">
        <v>676</v>
      </c>
      <c r="F124" s="34">
        <v>86234702.68</v>
      </c>
      <c r="G124" s="107"/>
    </row>
    <row r="125" spans="1:7" ht="25.5" customHeight="1">
      <c r="A125" s="21" t="s">
        <v>219</v>
      </c>
      <c r="B125" s="21" t="s">
        <v>214</v>
      </c>
      <c r="C125" s="255" t="s">
        <v>722</v>
      </c>
      <c r="D125" s="186" t="s">
        <v>120</v>
      </c>
      <c r="E125" s="63" t="s">
        <v>126</v>
      </c>
      <c r="F125" s="34">
        <v>1089000</v>
      </c>
      <c r="G125" s="107"/>
    </row>
    <row r="126" spans="1:7" ht="25.5" customHeight="1">
      <c r="A126" s="21" t="s">
        <v>219</v>
      </c>
      <c r="B126" s="21" t="s">
        <v>214</v>
      </c>
      <c r="C126" s="255" t="s">
        <v>731</v>
      </c>
      <c r="D126" s="186"/>
      <c r="E126" s="252" t="s">
        <v>723</v>
      </c>
      <c r="F126" s="34">
        <f>F127+F129</f>
        <v>479937.57</v>
      </c>
      <c r="G126" s="107"/>
    </row>
    <row r="127" spans="1:7" ht="25.5" customHeight="1">
      <c r="A127" s="21" t="s">
        <v>219</v>
      </c>
      <c r="B127" s="21" t="s">
        <v>214</v>
      </c>
      <c r="C127" s="255" t="s">
        <v>731</v>
      </c>
      <c r="D127" s="186" t="s">
        <v>639</v>
      </c>
      <c r="E127" s="252" t="s">
        <v>128</v>
      </c>
      <c r="F127" s="34">
        <f>F128</f>
        <v>474437.57</v>
      </c>
      <c r="G127" s="107"/>
    </row>
    <row r="128" spans="1:7" ht="25.5" customHeight="1">
      <c r="A128" s="21" t="s">
        <v>219</v>
      </c>
      <c r="B128" s="21" t="s">
        <v>214</v>
      </c>
      <c r="C128" s="255" t="s">
        <v>731</v>
      </c>
      <c r="D128" s="186" t="s">
        <v>121</v>
      </c>
      <c r="E128" s="252" t="s">
        <v>676</v>
      </c>
      <c r="F128" s="34">
        <v>474437.57</v>
      </c>
      <c r="G128" s="107"/>
    </row>
    <row r="129" spans="1:7" ht="25.5" customHeight="1">
      <c r="A129" s="21" t="s">
        <v>219</v>
      </c>
      <c r="B129" s="21" t="s">
        <v>214</v>
      </c>
      <c r="C129" s="255" t="s">
        <v>731</v>
      </c>
      <c r="D129" s="186" t="s">
        <v>120</v>
      </c>
      <c r="E129" s="63" t="s">
        <v>126</v>
      </c>
      <c r="F129" s="34">
        <v>5500</v>
      </c>
      <c r="G129" s="107"/>
    </row>
    <row r="130" spans="1:7" ht="25.5" customHeight="1">
      <c r="A130" s="21" t="s">
        <v>219</v>
      </c>
      <c r="B130" s="21" t="s">
        <v>214</v>
      </c>
      <c r="C130" s="255" t="s">
        <v>750</v>
      </c>
      <c r="D130" s="186"/>
      <c r="E130" s="252" t="s">
        <v>751</v>
      </c>
      <c r="F130" s="34">
        <f>F131+F133</f>
        <v>297087.8</v>
      </c>
      <c r="G130" s="107"/>
    </row>
    <row r="131" spans="1:7" ht="23.25" customHeight="1">
      <c r="A131" s="21" t="s">
        <v>219</v>
      </c>
      <c r="B131" s="21" t="s">
        <v>214</v>
      </c>
      <c r="C131" s="255" t="s">
        <v>750</v>
      </c>
      <c r="D131" s="186" t="s">
        <v>639</v>
      </c>
      <c r="E131" s="252" t="s">
        <v>128</v>
      </c>
      <c r="F131" s="34">
        <f>F132</f>
        <v>291587.8</v>
      </c>
      <c r="G131" s="107"/>
    </row>
    <row r="132" spans="1:7" ht="29.25" customHeight="1">
      <c r="A132" s="21" t="s">
        <v>219</v>
      </c>
      <c r="B132" s="21" t="s">
        <v>214</v>
      </c>
      <c r="C132" s="255" t="s">
        <v>750</v>
      </c>
      <c r="D132" s="186" t="s">
        <v>121</v>
      </c>
      <c r="E132" s="252" t="s">
        <v>676</v>
      </c>
      <c r="F132" s="34">
        <v>291587.8</v>
      </c>
      <c r="G132" s="107"/>
    </row>
    <row r="133" spans="1:7" ht="29.25" customHeight="1">
      <c r="A133" s="21" t="s">
        <v>219</v>
      </c>
      <c r="B133" s="21" t="s">
        <v>214</v>
      </c>
      <c r="C133" s="255" t="s">
        <v>750</v>
      </c>
      <c r="D133" s="186" t="s">
        <v>120</v>
      </c>
      <c r="E133" s="63" t="s">
        <v>126</v>
      </c>
      <c r="F133" s="34">
        <v>5500</v>
      </c>
      <c r="G133" s="107"/>
    </row>
    <row r="134" spans="1:7" ht="29.25" customHeight="1">
      <c r="A134" s="21" t="s">
        <v>219</v>
      </c>
      <c r="B134" s="21" t="s">
        <v>214</v>
      </c>
      <c r="C134" s="255" t="s">
        <v>752</v>
      </c>
      <c r="D134" s="186"/>
      <c r="E134" s="252" t="s">
        <v>753</v>
      </c>
      <c r="F134" s="34">
        <f>F135</f>
        <v>15000</v>
      </c>
      <c r="G134" s="107"/>
    </row>
    <row r="135" spans="1:7" ht="18.75" customHeight="1">
      <c r="A135" s="21" t="s">
        <v>219</v>
      </c>
      <c r="B135" s="21" t="s">
        <v>214</v>
      </c>
      <c r="C135" s="255" t="s">
        <v>733</v>
      </c>
      <c r="D135" s="186"/>
      <c r="E135" s="252" t="s">
        <v>734</v>
      </c>
      <c r="F135" s="34">
        <f>F136</f>
        <v>15000</v>
      </c>
      <c r="G135" s="107"/>
    </row>
    <row r="136" spans="1:7" ht="18.75" customHeight="1">
      <c r="A136" s="21" t="s">
        <v>219</v>
      </c>
      <c r="B136" s="21" t="s">
        <v>214</v>
      </c>
      <c r="C136" s="255" t="s">
        <v>733</v>
      </c>
      <c r="D136" s="23" t="s">
        <v>114</v>
      </c>
      <c r="E136" s="139" t="s">
        <v>111</v>
      </c>
      <c r="F136" s="34">
        <f>F137</f>
        <v>15000</v>
      </c>
      <c r="G136" s="107"/>
    </row>
    <row r="137" spans="1:7" ht="29.25" customHeight="1">
      <c r="A137" s="21" t="s">
        <v>219</v>
      </c>
      <c r="B137" s="21" t="s">
        <v>214</v>
      </c>
      <c r="C137" s="255" t="s">
        <v>733</v>
      </c>
      <c r="D137" s="23" t="s">
        <v>115</v>
      </c>
      <c r="E137" s="142" t="s">
        <v>186</v>
      </c>
      <c r="F137" s="34">
        <v>15000</v>
      </c>
      <c r="G137" s="107"/>
    </row>
    <row r="138" spans="1:7" ht="23.25" customHeight="1">
      <c r="A138" s="17" t="s">
        <v>219</v>
      </c>
      <c r="B138" s="17" t="s">
        <v>214</v>
      </c>
      <c r="C138" s="17" t="s">
        <v>660</v>
      </c>
      <c r="D138" s="184"/>
      <c r="E138" s="123" t="s">
        <v>659</v>
      </c>
      <c r="F138" s="33">
        <f>F139</f>
        <v>6200889.47</v>
      </c>
      <c r="G138" s="107"/>
    </row>
    <row r="139" spans="1:7" ht="24.75" customHeight="1">
      <c r="A139" s="17" t="s">
        <v>219</v>
      </c>
      <c r="B139" s="17" t="s">
        <v>214</v>
      </c>
      <c r="C139" s="255" t="s">
        <v>661</v>
      </c>
      <c r="D139" s="184"/>
      <c r="E139" s="252" t="s">
        <v>658</v>
      </c>
      <c r="F139" s="33">
        <f>F140</f>
        <v>6200889.47</v>
      </c>
      <c r="G139" s="107"/>
    </row>
    <row r="140" spans="1:7" ht="23.25" customHeight="1">
      <c r="A140" s="17" t="s">
        <v>219</v>
      </c>
      <c r="B140" s="17" t="s">
        <v>214</v>
      </c>
      <c r="C140" s="255" t="s">
        <v>696</v>
      </c>
      <c r="D140" s="186" t="s">
        <v>639</v>
      </c>
      <c r="E140" s="252" t="s">
        <v>128</v>
      </c>
      <c r="F140" s="33">
        <f>F141</f>
        <v>6200889.47</v>
      </c>
      <c r="G140" s="107"/>
    </row>
    <row r="141" spans="1:7" ht="18" customHeight="1">
      <c r="A141" s="17" t="s">
        <v>219</v>
      </c>
      <c r="B141" s="17" t="s">
        <v>214</v>
      </c>
      <c r="C141" s="255" t="s">
        <v>696</v>
      </c>
      <c r="D141" s="186" t="s">
        <v>121</v>
      </c>
      <c r="E141" s="252" t="s">
        <v>676</v>
      </c>
      <c r="F141" s="34">
        <v>6200889.47</v>
      </c>
      <c r="G141" s="107"/>
    </row>
    <row r="142" spans="1:7" ht="30" customHeight="1" hidden="1">
      <c r="A142" s="17" t="s">
        <v>219</v>
      </c>
      <c r="B142" s="17" t="s">
        <v>214</v>
      </c>
      <c r="C142" s="184" t="s">
        <v>250</v>
      </c>
      <c r="D142" s="184"/>
      <c r="E142" s="62" t="s">
        <v>375</v>
      </c>
      <c r="F142" s="33" t="e">
        <f>F143</f>
        <v>#REF!</v>
      </c>
      <c r="G142" s="107"/>
    </row>
    <row r="143" spans="1:7" ht="30" customHeight="1" hidden="1">
      <c r="A143" s="17" t="s">
        <v>219</v>
      </c>
      <c r="B143" s="17" t="s">
        <v>214</v>
      </c>
      <c r="C143" s="184" t="s">
        <v>275</v>
      </c>
      <c r="D143" s="184"/>
      <c r="E143" s="62" t="s">
        <v>197</v>
      </c>
      <c r="F143" s="33" t="e">
        <f>F144+F149</f>
        <v>#REF!</v>
      </c>
      <c r="G143" s="107"/>
    </row>
    <row r="144" spans="1:7" ht="29.25" customHeight="1" hidden="1">
      <c r="A144" s="17" t="s">
        <v>219</v>
      </c>
      <c r="B144" s="17" t="s">
        <v>214</v>
      </c>
      <c r="C144" s="184" t="s">
        <v>283</v>
      </c>
      <c r="D144" s="184"/>
      <c r="E144" s="62" t="s">
        <v>196</v>
      </c>
      <c r="F144" s="33" t="e">
        <f>#REF!+F145</f>
        <v>#REF!</v>
      </c>
      <c r="G144" s="107"/>
    </row>
    <row r="145" spans="1:7" ht="24" customHeight="1">
      <c r="A145" s="17" t="s">
        <v>219</v>
      </c>
      <c r="B145" s="17" t="s">
        <v>214</v>
      </c>
      <c r="C145" s="184" t="s">
        <v>281</v>
      </c>
      <c r="D145" s="184"/>
      <c r="E145" s="62" t="s">
        <v>198</v>
      </c>
      <c r="F145" s="33">
        <f>SUM(F146:F147)</f>
        <v>180000</v>
      </c>
      <c r="G145" s="107"/>
    </row>
    <row r="146" spans="1:7" ht="2.25" customHeight="1" hidden="1">
      <c r="A146" s="21" t="s">
        <v>219</v>
      </c>
      <c r="B146" s="21" t="s">
        <v>214</v>
      </c>
      <c r="C146" s="186" t="s">
        <v>281</v>
      </c>
      <c r="D146" s="186" t="s">
        <v>115</v>
      </c>
      <c r="E146" s="139" t="s">
        <v>125</v>
      </c>
      <c r="F146" s="34">
        <v>150000</v>
      </c>
      <c r="G146" s="107"/>
    </row>
    <row r="147" spans="1:17" ht="17.25" customHeight="1" hidden="1">
      <c r="A147" s="21" t="s">
        <v>219</v>
      </c>
      <c r="B147" s="21" t="s">
        <v>214</v>
      </c>
      <c r="C147" s="186" t="s">
        <v>281</v>
      </c>
      <c r="D147" s="186" t="s">
        <v>102</v>
      </c>
      <c r="E147" s="63" t="s">
        <v>101</v>
      </c>
      <c r="F147" s="34">
        <f>F148</f>
        <v>30000</v>
      </c>
      <c r="G147" s="107"/>
      <c r="K147" s="49"/>
      <c r="L147" s="47"/>
      <c r="M147" s="47"/>
      <c r="N147" s="47"/>
      <c r="O147" s="50"/>
      <c r="P147" s="48"/>
      <c r="Q147" s="46"/>
    </row>
    <row r="148" spans="1:17" ht="60" customHeight="1" hidden="1">
      <c r="A148" s="21" t="s">
        <v>219</v>
      </c>
      <c r="B148" s="21" t="s">
        <v>214</v>
      </c>
      <c r="C148" s="186" t="s">
        <v>281</v>
      </c>
      <c r="D148" s="186" t="s">
        <v>120</v>
      </c>
      <c r="E148" s="139" t="s">
        <v>126</v>
      </c>
      <c r="F148" s="34">
        <v>30000</v>
      </c>
      <c r="G148" s="107"/>
      <c r="K148" s="49"/>
      <c r="L148" s="47"/>
      <c r="M148" s="47"/>
      <c r="N148" s="47"/>
      <c r="O148" s="50"/>
      <c r="P148" s="48"/>
      <c r="Q148" s="46"/>
    </row>
    <row r="149" spans="1:7" ht="30.75" customHeight="1" hidden="1">
      <c r="A149" s="17" t="s">
        <v>219</v>
      </c>
      <c r="B149" s="17" t="s">
        <v>214</v>
      </c>
      <c r="C149" s="184" t="s">
        <v>326</v>
      </c>
      <c r="D149" s="184"/>
      <c r="E149" s="62" t="s">
        <v>197</v>
      </c>
      <c r="F149" s="33" t="e">
        <f>F150+#REF!</f>
        <v>#REF!</v>
      </c>
      <c r="G149" s="107"/>
    </row>
    <row r="150" spans="1:8" ht="28.5" customHeight="1" hidden="1">
      <c r="A150" s="17" t="s">
        <v>219</v>
      </c>
      <c r="B150" s="17" t="s">
        <v>214</v>
      </c>
      <c r="C150" s="184" t="s">
        <v>325</v>
      </c>
      <c r="D150" s="184"/>
      <c r="E150" s="62" t="s">
        <v>320</v>
      </c>
      <c r="F150" s="33" t="e">
        <f>#REF!</f>
        <v>#REF!</v>
      </c>
      <c r="G150" s="107"/>
      <c r="H150" s="121"/>
    </row>
    <row r="151" spans="1:8" ht="28.5" customHeight="1">
      <c r="A151" s="21" t="s">
        <v>219</v>
      </c>
      <c r="B151" s="21" t="s">
        <v>214</v>
      </c>
      <c r="C151" s="186" t="s">
        <v>281</v>
      </c>
      <c r="D151" s="186" t="s">
        <v>115</v>
      </c>
      <c r="E151" s="139" t="s">
        <v>125</v>
      </c>
      <c r="F151" s="34">
        <v>150000</v>
      </c>
      <c r="G151" s="107"/>
      <c r="H151" s="121"/>
    </row>
    <row r="152" spans="1:8" ht="28.5" customHeight="1">
      <c r="A152" s="21" t="s">
        <v>219</v>
      </c>
      <c r="B152" s="21" t="s">
        <v>214</v>
      </c>
      <c r="C152" s="186" t="s">
        <v>281</v>
      </c>
      <c r="D152" s="186" t="s">
        <v>102</v>
      </c>
      <c r="E152" s="63" t="s">
        <v>101</v>
      </c>
      <c r="F152" s="34">
        <f>F153</f>
        <v>30000</v>
      </c>
      <c r="G152" s="107"/>
      <c r="H152" s="121"/>
    </row>
    <row r="153" spans="1:8" ht="28.5" customHeight="1">
      <c r="A153" s="21" t="s">
        <v>219</v>
      </c>
      <c r="B153" s="21" t="s">
        <v>214</v>
      </c>
      <c r="C153" s="186" t="s">
        <v>281</v>
      </c>
      <c r="D153" s="186" t="s">
        <v>120</v>
      </c>
      <c r="E153" s="139" t="s">
        <v>126</v>
      </c>
      <c r="F153" s="34">
        <v>30000</v>
      </c>
      <c r="G153" s="107"/>
      <c r="H153" s="121"/>
    </row>
    <row r="154" spans="1:7" ht="26.25" customHeight="1">
      <c r="A154" s="29" t="s">
        <v>219</v>
      </c>
      <c r="B154" s="29" t="s">
        <v>216</v>
      </c>
      <c r="C154" s="184" t="s">
        <v>274</v>
      </c>
      <c r="D154" s="184"/>
      <c r="E154" s="62" t="s">
        <v>391</v>
      </c>
      <c r="F154" s="33">
        <f>F166</f>
        <v>50000</v>
      </c>
      <c r="G154" s="107"/>
    </row>
    <row r="155" spans="1:7" ht="30.75" customHeight="1" hidden="1">
      <c r="A155" s="29" t="s">
        <v>219</v>
      </c>
      <c r="B155" s="29" t="s">
        <v>216</v>
      </c>
      <c r="C155" s="184" t="s">
        <v>273</v>
      </c>
      <c r="D155" s="184"/>
      <c r="E155" s="62" t="s">
        <v>392</v>
      </c>
      <c r="F155" s="33">
        <f>F157</f>
        <v>0</v>
      </c>
      <c r="G155" s="107"/>
    </row>
    <row r="156" spans="1:7" ht="43.5" customHeight="1" hidden="1">
      <c r="A156" s="23" t="s">
        <v>219</v>
      </c>
      <c r="B156" s="23" t="s">
        <v>216</v>
      </c>
      <c r="C156" s="186" t="s">
        <v>273</v>
      </c>
      <c r="D156" s="186" t="s">
        <v>102</v>
      </c>
      <c r="E156" s="63" t="s">
        <v>101</v>
      </c>
      <c r="F156" s="34">
        <f>F157</f>
        <v>0</v>
      </c>
      <c r="G156" s="107"/>
    </row>
    <row r="157" spans="1:8" s="24" customFormat="1" ht="21.75" customHeight="1" hidden="1">
      <c r="A157" s="23" t="s">
        <v>219</v>
      </c>
      <c r="B157" s="23" t="s">
        <v>216</v>
      </c>
      <c r="C157" s="186" t="s">
        <v>273</v>
      </c>
      <c r="D157" s="186" t="s">
        <v>91</v>
      </c>
      <c r="E157" s="99" t="s">
        <v>90</v>
      </c>
      <c r="F157" s="34">
        <v>0</v>
      </c>
      <c r="G157" s="235"/>
      <c r="H157" s="118"/>
    </row>
    <row r="158" spans="1:7" ht="25.5" customHeight="1" hidden="1">
      <c r="A158" s="29" t="s">
        <v>219</v>
      </c>
      <c r="B158" s="17" t="s">
        <v>216</v>
      </c>
      <c r="C158" s="184" t="s">
        <v>285</v>
      </c>
      <c r="D158" s="184"/>
      <c r="E158" s="62" t="s">
        <v>393</v>
      </c>
      <c r="F158" s="33">
        <f>F160</f>
        <v>0</v>
      </c>
      <c r="G158" s="107"/>
    </row>
    <row r="159" spans="1:7" ht="27" customHeight="1" hidden="1">
      <c r="A159" s="23" t="s">
        <v>219</v>
      </c>
      <c r="B159" s="21" t="s">
        <v>216</v>
      </c>
      <c r="C159" s="186" t="s">
        <v>285</v>
      </c>
      <c r="D159" s="186" t="s">
        <v>409</v>
      </c>
      <c r="E159" s="63" t="s">
        <v>101</v>
      </c>
      <c r="F159" s="34">
        <f>F160</f>
        <v>0</v>
      </c>
      <c r="G159" s="107"/>
    </row>
    <row r="160" spans="1:8" s="24" customFormat="1" ht="21.75" customHeight="1" hidden="1">
      <c r="A160" s="23" t="s">
        <v>219</v>
      </c>
      <c r="B160" s="21" t="s">
        <v>216</v>
      </c>
      <c r="C160" s="186" t="s">
        <v>285</v>
      </c>
      <c r="D160" s="186" t="s">
        <v>91</v>
      </c>
      <c r="E160" s="99" t="s">
        <v>90</v>
      </c>
      <c r="F160" s="34">
        <v>0</v>
      </c>
      <c r="G160" s="235"/>
      <c r="H160" s="118"/>
    </row>
    <row r="161" spans="1:7" ht="24.75" customHeight="1" hidden="1">
      <c r="A161" s="17" t="s">
        <v>219</v>
      </c>
      <c r="B161" s="17" t="s">
        <v>216</v>
      </c>
      <c r="C161" s="184" t="s">
        <v>284</v>
      </c>
      <c r="D161" s="184"/>
      <c r="E161" s="62" t="s">
        <v>200</v>
      </c>
      <c r="F161" s="33">
        <f>F166+F164+F163+F167</f>
        <v>100000</v>
      </c>
      <c r="G161" s="107"/>
    </row>
    <row r="162" spans="1:7" ht="27" customHeight="1" hidden="1">
      <c r="A162" s="21" t="s">
        <v>219</v>
      </c>
      <c r="B162" s="21" t="s">
        <v>216</v>
      </c>
      <c r="C162" s="186" t="s">
        <v>284</v>
      </c>
      <c r="D162" s="186" t="s">
        <v>115</v>
      </c>
      <c r="E162" s="139" t="s">
        <v>125</v>
      </c>
      <c r="F162" s="34">
        <f>F163+F164</f>
        <v>0</v>
      </c>
      <c r="G162" s="107"/>
    </row>
    <row r="163" spans="1:8" s="24" customFormat="1" ht="27" customHeight="1" hidden="1">
      <c r="A163" s="21" t="s">
        <v>219</v>
      </c>
      <c r="B163" s="21" t="s">
        <v>216</v>
      </c>
      <c r="C163" s="186" t="s">
        <v>284</v>
      </c>
      <c r="D163" s="186" t="s">
        <v>104</v>
      </c>
      <c r="E163" s="63" t="s">
        <v>105</v>
      </c>
      <c r="F163" s="34"/>
      <c r="G163" s="235"/>
      <c r="H163" s="118"/>
    </row>
    <row r="164" spans="1:7" ht="27" customHeight="1" hidden="1">
      <c r="A164" s="21" t="s">
        <v>219</v>
      </c>
      <c r="B164" s="21" t="s">
        <v>216</v>
      </c>
      <c r="C164" s="186" t="s">
        <v>284</v>
      </c>
      <c r="D164" s="186" t="s">
        <v>404</v>
      </c>
      <c r="E164" s="63" t="s">
        <v>380</v>
      </c>
      <c r="F164" s="34">
        <v>0</v>
      </c>
      <c r="G164" s="107"/>
    </row>
    <row r="165" spans="1:7" ht="27" customHeight="1" hidden="1">
      <c r="A165" s="21" t="s">
        <v>219</v>
      </c>
      <c r="B165" s="21" t="s">
        <v>216</v>
      </c>
      <c r="C165" s="186" t="s">
        <v>284</v>
      </c>
      <c r="D165" s="186" t="s">
        <v>102</v>
      </c>
      <c r="E165" s="63" t="s">
        <v>101</v>
      </c>
      <c r="F165" s="34">
        <f>F166+F167</f>
        <v>100000</v>
      </c>
      <c r="G165" s="107"/>
    </row>
    <row r="166" spans="1:7" ht="21.75" customHeight="1">
      <c r="A166" s="21" t="s">
        <v>219</v>
      </c>
      <c r="B166" s="21" t="s">
        <v>216</v>
      </c>
      <c r="C166" s="186" t="s">
        <v>284</v>
      </c>
      <c r="D166" s="186" t="s">
        <v>102</v>
      </c>
      <c r="E166" s="63" t="s">
        <v>101</v>
      </c>
      <c r="F166" s="34">
        <f>F167</f>
        <v>50000</v>
      </c>
      <c r="G166" s="107"/>
    </row>
    <row r="167" spans="1:7" ht="23.25" customHeight="1">
      <c r="A167" s="21" t="s">
        <v>219</v>
      </c>
      <c r="B167" s="21" t="s">
        <v>216</v>
      </c>
      <c r="C167" s="186" t="s">
        <v>284</v>
      </c>
      <c r="D167" s="186" t="s">
        <v>120</v>
      </c>
      <c r="E167" s="139" t="s">
        <v>126</v>
      </c>
      <c r="F167" s="34">
        <v>50000</v>
      </c>
      <c r="G167" s="107"/>
    </row>
    <row r="168" spans="1:7" ht="22.5" customHeight="1" hidden="1">
      <c r="A168" s="17" t="s">
        <v>219</v>
      </c>
      <c r="B168" s="17" t="s">
        <v>217</v>
      </c>
      <c r="C168" s="184"/>
      <c r="D168" s="184"/>
      <c r="E168" s="62" t="s">
        <v>394</v>
      </c>
      <c r="F168" s="33">
        <f>F169+F172+F176</f>
        <v>464083.15</v>
      </c>
      <c r="G168" s="107"/>
    </row>
    <row r="169" spans="1:7" ht="30.75" customHeight="1" hidden="1">
      <c r="A169" s="17" t="s">
        <v>219</v>
      </c>
      <c r="B169" s="17" t="s">
        <v>217</v>
      </c>
      <c r="C169" s="184" t="s">
        <v>260</v>
      </c>
      <c r="D169" s="184"/>
      <c r="E169" s="167" t="s">
        <v>598</v>
      </c>
      <c r="F169" s="33">
        <f>F170</f>
        <v>5000</v>
      </c>
      <c r="G169" s="107"/>
    </row>
    <row r="170" spans="1:7" ht="21.75" customHeight="1" hidden="1">
      <c r="A170" s="17" t="s">
        <v>271</v>
      </c>
      <c r="B170" s="17" t="s">
        <v>217</v>
      </c>
      <c r="C170" s="184" t="s">
        <v>258</v>
      </c>
      <c r="D170" s="184"/>
      <c r="E170" s="62" t="s">
        <v>272</v>
      </c>
      <c r="F170" s="33">
        <f>F171</f>
        <v>5000</v>
      </c>
      <c r="G170" s="107"/>
    </row>
    <row r="171" spans="1:7" ht="40.5" customHeight="1" hidden="1">
      <c r="A171" s="21" t="s">
        <v>219</v>
      </c>
      <c r="B171" s="21" t="s">
        <v>217</v>
      </c>
      <c r="C171" s="186" t="s">
        <v>257</v>
      </c>
      <c r="D171" s="186" t="s">
        <v>115</v>
      </c>
      <c r="E171" s="139" t="s">
        <v>125</v>
      </c>
      <c r="F171" s="34">
        <v>5000</v>
      </c>
      <c r="G171" s="107"/>
    </row>
    <row r="172" spans="1:7" ht="25.5" hidden="1">
      <c r="A172" s="17" t="s">
        <v>219</v>
      </c>
      <c r="B172" s="17" t="s">
        <v>217</v>
      </c>
      <c r="C172" s="184" t="s">
        <v>268</v>
      </c>
      <c r="D172" s="184"/>
      <c r="E172" s="123" t="s">
        <v>597</v>
      </c>
      <c r="F172" s="33">
        <f>F173</f>
        <v>50000</v>
      </c>
      <c r="G172" s="107"/>
    </row>
    <row r="173" spans="1:7" ht="15.75" hidden="1">
      <c r="A173" s="17" t="s">
        <v>219</v>
      </c>
      <c r="B173" s="17" t="s">
        <v>217</v>
      </c>
      <c r="C173" s="184" t="s">
        <v>269</v>
      </c>
      <c r="D173" s="184"/>
      <c r="E173" s="123" t="s">
        <v>270</v>
      </c>
      <c r="F173" s="33">
        <f>F174</f>
        <v>50000</v>
      </c>
      <c r="G173" s="107"/>
    </row>
    <row r="174" spans="1:7" ht="27.75" customHeight="1" hidden="1">
      <c r="A174" s="17" t="s">
        <v>219</v>
      </c>
      <c r="B174" s="17" t="s">
        <v>217</v>
      </c>
      <c r="C174" s="184" t="s">
        <v>486</v>
      </c>
      <c r="D174" s="184"/>
      <c r="E174" s="62" t="s">
        <v>395</v>
      </c>
      <c r="F174" s="33">
        <f>F175</f>
        <v>50000</v>
      </c>
      <c r="G174" s="107"/>
    </row>
    <row r="175" spans="1:7" ht="22.5" customHeight="1" hidden="1">
      <c r="A175" s="21" t="s">
        <v>219</v>
      </c>
      <c r="B175" s="21" t="s">
        <v>217</v>
      </c>
      <c r="C175" s="186" t="s">
        <v>486</v>
      </c>
      <c r="D175" s="186" t="s">
        <v>115</v>
      </c>
      <c r="E175" s="139" t="s">
        <v>125</v>
      </c>
      <c r="F175" s="34">
        <v>50000</v>
      </c>
      <c r="G175" s="107"/>
    </row>
    <row r="176" spans="1:7" ht="22.5" customHeight="1" hidden="1">
      <c r="A176" s="17" t="s">
        <v>219</v>
      </c>
      <c r="B176" s="17" t="s">
        <v>217</v>
      </c>
      <c r="C176" s="184" t="s">
        <v>250</v>
      </c>
      <c r="D176" s="184"/>
      <c r="E176" s="62" t="s">
        <v>375</v>
      </c>
      <c r="F176" s="33">
        <f>F177</f>
        <v>409083.15</v>
      </c>
      <c r="G176" s="107"/>
    </row>
    <row r="177" spans="1:7" ht="18.75" customHeight="1" hidden="1">
      <c r="A177" s="17" t="s">
        <v>219</v>
      </c>
      <c r="B177" s="17" t="s">
        <v>217</v>
      </c>
      <c r="C177" s="184" t="s">
        <v>275</v>
      </c>
      <c r="D177" s="184"/>
      <c r="E177" s="62" t="s">
        <v>200</v>
      </c>
      <c r="F177" s="33">
        <f>F178</f>
        <v>409083.15</v>
      </c>
      <c r="G177" s="107"/>
    </row>
    <row r="178" spans="1:7" ht="29.25" customHeight="1" hidden="1">
      <c r="A178" s="17" t="s">
        <v>219</v>
      </c>
      <c r="B178" s="17" t="s">
        <v>217</v>
      </c>
      <c r="C178" s="184" t="s">
        <v>291</v>
      </c>
      <c r="D178" s="184"/>
      <c r="E178" s="62" t="s">
        <v>394</v>
      </c>
      <c r="F178" s="33">
        <f>F179+F181+F183+F199+F202</f>
        <v>409083.15</v>
      </c>
      <c r="G178" s="107"/>
    </row>
    <row r="179" spans="1:7" ht="29.25" customHeight="1" hidden="1">
      <c r="A179" s="17" t="s">
        <v>219</v>
      </c>
      <c r="B179" s="17" t="s">
        <v>217</v>
      </c>
      <c r="C179" s="184" t="s">
        <v>289</v>
      </c>
      <c r="D179" s="184"/>
      <c r="E179" s="62" t="s">
        <v>396</v>
      </c>
      <c r="F179" s="33">
        <f>F180</f>
        <v>103000</v>
      </c>
      <c r="G179" s="107"/>
    </row>
    <row r="180" spans="1:7" ht="39.75" customHeight="1" hidden="1">
      <c r="A180" s="51" t="s">
        <v>219</v>
      </c>
      <c r="B180" s="51" t="s">
        <v>217</v>
      </c>
      <c r="C180" s="192" t="s">
        <v>289</v>
      </c>
      <c r="D180" s="192" t="s">
        <v>115</v>
      </c>
      <c r="E180" s="139" t="s">
        <v>125</v>
      </c>
      <c r="F180" s="34">
        <v>103000</v>
      </c>
      <c r="G180" s="107"/>
    </row>
    <row r="181" spans="1:7" ht="27.75" customHeight="1" hidden="1">
      <c r="A181" s="17" t="s">
        <v>219</v>
      </c>
      <c r="B181" s="17" t="s">
        <v>217</v>
      </c>
      <c r="C181" s="184" t="s">
        <v>290</v>
      </c>
      <c r="D181" s="184"/>
      <c r="E181" s="62" t="s">
        <v>397</v>
      </c>
      <c r="F181" s="33">
        <f>F182</f>
        <v>0</v>
      </c>
      <c r="G181" s="107"/>
    </row>
    <row r="182" spans="1:7" ht="31.5" customHeight="1" hidden="1">
      <c r="A182" s="21" t="s">
        <v>219</v>
      </c>
      <c r="B182" s="21" t="s">
        <v>217</v>
      </c>
      <c r="C182" s="186" t="s">
        <v>290</v>
      </c>
      <c r="D182" s="186" t="s">
        <v>115</v>
      </c>
      <c r="E182" s="139" t="s">
        <v>125</v>
      </c>
      <c r="F182" s="34">
        <v>0</v>
      </c>
      <c r="G182" s="107"/>
    </row>
    <row r="183" spans="1:7" ht="31.5" customHeight="1" hidden="1">
      <c r="A183" s="17" t="s">
        <v>219</v>
      </c>
      <c r="B183" s="17" t="s">
        <v>217</v>
      </c>
      <c r="C183" s="184" t="s">
        <v>288</v>
      </c>
      <c r="D183" s="184"/>
      <c r="E183" s="62" t="s">
        <v>202</v>
      </c>
      <c r="F183" s="33">
        <f>F184</f>
        <v>5000</v>
      </c>
      <c r="G183" s="107"/>
    </row>
    <row r="184" spans="1:7" ht="29.25" customHeight="1" hidden="1">
      <c r="A184" s="21" t="s">
        <v>219</v>
      </c>
      <c r="B184" s="21" t="s">
        <v>217</v>
      </c>
      <c r="C184" s="186" t="s">
        <v>288</v>
      </c>
      <c r="D184" s="186" t="s">
        <v>115</v>
      </c>
      <c r="E184" s="139" t="s">
        <v>125</v>
      </c>
      <c r="F184" s="34">
        <v>5000</v>
      </c>
      <c r="G184" s="107"/>
    </row>
    <row r="185" spans="1:7" ht="21.75" customHeight="1">
      <c r="A185" s="17" t="s">
        <v>219</v>
      </c>
      <c r="B185" s="17" t="s">
        <v>217</v>
      </c>
      <c r="C185" s="184"/>
      <c r="D185" s="184"/>
      <c r="E185" s="62" t="s">
        <v>394</v>
      </c>
      <c r="F185" s="33">
        <f>F186+F189+F193</f>
        <v>577083.15</v>
      </c>
      <c r="G185" s="107"/>
    </row>
    <row r="186" spans="1:7" ht="29.25" customHeight="1">
      <c r="A186" s="17" t="s">
        <v>219</v>
      </c>
      <c r="B186" s="17" t="s">
        <v>217</v>
      </c>
      <c r="C186" s="184" t="s">
        <v>260</v>
      </c>
      <c r="D186" s="184"/>
      <c r="E186" s="167" t="s">
        <v>598</v>
      </c>
      <c r="F186" s="33">
        <f>F187</f>
        <v>5000</v>
      </c>
      <c r="G186" s="107"/>
    </row>
    <row r="187" spans="1:7" ht="29.25" customHeight="1">
      <c r="A187" s="17" t="s">
        <v>271</v>
      </c>
      <c r="B187" s="17" t="s">
        <v>217</v>
      </c>
      <c r="C187" s="184" t="s">
        <v>258</v>
      </c>
      <c r="D187" s="184"/>
      <c r="E187" s="62" t="s">
        <v>272</v>
      </c>
      <c r="F187" s="33">
        <f>F188</f>
        <v>5000</v>
      </c>
      <c r="G187" s="107"/>
    </row>
    <row r="188" spans="1:7" ht="29.25" customHeight="1">
      <c r="A188" s="21" t="s">
        <v>219</v>
      </c>
      <c r="B188" s="21" t="s">
        <v>217</v>
      </c>
      <c r="C188" s="186" t="s">
        <v>257</v>
      </c>
      <c r="D188" s="186" t="s">
        <v>115</v>
      </c>
      <c r="E188" s="139" t="s">
        <v>125</v>
      </c>
      <c r="F188" s="34">
        <v>5000</v>
      </c>
      <c r="G188" s="107"/>
    </row>
    <row r="189" spans="1:7" ht="29.25" customHeight="1">
      <c r="A189" s="17" t="s">
        <v>219</v>
      </c>
      <c r="B189" s="17" t="s">
        <v>217</v>
      </c>
      <c r="C189" s="184" t="s">
        <v>268</v>
      </c>
      <c r="D189" s="184"/>
      <c r="E189" s="123" t="s">
        <v>597</v>
      </c>
      <c r="F189" s="33">
        <f>F190</f>
        <v>50000</v>
      </c>
      <c r="G189" s="107"/>
    </row>
    <row r="190" spans="1:7" ht="29.25" customHeight="1">
      <c r="A190" s="17" t="s">
        <v>219</v>
      </c>
      <c r="B190" s="17" t="s">
        <v>217</v>
      </c>
      <c r="C190" s="184" t="s">
        <v>269</v>
      </c>
      <c r="D190" s="184"/>
      <c r="E190" s="123" t="s">
        <v>270</v>
      </c>
      <c r="F190" s="33">
        <f>F191</f>
        <v>50000</v>
      </c>
      <c r="G190" s="107"/>
    </row>
    <row r="191" spans="1:7" ht="29.25" customHeight="1">
      <c r="A191" s="17" t="s">
        <v>219</v>
      </c>
      <c r="B191" s="17" t="s">
        <v>217</v>
      </c>
      <c r="C191" s="184" t="s">
        <v>486</v>
      </c>
      <c r="D191" s="184"/>
      <c r="E191" s="62" t="s">
        <v>395</v>
      </c>
      <c r="F191" s="33">
        <f>F192</f>
        <v>50000</v>
      </c>
      <c r="G191" s="107"/>
    </row>
    <row r="192" spans="1:7" ht="29.25" customHeight="1">
      <c r="A192" s="21" t="s">
        <v>219</v>
      </c>
      <c r="B192" s="21" t="s">
        <v>217</v>
      </c>
      <c r="C192" s="186" t="s">
        <v>486</v>
      </c>
      <c r="D192" s="186" t="s">
        <v>115</v>
      </c>
      <c r="E192" s="139" t="s">
        <v>125</v>
      </c>
      <c r="F192" s="34">
        <v>50000</v>
      </c>
      <c r="G192" s="107"/>
    </row>
    <row r="193" spans="1:7" ht="29.25" customHeight="1">
      <c r="A193" s="17" t="s">
        <v>219</v>
      </c>
      <c r="B193" s="17" t="s">
        <v>217</v>
      </c>
      <c r="C193" s="184" t="s">
        <v>250</v>
      </c>
      <c r="D193" s="184"/>
      <c r="E193" s="62" t="s">
        <v>375</v>
      </c>
      <c r="F193" s="33">
        <f>F194</f>
        <v>522083.15</v>
      </c>
      <c r="G193" s="107"/>
    </row>
    <row r="194" spans="1:7" ht="29.25" customHeight="1">
      <c r="A194" s="17" t="s">
        <v>219</v>
      </c>
      <c r="B194" s="17" t="s">
        <v>217</v>
      </c>
      <c r="C194" s="184" t="s">
        <v>275</v>
      </c>
      <c r="D194" s="184"/>
      <c r="E194" s="62" t="s">
        <v>200</v>
      </c>
      <c r="F194" s="33">
        <f>F195</f>
        <v>522083.15</v>
      </c>
      <c r="G194" s="107"/>
    </row>
    <row r="195" spans="1:7" ht="29.25" customHeight="1">
      <c r="A195" s="17" t="s">
        <v>219</v>
      </c>
      <c r="B195" s="17" t="s">
        <v>217</v>
      </c>
      <c r="C195" s="184" t="s">
        <v>291</v>
      </c>
      <c r="D195" s="184"/>
      <c r="E195" s="62" t="s">
        <v>394</v>
      </c>
      <c r="F195" s="33">
        <f>F196+F198+F201+F203</f>
        <v>522083.15</v>
      </c>
      <c r="G195" s="107"/>
    </row>
    <row r="196" spans="1:7" ht="29.25" customHeight="1">
      <c r="A196" s="17" t="s">
        <v>219</v>
      </c>
      <c r="B196" s="17" t="s">
        <v>217</v>
      </c>
      <c r="C196" s="184" t="s">
        <v>289</v>
      </c>
      <c r="D196" s="184"/>
      <c r="E196" s="62" t="s">
        <v>396</v>
      </c>
      <c r="F196" s="33">
        <f>F197</f>
        <v>191000</v>
      </c>
      <c r="G196" s="107"/>
    </row>
    <row r="197" spans="1:7" ht="29.25" customHeight="1">
      <c r="A197" s="51" t="s">
        <v>219</v>
      </c>
      <c r="B197" s="51" t="s">
        <v>217</v>
      </c>
      <c r="C197" s="192" t="s">
        <v>289</v>
      </c>
      <c r="D197" s="192" t="s">
        <v>115</v>
      </c>
      <c r="E197" s="139" t="s">
        <v>125</v>
      </c>
      <c r="F197" s="34">
        <v>191000</v>
      </c>
      <c r="G197" s="107"/>
    </row>
    <row r="198" spans="1:7" ht="29.25" customHeight="1">
      <c r="A198" s="17" t="s">
        <v>219</v>
      </c>
      <c r="B198" s="17" t="s">
        <v>217</v>
      </c>
      <c r="C198" s="184" t="s">
        <v>288</v>
      </c>
      <c r="D198" s="184"/>
      <c r="E198" s="62" t="s">
        <v>202</v>
      </c>
      <c r="F198" s="33">
        <f>F199</f>
        <v>1000</v>
      </c>
      <c r="G198" s="107"/>
    </row>
    <row r="199" spans="1:9" ht="19.5" customHeight="1">
      <c r="A199" s="21" t="s">
        <v>219</v>
      </c>
      <c r="B199" s="21" t="s">
        <v>217</v>
      </c>
      <c r="C199" s="186" t="s">
        <v>288</v>
      </c>
      <c r="D199" s="186" t="s">
        <v>115</v>
      </c>
      <c r="E199" s="139" t="s">
        <v>125</v>
      </c>
      <c r="F199" s="34">
        <v>1000</v>
      </c>
      <c r="G199" s="107"/>
      <c r="H199" s="101"/>
      <c r="I199" s="46"/>
    </row>
    <row r="200" spans="1:9" ht="19.5" customHeight="1">
      <c r="A200" s="17" t="s">
        <v>219</v>
      </c>
      <c r="B200" s="17" t="s">
        <v>217</v>
      </c>
      <c r="C200" s="184" t="s">
        <v>287</v>
      </c>
      <c r="D200" s="184"/>
      <c r="E200" s="62" t="s">
        <v>203</v>
      </c>
      <c r="F200" s="33">
        <f>F201</f>
        <v>30000</v>
      </c>
      <c r="G200" s="107"/>
      <c r="H200" s="101"/>
      <c r="I200" s="46"/>
    </row>
    <row r="201" spans="1:7" ht="33" customHeight="1">
      <c r="A201" s="21" t="s">
        <v>219</v>
      </c>
      <c r="B201" s="21" t="s">
        <v>217</v>
      </c>
      <c r="C201" s="186" t="s">
        <v>287</v>
      </c>
      <c r="D201" s="186" t="s">
        <v>115</v>
      </c>
      <c r="E201" s="139" t="s">
        <v>125</v>
      </c>
      <c r="F201" s="34">
        <v>30000</v>
      </c>
      <c r="G201" s="107"/>
    </row>
    <row r="202" spans="1:7" ht="25.5">
      <c r="A202" s="17" t="s">
        <v>219</v>
      </c>
      <c r="B202" s="17" t="s">
        <v>217</v>
      </c>
      <c r="C202" s="184" t="s">
        <v>286</v>
      </c>
      <c r="D202" s="184"/>
      <c r="E202" s="62" t="s">
        <v>204</v>
      </c>
      <c r="F202" s="33">
        <f>SUM(F203:F203)</f>
        <v>300083.15</v>
      </c>
      <c r="G202" s="107"/>
    </row>
    <row r="203" spans="1:7" ht="25.5">
      <c r="A203" s="21" t="s">
        <v>219</v>
      </c>
      <c r="B203" s="21" t="s">
        <v>217</v>
      </c>
      <c r="C203" s="186" t="s">
        <v>286</v>
      </c>
      <c r="D203" s="186" t="s">
        <v>115</v>
      </c>
      <c r="E203" s="139" t="s">
        <v>125</v>
      </c>
      <c r="F203" s="34">
        <v>300083.15</v>
      </c>
      <c r="G203" s="107"/>
    </row>
    <row r="204" spans="1:7" ht="21" customHeight="1">
      <c r="A204" s="68" t="s">
        <v>220</v>
      </c>
      <c r="B204" s="68"/>
      <c r="C204" s="185"/>
      <c r="D204" s="185"/>
      <c r="E204" s="69" t="s">
        <v>205</v>
      </c>
      <c r="F204" s="70">
        <f>F205</f>
        <v>20000</v>
      </c>
      <c r="G204" s="107"/>
    </row>
    <row r="205" spans="1:7" ht="24" customHeight="1">
      <c r="A205" s="17" t="s">
        <v>220</v>
      </c>
      <c r="B205" s="17" t="s">
        <v>220</v>
      </c>
      <c r="C205" s="184"/>
      <c r="D205" s="184"/>
      <c r="E205" s="62" t="s">
        <v>206</v>
      </c>
      <c r="F205" s="33">
        <f>F206+F210</f>
        <v>20000</v>
      </c>
      <c r="G205" s="107"/>
    </row>
    <row r="206" spans="1:7" ht="24" customHeight="1">
      <c r="A206" s="17" t="s">
        <v>220</v>
      </c>
      <c r="B206" s="17" t="s">
        <v>220</v>
      </c>
      <c r="C206" s="184" t="s">
        <v>254</v>
      </c>
      <c r="D206" s="184"/>
      <c r="E206" s="123" t="s">
        <v>596</v>
      </c>
      <c r="F206" s="33">
        <f>F207</f>
        <v>15000</v>
      </c>
      <c r="G206" s="107"/>
    </row>
    <row r="207" spans="1:7" ht="33.75" customHeight="1">
      <c r="A207" s="17" t="s">
        <v>220</v>
      </c>
      <c r="B207" s="17" t="s">
        <v>220</v>
      </c>
      <c r="C207" s="184" t="s">
        <v>255</v>
      </c>
      <c r="D207" s="184"/>
      <c r="E207" s="123" t="s">
        <v>256</v>
      </c>
      <c r="F207" s="33">
        <f>F208</f>
        <v>15000</v>
      </c>
      <c r="G207" s="107"/>
    </row>
    <row r="208" spans="1:7" ht="18.75" customHeight="1">
      <c r="A208" s="17" t="s">
        <v>220</v>
      </c>
      <c r="B208" s="17" t="s">
        <v>220</v>
      </c>
      <c r="C208" s="184" t="s">
        <v>253</v>
      </c>
      <c r="D208" s="184"/>
      <c r="E208" s="62" t="s">
        <v>193</v>
      </c>
      <c r="F208" s="33">
        <f>F209</f>
        <v>15000</v>
      </c>
      <c r="G208" s="107"/>
    </row>
    <row r="209" spans="1:7" ht="28.5" customHeight="1">
      <c r="A209" s="21" t="s">
        <v>220</v>
      </c>
      <c r="B209" s="21" t="s">
        <v>220</v>
      </c>
      <c r="C209" s="186" t="s">
        <v>253</v>
      </c>
      <c r="D209" s="186" t="s">
        <v>115</v>
      </c>
      <c r="E209" s="139" t="s">
        <v>125</v>
      </c>
      <c r="F209" s="34">
        <v>15000</v>
      </c>
      <c r="G209" s="107"/>
    </row>
    <row r="210" spans="1:7" ht="30.75" customHeight="1">
      <c r="A210" s="17" t="s">
        <v>220</v>
      </c>
      <c r="B210" s="17" t="s">
        <v>220</v>
      </c>
      <c r="C210" s="184" t="s">
        <v>260</v>
      </c>
      <c r="D210" s="184"/>
      <c r="E210" s="167" t="s">
        <v>603</v>
      </c>
      <c r="F210" s="33">
        <f>F211</f>
        <v>5000</v>
      </c>
      <c r="G210" s="107"/>
    </row>
    <row r="211" spans="1:7" ht="30.75" customHeight="1">
      <c r="A211" s="17" t="s">
        <v>220</v>
      </c>
      <c r="B211" s="17" t="s">
        <v>220</v>
      </c>
      <c r="C211" s="184" t="s">
        <v>258</v>
      </c>
      <c r="D211" s="184"/>
      <c r="E211" s="62" t="s">
        <v>259</v>
      </c>
      <c r="F211" s="33">
        <f>F212</f>
        <v>5000</v>
      </c>
      <c r="G211" s="107"/>
    </row>
    <row r="212" spans="1:7" ht="33" customHeight="1">
      <c r="A212" s="17" t="s">
        <v>220</v>
      </c>
      <c r="B212" s="17" t="s">
        <v>220</v>
      </c>
      <c r="C212" s="184" t="s">
        <v>257</v>
      </c>
      <c r="D212" s="184"/>
      <c r="E212" s="62" t="s">
        <v>382</v>
      </c>
      <c r="F212" s="33">
        <f>F213</f>
        <v>5000</v>
      </c>
      <c r="G212" s="107"/>
    </row>
    <row r="213" spans="1:7" ht="30" customHeight="1">
      <c r="A213" s="21" t="s">
        <v>220</v>
      </c>
      <c r="B213" s="21" t="s">
        <v>220</v>
      </c>
      <c r="C213" s="186" t="s">
        <v>257</v>
      </c>
      <c r="D213" s="186" t="s">
        <v>115</v>
      </c>
      <c r="E213" s="139" t="s">
        <v>125</v>
      </c>
      <c r="F213" s="34">
        <v>5000</v>
      </c>
      <c r="G213" s="107"/>
    </row>
    <row r="214" spans="1:7" ht="19.5" customHeight="1">
      <c r="A214" s="68" t="s">
        <v>221</v>
      </c>
      <c r="B214" s="68"/>
      <c r="C214" s="185"/>
      <c r="D214" s="185"/>
      <c r="E214" s="69" t="s">
        <v>207</v>
      </c>
      <c r="F214" s="70">
        <f>F215+F222</f>
        <v>2366574.54</v>
      </c>
      <c r="G214" s="107"/>
    </row>
    <row r="215" spans="1:7" ht="19.5" customHeight="1">
      <c r="A215" s="17" t="s">
        <v>221</v>
      </c>
      <c r="B215" s="17" t="s">
        <v>214</v>
      </c>
      <c r="C215" s="184"/>
      <c r="D215" s="184"/>
      <c r="E215" s="62" t="s">
        <v>208</v>
      </c>
      <c r="F215" s="33">
        <f>F216</f>
        <v>1004074.54</v>
      </c>
      <c r="G215" s="107"/>
    </row>
    <row r="216" spans="1:7" ht="18.75" customHeight="1">
      <c r="A216" s="17" t="s">
        <v>221</v>
      </c>
      <c r="B216" s="17" t="s">
        <v>214</v>
      </c>
      <c r="C216" s="184" t="s">
        <v>250</v>
      </c>
      <c r="D216" s="184"/>
      <c r="E216" s="62" t="s">
        <v>375</v>
      </c>
      <c r="F216" s="33">
        <f>F217</f>
        <v>1004074.54</v>
      </c>
      <c r="G216" s="107"/>
    </row>
    <row r="217" spans="1:7" ht="37.5" customHeight="1">
      <c r="A217" s="17" t="s">
        <v>221</v>
      </c>
      <c r="B217" s="17" t="s">
        <v>214</v>
      </c>
      <c r="C217" s="184" t="s">
        <v>249</v>
      </c>
      <c r="D217" s="184"/>
      <c r="E217" s="62" t="s">
        <v>378</v>
      </c>
      <c r="F217" s="33">
        <f>F218</f>
        <v>1004074.54</v>
      </c>
      <c r="G217" s="107"/>
    </row>
    <row r="218" spans="1:7" ht="31.5" customHeight="1">
      <c r="A218" s="17" t="s">
        <v>221</v>
      </c>
      <c r="B218" s="17" t="s">
        <v>214</v>
      </c>
      <c r="C218" s="184" t="s">
        <v>251</v>
      </c>
      <c r="D218" s="184"/>
      <c r="E218" s="62" t="s">
        <v>398</v>
      </c>
      <c r="F218" s="33">
        <f>SUM(F219:F221)</f>
        <v>1004074.54</v>
      </c>
      <c r="G218" s="107"/>
    </row>
    <row r="219" spans="1:7" ht="21.75" customHeight="1">
      <c r="A219" s="21" t="s">
        <v>221</v>
      </c>
      <c r="B219" s="21" t="s">
        <v>214</v>
      </c>
      <c r="C219" s="186" t="s">
        <v>251</v>
      </c>
      <c r="D219" s="186" t="s">
        <v>124</v>
      </c>
      <c r="E219" s="63" t="s">
        <v>131</v>
      </c>
      <c r="F219" s="34">
        <v>918800</v>
      </c>
      <c r="G219" s="107"/>
    </row>
    <row r="220" spans="1:7" ht="30.75" customHeight="1">
      <c r="A220" s="21" t="s">
        <v>221</v>
      </c>
      <c r="B220" s="21" t="s">
        <v>214</v>
      </c>
      <c r="C220" s="186" t="s">
        <v>251</v>
      </c>
      <c r="D220" s="186" t="s">
        <v>115</v>
      </c>
      <c r="E220" s="139" t="s">
        <v>125</v>
      </c>
      <c r="F220" s="34">
        <v>35274.54</v>
      </c>
      <c r="G220" s="107"/>
    </row>
    <row r="221" spans="1:7" ht="19.5" customHeight="1">
      <c r="A221" s="21" t="s">
        <v>221</v>
      </c>
      <c r="B221" s="21" t="s">
        <v>214</v>
      </c>
      <c r="C221" s="186" t="s">
        <v>251</v>
      </c>
      <c r="D221" s="186" t="s">
        <v>120</v>
      </c>
      <c r="E221" s="63" t="s">
        <v>126</v>
      </c>
      <c r="F221" s="34">
        <v>50000</v>
      </c>
      <c r="G221" s="107"/>
    </row>
    <row r="222" spans="1:7" ht="20.25" customHeight="1">
      <c r="A222" s="17" t="s">
        <v>221</v>
      </c>
      <c r="B222" s="17" t="s">
        <v>218</v>
      </c>
      <c r="C222" s="184"/>
      <c r="D222" s="184"/>
      <c r="E222" s="62" t="s">
        <v>209</v>
      </c>
      <c r="F222" s="33">
        <f>F223</f>
        <v>1362500</v>
      </c>
      <c r="G222" s="107"/>
    </row>
    <row r="223" spans="1:7" ht="33.75" customHeight="1">
      <c r="A223" s="17" t="s">
        <v>221</v>
      </c>
      <c r="B223" s="17" t="s">
        <v>218</v>
      </c>
      <c r="C223" s="184" t="s">
        <v>250</v>
      </c>
      <c r="D223" s="184"/>
      <c r="E223" s="62" t="s">
        <v>375</v>
      </c>
      <c r="F223" s="33">
        <f>F224</f>
        <v>1362500</v>
      </c>
      <c r="G223" s="107"/>
    </row>
    <row r="224" spans="1:7" ht="41.25" customHeight="1">
      <c r="A224" s="17" t="s">
        <v>221</v>
      </c>
      <c r="B224" s="17" t="s">
        <v>218</v>
      </c>
      <c r="C224" s="184" t="s">
        <v>249</v>
      </c>
      <c r="D224" s="184"/>
      <c r="E224" s="62" t="s">
        <v>378</v>
      </c>
      <c r="F224" s="33">
        <f>F225</f>
        <v>1362500</v>
      </c>
      <c r="G224" s="107"/>
    </row>
    <row r="225" spans="1:7" ht="59.25" customHeight="1">
      <c r="A225" s="17" t="s">
        <v>221</v>
      </c>
      <c r="B225" s="17" t="s">
        <v>218</v>
      </c>
      <c r="C225" s="184" t="s">
        <v>247</v>
      </c>
      <c r="D225" s="184"/>
      <c r="E225" s="62" t="s">
        <v>246</v>
      </c>
      <c r="F225" s="33">
        <f>SUM(F226:F227)</f>
        <v>1362500</v>
      </c>
      <c r="G225" s="107"/>
    </row>
    <row r="226" spans="1:7" ht="29.25" customHeight="1">
      <c r="A226" s="21" t="s">
        <v>221</v>
      </c>
      <c r="B226" s="21" t="s">
        <v>218</v>
      </c>
      <c r="C226" s="186" t="s">
        <v>247</v>
      </c>
      <c r="D226" s="186" t="s">
        <v>118</v>
      </c>
      <c r="E226" s="139" t="s">
        <v>122</v>
      </c>
      <c r="F226" s="34">
        <v>1312500</v>
      </c>
      <c r="G226" s="107"/>
    </row>
    <row r="227" spans="1:7" ht="24.75" customHeight="1">
      <c r="A227" s="23" t="s">
        <v>221</v>
      </c>
      <c r="B227" s="23" t="s">
        <v>218</v>
      </c>
      <c r="C227" s="186" t="s">
        <v>247</v>
      </c>
      <c r="D227" s="186" t="s">
        <v>120</v>
      </c>
      <c r="E227" s="139" t="s">
        <v>126</v>
      </c>
      <c r="F227" s="34">
        <v>50000</v>
      </c>
      <c r="G227" s="107"/>
    </row>
    <row r="228" spans="1:7" ht="44.25" customHeight="1" hidden="1">
      <c r="A228" s="68">
        <v>10</v>
      </c>
      <c r="B228" s="68"/>
      <c r="C228" s="185"/>
      <c r="D228" s="185"/>
      <c r="E228" s="69" t="s">
        <v>400</v>
      </c>
      <c r="F228" s="70">
        <f>F229+F235+F249</f>
        <v>402352</v>
      </c>
      <c r="G228" s="107"/>
    </row>
    <row r="229" spans="1:7" ht="28.5" customHeight="1" hidden="1">
      <c r="A229" s="17">
        <v>10</v>
      </c>
      <c r="B229" s="17" t="s">
        <v>214</v>
      </c>
      <c r="C229" s="184"/>
      <c r="D229" s="184"/>
      <c r="E229" s="62" t="s">
        <v>210</v>
      </c>
      <c r="F229" s="33">
        <f aca="true" t="shared" si="0" ref="F229:F239">F230</f>
        <v>372352</v>
      </c>
      <c r="G229" s="107"/>
    </row>
    <row r="230" spans="1:8" s="25" customFormat="1" ht="24.75" customHeight="1">
      <c r="A230" s="17">
        <v>10</v>
      </c>
      <c r="B230" s="17" t="s">
        <v>214</v>
      </c>
      <c r="C230" s="184" t="s">
        <v>240</v>
      </c>
      <c r="D230" s="184"/>
      <c r="E230" s="123" t="s">
        <v>595</v>
      </c>
      <c r="F230" s="33">
        <f t="shared" si="0"/>
        <v>372352</v>
      </c>
      <c r="G230" s="107"/>
      <c r="H230" s="119"/>
    </row>
    <row r="231" spans="1:8" s="25" customFormat="1" ht="28.5" customHeight="1">
      <c r="A231" s="17" t="s">
        <v>407</v>
      </c>
      <c r="B231" s="17" t="s">
        <v>214</v>
      </c>
      <c r="C231" s="184" t="s">
        <v>244</v>
      </c>
      <c r="D231" s="184"/>
      <c r="E231" s="123" t="s">
        <v>245</v>
      </c>
      <c r="F231" s="56">
        <f t="shared" si="0"/>
        <v>372352</v>
      </c>
      <c r="G231" s="107"/>
      <c r="H231" s="119"/>
    </row>
    <row r="232" spans="1:8" ht="34.5" customHeight="1">
      <c r="A232" s="17" t="s">
        <v>407</v>
      </c>
      <c r="B232" s="17" t="s">
        <v>214</v>
      </c>
      <c r="C232" s="184" t="s">
        <v>242</v>
      </c>
      <c r="D232" s="184"/>
      <c r="E232" s="62" t="s">
        <v>211</v>
      </c>
      <c r="F232" s="33">
        <f t="shared" si="0"/>
        <v>372352</v>
      </c>
      <c r="G232" s="107"/>
      <c r="H232" s="121"/>
    </row>
    <row r="233" spans="1:7" ht="28.5" customHeight="1" hidden="1">
      <c r="A233" s="17">
        <v>10</v>
      </c>
      <c r="B233" s="17" t="s">
        <v>214</v>
      </c>
      <c r="C233" s="184" t="s">
        <v>243</v>
      </c>
      <c r="D233" s="184"/>
      <c r="E233" s="62" t="s">
        <v>234</v>
      </c>
      <c r="F233" s="33">
        <f t="shared" si="0"/>
        <v>372352</v>
      </c>
      <c r="G233" s="107"/>
    </row>
    <row r="234" spans="1:7" ht="28.5" customHeight="1" hidden="1">
      <c r="A234" s="21" t="s">
        <v>407</v>
      </c>
      <c r="B234" s="21" t="s">
        <v>214</v>
      </c>
      <c r="C234" s="186" t="s">
        <v>243</v>
      </c>
      <c r="D234" s="186" t="s">
        <v>123</v>
      </c>
      <c r="E234" s="63" t="s">
        <v>129</v>
      </c>
      <c r="F234" s="34">
        <v>372352</v>
      </c>
      <c r="G234" s="107"/>
    </row>
    <row r="235" spans="1:7" ht="20.25" customHeight="1" hidden="1">
      <c r="A235" s="17">
        <v>10</v>
      </c>
      <c r="B235" s="17" t="s">
        <v>217</v>
      </c>
      <c r="C235" s="184"/>
      <c r="D235" s="184"/>
      <c r="E235" s="62" t="s">
        <v>419</v>
      </c>
      <c r="F235" s="33">
        <f t="shared" si="0"/>
        <v>20000</v>
      </c>
      <c r="G235" s="107"/>
    </row>
    <row r="236" spans="1:8" s="25" customFormat="1" ht="27.75" customHeight="1" hidden="1">
      <c r="A236" s="17">
        <v>10</v>
      </c>
      <c r="B236" s="17" t="s">
        <v>217</v>
      </c>
      <c r="C236" s="184" t="s">
        <v>240</v>
      </c>
      <c r="D236" s="184"/>
      <c r="E236" s="123" t="s">
        <v>144</v>
      </c>
      <c r="F236" s="33">
        <f t="shared" si="0"/>
        <v>20000</v>
      </c>
      <c r="G236" s="107"/>
      <c r="H236" s="119"/>
    </row>
    <row r="237" spans="1:8" s="25" customFormat="1" ht="27.75" customHeight="1" hidden="1">
      <c r="A237" s="17" t="s">
        <v>407</v>
      </c>
      <c r="B237" s="17" t="s">
        <v>217</v>
      </c>
      <c r="C237" s="184" t="s">
        <v>244</v>
      </c>
      <c r="D237" s="184"/>
      <c r="E237" s="123" t="s">
        <v>245</v>
      </c>
      <c r="F237" s="56">
        <f t="shared" si="0"/>
        <v>20000</v>
      </c>
      <c r="G237" s="107"/>
      <c r="H237" s="119"/>
    </row>
    <row r="238" spans="1:7" ht="27.75" customHeight="1" hidden="1">
      <c r="A238" s="17" t="s">
        <v>407</v>
      </c>
      <c r="B238" s="17" t="s">
        <v>217</v>
      </c>
      <c r="C238" s="184" t="s">
        <v>242</v>
      </c>
      <c r="D238" s="184"/>
      <c r="E238" s="62" t="s">
        <v>211</v>
      </c>
      <c r="F238" s="33">
        <f t="shared" si="0"/>
        <v>20000</v>
      </c>
      <c r="G238" s="117"/>
    </row>
    <row r="239" spans="1:7" ht="27.75" customHeight="1" hidden="1">
      <c r="A239" s="17">
        <v>10</v>
      </c>
      <c r="B239" s="17" t="s">
        <v>217</v>
      </c>
      <c r="C239" s="184" t="s">
        <v>241</v>
      </c>
      <c r="D239" s="184"/>
      <c r="E239" s="62" t="s">
        <v>401</v>
      </c>
      <c r="F239" s="33">
        <f t="shared" si="0"/>
        <v>20000</v>
      </c>
      <c r="G239" s="117"/>
    </row>
    <row r="240" spans="1:7" ht="28.5" customHeight="1" hidden="1">
      <c r="A240" s="21" t="s">
        <v>407</v>
      </c>
      <c r="B240" s="21" t="s">
        <v>217</v>
      </c>
      <c r="C240" s="186" t="s">
        <v>241</v>
      </c>
      <c r="D240" s="186" t="s">
        <v>123</v>
      </c>
      <c r="E240" s="63" t="s">
        <v>129</v>
      </c>
      <c r="F240" s="34">
        <v>20000</v>
      </c>
      <c r="G240" s="107"/>
    </row>
    <row r="241" spans="1:7" ht="28.5" customHeight="1">
      <c r="A241" s="17">
        <v>10</v>
      </c>
      <c r="B241" s="17" t="s">
        <v>214</v>
      </c>
      <c r="C241" s="184" t="s">
        <v>243</v>
      </c>
      <c r="D241" s="184"/>
      <c r="E241" s="62" t="s">
        <v>234</v>
      </c>
      <c r="F241" s="33">
        <f>F242</f>
        <v>372352</v>
      </c>
      <c r="G241" s="107"/>
    </row>
    <row r="242" spans="1:7" ht="20.25" customHeight="1">
      <c r="A242" s="21" t="s">
        <v>407</v>
      </c>
      <c r="B242" s="21" t="s">
        <v>214</v>
      </c>
      <c r="C242" s="186" t="s">
        <v>243</v>
      </c>
      <c r="D242" s="186" t="s">
        <v>123</v>
      </c>
      <c r="E242" s="63" t="s">
        <v>129</v>
      </c>
      <c r="F242" s="34">
        <v>372352</v>
      </c>
      <c r="G242" s="107"/>
    </row>
    <row r="243" spans="1:7" ht="21.75" customHeight="1">
      <c r="A243" s="17">
        <v>10</v>
      </c>
      <c r="B243" s="17" t="s">
        <v>217</v>
      </c>
      <c r="C243" s="184"/>
      <c r="D243" s="184"/>
      <c r="E243" s="62" t="s">
        <v>419</v>
      </c>
      <c r="F243" s="33">
        <f>F244</f>
        <v>20000</v>
      </c>
      <c r="G243" s="107"/>
    </row>
    <row r="244" spans="1:7" ht="30.75" customHeight="1">
      <c r="A244" s="17">
        <v>10</v>
      </c>
      <c r="B244" s="17" t="s">
        <v>217</v>
      </c>
      <c r="C244" s="184" t="s">
        <v>240</v>
      </c>
      <c r="D244" s="184"/>
      <c r="E244" s="123" t="s">
        <v>595</v>
      </c>
      <c r="F244" s="33">
        <f>F245</f>
        <v>20000</v>
      </c>
      <c r="G244" s="107"/>
    </row>
    <row r="245" spans="1:7" ht="28.5" customHeight="1">
      <c r="A245" s="17" t="s">
        <v>407</v>
      </c>
      <c r="B245" s="17" t="s">
        <v>217</v>
      </c>
      <c r="C245" s="184" t="s">
        <v>244</v>
      </c>
      <c r="D245" s="184"/>
      <c r="E245" s="123" t="s">
        <v>245</v>
      </c>
      <c r="F245" s="56">
        <f>F246</f>
        <v>20000</v>
      </c>
      <c r="G245" s="107"/>
    </row>
    <row r="246" spans="1:7" ht="28.5" customHeight="1">
      <c r="A246" s="17" t="s">
        <v>407</v>
      </c>
      <c r="B246" s="17" t="s">
        <v>217</v>
      </c>
      <c r="C246" s="184" t="s">
        <v>242</v>
      </c>
      <c r="D246" s="184"/>
      <c r="E246" s="62" t="s">
        <v>211</v>
      </c>
      <c r="F246" s="33">
        <f>F247</f>
        <v>20000</v>
      </c>
      <c r="G246" s="107"/>
    </row>
    <row r="247" spans="1:7" ht="28.5" customHeight="1">
      <c r="A247" s="17">
        <v>10</v>
      </c>
      <c r="B247" s="17" t="s">
        <v>217</v>
      </c>
      <c r="C247" s="184" t="s">
        <v>241</v>
      </c>
      <c r="D247" s="184"/>
      <c r="E247" s="62" t="s">
        <v>401</v>
      </c>
      <c r="F247" s="33">
        <f>F248</f>
        <v>20000</v>
      </c>
      <c r="G247" s="107"/>
    </row>
    <row r="248" spans="1:7" ht="28.5" customHeight="1">
      <c r="A248" s="21" t="s">
        <v>407</v>
      </c>
      <c r="B248" s="21" t="s">
        <v>217</v>
      </c>
      <c r="C248" s="186" t="s">
        <v>241</v>
      </c>
      <c r="D248" s="186" t="s">
        <v>123</v>
      </c>
      <c r="E248" s="63" t="s">
        <v>129</v>
      </c>
      <c r="F248" s="34">
        <v>20000</v>
      </c>
      <c r="G248" s="107"/>
    </row>
    <row r="249" spans="1:7" ht="45.75" customHeight="1">
      <c r="A249" s="17" t="s">
        <v>407</v>
      </c>
      <c r="B249" s="17" t="s">
        <v>217</v>
      </c>
      <c r="C249" s="184" t="s">
        <v>250</v>
      </c>
      <c r="D249" s="184"/>
      <c r="E249" s="138" t="s">
        <v>375</v>
      </c>
      <c r="F249" s="33">
        <f>F250</f>
        <v>10000</v>
      </c>
      <c r="G249" s="107"/>
    </row>
    <row r="250" spans="1:7" ht="27" customHeight="1">
      <c r="A250" s="17" t="s">
        <v>407</v>
      </c>
      <c r="B250" s="17" t="s">
        <v>217</v>
      </c>
      <c r="C250" s="184" t="s">
        <v>249</v>
      </c>
      <c r="D250" s="184"/>
      <c r="E250" s="138" t="s">
        <v>485</v>
      </c>
      <c r="F250" s="33">
        <f>F251</f>
        <v>10000</v>
      </c>
      <c r="G250" s="107"/>
    </row>
    <row r="251" spans="1:7" ht="26.25" customHeight="1">
      <c r="A251" s="17" t="s">
        <v>407</v>
      </c>
      <c r="B251" s="17" t="s">
        <v>217</v>
      </c>
      <c r="C251" s="184" t="s">
        <v>117</v>
      </c>
      <c r="D251" s="184"/>
      <c r="E251" s="140" t="s">
        <v>693</v>
      </c>
      <c r="F251" s="33">
        <f>F252</f>
        <v>10000</v>
      </c>
      <c r="G251" s="107"/>
    </row>
    <row r="252" spans="1:7" ht="20.25" customHeight="1">
      <c r="A252" s="21" t="s">
        <v>407</v>
      </c>
      <c r="B252" s="21" t="s">
        <v>217</v>
      </c>
      <c r="C252" s="186" t="s">
        <v>117</v>
      </c>
      <c r="D252" s="186" t="s">
        <v>124</v>
      </c>
      <c r="E252" s="95" t="s">
        <v>130</v>
      </c>
      <c r="F252" s="34">
        <v>10000</v>
      </c>
      <c r="G252" s="107"/>
    </row>
    <row r="253" spans="1:7" ht="27" customHeight="1">
      <c r="A253" s="68">
        <v>11</v>
      </c>
      <c r="B253" s="68"/>
      <c r="C253" s="185"/>
      <c r="D253" s="185"/>
      <c r="E253" s="69" t="s">
        <v>224</v>
      </c>
      <c r="F253" s="70">
        <f>F254</f>
        <v>30000</v>
      </c>
      <c r="G253" s="114"/>
    </row>
    <row r="254" spans="1:8" ht="17.25" customHeight="1">
      <c r="A254" s="17">
        <v>11</v>
      </c>
      <c r="B254" s="17" t="s">
        <v>214</v>
      </c>
      <c r="C254" s="184"/>
      <c r="D254" s="184"/>
      <c r="E254" s="62" t="s">
        <v>403</v>
      </c>
      <c r="F254" s="33">
        <f>F255</f>
        <v>30000</v>
      </c>
      <c r="G254" s="107"/>
      <c r="H254" s="101"/>
    </row>
    <row r="255" spans="1:8" s="25" customFormat="1" ht="23.25" customHeight="1">
      <c r="A255" s="17">
        <v>11</v>
      </c>
      <c r="B255" s="17" t="s">
        <v>214</v>
      </c>
      <c r="C255" s="184" t="s">
        <v>237</v>
      </c>
      <c r="D255" s="184"/>
      <c r="E255" s="62" t="s">
        <v>594</v>
      </c>
      <c r="F255" s="33">
        <f>F256</f>
        <v>30000</v>
      </c>
      <c r="G255" s="107"/>
      <c r="H255" s="119"/>
    </row>
    <row r="256" spans="1:8" s="25" customFormat="1" ht="27.75" customHeight="1">
      <c r="A256" s="17" t="s">
        <v>413</v>
      </c>
      <c r="B256" s="17" t="s">
        <v>214</v>
      </c>
      <c r="C256" s="184" t="s">
        <v>238</v>
      </c>
      <c r="D256" s="184"/>
      <c r="E256" s="62" t="s">
        <v>239</v>
      </c>
      <c r="F256" s="56">
        <f>F257</f>
        <v>30000</v>
      </c>
      <c r="G256" s="108"/>
      <c r="H256" s="119"/>
    </row>
    <row r="257" spans="1:8" s="25" customFormat="1" ht="17.25" customHeight="1">
      <c r="A257" s="17">
        <v>11</v>
      </c>
      <c r="B257" s="17" t="s">
        <v>214</v>
      </c>
      <c r="C257" s="184" t="s">
        <v>236</v>
      </c>
      <c r="D257" s="184"/>
      <c r="E257" s="62" t="s">
        <v>225</v>
      </c>
      <c r="F257" s="33">
        <f>F258</f>
        <v>30000</v>
      </c>
      <c r="G257" s="107"/>
      <c r="H257" s="121"/>
    </row>
    <row r="258" spans="1:8" ht="29.25" customHeight="1">
      <c r="A258" s="21" t="s">
        <v>413</v>
      </c>
      <c r="B258" s="21" t="s">
        <v>214</v>
      </c>
      <c r="C258" s="186" t="s">
        <v>236</v>
      </c>
      <c r="D258" s="186" t="s">
        <v>115</v>
      </c>
      <c r="E258" s="139" t="s">
        <v>125</v>
      </c>
      <c r="F258" s="34">
        <v>30000</v>
      </c>
      <c r="G258" s="107"/>
      <c r="H258" s="121"/>
    </row>
    <row r="259" spans="1:8" ht="20.25" customHeight="1">
      <c r="A259" s="52"/>
      <c r="B259" s="52"/>
      <c r="C259" s="193"/>
      <c r="D259" s="193"/>
      <c r="E259" s="66" t="s">
        <v>420</v>
      </c>
      <c r="F259" s="53">
        <f>F8+F51+F62+F83+F119+F204+F214+F228+F253</f>
        <v>105850809.47000001</v>
      </c>
      <c r="G259" s="107"/>
      <c r="H259" s="121"/>
    </row>
    <row r="260" ht="18.75" customHeight="1">
      <c r="G260" s="115"/>
    </row>
    <row r="261" ht="33.75" customHeight="1"/>
    <row r="262" ht="33.75" customHeight="1"/>
    <row r="263" ht="21.75" customHeight="1"/>
    <row r="264" ht="33" customHeight="1"/>
    <row r="265" ht="15">
      <c r="H265" s="122"/>
    </row>
  </sheetData>
  <sheetProtection/>
  <mergeCells count="6">
    <mergeCell ref="A1:F1"/>
    <mergeCell ref="A3:F3"/>
    <mergeCell ref="C5:C7"/>
    <mergeCell ref="D5:D7"/>
    <mergeCell ref="E5:E7"/>
    <mergeCell ref="A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2023-05-10T10:09:46Z</dcterms:modified>
  <cp:category/>
  <cp:version/>
  <cp:contentType/>
  <cp:contentStatus/>
</cp:coreProperties>
</file>