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93" activeTab="2"/>
  </bookViews>
  <sheets>
    <sheet name="9 Ассигнования 2021" sheetId="1" r:id="rId1"/>
    <sheet name="11 Ведомственная 2021" sheetId="2" r:id="rId2"/>
    <sheet name="13 Программы 2021" sheetId="3" r:id="rId3"/>
  </sheets>
  <definedNames>
    <definedName name="_xlnm.Print_Area" localSheetId="1">'11 Ведомственная 2021'!$A$1:$H$244</definedName>
    <definedName name="_xlnm.Print_Area" localSheetId="2">'13 Программы 2021'!$A$1:$H$139</definedName>
    <definedName name="_xlnm.Print_Area" localSheetId="0">'9 Ассигнования 2021'!$A$1:$G$243</definedName>
    <definedName name="Excel_BuiltIn_Print_Area" localSheetId="2">'13 Программы 2021'!$A$6:$E$95</definedName>
    <definedName name="Excel_BuiltIn_Print_Area" localSheetId="1">'11 Ведомственная 2021'!$A$6:$G$244</definedName>
    <definedName name="Excel_BuiltIn_Print_Area" localSheetId="0">'9 Ассигнования 2021'!$A$6:$F$243</definedName>
    <definedName name="Excel_BuiltIn_Print_Area" localSheetId="0">'9 Ассигнования 2021'!$A$6:$F$240</definedName>
    <definedName name="Excel_BuiltIn_Print_Area" localSheetId="0">'9 Ассигнования 2021'!$A$6:$F$80</definedName>
  </definedNames>
  <calcPr fullCalcOnLoad="1"/>
</workbook>
</file>

<file path=xl/sharedStrings.xml><?xml version="1.0" encoding="utf-8"?>
<sst xmlns="http://schemas.openxmlformats.org/spreadsheetml/2006/main" count="1144" uniqueCount="205">
  <si>
    <t xml:space="preserve">Приложение 1    </t>
  </si>
  <si>
    <t xml:space="preserve">к решению Совета депутатов Саралинского сельсовета </t>
  </si>
  <si>
    <t xml:space="preserve">Орджоникидзевского района Республики Хакасия         </t>
  </si>
  <si>
    <t>От 14 мая 2021 года №18</t>
  </si>
  <si>
    <t xml:space="preserve">«Приложение 9                                                                 </t>
  </si>
  <si>
    <t>к решению Совета депутатов Саралинского сельсовета</t>
  </si>
  <si>
    <t xml:space="preserve">Орджоникидзевского района Республики Хакасия        </t>
  </si>
  <si>
    <t>«О бюджете муниципального образования Саралинский</t>
  </si>
  <si>
    <t xml:space="preserve">сельсовет Орджоникидзевского района Республики      </t>
  </si>
  <si>
    <t>Хакасия на 2021 год и плановый период 2022 и 2023</t>
  </si>
  <si>
    <t>годов» от 28 декабря 2020 года № 6</t>
  </si>
  <si>
    <t xml:space="preserve">Распределение бюджетных ассигнований по разделам, подразделам, целевым статьям и видам расходов </t>
  </si>
  <si>
    <t xml:space="preserve">классификации расходов местного бюджета муниципального  образования Саралинский сельсовет </t>
  </si>
  <si>
    <t>На 2021 год</t>
  </si>
  <si>
    <t xml:space="preserve"> Наименование показателя</t>
  </si>
  <si>
    <t>коды</t>
  </si>
  <si>
    <t>суммы расходов в рублях</t>
  </si>
  <si>
    <t>Раздела</t>
  </si>
  <si>
    <t>Подраздела</t>
  </si>
  <si>
    <t>целевой статьи</t>
  </si>
  <si>
    <t>вида расходов</t>
  </si>
  <si>
    <t xml:space="preserve"> На 2016 год</t>
  </si>
  <si>
    <t xml:space="preserve"> На 2021 год</t>
  </si>
  <si>
    <t xml:space="preserve">Общегосударственные расходы </t>
  </si>
  <si>
    <t>Функционирование высшего должностного лица субъекта Российской Федерации и  муниципального образования</t>
  </si>
  <si>
    <t>Непрограммные расходы в сфере установленных функций органов местного самоуправления, муниципальных учреждений Саралинского сельсовета</t>
  </si>
  <si>
    <t>40 0 00 00000</t>
  </si>
  <si>
    <t xml:space="preserve">Обеспечение деятельности органов местного самоуправления, муниципальных учреждений муниципального образования Саралинский сельсовет </t>
  </si>
  <si>
    <t>40 1 00 00000</t>
  </si>
  <si>
    <t>Глава муниципального образования Саралинский сельсовет</t>
  </si>
  <si>
    <t>40 1 00 02030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</si>
  <si>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</si>
  <si>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Расходы на выплаты персоналу государственных (муниципальных) органов 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</si>
  <si>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</si>
  <si>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</si>
  <si>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</si>
  <si>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</si>
  <si>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40 1 00 02040</t>
  </si>
  <si>
    <t>Расходы на выплаты персоналу государственных (муниципальных) органов</t>
  </si>
  <si>
    <t xml:space="preserve">Фонд оплаты труда государственных (муниципальных) органов 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</si>
  <si>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</si>
  <si>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</si>
  <si>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Закупка товаров, работ, услуг в сфере информационно-коммуникационных технологий</t>
  </si>
  <si>
    <t>Прочая закупка товаров, работ и услуг</t>
  </si>
  <si>
    <t>Закупка энергетических ресурсов</t>
  </si>
  <si>
    <t>Иные бюджетные ассигнования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</si>
  <si>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</si>
  <si>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</si>
  <si>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>Уплата налогов, сборов и иных платежей</t>
  </si>
  <si>
    <t>Уплата налога на имущество организаций
и земельного налога</t>
  </si>
  <si>
    <t xml:space="preserve">Уплата прочих налогов, сборов  </t>
  </si>
  <si>
    <t>Уплата иных платежей</t>
  </si>
  <si>
    <t>Осуществление полномочий по определению перечня должностных лиц, уполномоченных составлять протоколы об административных правонарушений</t>
  </si>
  <si>
    <t>40 1 00 70230</t>
  </si>
  <si>
    <t>Резервные фонды</t>
  </si>
  <si>
    <t>Резервный фонд Администрации Саралинского сельсовета</t>
  </si>
  <si>
    <t>40 1 00 07050</t>
  </si>
  <si>
    <t>Резервные средства</t>
  </si>
  <si>
    <t xml:space="preserve">Другие общегосударственные вопросы </t>
  </si>
  <si>
    <t xml:space="preserve">Муниципальная  программа  «Развитие муниципальной службы в муниципальном образовании Саралинский сельсовет на 2021 - 2023 годы» </t>
  </si>
  <si>
    <t>12 1 01 05000</t>
  </si>
  <si>
    <t>Муниципальная программа «Использование и охрана земель на территории Саралинского сельсовета на 2021-2023годы»</t>
  </si>
  <si>
    <t>17 1 01 01000</t>
  </si>
  <si>
    <t xml:space="preserve">Муниципальная  программа  «Противодействие экстремизму и профилактика терроризма на территории Саралинского  сельсовета  Орджоникидзевский район Республики Хакасия на 2021-2023гг.» </t>
  </si>
  <si>
    <t>25 0 00 00000</t>
  </si>
  <si>
    <t>Обеспечение безопасности населения от террористических угроз и иных проявлений терроризма и экстремизма</t>
  </si>
  <si>
    <t>25 0 01 00000</t>
  </si>
  <si>
    <t>25 0 01 01000</t>
  </si>
  <si>
    <t>Обеспечение деятельности подведомственных учреждений (технический персонал)</t>
  </si>
  <si>
    <t>40 1 00 02050</t>
  </si>
  <si>
    <t>Национальная оборона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</si>
  <si>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</si>
  <si>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</si>
  <si>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40 1 00 51180</t>
  </si>
  <si>
    <t xml:space="preserve">Национальная безопасность и правоохранительная деятельность 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</si>
  <si>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</si>
  <si>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«Пожарная безопасность и защита населения и территории муниципального образования Саралинский сельсовет от чрезвычайных ситуаций на 2021 – 2023 годы»</t>
  </si>
  <si>
    <t>16 0 00 00000</t>
  </si>
  <si>
    <t>Муниципальная программа «Пожарная безопасность и защита населения и территории муниципального образования Саралинский сельсовет от чрезвычайных ситуаций на 2021 – 2023 годы» Обеспечение пожарной безопасности территории муниципального образования Саралинского сельсовета</t>
  </si>
  <si>
    <t>16 0 01 00000</t>
  </si>
  <si>
    <t>16 0 01 10000</t>
  </si>
  <si>
    <t>Муниципальная программа «Пожарная безопасность и защита населения и территории муниципального образования Саралинский сельсовет от чрезвычайных ситуаций на 2021 – 2023 годы» Поддержка подразделений добровольной пожарной охраны</t>
  </si>
  <si>
    <t>16 0 02 00000</t>
  </si>
  <si>
    <t xml:space="preserve">Муниципальная программа «Пожарная безопасность и защита населения и территории муниципального образования Саралинский сельсовет от чрезвычайных ситуаций на 2021 – 2023 годы» Поддержка подразделений добровольной пожарной охраны </t>
  </si>
  <si>
    <t>16 0 02 S1250</t>
  </si>
  <si>
    <t xml:space="preserve">Муниципальная программа «Пожарная безопасность и защита населения и территории муниципального образования Саралинский сельсовет от чрезвычайных ситуаций на 2021 – 2023 годы» Обеспечение первичных мер пожарной безопасности </t>
  </si>
  <si>
    <t>16 0 03 00000</t>
  </si>
  <si>
    <t xml:space="preserve">Муниципальная программа «Пожарная безопасность и защита населения и территории муниципального образования Саралинский сельсовет от чрезвычайных ситуаций на 2021 – 2023 годы» Обеспечение первичных мер пожарной безопасности. </t>
  </si>
  <si>
    <t>16 0 03 S1260</t>
  </si>
  <si>
    <t>Предупреждение и ликвидация последствий чрезвычайных ситуаций и стихийных бедствий природного и техногенного характера</t>
  </si>
  <si>
    <t>40 1 00 02180</t>
  </si>
  <si>
    <t>Обеспечение деятельности подведомственных учреждений (Мероприятия, связанные с противопожарной безопасностью территории)</t>
  </si>
  <si>
    <t>40 1 00 02470</t>
  </si>
  <si>
    <t>Национальная экономика</t>
  </si>
  <si>
    <t>Дорожное хозяйство (дорожные  фонды)</t>
  </si>
  <si>
    <t>Обеспечение деятельности органов местного самоуправления, муниципальных учреждений муниципального образования Саралинский сельсовет</t>
  </si>
  <si>
    <t>Мероприятия, направленные на паспортизацию, ремонт и содержание автомобильных дорог общего пользования местного значения</t>
  </si>
  <si>
    <t>40 1 00 20140</t>
  </si>
  <si>
    <t>Другие вопросы в области национальной экономики</t>
  </si>
  <si>
    <t>Реализация мероприятий в сфере решения вопросов градостроительной деятельности</t>
  </si>
  <si>
    <t>40 1 00 09050</t>
  </si>
  <si>
    <t>Реализация мероприятий по подготовке документов территориального планирования и правил землепользования и застройки</t>
  </si>
  <si>
    <t>40 1 00 S3370</t>
  </si>
  <si>
    <t>Жилищно-коммунальное хозяйство</t>
  </si>
  <si>
    <t>Благоустройство</t>
  </si>
  <si>
    <t>Муниципальная программа «Энергосбережение и повышение энергетической эффективности в администрации Саралинского сельсовета на 2019-2023 годы»</t>
  </si>
  <si>
    <t>14 0 00 00000</t>
  </si>
  <si>
    <t>Муниципальная программа «Энергосбережение и повышение энергетической эффективности в администрации Саралинского сельсовета на 2019-2023 годы» (Реализация мероприятий по уличному освещению)</t>
  </si>
  <si>
    <t>14 0 01 05000</t>
  </si>
  <si>
    <t xml:space="preserve">Муниципальная  программа  «Увековечение памяти погибших при защите Отечества на территории муниципального образования Саралинский сельсовет на 2020 — 2022 годы» </t>
  </si>
  <si>
    <t>23 0 00 00000</t>
  </si>
  <si>
    <t>Мероприятия по ремонту и содержанию памятника погибшим в Отечественной войне с. Сарала ул. Центральная</t>
  </si>
  <si>
    <t>23 0 01 01000</t>
  </si>
  <si>
    <t>Мероприятия по содержанию памятника воинам гражданской войны</t>
  </si>
  <si>
    <t>23 0 02 01000</t>
  </si>
  <si>
    <t xml:space="preserve">Мероприятия, связанные с реализацией федеральной целевой программы "Увековечение памяти погибших при защите Отечества на 2019 - 2024 годы" Восстановление (ремонт, благоустройство) воинских захоронений </t>
  </si>
  <si>
    <t>23 0 03 L2990</t>
  </si>
  <si>
    <t>Мероприятия в области жилищно-коммунального хозяйства</t>
  </si>
  <si>
    <t>40 2 00 00000</t>
  </si>
  <si>
    <t>Уличное освещение</t>
  </si>
  <si>
    <t>40 2 00 41000</t>
  </si>
  <si>
    <t>Организация и содержание мест захоронений</t>
  </si>
  <si>
    <t>40 2 00 44000</t>
  </si>
  <si>
    <t>Прочие мероприятия по благоустройству городских округов и поселений</t>
  </si>
  <si>
    <t>40 2 00 45000</t>
  </si>
  <si>
    <t>Культура и кинематография</t>
  </si>
  <si>
    <t>Культура</t>
  </si>
  <si>
    <t>Муниципальная программа «Сохранение и развитие культуры администрации Саралинского сельсовета на 2019-2023 годы»</t>
  </si>
  <si>
    <t>22 0 00 00000</t>
  </si>
  <si>
    <t>Муниципальная программа «Сохранение и развитие культуры администрации Саралинского сельсовета на 2019-2023 годы». Укрепление материально-технической базы КУК «Саралинский СДК»</t>
  </si>
  <si>
    <t>22 0 01 01000</t>
  </si>
  <si>
    <t>Муниципальная программа «Сохранение и развитие культуры администрации Саралинского сельсовета на 2019-2023 годы». Укрепление материально-технической базы КУК «Саралинский СДК». Софинансирование.</t>
  </si>
  <si>
    <t>22 0 01 L4670</t>
  </si>
  <si>
    <t xml:space="preserve">Непрограммные расходы в сфере установленных функций органов местного самоуправления, муниципальных учреждений Саралинского сельсовета  </t>
  </si>
  <si>
    <t>Обеспечение деятельности подведомственных учреждений (Сельский дом культуры)</t>
  </si>
  <si>
    <t>40 1 00 44000</t>
  </si>
  <si>
    <t>Расходы на выплаты персоналу казенных учреждений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</si>
  <si>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</si>
  <si>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</si>
  <si>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Уплата прочих налогов, сборов</t>
  </si>
  <si>
    <t>Другие вопросы в области культуры, кинематографии</t>
  </si>
  <si>
    <t>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пункты)(централизованная бухгалтерия)</t>
  </si>
  <si>
    <t>40 1 00 45200</t>
  </si>
  <si>
    <t xml:space="preserve">Социальная политика </t>
  </si>
  <si>
    <t>Пенсионное обеспечение</t>
  </si>
  <si>
    <t xml:space="preserve">Муниципальная программа  «Адресная социальная поддержка нетрудоспособного населения и семей с детьми» </t>
  </si>
  <si>
    <t>11 0 00 00000</t>
  </si>
  <si>
    <t>Обеспечение мер социальной поддержки отдельным категориям граждан</t>
  </si>
  <si>
    <t>11 0 01 00000</t>
  </si>
  <si>
    <t>Развитие мероприятий социальной поддержки отдельной категории граждан</t>
  </si>
  <si>
    <t>11 0 01 03000</t>
  </si>
  <si>
    <t>Доплаты к пенсиям муниципальных служащих муниципального образования Саралинский сельсовет</t>
  </si>
  <si>
    <t>11 0 01 03200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</si>
  <si>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</si>
  <si>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</si>
  <si>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</si>
  <si>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Социальное обеспечение населения</t>
  </si>
  <si>
    <t xml:space="preserve">Обеспечение деятельности органов местного самоуправления, муниципальных учреждений муниципального образования Саралинский сельсовет  </t>
  </si>
  <si>
    <t xml:space="preserve">Осуществление государственных полномочий в сфере социальной поддержки работников муниципальных учреждений культуры, работающих и проживающих в сельских населенных пунктах, поселках
городского типа </t>
  </si>
  <si>
    <t>40 1 00 70270</t>
  </si>
  <si>
    <t>Иные выплаты персоналу учреждений, за исключением фонда оплаты труда</t>
  </si>
  <si>
    <t>Физическая культура и спорт</t>
  </si>
  <si>
    <t>Физическая культура</t>
  </si>
  <si>
    <t xml:space="preserve">Муниципальная программа «Развитие физической культуры и спорта на территории муниципального образования Саралинский сельсовет Орджоникидзевского района Республики Хакасия на 2020 — 2023 годы» </t>
  </si>
  <si>
    <t>24 0 00 00000</t>
  </si>
  <si>
    <t>Обустройство спортивной площадки</t>
  </si>
  <si>
    <t>24 0 01 00000</t>
  </si>
  <si>
    <t>Реализация мероприятий по обустройству спортивной площадки</t>
  </si>
  <si>
    <t>24 0 01 01000</t>
  </si>
  <si>
    <t>Итого</t>
  </si>
  <si>
    <t>»</t>
  </si>
  <si>
    <t>Глава Саралинского сельсовета</t>
  </si>
  <si>
    <t>Мельверт А.И.</t>
  </si>
  <si>
    <t>Приложение 2</t>
  </si>
  <si>
    <t xml:space="preserve">«Приложение 11                                                               </t>
  </si>
  <si>
    <t xml:space="preserve">сельсовет Орджоникидзевского района Республики       </t>
  </si>
  <si>
    <t>Ведомственная структура расходов</t>
  </si>
  <si>
    <t>местного бюджета муниципального  образования Саралинский сельсовет на 2021 год</t>
  </si>
  <si>
    <t>Главы</t>
  </si>
  <si>
    <t>Администрация Саралинского сельсовета Орджоникидзевского района Республики Хакасия</t>
  </si>
  <si>
    <t xml:space="preserve">Осуществление государственных полномочий в сфере социальной поддержки работников муниципальных учреждений культуры, работающих и проживающих в сельских населенных пунктах, поселках городского типа </t>
  </si>
  <si>
    <t>Приложение 3</t>
  </si>
  <si>
    <t xml:space="preserve">«Приложение 13                                                   </t>
  </si>
  <si>
    <t>Перечень</t>
  </si>
  <si>
    <t>муниципальных программ, предусмотренных к финансированию из местного</t>
  </si>
  <si>
    <t>бюджета  муниципального  образования Саралинский сельсовет на 2021 год</t>
  </si>
  <si>
    <t>целевая статья</t>
  </si>
  <si>
    <t>раздел</t>
  </si>
  <si>
    <t>подраздел</t>
  </si>
  <si>
    <t>глава</t>
  </si>
  <si>
    <t>суммы расходов в рублях  На 2021 год</t>
  </si>
  <si>
    <t>11 0 00 03000</t>
  </si>
  <si>
    <t>Социальная политика</t>
  </si>
  <si>
    <t>Адресная социальная поддержка граждан, находящихся в трудной жизненной ситуации</t>
  </si>
  <si>
    <t>11 0 01 03100</t>
  </si>
  <si>
    <t>Пособия, компенсации, меры социальной поддержки по публичным нормативным обязательствам</t>
  </si>
  <si>
    <t>Муниципальная программа «Пожарная безопасность и защита населения и территории муниципального образования Саралинский сельсовет от чрезвычайных ситуаций на 2021 – 2023 годы». Обеспечение пожарной безопасности территории муниципального образования Саралинский сельсовет</t>
  </si>
  <si>
    <t>Муниципальная программа «Пожарная безопасность и защита населения и территории муниципального образования Саралинский сельсовет от чрезвычайных ситуаций на 2021 – 2023 годы». Поддержка подразделений добровольной пожарной охраны</t>
  </si>
  <si>
    <t>Муниципальная программа «Пожарная безопасность и защита населения и территории муниципального образования Саралинский сельсовет от чрезвычайных ситуаций на 2021 – 2023 годы». Поддержка подразделений добровольной пожарной охраны. Софинансирование расходов</t>
  </si>
  <si>
    <t>16 0 02 01000</t>
  </si>
  <si>
    <t xml:space="preserve">Муниципальная программа «Пожарная безопасность и защита населения и территории муниципального образования Саралинский сельсовет от чрезвычайных ситуаций на 2021 – 2023 годы». Обеспечение первичных мер пожарной безопасности </t>
  </si>
  <si>
    <t>Муниципальная программа «Пожарная безопасность и защита населения и территории муниципального образования Саралинский сельсовет от чрезвычайных ситуаций на 2021 – 2023 годы». Обеспечение первичных мер пожарной безопасности . Софинансирование расходов</t>
  </si>
  <si>
    <t xml:space="preserve">Культура и кинематография  </t>
  </si>
  <si>
    <t xml:space="preserve">Культура          </t>
  </si>
  <si>
    <t>Мероприятия по содержанию памятника воинов гражданской войны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</si>
</sst>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00"/>
    <numFmt numFmtId="167" formatCode="000"/>
  </numFmts>
  <fonts count="13">
    <font>
      <sz val="10"/>
      <name val="Arial"/>
      <family val="2"/>
    </font>
    <font>
      <sz val="8"/>
      <name val="Arial Cyr"/>
      <family val="2"/>
    </font>
    <font>
      <b/>
      <sz val="11"/>
      <name val="Arial Cyr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8"/>
      <name val="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8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1">
      <alignment horizontal="center" vertical="top" wrapText="1"/>
      <protection/>
    </xf>
    <xf numFmtId="164" fontId="1" fillId="0" borderId="1">
      <alignment horizontal="center" vertical="top" wrapText="1"/>
      <protection/>
    </xf>
    <xf numFmtId="164" fontId="2" fillId="0" borderId="2">
      <alignment horizontal="center"/>
      <protection/>
    </xf>
    <xf numFmtId="164" fontId="1" fillId="0" borderId="3">
      <alignment horizontal="left" wrapText="1"/>
      <protection/>
    </xf>
    <xf numFmtId="164" fontId="3" fillId="0" borderId="4">
      <alignment/>
      <protection/>
    </xf>
    <xf numFmtId="164" fontId="3" fillId="0" borderId="5">
      <alignment/>
      <protection/>
    </xf>
    <xf numFmtId="165" fontId="1" fillId="0" borderId="6">
      <alignment horizontal="right" wrapText="1"/>
      <protection/>
    </xf>
    <xf numFmtId="164" fontId="4" fillId="0" borderId="0">
      <alignment/>
      <protection/>
    </xf>
  </cellStyleXfs>
  <cellXfs count="56">
    <xf numFmtId="164" fontId="0" fillId="0" borderId="0" xfId="0" applyAlignment="1">
      <alignment/>
    </xf>
    <xf numFmtId="164" fontId="5" fillId="0" borderId="0" xfId="0" applyFont="1" applyFill="1" applyAlignment="1" applyProtection="1">
      <alignment/>
      <protection locked="0"/>
    </xf>
    <xf numFmtId="164" fontId="0" fillId="0" borderId="0" xfId="0" applyFont="1" applyFill="1" applyAlignment="1">
      <alignment/>
    </xf>
    <xf numFmtId="164" fontId="6" fillId="0" borderId="0" xfId="0" applyNumberFormat="1" applyFont="1" applyFill="1" applyBorder="1" applyAlignment="1" applyProtection="1">
      <alignment horizontal="left" vertical="top" wrapText="1"/>
      <protection locked="0"/>
    </xf>
    <xf numFmtId="164" fontId="7" fillId="0" borderId="0" xfId="0" applyFont="1" applyFill="1" applyBorder="1" applyAlignment="1">
      <alignment horizontal="left"/>
    </xf>
    <xf numFmtId="164" fontId="7" fillId="0" borderId="0" xfId="0" applyNumberFormat="1" applyFont="1" applyFill="1" applyBorder="1" applyAlignment="1" applyProtection="1">
      <alignment horizontal="left" vertical="top" wrapText="1"/>
      <protection locked="0"/>
    </xf>
    <xf numFmtId="164" fontId="7" fillId="0" borderId="0" xfId="0" applyFont="1" applyFill="1" applyBorder="1" applyAlignment="1" applyProtection="1">
      <alignment horizontal="left"/>
      <protection locked="0"/>
    </xf>
    <xf numFmtId="164" fontId="8" fillId="0" borderId="0" xfId="0" applyFont="1" applyFill="1" applyAlignment="1" applyProtection="1">
      <alignment horizontal="left"/>
      <protection locked="0"/>
    </xf>
    <xf numFmtId="164" fontId="8" fillId="0" borderId="0" xfId="0" applyFont="1" applyFill="1" applyAlignment="1">
      <alignment horizontal="right"/>
    </xf>
    <xf numFmtId="164" fontId="8" fillId="0" borderId="0" xfId="0" applyFont="1" applyFill="1" applyAlignment="1">
      <alignment horizontal="right"/>
    </xf>
    <xf numFmtId="164" fontId="9" fillId="0" borderId="0" xfId="0" applyFont="1" applyFill="1" applyBorder="1" applyAlignment="1" applyProtection="1">
      <alignment horizontal="center" wrapText="1"/>
      <protection locked="0"/>
    </xf>
    <xf numFmtId="164" fontId="9" fillId="0" borderId="0" xfId="22" applyNumberFormat="1" applyFont="1" applyFill="1" applyBorder="1" applyProtection="1">
      <alignment horizontal="center"/>
      <protection/>
    </xf>
    <xf numFmtId="164" fontId="9" fillId="0" borderId="0" xfId="0" applyFont="1" applyFill="1" applyAlignment="1" applyProtection="1">
      <alignment/>
      <protection locked="0"/>
    </xf>
    <xf numFmtId="164" fontId="9" fillId="0" borderId="7" xfId="20" applyNumberFormat="1" applyFont="1" applyFill="1" applyBorder="1" applyAlignment="1" applyProtection="1">
      <alignment horizontal="center" vertical="top" wrapText="1"/>
      <protection/>
    </xf>
    <xf numFmtId="164" fontId="9" fillId="0" borderId="7" xfId="22" applyNumberFormat="1" applyFont="1" applyFill="1" applyBorder="1" applyAlignment="1" applyProtection="1">
      <alignment horizontal="center"/>
      <protection/>
    </xf>
    <xf numFmtId="164" fontId="9" fillId="0" borderId="7" xfId="22" applyNumberFormat="1" applyFont="1" applyFill="1" applyBorder="1" applyAlignment="1" applyProtection="1">
      <alignment horizontal="center" wrapText="1"/>
      <protection/>
    </xf>
    <xf numFmtId="164" fontId="9" fillId="0" borderId="7" xfId="21" applyNumberFormat="1" applyFont="1" applyFill="1" applyBorder="1" applyProtection="1">
      <alignment horizontal="center" vertical="top" wrapText="1"/>
      <protection/>
    </xf>
    <xf numFmtId="164" fontId="9" fillId="0" borderId="7" xfId="0" applyFont="1" applyFill="1" applyBorder="1" applyAlignment="1">
      <alignment horizontal="justify" vertical="top" wrapText="1"/>
    </xf>
    <xf numFmtId="166" fontId="9" fillId="0" borderId="7" xfId="23" applyNumberFormat="1" applyFont="1" applyFill="1" applyBorder="1" applyAlignment="1" applyProtection="1">
      <alignment horizontal="center" wrapText="1"/>
      <protection/>
    </xf>
    <xf numFmtId="164" fontId="9" fillId="0" borderId="7" xfId="23" applyNumberFormat="1" applyFont="1" applyFill="1" applyBorder="1" applyAlignment="1" applyProtection="1">
      <alignment horizontal="center" wrapText="1"/>
      <protection/>
    </xf>
    <xf numFmtId="165" fontId="9" fillId="0" borderId="7" xfId="26" applyNumberFormat="1" applyFont="1" applyFill="1" applyBorder="1" applyProtection="1">
      <alignment horizontal="right" wrapText="1"/>
      <protection/>
    </xf>
    <xf numFmtId="165" fontId="9" fillId="2" borderId="7" xfId="26" applyNumberFormat="1" applyFont="1" applyFill="1" applyBorder="1" applyProtection="1">
      <alignment horizontal="right" wrapText="1"/>
      <protection/>
    </xf>
    <xf numFmtId="165" fontId="9" fillId="0" borderId="7" xfId="26" applyNumberFormat="1" applyFont="1" applyFill="1" applyBorder="1" applyAlignment="1" applyProtection="1">
      <alignment horizontal="right" wrapText="1"/>
      <protection/>
    </xf>
    <xf numFmtId="165" fontId="9" fillId="2" borderId="7" xfId="26" applyNumberFormat="1" applyFont="1" applyFill="1" applyBorder="1" applyAlignment="1" applyProtection="1">
      <alignment horizontal="right" wrapText="1"/>
      <protection/>
    </xf>
    <xf numFmtId="164" fontId="9" fillId="0" borderId="7" xfId="23" applyNumberFormat="1" applyFont="1" applyFill="1" applyBorder="1" applyAlignment="1" applyProtection="1">
      <alignment horizontal="justify" wrapText="1"/>
      <protection/>
    </xf>
    <xf numFmtId="164" fontId="10" fillId="0" borderId="7" xfId="0" applyFont="1" applyFill="1" applyBorder="1" applyAlignment="1">
      <alignment horizontal="justify" vertical="top" wrapText="1"/>
    </xf>
    <xf numFmtId="164" fontId="9" fillId="0" borderId="7" xfId="0" applyFont="1" applyFill="1" applyBorder="1" applyAlignment="1" applyProtection="1">
      <alignment horizontal="justify"/>
      <protection locked="0"/>
    </xf>
    <xf numFmtId="164" fontId="9" fillId="0" borderId="7" xfId="0" applyFont="1" applyFill="1" applyBorder="1" applyAlignment="1" applyProtection="1">
      <alignment/>
      <protection locked="0"/>
    </xf>
    <xf numFmtId="165" fontId="9" fillId="0" borderId="7" xfId="25" applyNumberFormat="1" applyFont="1" applyFill="1" applyBorder="1" applyProtection="1">
      <alignment/>
      <protection/>
    </xf>
    <xf numFmtId="165" fontId="5" fillId="0" borderId="0" xfId="0" applyNumberFormat="1" applyFont="1" applyFill="1" applyAlignment="1" applyProtection="1">
      <alignment/>
      <protection locked="0"/>
    </xf>
    <xf numFmtId="164" fontId="0" fillId="0" borderId="0" xfId="0" applyFill="1" applyAlignment="1">
      <alignment/>
    </xf>
    <xf numFmtId="164" fontId="7" fillId="0" borderId="0" xfId="0" applyFont="1" applyFill="1" applyBorder="1" applyAlignment="1" applyProtection="1">
      <alignment horizontal="left"/>
      <protection locked="0"/>
    </xf>
    <xf numFmtId="164" fontId="8" fillId="0" borderId="0" xfId="0" applyFont="1" applyFill="1" applyBorder="1" applyAlignment="1" applyProtection="1">
      <alignment horizontal="left"/>
      <protection locked="0"/>
    </xf>
    <xf numFmtId="164" fontId="11" fillId="0" borderId="0" xfId="0" applyFont="1" applyFill="1" applyBorder="1" applyAlignment="1" applyProtection="1">
      <alignment horizontal="center" wrapText="1"/>
      <protection locked="0"/>
    </xf>
    <xf numFmtId="164" fontId="11" fillId="0" borderId="0" xfId="22" applyNumberFormat="1" applyFont="1" applyFill="1" applyBorder="1" applyProtection="1">
      <alignment horizontal="center"/>
      <protection/>
    </xf>
    <xf numFmtId="164" fontId="9" fillId="0" borderId="7" xfId="20" applyNumberFormat="1" applyFont="1" applyFill="1" applyBorder="1" applyAlignment="1" applyProtection="1">
      <alignment horizontal="justify" vertical="top" wrapText="1"/>
      <protection/>
    </xf>
    <xf numFmtId="167" fontId="9" fillId="0" borderId="7" xfId="20" applyNumberFormat="1" applyFont="1" applyFill="1" applyBorder="1" applyAlignment="1" applyProtection="1">
      <alignment horizontal="center" wrapText="1"/>
      <protection/>
    </xf>
    <xf numFmtId="165" fontId="9" fillId="0" borderId="7" xfId="21" applyNumberFormat="1" applyFont="1" applyFill="1" applyBorder="1" applyAlignment="1" applyProtection="1">
      <alignment horizontal="right" wrapText="1"/>
      <protection/>
    </xf>
    <xf numFmtId="167" fontId="9" fillId="0" borderId="7" xfId="0" applyNumberFormat="1" applyFont="1" applyFill="1" applyBorder="1" applyAlignment="1">
      <alignment horizontal="center" wrapText="1"/>
    </xf>
    <xf numFmtId="164" fontId="12" fillId="0" borderId="0" xfId="0" applyFont="1" applyFill="1" applyAlignment="1" applyProtection="1">
      <alignment/>
      <protection locked="0"/>
    </xf>
    <xf numFmtId="167" fontId="9" fillId="0" borderId="7" xfId="23" applyNumberFormat="1" applyFont="1" applyFill="1" applyBorder="1" applyAlignment="1" applyProtection="1">
      <alignment horizontal="center" wrapText="1"/>
      <protection/>
    </xf>
    <xf numFmtId="167" fontId="9" fillId="0" borderId="7" xfId="0" applyNumberFormat="1" applyFont="1" applyFill="1" applyBorder="1" applyAlignment="1">
      <alignment horizontal="center" wrapText="1"/>
    </xf>
    <xf numFmtId="164" fontId="9" fillId="0" borderId="7" xfId="0" applyFont="1" applyFill="1" applyBorder="1" applyAlignment="1" applyProtection="1">
      <alignment horizontal="center"/>
      <protection locked="0"/>
    </xf>
    <xf numFmtId="164" fontId="9" fillId="0" borderId="0" xfId="0" applyFont="1" applyFill="1" applyAlignment="1" applyProtection="1">
      <alignment horizontal="center"/>
      <protection locked="0"/>
    </xf>
    <xf numFmtId="164" fontId="5" fillId="0" borderId="0" xfId="0" applyFont="1" applyFill="1" applyAlignment="1" applyProtection="1">
      <alignment horizontal="center"/>
      <protection locked="0"/>
    </xf>
    <xf numFmtId="164" fontId="9" fillId="0" borderId="7" xfId="20" applyNumberFormat="1" applyFont="1" applyFill="1" applyBorder="1" applyAlignment="1" applyProtection="1">
      <alignment horizontal="center" vertical="center" wrapText="1"/>
      <protection/>
    </xf>
    <xf numFmtId="164" fontId="9" fillId="0" borderId="7" xfId="22" applyNumberFormat="1" applyFont="1" applyFill="1" applyBorder="1" applyAlignment="1" applyProtection="1">
      <alignment horizontal="center" vertical="center" wrapText="1"/>
      <protection/>
    </xf>
    <xf numFmtId="167" fontId="10" fillId="0" borderId="7" xfId="0" applyNumberFormat="1" applyFont="1" applyFill="1" applyBorder="1" applyAlignment="1">
      <alignment horizontal="center" wrapText="1"/>
    </xf>
    <xf numFmtId="164" fontId="9" fillId="0" borderId="7" xfId="20" applyNumberFormat="1" applyFont="1" applyFill="1" applyBorder="1" applyAlignment="1" applyProtection="1">
      <alignment horizontal="center" wrapText="1"/>
      <protection/>
    </xf>
    <xf numFmtId="165" fontId="9" fillId="0" borderId="7" xfId="22" applyNumberFormat="1" applyFont="1" applyFill="1" applyBorder="1" applyAlignment="1" applyProtection="1">
      <alignment horizontal="right" wrapText="1"/>
      <protection/>
    </xf>
    <xf numFmtId="164" fontId="9" fillId="0" borderId="7" xfId="0" applyFont="1" applyFill="1" applyBorder="1" applyAlignment="1">
      <alignment horizontal="justify" vertical="top" wrapText="1"/>
    </xf>
    <xf numFmtId="165" fontId="9" fillId="2" borderId="7" xfId="22" applyNumberFormat="1" applyFont="1" applyFill="1" applyBorder="1" applyAlignment="1" applyProtection="1">
      <alignment horizontal="right" wrapText="1"/>
      <protection/>
    </xf>
    <xf numFmtId="164" fontId="0" fillId="0" borderId="7" xfId="0" applyFill="1" applyBorder="1" applyAlignment="1">
      <alignment horizontal="center"/>
    </xf>
    <xf numFmtId="164" fontId="9" fillId="0" borderId="7" xfId="24" applyNumberFormat="1" applyFont="1" applyFill="1" applyBorder="1" applyAlignment="1" applyProtection="1">
      <alignment horizontal="justify"/>
      <protection/>
    </xf>
    <xf numFmtId="164" fontId="9" fillId="0" borderId="7" xfId="24" applyNumberFormat="1" applyFont="1" applyFill="1" applyBorder="1" applyAlignment="1" applyProtection="1">
      <alignment horizontal="center"/>
      <protection/>
    </xf>
    <xf numFmtId="164" fontId="9" fillId="0" borderId="0" xfId="0" applyFont="1" applyFill="1" applyBorder="1" applyAlignment="1" applyProtection="1">
      <alignment/>
      <protection locked="0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xl28" xfId="20"/>
    <cellStyle name="xl38" xfId="21"/>
    <cellStyle name="xl69" xfId="22"/>
    <cellStyle name="xl77" xfId="23"/>
    <cellStyle name="xl80" xfId="24"/>
    <cellStyle name="xl86" xfId="25"/>
    <cellStyle name="xl97" xfId="26"/>
    <cellStyle name="Обычный 2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T252"/>
  <sheetViews>
    <sheetView view="pageBreakPreview" zoomScaleNormal="76" zoomScaleSheetLayoutView="100" workbookViewId="0" topLeftCell="A229">
      <selection activeCell="C4" sqref="C4"/>
    </sheetView>
  </sheetViews>
  <sheetFormatPr defaultColWidth="9.140625" defaultRowHeight="12.75"/>
  <cols>
    <col min="1" max="1" width="50.57421875" style="1" customWidth="1"/>
    <col min="2" max="2" width="9.8515625" style="1" customWidth="1"/>
    <col min="3" max="3" width="11.8515625" style="1" customWidth="1"/>
    <col min="4" max="4" width="15.00390625" style="1" customWidth="1"/>
    <col min="5" max="5" width="9.8515625" style="1" customWidth="1"/>
    <col min="6" max="6" width="18.140625" style="1" customWidth="1"/>
    <col min="7" max="7" width="2.421875" style="1" customWidth="1"/>
    <col min="8" max="175" width="8.8515625" style="1" customWidth="1"/>
    <col min="176" max="209" width="11.57421875" style="2" customWidth="1"/>
    <col min="210" max="16384" width="11.57421875" style="2" customWidth="1"/>
  </cols>
  <sheetData>
    <row r="1" spans="2:6" ht="12.75" customHeight="1">
      <c r="B1" s="3"/>
      <c r="C1" s="4" t="s">
        <v>0</v>
      </c>
      <c r="D1" s="4"/>
      <c r="E1" s="4"/>
      <c r="F1" s="4"/>
    </row>
    <row r="2" spans="2:6" ht="12.75" customHeight="1">
      <c r="B2" s="3"/>
      <c r="C2" s="4" t="s">
        <v>1</v>
      </c>
      <c r="D2" s="4"/>
      <c r="E2" s="5"/>
      <c r="F2" s="5"/>
    </row>
    <row r="3" spans="2:6" ht="12.75" customHeight="1">
      <c r="B3" s="3"/>
      <c r="C3" s="4" t="s">
        <v>2</v>
      </c>
      <c r="D3" s="4"/>
      <c r="E3" s="5"/>
      <c r="F3" s="5"/>
    </row>
    <row r="4" spans="2:6" ht="12.75" customHeight="1">
      <c r="B4" s="3"/>
      <c r="C4" s="4" t="s">
        <v>3</v>
      </c>
      <c r="D4" s="4"/>
      <c r="E4" s="4"/>
      <c r="F4" s="4"/>
    </row>
    <row r="5" spans="2:6" ht="12.75" customHeight="1">
      <c r="B5" s="3"/>
      <c r="C5" s="4"/>
      <c r="D5" s="4"/>
      <c r="E5" s="5"/>
      <c r="F5" s="5"/>
    </row>
    <row r="6" spans="2:6" ht="12.75" customHeight="1">
      <c r="B6" s="3"/>
      <c r="C6" s="5" t="s">
        <v>4</v>
      </c>
      <c r="D6" s="5"/>
      <c r="E6" s="5"/>
      <c r="F6" s="5"/>
    </row>
    <row r="7" spans="2:6" ht="12.75" customHeight="1">
      <c r="B7" s="3"/>
      <c r="C7" s="5" t="s">
        <v>5</v>
      </c>
      <c r="D7" s="5"/>
      <c r="E7" s="5"/>
      <c r="F7" s="5"/>
    </row>
    <row r="8" spans="2:6" ht="12.75" customHeight="1">
      <c r="B8" s="3"/>
      <c r="C8" s="5" t="s">
        <v>6</v>
      </c>
      <c r="D8" s="5"/>
      <c r="E8" s="5"/>
      <c r="F8" s="5"/>
    </row>
    <row r="9" spans="2:6" ht="12.75" customHeight="1">
      <c r="B9" s="3"/>
      <c r="C9" s="5" t="s">
        <v>7</v>
      </c>
      <c r="D9" s="5"/>
      <c r="E9" s="5"/>
      <c r="F9" s="5"/>
    </row>
    <row r="10" spans="2:6" ht="12.75" customHeight="1">
      <c r="B10" s="3"/>
      <c r="C10" s="5" t="s">
        <v>8</v>
      </c>
      <c r="D10" s="5"/>
      <c r="E10" s="5"/>
      <c r="F10" s="5"/>
    </row>
    <row r="11" spans="2:6" ht="12.75" customHeight="1">
      <c r="B11" s="3"/>
      <c r="C11" s="4" t="s">
        <v>9</v>
      </c>
      <c r="D11" s="4"/>
      <c r="E11" s="5"/>
      <c r="F11" s="5"/>
    </row>
    <row r="12" spans="3:6" ht="12.75" customHeight="1">
      <c r="C12" s="4" t="s">
        <v>10</v>
      </c>
      <c r="D12" s="4"/>
      <c r="E12" s="6"/>
      <c r="F12" s="6"/>
    </row>
    <row r="13" spans="3:5" ht="12.75" customHeight="1">
      <c r="C13" s="7"/>
      <c r="D13" s="8"/>
      <c r="E13" s="9"/>
    </row>
    <row r="14" spans="1:6" ht="18" customHeight="1">
      <c r="A14" s="10" t="s">
        <v>11</v>
      </c>
      <c r="B14" s="10"/>
      <c r="C14" s="10"/>
      <c r="D14" s="10"/>
      <c r="E14" s="10"/>
      <c r="F14" s="10"/>
    </row>
    <row r="15" spans="1:6" ht="18" customHeight="1">
      <c r="A15" s="10" t="s">
        <v>12</v>
      </c>
      <c r="B15" s="10"/>
      <c r="C15" s="10"/>
      <c r="D15" s="10"/>
      <c r="E15" s="10"/>
      <c r="F15" s="10"/>
    </row>
    <row r="16" spans="1:6" ht="18" customHeight="1">
      <c r="A16" s="10" t="s">
        <v>13</v>
      </c>
      <c r="B16" s="10"/>
      <c r="C16" s="10"/>
      <c r="D16" s="10"/>
      <c r="E16" s="10"/>
      <c r="F16" s="10"/>
    </row>
    <row r="17" spans="1:6" ht="18" customHeight="1">
      <c r="A17" s="11"/>
      <c r="B17" s="11"/>
      <c r="C17" s="11"/>
      <c r="D17" s="11"/>
      <c r="E17" s="11"/>
      <c r="F17" s="12"/>
    </row>
    <row r="18" spans="1:6" ht="18" customHeight="1">
      <c r="A18" s="13" t="s">
        <v>14</v>
      </c>
      <c r="B18" s="14" t="s">
        <v>15</v>
      </c>
      <c r="C18" s="14"/>
      <c r="D18" s="14"/>
      <c r="E18" s="14"/>
      <c r="F18" s="15" t="s">
        <v>16</v>
      </c>
    </row>
    <row r="19" spans="1:6" ht="16.5" customHeight="1">
      <c r="A19" s="13"/>
      <c r="B19" s="13" t="s">
        <v>17</v>
      </c>
      <c r="C19" s="13" t="s">
        <v>18</v>
      </c>
      <c r="D19" s="13" t="s">
        <v>19</v>
      </c>
      <c r="E19" s="13" t="s">
        <v>20</v>
      </c>
      <c r="F19" s="15" t="s">
        <v>21</v>
      </c>
    </row>
    <row r="20" spans="1:6" ht="16.5" customHeight="1">
      <c r="A20" s="13"/>
      <c r="B20" s="13"/>
      <c r="C20" s="13"/>
      <c r="D20" s="13"/>
      <c r="E20" s="13"/>
      <c r="F20" s="16" t="s">
        <v>22</v>
      </c>
    </row>
    <row r="21" spans="1:6" ht="16.5" customHeight="1">
      <c r="A21" s="13"/>
      <c r="B21" s="13"/>
      <c r="C21" s="13"/>
      <c r="D21" s="13"/>
      <c r="E21" s="13"/>
      <c r="F21" s="16"/>
    </row>
    <row r="22" spans="1:6" ht="18" customHeight="1">
      <c r="A22" s="17" t="s">
        <v>23</v>
      </c>
      <c r="B22" s="18">
        <v>1</v>
      </c>
      <c r="C22" s="18"/>
      <c r="D22" s="19"/>
      <c r="E22" s="19"/>
      <c r="F22" s="20">
        <f>F23+F31+F61+F55</f>
        <v>3901903.3899999997</v>
      </c>
    </row>
    <row r="23" spans="1:6" ht="48" customHeight="1">
      <c r="A23" s="17" t="s">
        <v>24</v>
      </c>
      <c r="B23" s="18">
        <v>1</v>
      </c>
      <c r="C23" s="18">
        <v>2</v>
      </c>
      <c r="D23" s="19"/>
      <c r="E23" s="19"/>
      <c r="F23" s="20">
        <f>F24</f>
        <v>489718.83</v>
      </c>
    </row>
    <row r="24" spans="1:6" ht="63" customHeight="1">
      <c r="A24" s="17" t="s">
        <v>25</v>
      </c>
      <c r="B24" s="18">
        <v>1</v>
      </c>
      <c r="C24" s="18">
        <v>2</v>
      </c>
      <c r="D24" s="19" t="s">
        <v>26</v>
      </c>
      <c r="E24" s="19"/>
      <c r="F24" s="20">
        <f>F25</f>
        <v>489718.83</v>
      </c>
    </row>
    <row r="25" spans="1:6" ht="63" customHeight="1">
      <c r="A25" s="17" t="s">
        <v>27</v>
      </c>
      <c r="B25" s="18">
        <v>1</v>
      </c>
      <c r="C25" s="18">
        <v>2</v>
      </c>
      <c r="D25" s="19" t="s">
        <v>28</v>
      </c>
      <c r="E25" s="19"/>
      <c r="F25" s="20">
        <f>F26</f>
        <v>489718.83</v>
      </c>
    </row>
    <row r="26" spans="1:6" ht="33" customHeight="1">
      <c r="A26" s="17" t="s">
        <v>29</v>
      </c>
      <c r="B26" s="18">
        <v>1</v>
      </c>
      <c r="C26" s="18">
        <v>2</v>
      </c>
      <c r="D26" s="19" t="s">
        <v>30</v>
      </c>
      <c r="E26" s="19"/>
      <c r="F26" s="20">
        <f>F27</f>
        <v>489718.83</v>
      </c>
    </row>
    <row r="27" spans="1:6" ht="78" customHeight="1">
      <c r="A27" s="17" t="s">
        <v>31</v>
      </c>
      <c r="B27" s="18">
        <v>1</v>
      </c>
      <c r="C27" s="18">
        <v>2</v>
      </c>
      <c r="D27" s="19" t="s">
        <v>30</v>
      </c>
      <c r="E27" s="19">
        <v>100</v>
      </c>
      <c r="F27" s="20">
        <f>F28</f>
        <v>489718.83</v>
      </c>
    </row>
    <row r="28" spans="1:6" ht="33" customHeight="1">
      <c r="A28" s="17" t="s">
        <v>32</v>
      </c>
      <c r="B28" s="18">
        <v>1</v>
      </c>
      <c r="C28" s="18">
        <v>2</v>
      </c>
      <c r="D28" s="19" t="s">
        <v>30</v>
      </c>
      <c r="E28" s="19">
        <v>120</v>
      </c>
      <c r="F28" s="20">
        <f>F29+F30</f>
        <v>489718.83</v>
      </c>
    </row>
    <row r="29" spans="1:6" ht="33" customHeight="1">
      <c r="A29" s="17" t="s">
        <v>33</v>
      </c>
      <c r="B29" s="18">
        <v>1</v>
      </c>
      <c r="C29" s="18">
        <v>2</v>
      </c>
      <c r="D29" s="19" t="s">
        <v>30</v>
      </c>
      <c r="E29" s="19">
        <v>121</v>
      </c>
      <c r="F29" s="21">
        <v>369800</v>
      </c>
    </row>
    <row r="30" spans="1:6" ht="63" customHeight="1">
      <c r="A30" s="17" t="s">
        <v>34</v>
      </c>
      <c r="B30" s="18">
        <v>1</v>
      </c>
      <c r="C30" s="18">
        <v>2</v>
      </c>
      <c r="D30" s="19" t="s">
        <v>30</v>
      </c>
      <c r="E30" s="19">
        <v>129</v>
      </c>
      <c r="F30" s="21">
        <v>119918.83</v>
      </c>
    </row>
    <row r="31" spans="1:6" ht="63" customHeight="1">
      <c r="A31" s="17" t="s">
        <v>35</v>
      </c>
      <c r="B31" s="18">
        <v>1</v>
      </c>
      <c r="C31" s="18">
        <v>4</v>
      </c>
      <c r="D31" s="19"/>
      <c r="E31" s="19"/>
      <c r="F31" s="20">
        <f>F32</f>
        <v>705844.22</v>
      </c>
    </row>
    <row r="32" spans="1:6" ht="63" customHeight="1">
      <c r="A32" s="17" t="s">
        <v>25</v>
      </c>
      <c r="B32" s="18">
        <v>1</v>
      </c>
      <c r="C32" s="18">
        <v>4</v>
      </c>
      <c r="D32" s="19" t="s">
        <v>26</v>
      </c>
      <c r="E32" s="19"/>
      <c r="F32" s="20">
        <f>F33</f>
        <v>705844.22</v>
      </c>
    </row>
    <row r="33" spans="1:6" ht="63" customHeight="1">
      <c r="A33" s="17" t="s">
        <v>27</v>
      </c>
      <c r="B33" s="18">
        <v>1</v>
      </c>
      <c r="C33" s="18">
        <v>4</v>
      </c>
      <c r="D33" s="19" t="s">
        <v>28</v>
      </c>
      <c r="E33" s="19"/>
      <c r="F33" s="20">
        <f>F34+F51</f>
        <v>705844.22</v>
      </c>
    </row>
    <row r="34" spans="1:6" ht="18" customHeight="1">
      <c r="A34" s="17" t="s">
        <v>36</v>
      </c>
      <c r="B34" s="18">
        <v>1</v>
      </c>
      <c r="C34" s="18">
        <v>4</v>
      </c>
      <c r="D34" s="19" t="s">
        <v>37</v>
      </c>
      <c r="E34" s="19"/>
      <c r="F34" s="20">
        <f>F35+F39+F44</f>
        <v>704844.22</v>
      </c>
    </row>
    <row r="35" spans="1:6" ht="78" customHeight="1">
      <c r="A35" s="17" t="s">
        <v>31</v>
      </c>
      <c r="B35" s="18">
        <v>1</v>
      </c>
      <c r="C35" s="18">
        <v>4</v>
      </c>
      <c r="D35" s="19" t="s">
        <v>37</v>
      </c>
      <c r="E35" s="19">
        <v>100</v>
      </c>
      <c r="F35" s="20">
        <f>F36</f>
        <v>278757.6</v>
      </c>
    </row>
    <row r="36" spans="1:6" ht="33" customHeight="1">
      <c r="A36" s="17" t="s">
        <v>38</v>
      </c>
      <c r="B36" s="18">
        <v>1</v>
      </c>
      <c r="C36" s="18">
        <v>4</v>
      </c>
      <c r="D36" s="19" t="s">
        <v>37</v>
      </c>
      <c r="E36" s="19">
        <v>120</v>
      </c>
      <c r="F36" s="20">
        <f>F37+F38</f>
        <v>278757.6</v>
      </c>
    </row>
    <row r="37" spans="1:6" ht="33" customHeight="1">
      <c r="A37" s="17" t="s">
        <v>39</v>
      </c>
      <c r="B37" s="18">
        <v>1</v>
      </c>
      <c r="C37" s="18">
        <v>4</v>
      </c>
      <c r="D37" s="19" t="s">
        <v>37</v>
      </c>
      <c r="E37" s="19">
        <v>121</v>
      </c>
      <c r="F37" s="21">
        <v>214800</v>
      </c>
    </row>
    <row r="38" spans="1:6" ht="63" customHeight="1">
      <c r="A38" s="17" t="s">
        <v>34</v>
      </c>
      <c r="B38" s="18">
        <v>1</v>
      </c>
      <c r="C38" s="18">
        <v>4</v>
      </c>
      <c r="D38" s="19" t="s">
        <v>37</v>
      </c>
      <c r="E38" s="19">
        <v>129</v>
      </c>
      <c r="F38" s="21">
        <v>63957.6</v>
      </c>
    </row>
    <row r="39" spans="1:6" ht="33" customHeight="1">
      <c r="A39" s="17" t="s">
        <v>40</v>
      </c>
      <c r="B39" s="18">
        <v>1</v>
      </c>
      <c r="C39" s="18">
        <v>4</v>
      </c>
      <c r="D39" s="19" t="s">
        <v>37</v>
      </c>
      <c r="E39" s="19">
        <v>200</v>
      </c>
      <c r="F39" s="20">
        <f>F40</f>
        <v>371122.38</v>
      </c>
    </row>
    <row r="40" spans="1:6" ht="48" customHeight="1">
      <c r="A40" s="17" t="s">
        <v>41</v>
      </c>
      <c r="B40" s="18">
        <v>1</v>
      </c>
      <c r="C40" s="18">
        <v>4</v>
      </c>
      <c r="D40" s="19" t="s">
        <v>37</v>
      </c>
      <c r="E40" s="19">
        <v>240</v>
      </c>
      <c r="F40" s="20">
        <f>F41+F42+F43</f>
        <v>371122.38</v>
      </c>
    </row>
    <row r="41" spans="1:6" ht="33" customHeight="1">
      <c r="A41" s="17" t="s">
        <v>42</v>
      </c>
      <c r="B41" s="18">
        <v>1</v>
      </c>
      <c r="C41" s="18">
        <v>4</v>
      </c>
      <c r="D41" s="19" t="s">
        <v>37</v>
      </c>
      <c r="E41" s="19">
        <v>242</v>
      </c>
      <c r="F41" s="21">
        <v>18600</v>
      </c>
    </row>
    <row r="42" spans="1:6" ht="18" customHeight="1">
      <c r="A42" s="17" t="s">
        <v>43</v>
      </c>
      <c r="B42" s="18">
        <v>1</v>
      </c>
      <c r="C42" s="18">
        <v>4</v>
      </c>
      <c r="D42" s="19" t="s">
        <v>37</v>
      </c>
      <c r="E42" s="19">
        <v>244</v>
      </c>
      <c r="F42" s="21">
        <f>341564-19300-8000</f>
        <v>314264</v>
      </c>
    </row>
    <row r="43" spans="1:6" ht="18" customHeight="1">
      <c r="A43" s="17" t="s">
        <v>44</v>
      </c>
      <c r="B43" s="18">
        <v>1</v>
      </c>
      <c r="C43" s="18">
        <v>4</v>
      </c>
      <c r="D43" s="19" t="s">
        <v>37</v>
      </c>
      <c r="E43" s="19">
        <v>247</v>
      </c>
      <c r="F43" s="21">
        <v>38258.38</v>
      </c>
    </row>
    <row r="44" spans="1:6" ht="18" customHeight="1">
      <c r="A44" s="17" t="s">
        <v>45</v>
      </c>
      <c r="B44" s="18">
        <v>1</v>
      </c>
      <c r="C44" s="18">
        <v>4</v>
      </c>
      <c r="D44" s="19" t="s">
        <v>37</v>
      </c>
      <c r="E44" s="19">
        <v>800</v>
      </c>
      <c r="F44" s="20">
        <f>F45+F47</f>
        <v>54964.24</v>
      </c>
    </row>
    <row r="45" spans="1:6" ht="18" customHeight="1">
      <c r="A45" s="17" t="s">
        <v>46</v>
      </c>
      <c r="B45" s="18">
        <v>1</v>
      </c>
      <c r="C45" s="18">
        <v>4</v>
      </c>
      <c r="D45" s="19" t="s">
        <v>37</v>
      </c>
      <c r="E45" s="19">
        <v>830</v>
      </c>
      <c r="F45" s="20">
        <f>F46</f>
        <v>3175.81</v>
      </c>
    </row>
    <row r="46" spans="1:6" ht="51" customHeight="1">
      <c r="A46" s="17" t="s">
        <v>47</v>
      </c>
      <c r="B46" s="18">
        <v>1</v>
      </c>
      <c r="C46" s="18">
        <v>4</v>
      </c>
      <c r="D46" s="19" t="s">
        <v>37</v>
      </c>
      <c r="E46" s="19">
        <v>831</v>
      </c>
      <c r="F46" s="21">
        <v>3175.81</v>
      </c>
    </row>
    <row r="47" spans="1:6" ht="18" customHeight="1">
      <c r="A47" s="17" t="s">
        <v>48</v>
      </c>
      <c r="B47" s="18">
        <v>1</v>
      </c>
      <c r="C47" s="18">
        <v>4</v>
      </c>
      <c r="D47" s="19" t="s">
        <v>37</v>
      </c>
      <c r="E47" s="19">
        <v>850</v>
      </c>
      <c r="F47" s="20">
        <f>F49+F48+F50</f>
        <v>51788.43</v>
      </c>
    </row>
    <row r="48" spans="1:6" ht="33" customHeight="1">
      <c r="A48" s="17" t="s">
        <v>49</v>
      </c>
      <c r="B48" s="18">
        <v>1</v>
      </c>
      <c r="C48" s="18">
        <v>4</v>
      </c>
      <c r="D48" s="19" t="s">
        <v>37</v>
      </c>
      <c r="E48" s="19">
        <v>851</v>
      </c>
      <c r="F48" s="21">
        <v>5000</v>
      </c>
    </row>
    <row r="49" spans="1:6" ht="18" customHeight="1">
      <c r="A49" s="17" t="s">
        <v>50</v>
      </c>
      <c r="B49" s="18">
        <v>1</v>
      </c>
      <c r="C49" s="18">
        <v>4</v>
      </c>
      <c r="D49" s="19" t="s">
        <v>37</v>
      </c>
      <c r="E49" s="19">
        <v>852</v>
      </c>
      <c r="F49" s="21">
        <v>15000</v>
      </c>
    </row>
    <row r="50" spans="1:6" ht="18" customHeight="1">
      <c r="A50" s="17" t="s">
        <v>51</v>
      </c>
      <c r="B50" s="18">
        <v>1</v>
      </c>
      <c r="C50" s="18">
        <v>4</v>
      </c>
      <c r="D50" s="19" t="s">
        <v>37</v>
      </c>
      <c r="E50" s="19">
        <v>853</v>
      </c>
      <c r="F50" s="21">
        <v>31788.43</v>
      </c>
    </row>
    <row r="51" spans="1:6" ht="63" customHeight="1">
      <c r="A51" s="17" t="s">
        <v>52</v>
      </c>
      <c r="B51" s="18">
        <v>1</v>
      </c>
      <c r="C51" s="18">
        <v>4</v>
      </c>
      <c r="D51" s="19" t="s">
        <v>53</v>
      </c>
      <c r="E51" s="19"/>
      <c r="F51" s="20">
        <f>F52</f>
        <v>1000</v>
      </c>
    </row>
    <row r="52" spans="1:6" ht="33" customHeight="1">
      <c r="A52" s="17" t="s">
        <v>40</v>
      </c>
      <c r="B52" s="18">
        <v>1</v>
      </c>
      <c r="C52" s="18">
        <v>4</v>
      </c>
      <c r="D52" s="19" t="s">
        <v>53</v>
      </c>
      <c r="E52" s="19">
        <v>200</v>
      </c>
      <c r="F52" s="20">
        <f>F53</f>
        <v>1000</v>
      </c>
    </row>
    <row r="53" spans="1:6" ht="48" customHeight="1">
      <c r="A53" s="17" t="s">
        <v>41</v>
      </c>
      <c r="B53" s="18">
        <v>1</v>
      </c>
      <c r="C53" s="18">
        <v>4</v>
      </c>
      <c r="D53" s="19" t="s">
        <v>53</v>
      </c>
      <c r="E53" s="19">
        <v>240</v>
      </c>
      <c r="F53" s="20">
        <f>F54</f>
        <v>1000</v>
      </c>
    </row>
    <row r="54" spans="1:6" ht="18" customHeight="1">
      <c r="A54" s="17" t="s">
        <v>43</v>
      </c>
      <c r="B54" s="18">
        <v>1</v>
      </c>
      <c r="C54" s="18">
        <v>4</v>
      </c>
      <c r="D54" s="19" t="s">
        <v>53</v>
      </c>
      <c r="E54" s="19">
        <v>244</v>
      </c>
      <c r="F54" s="21">
        <v>1000</v>
      </c>
    </row>
    <row r="55" spans="1:6" ht="18" customHeight="1">
      <c r="A55" s="17" t="s">
        <v>54</v>
      </c>
      <c r="B55" s="18">
        <v>1</v>
      </c>
      <c r="C55" s="18">
        <v>11</v>
      </c>
      <c r="D55" s="19"/>
      <c r="E55" s="19"/>
      <c r="F55" s="22">
        <f>F56</f>
        <v>74781</v>
      </c>
    </row>
    <row r="56" spans="1:6" ht="63" customHeight="1">
      <c r="A56" s="17" t="s">
        <v>25</v>
      </c>
      <c r="B56" s="18">
        <v>1</v>
      </c>
      <c r="C56" s="18">
        <v>11</v>
      </c>
      <c r="D56" s="19" t="s">
        <v>26</v>
      </c>
      <c r="E56" s="19"/>
      <c r="F56" s="22">
        <f>F57</f>
        <v>74781</v>
      </c>
    </row>
    <row r="57" spans="1:6" ht="63" customHeight="1">
      <c r="A57" s="17" t="s">
        <v>27</v>
      </c>
      <c r="B57" s="18">
        <v>1</v>
      </c>
      <c r="C57" s="18">
        <v>11</v>
      </c>
      <c r="D57" s="19" t="s">
        <v>28</v>
      </c>
      <c r="E57" s="19"/>
      <c r="F57" s="22">
        <f>F58</f>
        <v>74781</v>
      </c>
    </row>
    <row r="58" spans="1:6" ht="33" customHeight="1">
      <c r="A58" s="17" t="s">
        <v>55</v>
      </c>
      <c r="B58" s="18">
        <v>1</v>
      </c>
      <c r="C58" s="18">
        <v>11</v>
      </c>
      <c r="D58" s="19" t="s">
        <v>56</v>
      </c>
      <c r="E58" s="19"/>
      <c r="F58" s="22">
        <f>F59</f>
        <v>74781</v>
      </c>
    </row>
    <row r="59" spans="1:6" ht="18" customHeight="1">
      <c r="A59" s="17" t="s">
        <v>45</v>
      </c>
      <c r="B59" s="18">
        <v>1</v>
      </c>
      <c r="C59" s="18">
        <v>11</v>
      </c>
      <c r="D59" s="19" t="s">
        <v>56</v>
      </c>
      <c r="E59" s="19">
        <v>800</v>
      </c>
      <c r="F59" s="22">
        <f>F60</f>
        <v>74781</v>
      </c>
    </row>
    <row r="60" spans="1:6" ht="18" customHeight="1">
      <c r="A60" s="17" t="s">
        <v>57</v>
      </c>
      <c r="B60" s="18">
        <v>1</v>
      </c>
      <c r="C60" s="18">
        <v>11</v>
      </c>
      <c r="D60" s="19" t="s">
        <v>56</v>
      </c>
      <c r="E60" s="19">
        <v>870</v>
      </c>
      <c r="F60" s="23">
        <v>74781</v>
      </c>
    </row>
    <row r="61" spans="1:6" ht="18" customHeight="1">
      <c r="A61" s="17" t="s">
        <v>58</v>
      </c>
      <c r="B61" s="18">
        <v>1</v>
      </c>
      <c r="C61" s="18">
        <v>13</v>
      </c>
      <c r="D61" s="19"/>
      <c r="E61" s="19"/>
      <c r="F61" s="20">
        <f>F75+F66+F62+F70</f>
        <v>2631559.34</v>
      </c>
    </row>
    <row r="62" spans="1:6" ht="63" customHeight="1">
      <c r="A62" s="17" t="s">
        <v>59</v>
      </c>
      <c r="B62" s="18">
        <v>1</v>
      </c>
      <c r="C62" s="18">
        <v>13</v>
      </c>
      <c r="D62" s="19" t="s">
        <v>60</v>
      </c>
      <c r="E62" s="19"/>
      <c r="F62" s="20">
        <f>F63</f>
        <v>1000</v>
      </c>
    </row>
    <row r="63" spans="1:6" ht="33" customHeight="1">
      <c r="A63" s="17" t="s">
        <v>40</v>
      </c>
      <c r="B63" s="18">
        <v>1</v>
      </c>
      <c r="C63" s="18">
        <v>13</v>
      </c>
      <c r="D63" s="19" t="s">
        <v>60</v>
      </c>
      <c r="E63" s="19">
        <v>200</v>
      </c>
      <c r="F63" s="20">
        <f>F64</f>
        <v>1000</v>
      </c>
    </row>
    <row r="64" spans="1:6" ht="48" customHeight="1">
      <c r="A64" s="17" t="s">
        <v>41</v>
      </c>
      <c r="B64" s="18">
        <v>1</v>
      </c>
      <c r="C64" s="18">
        <v>13</v>
      </c>
      <c r="D64" s="19" t="s">
        <v>60</v>
      </c>
      <c r="E64" s="19">
        <v>240</v>
      </c>
      <c r="F64" s="20">
        <f>F65</f>
        <v>1000</v>
      </c>
    </row>
    <row r="65" spans="1:6" ht="18" customHeight="1">
      <c r="A65" s="17" t="s">
        <v>43</v>
      </c>
      <c r="B65" s="18">
        <v>1</v>
      </c>
      <c r="C65" s="18">
        <v>13</v>
      </c>
      <c r="D65" s="19" t="s">
        <v>60</v>
      </c>
      <c r="E65" s="19">
        <v>244</v>
      </c>
      <c r="F65" s="21">
        <v>1000</v>
      </c>
    </row>
    <row r="66" spans="1:6" ht="48" customHeight="1">
      <c r="A66" s="17" t="s">
        <v>61</v>
      </c>
      <c r="B66" s="18">
        <v>1</v>
      </c>
      <c r="C66" s="18">
        <v>13</v>
      </c>
      <c r="D66" s="19" t="s">
        <v>62</v>
      </c>
      <c r="E66" s="19"/>
      <c r="F66" s="20">
        <f>F67</f>
        <v>2000</v>
      </c>
    </row>
    <row r="67" spans="1:6" ht="33" customHeight="1">
      <c r="A67" s="17" t="s">
        <v>40</v>
      </c>
      <c r="B67" s="18">
        <v>1</v>
      </c>
      <c r="C67" s="18">
        <v>13</v>
      </c>
      <c r="D67" s="19" t="s">
        <v>62</v>
      </c>
      <c r="E67" s="19">
        <v>200</v>
      </c>
      <c r="F67" s="20">
        <f>F68</f>
        <v>2000</v>
      </c>
    </row>
    <row r="68" spans="1:6" ht="48" customHeight="1">
      <c r="A68" s="17" t="s">
        <v>41</v>
      </c>
      <c r="B68" s="18">
        <v>1</v>
      </c>
      <c r="C68" s="18">
        <v>13</v>
      </c>
      <c r="D68" s="19" t="s">
        <v>62</v>
      </c>
      <c r="E68" s="19">
        <v>240</v>
      </c>
      <c r="F68" s="20">
        <f>F69</f>
        <v>2000</v>
      </c>
    </row>
    <row r="69" spans="1:6" ht="18" customHeight="1">
      <c r="A69" s="17" t="s">
        <v>43</v>
      </c>
      <c r="B69" s="18">
        <v>1</v>
      </c>
      <c r="C69" s="18">
        <v>13</v>
      </c>
      <c r="D69" s="19" t="s">
        <v>62</v>
      </c>
      <c r="E69" s="19">
        <v>244</v>
      </c>
      <c r="F69" s="21">
        <v>2000</v>
      </c>
    </row>
    <row r="70" spans="1:6" ht="78" customHeight="1">
      <c r="A70" s="17" t="s">
        <v>63</v>
      </c>
      <c r="B70" s="18">
        <v>1</v>
      </c>
      <c r="C70" s="18">
        <v>13</v>
      </c>
      <c r="D70" s="19" t="s">
        <v>64</v>
      </c>
      <c r="E70" s="19"/>
      <c r="F70" s="22">
        <f>F71</f>
        <v>1000</v>
      </c>
    </row>
    <row r="71" spans="1:6" ht="48" customHeight="1">
      <c r="A71" s="17" t="s">
        <v>65</v>
      </c>
      <c r="B71" s="18">
        <v>1</v>
      </c>
      <c r="C71" s="18">
        <v>13</v>
      </c>
      <c r="D71" s="19" t="s">
        <v>66</v>
      </c>
      <c r="E71" s="19"/>
      <c r="F71" s="22">
        <f>F72</f>
        <v>1000</v>
      </c>
    </row>
    <row r="72" spans="1:6" ht="48" customHeight="1">
      <c r="A72" s="17" t="s">
        <v>65</v>
      </c>
      <c r="B72" s="18">
        <v>1</v>
      </c>
      <c r="C72" s="18">
        <v>13</v>
      </c>
      <c r="D72" s="19" t="s">
        <v>67</v>
      </c>
      <c r="E72" s="19"/>
      <c r="F72" s="22">
        <f>F73</f>
        <v>1000</v>
      </c>
    </row>
    <row r="73" spans="1:6" ht="48" customHeight="1">
      <c r="A73" s="17" t="s">
        <v>41</v>
      </c>
      <c r="B73" s="18">
        <v>1</v>
      </c>
      <c r="C73" s="18">
        <v>13</v>
      </c>
      <c r="D73" s="19" t="s">
        <v>67</v>
      </c>
      <c r="E73" s="19">
        <v>240</v>
      </c>
      <c r="F73" s="22">
        <f>F74</f>
        <v>1000</v>
      </c>
    </row>
    <row r="74" spans="1:6" ht="18" customHeight="1">
      <c r="A74" s="17" t="s">
        <v>43</v>
      </c>
      <c r="B74" s="18">
        <v>1</v>
      </c>
      <c r="C74" s="18">
        <v>13</v>
      </c>
      <c r="D74" s="19" t="s">
        <v>67</v>
      </c>
      <c r="E74" s="19">
        <v>244</v>
      </c>
      <c r="F74" s="23">
        <v>1000</v>
      </c>
    </row>
    <row r="75" spans="1:6" s="1" customFormat="1" ht="63" customHeight="1">
      <c r="A75" s="17" t="s">
        <v>25</v>
      </c>
      <c r="B75" s="18">
        <v>1</v>
      </c>
      <c r="C75" s="18">
        <v>13</v>
      </c>
      <c r="D75" s="19" t="s">
        <v>26</v>
      </c>
      <c r="E75" s="19"/>
      <c r="F75" s="20">
        <f>F76</f>
        <v>2627559.34</v>
      </c>
    </row>
    <row r="76" spans="1:6" s="1" customFormat="1" ht="63" customHeight="1">
      <c r="A76" s="17" t="s">
        <v>27</v>
      </c>
      <c r="B76" s="18">
        <v>1</v>
      </c>
      <c r="C76" s="18">
        <v>13</v>
      </c>
      <c r="D76" s="19" t="s">
        <v>28</v>
      </c>
      <c r="E76" s="19"/>
      <c r="F76" s="20">
        <f>F77</f>
        <v>2627559.34</v>
      </c>
    </row>
    <row r="77" spans="1:6" ht="33" customHeight="1">
      <c r="A77" s="17" t="s">
        <v>68</v>
      </c>
      <c r="B77" s="18">
        <v>1</v>
      </c>
      <c r="C77" s="18">
        <v>13</v>
      </c>
      <c r="D77" s="19" t="s">
        <v>69</v>
      </c>
      <c r="E77" s="19"/>
      <c r="F77" s="20">
        <f>F78+F82</f>
        <v>2627559.34</v>
      </c>
    </row>
    <row r="78" spans="1:6" s="1" customFormat="1" ht="78" customHeight="1">
      <c r="A78" s="17" t="s">
        <v>31</v>
      </c>
      <c r="B78" s="18">
        <v>1</v>
      </c>
      <c r="C78" s="18">
        <v>13</v>
      </c>
      <c r="D78" s="19" t="s">
        <v>69</v>
      </c>
      <c r="E78" s="19">
        <v>100</v>
      </c>
      <c r="F78" s="20">
        <f>F79</f>
        <v>2075900</v>
      </c>
    </row>
    <row r="79" spans="1:6" s="1" customFormat="1" ht="33" customHeight="1">
      <c r="A79" s="17" t="s">
        <v>38</v>
      </c>
      <c r="B79" s="18">
        <v>1</v>
      </c>
      <c r="C79" s="18">
        <v>13</v>
      </c>
      <c r="D79" s="19" t="s">
        <v>69</v>
      </c>
      <c r="E79" s="19">
        <v>120</v>
      </c>
      <c r="F79" s="20">
        <f>F80+F81</f>
        <v>2075900</v>
      </c>
    </row>
    <row r="80" spans="1:6" ht="33" customHeight="1">
      <c r="A80" s="17" t="s">
        <v>33</v>
      </c>
      <c r="B80" s="18">
        <v>1</v>
      </c>
      <c r="C80" s="18">
        <v>13</v>
      </c>
      <c r="D80" s="19" t="s">
        <v>69</v>
      </c>
      <c r="E80" s="19">
        <v>121</v>
      </c>
      <c r="F80" s="21">
        <v>1604300</v>
      </c>
    </row>
    <row r="81" spans="1:6" ht="63" customHeight="1">
      <c r="A81" s="17" t="s">
        <v>34</v>
      </c>
      <c r="B81" s="18">
        <v>1</v>
      </c>
      <c r="C81" s="18">
        <v>13</v>
      </c>
      <c r="D81" s="19" t="s">
        <v>69</v>
      </c>
      <c r="E81" s="19">
        <v>129</v>
      </c>
      <c r="F81" s="21">
        <v>471600</v>
      </c>
    </row>
    <row r="82" spans="1:6" ht="33" customHeight="1">
      <c r="A82" s="17" t="s">
        <v>40</v>
      </c>
      <c r="B82" s="18">
        <v>1</v>
      </c>
      <c r="C82" s="18">
        <v>13</v>
      </c>
      <c r="D82" s="19" t="s">
        <v>69</v>
      </c>
      <c r="E82" s="19">
        <v>200</v>
      </c>
      <c r="F82" s="20">
        <f>F83</f>
        <v>551659.34</v>
      </c>
    </row>
    <row r="83" spans="1:6" ht="48" customHeight="1">
      <c r="A83" s="17" t="s">
        <v>41</v>
      </c>
      <c r="B83" s="18">
        <v>1</v>
      </c>
      <c r="C83" s="18">
        <v>13</v>
      </c>
      <c r="D83" s="19" t="s">
        <v>69</v>
      </c>
      <c r="E83" s="19">
        <v>240</v>
      </c>
      <c r="F83" s="20">
        <f>F84</f>
        <v>551659.34</v>
      </c>
    </row>
    <row r="84" spans="1:6" ht="18" customHeight="1">
      <c r="A84" s="17" t="s">
        <v>43</v>
      </c>
      <c r="B84" s="18">
        <v>1</v>
      </c>
      <c r="C84" s="18">
        <v>13</v>
      </c>
      <c r="D84" s="19" t="s">
        <v>69</v>
      </c>
      <c r="E84" s="19">
        <v>244</v>
      </c>
      <c r="F84" s="21">
        <v>551659.34</v>
      </c>
    </row>
    <row r="85" spans="1:6" ht="18" customHeight="1">
      <c r="A85" s="17" t="s">
        <v>70</v>
      </c>
      <c r="B85" s="18">
        <v>2</v>
      </c>
      <c r="C85" s="18"/>
      <c r="D85" s="19"/>
      <c r="E85" s="19"/>
      <c r="F85" s="20">
        <f>F86</f>
        <v>127800</v>
      </c>
    </row>
    <row r="86" spans="1:6" ht="18" customHeight="1">
      <c r="A86" s="17" t="s">
        <v>71</v>
      </c>
      <c r="B86" s="18">
        <v>2</v>
      </c>
      <c r="C86" s="18">
        <v>3</v>
      </c>
      <c r="D86" s="19"/>
      <c r="E86" s="19"/>
      <c r="F86" s="20">
        <f>F87</f>
        <v>127800</v>
      </c>
    </row>
    <row r="87" spans="1:6" ht="63" customHeight="1">
      <c r="A87" s="17" t="s">
        <v>25</v>
      </c>
      <c r="B87" s="18">
        <v>2</v>
      </c>
      <c r="C87" s="18">
        <v>3</v>
      </c>
      <c r="D87" s="19" t="s">
        <v>26</v>
      </c>
      <c r="E87" s="19"/>
      <c r="F87" s="20">
        <f>F88</f>
        <v>127800</v>
      </c>
    </row>
    <row r="88" spans="1:6" ht="63" customHeight="1">
      <c r="A88" s="17" t="s">
        <v>27</v>
      </c>
      <c r="B88" s="18">
        <v>2</v>
      </c>
      <c r="C88" s="18">
        <v>3</v>
      </c>
      <c r="D88" s="19" t="s">
        <v>28</v>
      </c>
      <c r="E88" s="19"/>
      <c r="F88" s="20">
        <f>F89</f>
        <v>127800</v>
      </c>
    </row>
    <row r="89" spans="1:6" ht="48" customHeight="1">
      <c r="A89" s="17" t="s">
        <v>72</v>
      </c>
      <c r="B89" s="18">
        <v>2</v>
      </c>
      <c r="C89" s="18">
        <v>3</v>
      </c>
      <c r="D89" s="19" t="s">
        <v>73</v>
      </c>
      <c r="E89" s="19"/>
      <c r="F89" s="20">
        <f>F90+F94</f>
        <v>127800</v>
      </c>
    </row>
    <row r="90" spans="1:6" ht="78" customHeight="1">
      <c r="A90" s="17" t="s">
        <v>31</v>
      </c>
      <c r="B90" s="18">
        <v>2</v>
      </c>
      <c r="C90" s="18">
        <v>3</v>
      </c>
      <c r="D90" s="19" t="s">
        <v>73</v>
      </c>
      <c r="E90" s="19">
        <v>100</v>
      </c>
      <c r="F90" s="20">
        <f>F91</f>
        <v>127800</v>
      </c>
    </row>
    <row r="91" spans="1:6" ht="33" customHeight="1">
      <c r="A91" s="17" t="s">
        <v>38</v>
      </c>
      <c r="B91" s="18">
        <v>2</v>
      </c>
      <c r="C91" s="18">
        <v>3</v>
      </c>
      <c r="D91" s="19" t="s">
        <v>73</v>
      </c>
      <c r="E91" s="19">
        <v>120</v>
      </c>
      <c r="F91" s="20">
        <f>F92+F93</f>
        <v>127800</v>
      </c>
    </row>
    <row r="92" spans="1:6" ht="33" customHeight="1">
      <c r="A92" s="17" t="s">
        <v>33</v>
      </c>
      <c r="B92" s="18">
        <v>2</v>
      </c>
      <c r="C92" s="18">
        <v>3</v>
      </c>
      <c r="D92" s="19" t="s">
        <v>73</v>
      </c>
      <c r="E92" s="19">
        <v>121</v>
      </c>
      <c r="F92" s="21">
        <v>98160</v>
      </c>
    </row>
    <row r="93" spans="1:6" ht="63" customHeight="1">
      <c r="A93" s="17" t="s">
        <v>34</v>
      </c>
      <c r="B93" s="18">
        <v>2</v>
      </c>
      <c r="C93" s="18">
        <v>3</v>
      </c>
      <c r="D93" s="19" t="s">
        <v>73</v>
      </c>
      <c r="E93" s="19">
        <v>129</v>
      </c>
      <c r="F93" s="21">
        <v>29640</v>
      </c>
    </row>
    <row r="94" spans="1:6" ht="33" customHeight="1" hidden="1">
      <c r="A94" s="17" t="s">
        <v>40</v>
      </c>
      <c r="B94" s="18">
        <v>2</v>
      </c>
      <c r="C94" s="18">
        <v>3</v>
      </c>
      <c r="D94" s="19" t="s">
        <v>73</v>
      </c>
      <c r="E94" s="19">
        <v>200</v>
      </c>
      <c r="F94" s="20">
        <f>F95</f>
        <v>0</v>
      </c>
    </row>
    <row r="95" spans="1:6" ht="48" customHeight="1" hidden="1">
      <c r="A95" s="17" t="s">
        <v>41</v>
      </c>
      <c r="B95" s="18">
        <v>2</v>
      </c>
      <c r="C95" s="18">
        <v>3</v>
      </c>
      <c r="D95" s="19" t="s">
        <v>73</v>
      </c>
      <c r="E95" s="19">
        <v>240</v>
      </c>
      <c r="F95" s="20">
        <f>F96</f>
        <v>0</v>
      </c>
    </row>
    <row r="96" spans="1:6" ht="18" customHeight="1" hidden="1">
      <c r="A96" s="17" t="s">
        <v>43</v>
      </c>
      <c r="B96" s="18">
        <v>2</v>
      </c>
      <c r="C96" s="18">
        <v>3</v>
      </c>
      <c r="D96" s="19" t="s">
        <v>73</v>
      </c>
      <c r="E96" s="19">
        <v>244</v>
      </c>
      <c r="F96" s="21">
        <v>0</v>
      </c>
    </row>
    <row r="97" spans="1:6" ht="33" customHeight="1">
      <c r="A97" s="24" t="s">
        <v>74</v>
      </c>
      <c r="B97" s="18">
        <v>3</v>
      </c>
      <c r="C97" s="18"/>
      <c r="D97" s="19"/>
      <c r="E97" s="19"/>
      <c r="F97" s="20">
        <f>F98</f>
        <v>349029.29</v>
      </c>
    </row>
    <row r="98" spans="1:6" ht="48" customHeight="1">
      <c r="A98" s="17" t="s">
        <v>75</v>
      </c>
      <c r="B98" s="18">
        <v>3</v>
      </c>
      <c r="C98" s="18">
        <v>10</v>
      </c>
      <c r="D98" s="19"/>
      <c r="E98" s="19"/>
      <c r="F98" s="20">
        <f>F99+F114</f>
        <v>349029.29</v>
      </c>
    </row>
    <row r="99" spans="1:6" ht="78" customHeight="1">
      <c r="A99" s="17" t="s">
        <v>76</v>
      </c>
      <c r="B99" s="18">
        <v>3</v>
      </c>
      <c r="C99" s="18">
        <v>10</v>
      </c>
      <c r="D99" s="19" t="s">
        <v>77</v>
      </c>
      <c r="E99" s="19"/>
      <c r="F99" s="20">
        <f>F100+F104+F109</f>
        <v>269129.29</v>
      </c>
    </row>
    <row r="100" spans="1:6" ht="108.75" customHeight="1">
      <c r="A100" s="17" t="s">
        <v>78</v>
      </c>
      <c r="B100" s="18">
        <v>3</v>
      </c>
      <c r="C100" s="18">
        <v>10</v>
      </c>
      <c r="D100" s="19" t="s">
        <v>79</v>
      </c>
      <c r="E100" s="19"/>
      <c r="F100" s="20">
        <f>F102</f>
        <v>76200</v>
      </c>
    </row>
    <row r="101" spans="1:6" ht="33" customHeight="1">
      <c r="A101" s="17" t="s">
        <v>40</v>
      </c>
      <c r="B101" s="18">
        <v>3</v>
      </c>
      <c r="C101" s="18">
        <v>10</v>
      </c>
      <c r="D101" s="19" t="s">
        <v>80</v>
      </c>
      <c r="E101" s="19">
        <v>200</v>
      </c>
      <c r="F101" s="20">
        <f>F102</f>
        <v>76200</v>
      </c>
    </row>
    <row r="102" spans="1:6" ht="48" customHeight="1">
      <c r="A102" s="17" t="s">
        <v>41</v>
      </c>
      <c r="B102" s="18">
        <v>3</v>
      </c>
      <c r="C102" s="18">
        <v>10</v>
      </c>
      <c r="D102" s="19" t="s">
        <v>80</v>
      </c>
      <c r="E102" s="19">
        <v>240</v>
      </c>
      <c r="F102" s="20">
        <f>F103</f>
        <v>76200</v>
      </c>
    </row>
    <row r="103" spans="1:6" ht="18" customHeight="1">
      <c r="A103" s="17" t="s">
        <v>43</v>
      </c>
      <c r="B103" s="18">
        <v>3</v>
      </c>
      <c r="C103" s="18">
        <v>10</v>
      </c>
      <c r="D103" s="19" t="s">
        <v>80</v>
      </c>
      <c r="E103" s="19">
        <v>244</v>
      </c>
      <c r="F103" s="21">
        <v>76200</v>
      </c>
    </row>
    <row r="104" spans="1:6" ht="93" customHeight="1">
      <c r="A104" s="17" t="s">
        <v>81</v>
      </c>
      <c r="B104" s="18">
        <v>3</v>
      </c>
      <c r="C104" s="18">
        <v>10</v>
      </c>
      <c r="D104" s="19" t="s">
        <v>82</v>
      </c>
      <c r="E104" s="19"/>
      <c r="F104" s="20">
        <f>F105</f>
        <v>151515.15</v>
      </c>
    </row>
    <row r="105" spans="1:6" ht="93" customHeight="1">
      <c r="A105" s="17" t="s">
        <v>83</v>
      </c>
      <c r="B105" s="18">
        <v>3</v>
      </c>
      <c r="C105" s="18">
        <v>10</v>
      </c>
      <c r="D105" s="19" t="s">
        <v>84</v>
      </c>
      <c r="E105" s="19"/>
      <c r="F105" s="20">
        <f>F107</f>
        <v>151515.15</v>
      </c>
    </row>
    <row r="106" spans="1:6" ht="33" customHeight="1">
      <c r="A106" s="17" t="s">
        <v>40</v>
      </c>
      <c r="B106" s="18">
        <v>3</v>
      </c>
      <c r="C106" s="18">
        <v>10</v>
      </c>
      <c r="D106" s="19" t="s">
        <v>84</v>
      </c>
      <c r="E106" s="19">
        <v>200</v>
      </c>
      <c r="F106" s="20">
        <f>F107</f>
        <v>151515.15</v>
      </c>
    </row>
    <row r="107" spans="1:6" ht="48" customHeight="1">
      <c r="A107" s="17" t="s">
        <v>41</v>
      </c>
      <c r="B107" s="18">
        <v>3</v>
      </c>
      <c r="C107" s="18">
        <v>10</v>
      </c>
      <c r="D107" s="19" t="s">
        <v>84</v>
      </c>
      <c r="E107" s="19">
        <v>240</v>
      </c>
      <c r="F107" s="20">
        <f>F108</f>
        <v>151515.15</v>
      </c>
    </row>
    <row r="108" spans="1:6" ht="18" customHeight="1">
      <c r="A108" s="17" t="s">
        <v>43</v>
      </c>
      <c r="B108" s="18">
        <v>3</v>
      </c>
      <c r="C108" s="18">
        <v>10</v>
      </c>
      <c r="D108" s="19" t="s">
        <v>84</v>
      </c>
      <c r="E108" s="19">
        <v>244</v>
      </c>
      <c r="F108" s="21">
        <v>151515.15</v>
      </c>
    </row>
    <row r="109" spans="1:6" ht="93" customHeight="1">
      <c r="A109" s="17" t="s">
        <v>85</v>
      </c>
      <c r="B109" s="18">
        <v>3</v>
      </c>
      <c r="C109" s="18">
        <v>10</v>
      </c>
      <c r="D109" s="19" t="s">
        <v>86</v>
      </c>
      <c r="E109" s="19"/>
      <c r="F109" s="20">
        <f>F110</f>
        <v>41414.14</v>
      </c>
    </row>
    <row r="110" spans="1:6" ht="93" customHeight="1">
      <c r="A110" s="17" t="s">
        <v>87</v>
      </c>
      <c r="B110" s="18">
        <v>3</v>
      </c>
      <c r="C110" s="18">
        <v>10</v>
      </c>
      <c r="D110" s="19" t="s">
        <v>88</v>
      </c>
      <c r="E110" s="19"/>
      <c r="F110" s="20">
        <f>F112</f>
        <v>41414.14</v>
      </c>
    </row>
    <row r="111" spans="1:6" ht="33" customHeight="1">
      <c r="A111" s="17" t="s">
        <v>40</v>
      </c>
      <c r="B111" s="18">
        <v>3</v>
      </c>
      <c r="C111" s="18">
        <v>10</v>
      </c>
      <c r="D111" s="19" t="s">
        <v>88</v>
      </c>
      <c r="E111" s="19">
        <v>200</v>
      </c>
      <c r="F111" s="20">
        <f>F112</f>
        <v>41414.14</v>
      </c>
    </row>
    <row r="112" spans="1:6" ht="48" customHeight="1">
      <c r="A112" s="17" t="s">
        <v>41</v>
      </c>
      <c r="B112" s="18">
        <v>3</v>
      </c>
      <c r="C112" s="18">
        <v>10</v>
      </c>
      <c r="D112" s="19" t="s">
        <v>88</v>
      </c>
      <c r="E112" s="19">
        <v>240</v>
      </c>
      <c r="F112" s="20">
        <f>F113</f>
        <v>41414.14</v>
      </c>
    </row>
    <row r="113" spans="1:6" ht="18" customHeight="1">
      <c r="A113" s="17" t="s">
        <v>43</v>
      </c>
      <c r="B113" s="18">
        <v>3</v>
      </c>
      <c r="C113" s="18">
        <v>10</v>
      </c>
      <c r="D113" s="19" t="s">
        <v>88</v>
      </c>
      <c r="E113" s="19">
        <v>244</v>
      </c>
      <c r="F113" s="21">
        <v>41414.14</v>
      </c>
    </row>
    <row r="114" spans="1:6" ht="63" customHeight="1">
      <c r="A114" s="17" t="s">
        <v>25</v>
      </c>
      <c r="B114" s="18">
        <v>3</v>
      </c>
      <c r="C114" s="18">
        <v>10</v>
      </c>
      <c r="D114" s="19" t="s">
        <v>26</v>
      </c>
      <c r="E114" s="19"/>
      <c r="F114" s="20">
        <f>F115</f>
        <v>79900</v>
      </c>
    </row>
    <row r="115" spans="1:6" ht="63" customHeight="1">
      <c r="A115" s="17" t="s">
        <v>27</v>
      </c>
      <c r="B115" s="18">
        <v>3</v>
      </c>
      <c r="C115" s="18">
        <v>10</v>
      </c>
      <c r="D115" s="19" t="s">
        <v>28</v>
      </c>
      <c r="E115" s="19"/>
      <c r="F115" s="20">
        <f>F116+F120</f>
        <v>79900</v>
      </c>
    </row>
    <row r="116" spans="1:6" ht="48" customHeight="1">
      <c r="A116" s="17" t="s">
        <v>89</v>
      </c>
      <c r="B116" s="18">
        <v>3</v>
      </c>
      <c r="C116" s="18">
        <v>10</v>
      </c>
      <c r="D116" s="19" t="s">
        <v>90</v>
      </c>
      <c r="E116" s="19"/>
      <c r="F116" s="20">
        <f>F118</f>
        <v>79900</v>
      </c>
    </row>
    <row r="117" spans="1:6" ht="33" customHeight="1">
      <c r="A117" s="17" t="s">
        <v>40</v>
      </c>
      <c r="B117" s="18">
        <v>3</v>
      </c>
      <c r="C117" s="18">
        <v>10</v>
      </c>
      <c r="D117" s="19" t="s">
        <v>90</v>
      </c>
      <c r="E117" s="19">
        <v>200</v>
      </c>
      <c r="F117" s="20">
        <f>F118</f>
        <v>79900</v>
      </c>
    </row>
    <row r="118" spans="1:6" ht="48" customHeight="1">
      <c r="A118" s="17" t="s">
        <v>41</v>
      </c>
      <c r="B118" s="18">
        <v>3</v>
      </c>
      <c r="C118" s="18">
        <v>10</v>
      </c>
      <c r="D118" s="19" t="s">
        <v>90</v>
      </c>
      <c r="E118" s="19">
        <v>240</v>
      </c>
      <c r="F118" s="20">
        <f>F119</f>
        <v>79900</v>
      </c>
    </row>
    <row r="119" spans="1:6" ht="18" customHeight="1">
      <c r="A119" s="17" t="s">
        <v>43</v>
      </c>
      <c r="B119" s="18">
        <v>3</v>
      </c>
      <c r="C119" s="18">
        <v>10</v>
      </c>
      <c r="D119" s="19" t="s">
        <v>90</v>
      </c>
      <c r="E119" s="19">
        <v>244</v>
      </c>
      <c r="F119" s="21">
        <v>79900</v>
      </c>
    </row>
    <row r="120" spans="1:6" ht="48" customHeight="1" hidden="1">
      <c r="A120" s="17" t="s">
        <v>91</v>
      </c>
      <c r="B120" s="18">
        <v>3</v>
      </c>
      <c r="C120" s="18">
        <v>10</v>
      </c>
      <c r="D120" s="19" t="s">
        <v>92</v>
      </c>
      <c r="E120" s="19"/>
      <c r="F120" s="20">
        <f>F121</f>
        <v>0</v>
      </c>
    </row>
    <row r="121" spans="1:6" ht="33" customHeight="1" hidden="1">
      <c r="A121" s="17" t="s">
        <v>40</v>
      </c>
      <c r="B121" s="18">
        <v>3</v>
      </c>
      <c r="C121" s="18">
        <v>10</v>
      </c>
      <c r="D121" s="19" t="s">
        <v>92</v>
      </c>
      <c r="E121" s="19">
        <v>200</v>
      </c>
      <c r="F121" s="20">
        <f>F122</f>
        <v>0</v>
      </c>
    </row>
    <row r="122" spans="1:6" ht="48" customHeight="1" hidden="1">
      <c r="A122" s="17" t="s">
        <v>41</v>
      </c>
      <c r="B122" s="18">
        <v>3</v>
      </c>
      <c r="C122" s="18">
        <v>10</v>
      </c>
      <c r="D122" s="19" t="s">
        <v>92</v>
      </c>
      <c r="E122" s="19">
        <v>240</v>
      </c>
      <c r="F122" s="20">
        <f>F123</f>
        <v>0</v>
      </c>
    </row>
    <row r="123" spans="1:6" ht="18" customHeight="1" hidden="1">
      <c r="A123" s="17" t="s">
        <v>43</v>
      </c>
      <c r="B123" s="18">
        <v>3</v>
      </c>
      <c r="C123" s="18">
        <v>10</v>
      </c>
      <c r="D123" s="19" t="s">
        <v>92</v>
      </c>
      <c r="E123" s="19">
        <v>244</v>
      </c>
      <c r="F123" s="21">
        <v>0</v>
      </c>
    </row>
    <row r="124" spans="1:6" ht="18" customHeight="1">
      <c r="A124" s="24" t="s">
        <v>93</v>
      </c>
      <c r="B124" s="18">
        <v>4</v>
      </c>
      <c r="C124" s="18"/>
      <c r="D124" s="19"/>
      <c r="E124" s="19"/>
      <c r="F124" s="20">
        <f>F125+F132</f>
        <v>1104465.44</v>
      </c>
    </row>
    <row r="125" spans="1:6" ht="18" customHeight="1">
      <c r="A125" s="17" t="s">
        <v>94</v>
      </c>
      <c r="B125" s="18">
        <v>4</v>
      </c>
      <c r="C125" s="18">
        <v>9</v>
      </c>
      <c r="D125" s="19"/>
      <c r="E125" s="19"/>
      <c r="F125" s="20">
        <f>F126</f>
        <v>748960.39</v>
      </c>
    </row>
    <row r="126" spans="1:6" ht="63" customHeight="1">
      <c r="A126" s="17" t="s">
        <v>25</v>
      </c>
      <c r="B126" s="18">
        <v>4</v>
      </c>
      <c r="C126" s="18">
        <v>9</v>
      </c>
      <c r="D126" s="19" t="s">
        <v>26</v>
      </c>
      <c r="E126" s="19"/>
      <c r="F126" s="20">
        <f>F127</f>
        <v>748960.39</v>
      </c>
    </row>
    <row r="127" spans="1:6" ht="63" customHeight="1">
      <c r="A127" s="17" t="s">
        <v>95</v>
      </c>
      <c r="B127" s="18">
        <v>4</v>
      </c>
      <c r="C127" s="18">
        <v>9</v>
      </c>
      <c r="D127" s="19" t="s">
        <v>28</v>
      </c>
      <c r="E127" s="19"/>
      <c r="F127" s="20">
        <f>F128</f>
        <v>748960.39</v>
      </c>
    </row>
    <row r="128" spans="1:6" ht="48" customHeight="1">
      <c r="A128" s="17" t="s">
        <v>96</v>
      </c>
      <c r="B128" s="18">
        <v>4</v>
      </c>
      <c r="C128" s="18">
        <v>9</v>
      </c>
      <c r="D128" s="19" t="s">
        <v>97</v>
      </c>
      <c r="E128" s="19"/>
      <c r="F128" s="20">
        <f>F130</f>
        <v>748960.39</v>
      </c>
    </row>
    <row r="129" spans="1:6" ht="33" customHeight="1">
      <c r="A129" s="17" t="s">
        <v>40</v>
      </c>
      <c r="B129" s="18">
        <v>4</v>
      </c>
      <c r="C129" s="18">
        <v>9</v>
      </c>
      <c r="D129" s="19" t="s">
        <v>97</v>
      </c>
      <c r="E129" s="19">
        <v>200</v>
      </c>
      <c r="F129" s="20">
        <f>F130</f>
        <v>748960.39</v>
      </c>
    </row>
    <row r="130" spans="1:6" ht="48" customHeight="1">
      <c r="A130" s="17" t="s">
        <v>41</v>
      </c>
      <c r="B130" s="18">
        <v>4</v>
      </c>
      <c r="C130" s="18">
        <v>9</v>
      </c>
      <c r="D130" s="19" t="s">
        <v>97</v>
      </c>
      <c r="E130" s="19">
        <v>240</v>
      </c>
      <c r="F130" s="20">
        <f>F131</f>
        <v>748960.39</v>
      </c>
    </row>
    <row r="131" spans="1:6" ht="18" customHeight="1">
      <c r="A131" s="17" t="s">
        <v>43</v>
      </c>
      <c r="B131" s="18">
        <v>4</v>
      </c>
      <c r="C131" s="18">
        <v>9</v>
      </c>
      <c r="D131" s="19" t="s">
        <v>97</v>
      </c>
      <c r="E131" s="19">
        <v>244</v>
      </c>
      <c r="F131" s="21">
        <f>740959.85+8000+0.54</f>
        <v>748960.39</v>
      </c>
    </row>
    <row r="132" spans="1:6" ht="33" customHeight="1">
      <c r="A132" s="17" t="s">
        <v>98</v>
      </c>
      <c r="B132" s="18">
        <v>4</v>
      </c>
      <c r="C132" s="18">
        <v>12</v>
      </c>
      <c r="D132" s="19"/>
      <c r="E132" s="19"/>
      <c r="F132" s="20">
        <f>F133</f>
        <v>355505.05</v>
      </c>
    </row>
    <row r="133" spans="1:6" ht="63" customHeight="1">
      <c r="A133" s="17" t="s">
        <v>25</v>
      </c>
      <c r="B133" s="18">
        <v>4</v>
      </c>
      <c r="C133" s="18">
        <v>12</v>
      </c>
      <c r="D133" s="19" t="s">
        <v>26</v>
      </c>
      <c r="E133" s="19"/>
      <c r="F133" s="20">
        <f>F134</f>
        <v>355505.05</v>
      </c>
    </row>
    <row r="134" spans="1:6" ht="63" customHeight="1">
      <c r="A134" s="17" t="s">
        <v>95</v>
      </c>
      <c r="B134" s="18">
        <v>4</v>
      </c>
      <c r="C134" s="18">
        <v>12</v>
      </c>
      <c r="D134" s="19" t="s">
        <v>28</v>
      </c>
      <c r="E134" s="19"/>
      <c r="F134" s="20">
        <f>F135+F139</f>
        <v>355505.05</v>
      </c>
    </row>
    <row r="135" spans="1:6" ht="33" customHeight="1">
      <c r="A135" s="17" t="s">
        <v>99</v>
      </c>
      <c r="B135" s="18">
        <v>4</v>
      </c>
      <c r="C135" s="18">
        <v>12</v>
      </c>
      <c r="D135" s="19" t="s">
        <v>100</v>
      </c>
      <c r="E135" s="19"/>
      <c r="F135" s="20">
        <f>F137</f>
        <v>5000</v>
      </c>
    </row>
    <row r="136" spans="1:6" ht="33" customHeight="1">
      <c r="A136" s="17" t="s">
        <v>40</v>
      </c>
      <c r="B136" s="18">
        <v>4</v>
      </c>
      <c r="C136" s="18">
        <v>12</v>
      </c>
      <c r="D136" s="19" t="s">
        <v>100</v>
      </c>
      <c r="E136" s="19">
        <v>200</v>
      </c>
      <c r="F136" s="20">
        <f>F137</f>
        <v>5000</v>
      </c>
    </row>
    <row r="137" spans="1:6" ht="48" customHeight="1">
      <c r="A137" s="17" t="s">
        <v>41</v>
      </c>
      <c r="B137" s="18">
        <v>4</v>
      </c>
      <c r="C137" s="18">
        <v>12</v>
      </c>
      <c r="D137" s="19" t="s">
        <v>100</v>
      </c>
      <c r="E137" s="19">
        <v>240</v>
      </c>
      <c r="F137" s="20">
        <f>F138</f>
        <v>5000</v>
      </c>
    </row>
    <row r="138" spans="1:6" ht="18" customHeight="1">
      <c r="A138" s="17" t="s">
        <v>43</v>
      </c>
      <c r="B138" s="18">
        <v>4</v>
      </c>
      <c r="C138" s="18">
        <v>12</v>
      </c>
      <c r="D138" s="19" t="s">
        <v>100</v>
      </c>
      <c r="E138" s="19">
        <v>244</v>
      </c>
      <c r="F138" s="21">
        <v>5000</v>
      </c>
    </row>
    <row r="139" spans="1:6" ht="48" customHeight="1">
      <c r="A139" s="17" t="s">
        <v>101</v>
      </c>
      <c r="B139" s="18">
        <v>4</v>
      </c>
      <c r="C139" s="18">
        <v>12</v>
      </c>
      <c r="D139" s="19" t="s">
        <v>102</v>
      </c>
      <c r="E139" s="19"/>
      <c r="F139" s="20">
        <f>F141</f>
        <v>350505.05</v>
      </c>
    </row>
    <row r="140" spans="1:6" ht="33" customHeight="1">
      <c r="A140" s="17" t="s">
        <v>40</v>
      </c>
      <c r="B140" s="18">
        <v>4</v>
      </c>
      <c r="C140" s="18">
        <v>12</v>
      </c>
      <c r="D140" s="19" t="s">
        <v>102</v>
      </c>
      <c r="E140" s="19">
        <v>200</v>
      </c>
      <c r="F140" s="20">
        <f>F141</f>
        <v>350505.05</v>
      </c>
    </row>
    <row r="141" spans="1:6" ht="48" customHeight="1">
      <c r="A141" s="17" t="s">
        <v>41</v>
      </c>
      <c r="B141" s="18">
        <v>4</v>
      </c>
      <c r="C141" s="18">
        <v>12</v>
      </c>
      <c r="D141" s="19" t="s">
        <v>102</v>
      </c>
      <c r="E141" s="19">
        <v>240</v>
      </c>
      <c r="F141" s="20">
        <f>F142</f>
        <v>350505.05</v>
      </c>
    </row>
    <row r="142" spans="1:6" ht="18" customHeight="1">
      <c r="A142" s="17" t="s">
        <v>43</v>
      </c>
      <c r="B142" s="18">
        <v>4</v>
      </c>
      <c r="C142" s="18">
        <v>12</v>
      </c>
      <c r="D142" s="19" t="s">
        <v>102</v>
      </c>
      <c r="E142" s="19">
        <v>244</v>
      </c>
      <c r="F142" s="21">
        <f>347000+3505.05</f>
        <v>350505.05</v>
      </c>
    </row>
    <row r="143" spans="1:6" ht="18" customHeight="1">
      <c r="A143" s="17" t="s">
        <v>103</v>
      </c>
      <c r="B143" s="18">
        <v>5</v>
      </c>
      <c r="C143" s="18"/>
      <c r="D143" s="19"/>
      <c r="E143" s="19"/>
      <c r="F143" s="20">
        <f>F144</f>
        <v>653050</v>
      </c>
    </row>
    <row r="144" spans="1:6" ht="18" customHeight="1">
      <c r="A144" s="17" t="s">
        <v>104</v>
      </c>
      <c r="B144" s="18">
        <v>5</v>
      </c>
      <c r="C144" s="18">
        <v>3</v>
      </c>
      <c r="D144" s="19"/>
      <c r="E144" s="19"/>
      <c r="F144" s="20">
        <f>F163+F145+F150</f>
        <v>653050</v>
      </c>
    </row>
    <row r="145" spans="1:6" ht="63" customHeight="1">
      <c r="A145" s="17" t="s">
        <v>105</v>
      </c>
      <c r="B145" s="18">
        <v>5</v>
      </c>
      <c r="C145" s="18">
        <v>3</v>
      </c>
      <c r="D145" s="19" t="s">
        <v>106</v>
      </c>
      <c r="E145" s="19"/>
      <c r="F145" s="20">
        <f>F146</f>
        <v>2000</v>
      </c>
    </row>
    <row r="146" spans="1:6" ht="78" customHeight="1">
      <c r="A146" s="17" t="s">
        <v>107</v>
      </c>
      <c r="B146" s="18">
        <v>5</v>
      </c>
      <c r="C146" s="18">
        <v>3</v>
      </c>
      <c r="D146" s="19" t="s">
        <v>108</v>
      </c>
      <c r="E146" s="19"/>
      <c r="F146" s="20">
        <f>F147</f>
        <v>2000</v>
      </c>
    </row>
    <row r="147" spans="1:6" ht="33" customHeight="1">
      <c r="A147" s="17" t="s">
        <v>40</v>
      </c>
      <c r="B147" s="18">
        <v>5</v>
      </c>
      <c r="C147" s="18">
        <v>3</v>
      </c>
      <c r="D147" s="19" t="s">
        <v>108</v>
      </c>
      <c r="E147" s="19">
        <v>200</v>
      </c>
      <c r="F147" s="20">
        <f>F148</f>
        <v>2000</v>
      </c>
    </row>
    <row r="148" spans="1:6" ht="48" customHeight="1">
      <c r="A148" s="17" t="s">
        <v>41</v>
      </c>
      <c r="B148" s="18">
        <v>5</v>
      </c>
      <c r="C148" s="18">
        <v>3</v>
      </c>
      <c r="D148" s="19" t="s">
        <v>108</v>
      </c>
      <c r="E148" s="19">
        <v>240</v>
      </c>
      <c r="F148" s="20">
        <f>F149</f>
        <v>2000</v>
      </c>
    </row>
    <row r="149" spans="1:6" ht="18" customHeight="1">
      <c r="A149" s="17" t="s">
        <v>43</v>
      </c>
      <c r="B149" s="18">
        <v>5</v>
      </c>
      <c r="C149" s="18">
        <v>3</v>
      </c>
      <c r="D149" s="19" t="s">
        <v>108</v>
      </c>
      <c r="E149" s="19">
        <v>244</v>
      </c>
      <c r="F149" s="21">
        <v>2000</v>
      </c>
    </row>
    <row r="150" spans="1:6" ht="63" customHeight="1">
      <c r="A150" s="17" t="s">
        <v>109</v>
      </c>
      <c r="B150" s="18">
        <v>5</v>
      </c>
      <c r="C150" s="18">
        <v>3</v>
      </c>
      <c r="D150" s="19" t="s">
        <v>110</v>
      </c>
      <c r="E150" s="19"/>
      <c r="F150" s="20">
        <f>F151+F155+F159</f>
        <v>3000</v>
      </c>
    </row>
    <row r="151" spans="1:6" ht="48" customHeight="1">
      <c r="A151" s="17" t="s">
        <v>111</v>
      </c>
      <c r="B151" s="18">
        <v>5</v>
      </c>
      <c r="C151" s="18">
        <v>3</v>
      </c>
      <c r="D151" s="19" t="s">
        <v>112</v>
      </c>
      <c r="E151" s="19"/>
      <c r="F151" s="20">
        <f>F152</f>
        <v>3000</v>
      </c>
    </row>
    <row r="152" spans="1:6" ht="33" customHeight="1">
      <c r="A152" s="17" t="s">
        <v>40</v>
      </c>
      <c r="B152" s="18">
        <v>5</v>
      </c>
      <c r="C152" s="18">
        <v>3</v>
      </c>
      <c r="D152" s="19" t="s">
        <v>112</v>
      </c>
      <c r="E152" s="19">
        <v>200</v>
      </c>
      <c r="F152" s="20">
        <f>F153</f>
        <v>3000</v>
      </c>
    </row>
    <row r="153" spans="1:6" ht="48" customHeight="1">
      <c r="A153" s="17" t="s">
        <v>41</v>
      </c>
      <c r="B153" s="18">
        <v>5</v>
      </c>
      <c r="C153" s="18">
        <v>3</v>
      </c>
      <c r="D153" s="19" t="s">
        <v>112</v>
      </c>
      <c r="E153" s="19">
        <v>240</v>
      </c>
      <c r="F153" s="20">
        <f>F154</f>
        <v>3000</v>
      </c>
    </row>
    <row r="154" spans="1:6" ht="18" customHeight="1">
      <c r="A154" s="17" t="s">
        <v>43</v>
      </c>
      <c r="B154" s="18">
        <v>5</v>
      </c>
      <c r="C154" s="18">
        <v>3</v>
      </c>
      <c r="D154" s="19" t="s">
        <v>112</v>
      </c>
      <c r="E154" s="19">
        <v>244</v>
      </c>
      <c r="F154" s="21">
        <v>3000</v>
      </c>
    </row>
    <row r="155" spans="1:6" ht="33" customHeight="1" hidden="1">
      <c r="A155" s="17" t="s">
        <v>113</v>
      </c>
      <c r="B155" s="18">
        <v>5</v>
      </c>
      <c r="C155" s="18">
        <v>3</v>
      </c>
      <c r="D155" s="19" t="s">
        <v>114</v>
      </c>
      <c r="E155" s="19"/>
      <c r="F155" s="20">
        <f>F156</f>
        <v>0</v>
      </c>
    </row>
    <row r="156" spans="1:6" ht="33" customHeight="1" hidden="1">
      <c r="A156" s="17" t="s">
        <v>40</v>
      </c>
      <c r="B156" s="18">
        <v>5</v>
      </c>
      <c r="C156" s="18">
        <v>3</v>
      </c>
      <c r="D156" s="19" t="s">
        <v>114</v>
      </c>
      <c r="E156" s="19">
        <v>200</v>
      </c>
      <c r="F156" s="20">
        <f>F157</f>
        <v>0</v>
      </c>
    </row>
    <row r="157" spans="1:6" ht="48" customHeight="1" hidden="1">
      <c r="A157" s="17" t="s">
        <v>41</v>
      </c>
      <c r="B157" s="18">
        <v>5</v>
      </c>
      <c r="C157" s="18">
        <v>3</v>
      </c>
      <c r="D157" s="19" t="s">
        <v>114</v>
      </c>
      <c r="E157" s="19">
        <v>240</v>
      </c>
      <c r="F157" s="20">
        <f>F158</f>
        <v>0</v>
      </c>
    </row>
    <row r="158" spans="1:6" ht="18" customHeight="1" hidden="1">
      <c r="A158" s="17" t="s">
        <v>43</v>
      </c>
      <c r="B158" s="18">
        <v>5</v>
      </c>
      <c r="C158" s="18">
        <v>3</v>
      </c>
      <c r="D158" s="19" t="s">
        <v>114</v>
      </c>
      <c r="E158" s="19">
        <v>244</v>
      </c>
      <c r="F158" s="21">
        <v>0</v>
      </c>
    </row>
    <row r="159" spans="1:6" ht="78" customHeight="1" hidden="1">
      <c r="A159" s="17" t="s">
        <v>115</v>
      </c>
      <c r="B159" s="18">
        <v>5</v>
      </c>
      <c r="C159" s="18">
        <v>3</v>
      </c>
      <c r="D159" s="19" t="s">
        <v>116</v>
      </c>
      <c r="E159" s="19"/>
      <c r="F159" s="20">
        <f>F160</f>
        <v>0</v>
      </c>
    </row>
    <row r="160" spans="1:6" ht="33" customHeight="1" hidden="1">
      <c r="A160" s="17" t="s">
        <v>40</v>
      </c>
      <c r="B160" s="18">
        <v>5</v>
      </c>
      <c r="C160" s="18">
        <v>3</v>
      </c>
      <c r="D160" s="19" t="s">
        <v>116</v>
      </c>
      <c r="E160" s="19">
        <v>200</v>
      </c>
      <c r="F160" s="20">
        <f>F161</f>
        <v>0</v>
      </c>
    </row>
    <row r="161" spans="1:6" ht="48" customHeight="1" hidden="1">
      <c r="A161" s="17" t="s">
        <v>41</v>
      </c>
      <c r="B161" s="18">
        <v>5</v>
      </c>
      <c r="C161" s="18">
        <v>3</v>
      </c>
      <c r="D161" s="19" t="s">
        <v>116</v>
      </c>
      <c r="E161" s="19">
        <v>240</v>
      </c>
      <c r="F161" s="20">
        <f>F162</f>
        <v>0</v>
      </c>
    </row>
    <row r="162" spans="1:6" ht="18" customHeight="1" hidden="1">
      <c r="A162" s="17" t="s">
        <v>43</v>
      </c>
      <c r="B162" s="18">
        <v>5</v>
      </c>
      <c r="C162" s="18">
        <v>3</v>
      </c>
      <c r="D162" s="19" t="s">
        <v>116</v>
      </c>
      <c r="E162" s="19">
        <v>244</v>
      </c>
      <c r="F162" s="21">
        <v>0</v>
      </c>
    </row>
    <row r="163" spans="1:6" ht="63" customHeight="1">
      <c r="A163" s="17" t="s">
        <v>25</v>
      </c>
      <c r="B163" s="18">
        <v>5</v>
      </c>
      <c r="C163" s="18">
        <v>3</v>
      </c>
      <c r="D163" s="19" t="s">
        <v>26</v>
      </c>
      <c r="E163" s="19"/>
      <c r="F163" s="20">
        <f>F164</f>
        <v>648050</v>
      </c>
    </row>
    <row r="164" spans="1:6" ht="33" customHeight="1">
      <c r="A164" s="17" t="s">
        <v>117</v>
      </c>
      <c r="B164" s="18">
        <v>5</v>
      </c>
      <c r="C164" s="18">
        <v>3</v>
      </c>
      <c r="D164" s="19" t="s">
        <v>118</v>
      </c>
      <c r="E164" s="19"/>
      <c r="F164" s="20">
        <f>F165+F170+F174</f>
        <v>648050</v>
      </c>
    </row>
    <row r="165" spans="1:6" ht="18" customHeight="1">
      <c r="A165" s="17" t="s">
        <v>119</v>
      </c>
      <c r="B165" s="18">
        <v>5</v>
      </c>
      <c r="C165" s="18">
        <v>3</v>
      </c>
      <c r="D165" s="19" t="s">
        <v>120</v>
      </c>
      <c r="E165" s="19"/>
      <c r="F165" s="20">
        <f>F167</f>
        <v>321900</v>
      </c>
    </row>
    <row r="166" spans="1:6" ht="33" customHeight="1">
      <c r="A166" s="17" t="s">
        <v>40</v>
      </c>
      <c r="B166" s="18">
        <v>5</v>
      </c>
      <c r="C166" s="18">
        <v>3</v>
      </c>
      <c r="D166" s="19" t="s">
        <v>120</v>
      </c>
      <c r="E166" s="19">
        <v>200</v>
      </c>
      <c r="F166" s="20">
        <f>F167</f>
        <v>321900</v>
      </c>
    </row>
    <row r="167" spans="1:6" ht="48" customHeight="1">
      <c r="A167" s="24" t="s">
        <v>41</v>
      </c>
      <c r="B167" s="18">
        <v>5</v>
      </c>
      <c r="C167" s="18">
        <v>3</v>
      </c>
      <c r="D167" s="19" t="s">
        <v>120</v>
      </c>
      <c r="E167" s="19">
        <v>240</v>
      </c>
      <c r="F167" s="20">
        <f>F168+F169</f>
        <v>321900</v>
      </c>
    </row>
    <row r="168" spans="1:6" ht="18" customHeight="1">
      <c r="A168" s="17" t="s">
        <v>43</v>
      </c>
      <c r="B168" s="18">
        <v>5</v>
      </c>
      <c r="C168" s="18">
        <v>3</v>
      </c>
      <c r="D168" s="19" t="s">
        <v>120</v>
      </c>
      <c r="E168" s="19">
        <v>244</v>
      </c>
      <c r="F168" s="21">
        <v>51326.97</v>
      </c>
    </row>
    <row r="169" spans="1:6" ht="18" customHeight="1">
      <c r="A169" s="17" t="s">
        <v>44</v>
      </c>
      <c r="B169" s="18">
        <v>5</v>
      </c>
      <c r="C169" s="18">
        <v>3</v>
      </c>
      <c r="D169" s="19" t="s">
        <v>120</v>
      </c>
      <c r="E169" s="19">
        <v>247</v>
      </c>
      <c r="F169" s="21">
        <v>270573.03</v>
      </c>
    </row>
    <row r="170" spans="1:6" ht="18" customHeight="1">
      <c r="A170" s="24" t="s">
        <v>121</v>
      </c>
      <c r="B170" s="18">
        <v>5</v>
      </c>
      <c r="C170" s="18">
        <v>3</v>
      </c>
      <c r="D170" s="19" t="s">
        <v>122</v>
      </c>
      <c r="E170" s="19"/>
      <c r="F170" s="20">
        <f>F171</f>
        <v>82350</v>
      </c>
    </row>
    <row r="171" spans="1:6" ht="33" customHeight="1">
      <c r="A171" s="17" t="s">
        <v>40</v>
      </c>
      <c r="B171" s="18">
        <v>5</v>
      </c>
      <c r="C171" s="18">
        <v>3</v>
      </c>
      <c r="D171" s="19" t="s">
        <v>122</v>
      </c>
      <c r="E171" s="19">
        <v>200</v>
      </c>
      <c r="F171" s="20">
        <f>F172</f>
        <v>82350</v>
      </c>
    </row>
    <row r="172" spans="1:6" ht="48" customHeight="1">
      <c r="A172" s="24" t="s">
        <v>41</v>
      </c>
      <c r="B172" s="18">
        <v>5</v>
      </c>
      <c r="C172" s="18">
        <v>3</v>
      </c>
      <c r="D172" s="19" t="s">
        <v>122</v>
      </c>
      <c r="E172" s="19">
        <v>240</v>
      </c>
      <c r="F172" s="20">
        <f>F173</f>
        <v>82350</v>
      </c>
    </row>
    <row r="173" spans="1:6" ht="18" customHeight="1">
      <c r="A173" s="17" t="s">
        <v>43</v>
      </c>
      <c r="B173" s="18">
        <v>5</v>
      </c>
      <c r="C173" s="18">
        <v>3</v>
      </c>
      <c r="D173" s="19" t="s">
        <v>122</v>
      </c>
      <c r="E173" s="19">
        <v>244</v>
      </c>
      <c r="F173" s="21">
        <v>82350</v>
      </c>
    </row>
    <row r="174" spans="1:6" ht="33" customHeight="1">
      <c r="A174" s="24" t="s">
        <v>123</v>
      </c>
      <c r="B174" s="18">
        <v>5</v>
      </c>
      <c r="C174" s="18">
        <v>3</v>
      </c>
      <c r="D174" s="19" t="s">
        <v>124</v>
      </c>
      <c r="E174" s="19"/>
      <c r="F174" s="20">
        <f>F175</f>
        <v>243800</v>
      </c>
    </row>
    <row r="175" spans="1:6" ht="33" customHeight="1">
      <c r="A175" s="17" t="s">
        <v>40</v>
      </c>
      <c r="B175" s="18">
        <v>5</v>
      </c>
      <c r="C175" s="18">
        <v>3</v>
      </c>
      <c r="D175" s="19" t="s">
        <v>124</v>
      </c>
      <c r="E175" s="19">
        <v>200</v>
      </c>
      <c r="F175" s="20">
        <f>F176</f>
        <v>243800</v>
      </c>
    </row>
    <row r="176" spans="1:6" ht="48" customHeight="1">
      <c r="A176" s="24" t="s">
        <v>41</v>
      </c>
      <c r="B176" s="18">
        <v>5</v>
      </c>
      <c r="C176" s="18">
        <v>3</v>
      </c>
      <c r="D176" s="19" t="s">
        <v>124</v>
      </c>
      <c r="E176" s="19">
        <v>240</v>
      </c>
      <c r="F176" s="20">
        <f>F177</f>
        <v>243800</v>
      </c>
    </row>
    <row r="177" spans="1:6" ht="18" customHeight="1">
      <c r="A177" s="17" t="s">
        <v>43</v>
      </c>
      <c r="B177" s="18">
        <v>5</v>
      </c>
      <c r="C177" s="18">
        <v>3</v>
      </c>
      <c r="D177" s="19" t="s">
        <v>124</v>
      </c>
      <c r="E177" s="19">
        <v>244</v>
      </c>
      <c r="F177" s="21">
        <v>243800</v>
      </c>
    </row>
    <row r="178" spans="1:6" ht="18" customHeight="1">
      <c r="A178" s="17" t="s">
        <v>125</v>
      </c>
      <c r="B178" s="18">
        <v>8</v>
      </c>
      <c r="C178" s="18"/>
      <c r="D178" s="19"/>
      <c r="E178" s="19"/>
      <c r="F178" s="20">
        <f>F179+F206</f>
        <v>2090937.8499999999</v>
      </c>
    </row>
    <row r="179" spans="1:6" ht="18" customHeight="1">
      <c r="A179" s="17" t="s">
        <v>126</v>
      </c>
      <c r="B179" s="18">
        <v>8</v>
      </c>
      <c r="C179" s="18">
        <v>1</v>
      </c>
      <c r="D179" s="19"/>
      <c r="E179" s="19"/>
      <c r="F179" s="20">
        <f>F189+F180</f>
        <v>1227830.16</v>
      </c>
    </row>
    <row r="180" spans="1:6" ht="48" customHeight="1">
      <c r="A180" s="17" t="s">
        <v>127</v>
      </c>
      <c r="B180" s="18">
        <v>8</v>
      </c>
      <c r="C180" s="18">
        <v>1</v>
      </c>
      <c r="D180" s="19" t="s">
        <v>128</v>
      </c>
      <c r="E180" s="19"/>
      <c r="F180" s="20">
        <f>F181+F185</f>
        <v>118188</v>
      </c>
    </row>
    <row r="181" spans="1:6" ht="78" customHeight="1">
      <c r="A181" s="17" t="s">
        <v>129</v>
      </c>
      <c r="B181" s="18">
        <v>8</v>
      </c>
      <c r="C181" s="18">
        <v>1</v>
      </c>
      <c r="D181" s="19" t="s">
        <v>130</v>
      </c>
      <c r="E181" s="19"/>
      <c r="F181" s="20">
        <f>F182</f>
        <v>1836</v>
      </c>
    </row>
    <row r="182" spans="1:6" ht="33" customHeight="1">
      <c r="A182" s="17" t="s">
        <v>40</v>
      </c>
      <c r="B182" s="18">
        <v>8</v>
      </c>
      <c r="C182" s="18">
        <v>1</v>
      </c>
      <c r="D182" s="19" t="s">
        <v>130</v>
      </c>
      <c r="E182" s="19">
        <v>200</v>
      </c>
      <c r="F182" s="20">
        <f>F183</f>
        <v>1836</v>
      </c>
    </row>
    <row r="183" spans="1:6" ht="48" customHeight="1">
      <c r="A183" s="17" t="s">
        <v>41</v>
      </c>
      <c r="B183" s="18">
        <v>8</v>
      </c>
      <c r="C183" s="18">
        <v>1</v>
      </c>
      <c r="D183" s="19" t="s">
        <v>130</v>
      </c>
      <c r="E183" s="19">
        <v>240</v>
      </c>
      <c r="F183" s="20">
        <f>F184</f>
        <v>1836</v>
      </c>
    </row>
    <row r="184" spans="1:6" ht="18" customHeight="1">
      <c r="A184" s="17" t="s">
        <v>43</v>
      </c>
      <c r="B184" s="18">
        <v>8</v>
      </c>
      <c r="C184" s="18">
        <v>1</v>
      </c>
      <c r="D184" s="19" t="s">
        <v>130</v>
      </c>
      <c r="E184" s="19">
        <v>244</v>
      </c>
      <c r="F184" s="21">
        <f>3000-1163.52-0.48</f>
        <v>1836</v>
      </c>
    </row>
    <row r="185" spans="1:6" ht="78" customHeight="1">
      <c r="A185" s="17" t="s">
        <v>131</v>
      </c>
      <c r="B185" s="18">
        <v>8</v>
      </c>
      <c r="C185" s="18">
        <v>1</v>
      </c>
      <c r="D185" s="19" t="s">
        <v>132</v>
      </c>
      <c r="E185" s="19"/>
      <c r="F185" s="20">
        <f>F186</f>
        <v>116352</v>
      </c>
    </row>
    <row r="186" spans="1:6" ht="33" customHeight="1">
      <c r="A186" s="17" t="s">
        <v>40</v>
      </c>
      <c r="B186" s="18">
        <v>8</v>
      </c>
      <c r="C186" s="18">
        <v>1</v>
      </c>
      <c r="D186" s="19" t="s">
        <v>132</v>
      </c>
      <c r="E186" s="19">
        <v>200</v>
      </c>
      <c r="F186" s="20">
        <f>F187</f>
        <v>116352</v>
      </c>
    </row>
    <row r="187" spans="1:6" ht="48" customHeight="1">
      <c r="A187" s="17" t="s">
        <v>41</v>
      </c>
      <c r="B187" s="18">
        <v>8</v>
      </c>
      <c r="C187" s="18">
        <v>1</v>
      </c>
      <c r="D187" s="19" t="s">
        <v>132</v>
      </c>
      <c r="E187" s="19">
        <v>240</v>
      </c>
      <c r="F187" s="20">
        <f>F188</f>
        <v>116352</v>
      </c>
    </row>
    <row r="188" spans="1:6" ht="18" customHeight="1">
      <c r="A188" s="17" t="s">
        <v>43</v>
      </c>
      <c r="B188" s="18">
        <v>8</v>
      </c>
      <c r="C188" s="18">
        <v>1</v>
      </c>
      <c r="D188" s="19" t="s">
        <v>132</v>
      </c>
      <c r="E188" s="19">
        <v>244</v>
      </c>
      <c r="F188" s="21">
        <f>104821+10367+1163.52+0.48</f>
        <v>116352</v>
      </c>
    </row>
    <row r="189" spans="1:6" ht="63" customHeight="1">
      <c r="A189" s="17" t="s">
        <v>133</v>
      </c>
      <c r="B189" s="18">
        <v>8</v>
      </c>
      <c r="C189" s="18">
        <v>1</v>
      </c>
      <c r="D189" s="19" t="s">
        <v>26</v>
      </c>
      <c r="E189" s="19"/>
      <c r="F189" s="20">
        <f>F190</f>
        <v>1109642.16</v>
      </c>
    </row>
    <row r="190" spans="1:6" ht="63" customHeight="1">
      <c r="A190" s="17" t="s">
        <v>95</v>
      </c>
      <c r="B190" s="18">
        <v>8</v>
      </c>
      <c r="C190" s="18">
        <v>1</v>
      </c>
      <c r="D190" s="19" t="s">
        <v>28</v>
      </c>
      <c r="E190" s="19"/>
      <c r="F190" s="20">
        <f>F191</f>
        <v>1109642.16</v>
      </c>
    </row>
    <row r="191" spans="1:6" ht="33" customHeight="1">
      <c r="A191" s="17" t="s">
        <v>134</v>
      </c>
      <c r="B191" s="18">
        <v>8</v>
      </c>
      <c r="C191" s="18">
        <v>1</v>
      </c>
      <c r="D191" s="19" t="s">
        <v>135</v>
      </c>
      <c r="E191" s="19"/>
      <c r="F191" s="20">
        <f>F192+F196+F201</f>
        <v>1109642.16</v>
      </c>
    </row>
    <row r="192" spans="1:6" ht="78" customHeight="1">
      <c r="A192" s="17" t="s">
        <v>31</v>
      </c>
      <c r="B192" s="18">
        <v>8</v>
      </c>
      <c r="C192" s="18">
        <v>1</v>
      </c>
      <c r="D192" s="19" t="s">
        <v>135</v>
      </c>
      <c r="E192" s="19">
        <v>100</v>
      </c>
      <c r="F192" s="20">
        <f>F193</f>
        <v>870600</v>
      </c>
    </row>
    <row r="193" spans="1:6" ht="33" customHeight="1">
      <c r="A193" s="17" t="s">
        <v>136</v>
      </c>
      <c r="B193" s="18">
        <v>8</v>
      </c>
      <c r="C193" s="18">
        <v>1</v>
      </c>
      <c r="D193" s="19" t="s">
        <v>135</v>
      </c>
      <c r="E193" s="19">
        <v>110</v>
      </c>
      <c r="F193" s="20">
        <f>F194+F195</f>
        <v>870600</v>
      </c>
    </row>
    <row r="194" spans="1:6" ht="18" customHeight="1">
      <c r="A194" s="17" t="s">
        <v>137</v>
      </c>
      <c r="B194" s="18">
        <v>8</v>
      </c>
      <c r="C194" s="18">
        <v>1</v>
      </c>
      <c r="D194" s="19" t="s">
        <v>135</v>
      </c>
      <c r="E194" s="19">
        <v>111</v>
      </c>
      <c r="F194" s="21">
        <v>668600</v>
      </c>
    </row>
    <row r="195" spans="1:6" ht="63" customHeight="1">
      <c r="A195" s="17" t="s">
        <v>138</v>
      </c>
      <c r="B195" s="18">
        <v>8</v>
      </c>
      <c r="C195" s="18">
        <v>1</v>
      </c>
      <c r="D195" s="19" t="s">
        <v>135</v>
      </c>
      <c r="E195" s="19">
        <v>119</v>
      </c>
      <c r="F195" s="21">
        <v>202000</v>
      </c>
    </row>
    <row r="196" spans="1:6" ht="33" customHeight="1">
      <c r="A196" s="17" t="s">
        <v>40</v>
      </c>
      <c r="B196" s="18">
        <v>8</v>
      </c>
      <c r="C196" s="18">
        <v>1</v>
      </c>
      <c r="D196" s="19" t="s">
        <v>135</v>
      </c>
      <c r="E196" s="19">
        <v>200</v>
      </c>
      <c r="F196" s="20">
        <f>F197</f>
        <v>212642.15999999997</v>
      </c>
    </row>
    <row r="197" spans="1:6" ht="48" customHeight="1">
      <c r="A197" s="17" t="s">
        <v>41</v>
      </c>
      <c r="B197" s="18">
        <v>8</v>
      </c>
      <c r="C197" s="18">
        <v>1</v>
      </c>
      <c r="D197" s="19" t="s">
        <v>135</v>
      </c>
      <c r="E197" s="19">
        <v>240</v>
      </c>
      <c r="F197" s="20">
        <f>F198+F199+F200</f>
        <v>212642.15999999997</v>
      </c>
    </row>
    <row r="198" spans="1:6" ht="33" customHeight="1" hidden="1">
      <c r="A198" s="17" t="s">
        <v>42</v>
      </c>
      <c r="B198" s="18">
        <v>8</v>
      </c>
      <c r="C198" s="18">
        <v>1</v>
      </c>
      <c r="D198" s="19" t="s">
        <v>135</v>
      </c>
      <c r="E198" s="19">
        <v>242</v>
      </c>
      <c r="F198" s="21">
        <v>0</v>
      </c>
    </row>
    <row r="199" spans="1:6" ht="18" customHeight="1">
      <c r="A199" s="17" t="s">
        <v>43</v>
      </c>
      <c r="B199" s="18">
        <v>8</v>
      </c>
      <c r="C199" s="18">
        <v>1</v>
      </c>
      <c r="D199" s="19" t="s">
        <v>135</v>
      </c>
      <c r="E199" s="19">
        <v>244</v>
      </c>
      <c r="F199" s="21">
        <f>164792-7100.54</f>
        <v>157691.46</v>
      </c>
    </row>
    <row r="200" spans="1:6" ht="18" customHeight="1">
      <c r="A200" s="17" t="s">
        <v>44</v>
      </c>
      <c r="B200" s="18">
        <v>8</v>
      </c>
      <c r="C200" s="18">
        <v>1</v>
      </c>
      <c r="D200" s="19" t="s">
        <v>135</v>
      </c>
      <c r="E200" s="19">
        <v>247</v>
      </c>
      <c r="F200" s="21">
        <v>54950.7</v>
      </c>
    </row>
    <row r="201" spans="1:6" ht="18" customHeight="1">
      <c r="A201" s="17" t="s">
        <v>45</v>
      </c>
      <c r="B201" s="18">
        <v>8</v>
      </c>
      <c r="C201" s="18">
        <v>1</v>
      </c>
      <c r="D201" s="19" t="s">
        <v>135</v>
      </c>
      <c r="E201" s="19">
        <v>800</v>
      </c>
      <c r="F201" s="20">
        <f>F202</f>
        <v>26400</v>
      </c>
    </row>
    <row r="202" spans="1:6" ht="18" customHeight="1">
      <c r="A202" s="17" t="s">
        <v>48</v>
      </c>
      <c r="B202" s="18">
        <v>8</v>
      </c>
      <c r="C202" s="18">
        <v>1</v>
      </c>
      <c r="D202" s="19" t="s">
        <v>135</v>
      </c>
      <c r="E202" s="19">
        <v>850</v>
      </c>
      <c r="F202" s="20">
        <f>F203+F205+F204</f>
        <v>26400</v>
      </c>
    </row>
    <row r="203" spans="1:6" ht="33" customHeight="1">
      <c r="A203" s="17" t="s">
        <v>49</v>
      </c>
      <c r="B203" s="18">
        <v>8</v>
      </c>
      <c r="C203" s="18">
        <v>1</v>
      </c>
      <c r="D203" s="19" t="s">
        <v>135</v>
      </c>
      <c r="E203" s="19">
        <v>851</v>
      </c>
      <c r="F203" s="21">
        <v>1500</v>
      </c>
    </row>
    <row r="204" spans="1:6" ht="18" customHeight="1">
      <c r="A204" s="17" t="s">
        <v>139</v>
      </c>
      <c r="B204" s="18">
        <v>8</v>
      </c>
      <c r="C204" s="18">
        <v>1</v>
      </c>
      <c r="D204" s="19" t="s">
        <v>135</v>
      </c>
      <c r="E204" s="19">
        <v>852</v>
      </c>
      <c r="F204" s="21">
        <v>9800</v>
      </c>
    </row>
    <row r="205" spans="1:6" ht="18" customHeight="1">
      <c r="A205" s="17" t="s">
        <v>51</v>
      </c>
      <c r="B205" s="18">
        <v>8</v>
      </c>
      <c r="C205" s="18">
        <v>1</v>
      </c>
      <c r="D205" s="19" t="s">
        <v>135</v>
      </c>
      <c r="E205" s="19">
        <v>853</v>
      </c>
      <c r="F205" s="21">
        <f>12000+3100</f>
        <v>15100</v>
      </c>
    </row>
    <row r="206" spans="1:6" ht="33" customHeight="1">
      <c r="A206" s="17" t="s">
        <v>140</v>
      </c>
      <c r="B206" s="18">
        <v>8</v>
      </c>
      <c r="C206" s="18">
        <v>4</v>
      </c>
      <c r="D206" s="19"/>
      <c r="E206" s="19"/>
      <c r="F206" s="20">
        <f>F207</f>
        <v>863107.69</v>
      </c>
    </row>
    <row r="207" spans="1:6" ht="63" customHeight="1">
      <c r="A207" s="17" t="s">
        <v>25</v>
      </c>
      <c r="B207" s="18">
        <v>8</v>
      </c>
      <c r="C207" s="18">
        <v>4</v>
      </c>
      <c r="D207" s="19" t="s">
        <v>26</v>
      </c>
      <c r="E207" s="19"/>
      <c r="F207" s="20">
        <f>F208</f>
        <v>863107.69</v>
      </c>
    </row>
    <row r="208" spans="1:6" ht="63" customHeight="1">
      <c r="A208" s="17" t="s">
        <v>27</v>
      </c>
      <c r="B208" s="18">
        <v>8</v>
      </c>
      <c r="C208" s="18">
        <v>4</v>
      </c>
      <c r="D208" s="19" t="s">
        <v>28</v>
      </c>
      <c r="E208" s="19"/>
      <c r="F208" s="20">
        <f>+F209</f>
        <v>863107.69</v>
      </c>
    </row>
    <row r="209" spans="1:6" ht="108.75" customHeight="1">
      <c r="A209" s="17" t="s">
        <v>141</v>
      </c>
      <c r="B209" s="18">
        <v>8</v>
      </c>
      <c r="C209" s="18">
        <v>4</v>
      </c>
      <c r="D209" s="19" t="s">
        <v>142</v>
      </c>
      <c r="E209" s="19"/>
      <c r="F209" s="20">
        <f>F210+F214</f>
        <v>863107.69</v>
      </c>
    </row>
    <row r="210" spans="1:6" ht="78" customHeight="1">
      <c r="A210" s="17" t="s">
        <v>31</v>
      </c>
      <c r="B210" s="18">
        <v>8</v>
      </c>
      <c r="C210" s="18">
        <v>4</v>
      </c>
      <c r="D210" s="19" t="s">
        <v>142</v>
      </c>
      <c r="E210" s="19">
        <v>100</v>
      </c>
      <c r="F210" s="20">
        <f>F211</f>
        <v>762707.69</v>
      </c>
    </row>
    <row r="211" spans="1:6" ht="33" customHeight="1">
      <c r="A211" s="17" t="s">
        <v>38</v>
      </c>
      <c r="B211" s="18">
        <v>8</v>
      </c>
      <c r="C211" s="18">
        <v>4</v>
      </c>
      <c r="D211" s="19" t="s">
        <v>142</v>
      </c>
      <c r="E211" s="19">
        <v>120</v>
      </c>
      <c r="F211" s="20">
        <f>F212+F213</f>
        <v>762707.69</v>
      </c>
    </row>
    <row r="212" spans="1:6" ht="33" customHeight="1">
      <c r="A212" s="17" t="s">
        <v>39</v>
      </c>
      <c r="B212" s="18">
        <v>8</v>
      </c>
      <c r="C212" s="18">
        <v>4</v>
      </c>
      <c r="D212" s="19" t="s">
        <v>142</v>
      </c>
      <c r="E212" s="19">
        <v>121</v>
      </c>
      <c r="F212" s="21">
        <v>585200</v>
      </c>
    </row>
    <row r="213" spans="1:6" ht="63" customHeight="1">
      <c r="A213" s="17" t="s">
        <v>34</v>
      </c>
      <c r="B213" s="18">
        <v>8</v>
      </c>
      <c r="C213" s="18">
        <v>4</v>
      </c>
      <c r="D213" s="19" t="s">
        <v>142</v>
      </c>
      <c r="E213" s="19">
        <v>129</v>
      </c>
      <c r="F213" s="21">
        <v>177507.69</v>
      </c>
    </row>
    <row r="214" spans="1:6" ht="33" customHeight="1">
      <c r="A214" s="17" t="s">
        <v>40</v>
      </c>
      <c r="B214" s="18">
        <v>8</v>
      </c>
      <c r="C214" s="18">
        <v>4</v>
      </c>
      <c r="D214" s="19" t="s">
        <v>142</v>
      </c>
      <c r="E214" s="19">
        <v>200</v>
      </c>
      <c r="F214" s="20">
        <f>F215</f>
        <v>100400</v>
      </c>
    </row>
    <row r="215" spans="1:6" ht="48" customHeight="1">
      <c r="A215" s="17" t="s">
        <v>41</v>
      </c>
      <c r="B215" s="18">
        <v>8</v>
      </c>
      <c r="C215" s="18">
        <v>4</v>
      </c>
      <c r="D215" s="19" t="s">
        <v>142</v>
      </c>
      <c r="E215" s="19">
        <v>240</v>
      </c>
      <c r="F215" s="20">
        <f>F216</f>
        <v>100400</v>
      </c>
    </row>
    <row r="216" spans="1:6" ht="18" customHeight="1">
      <c r="A216" s="17" t="s">
        <v>43</v>
      </c>
      <c r="B216" s="18">
        <v>8</v>
      </c>
      <c r="C216" s="18">
        <v>4</v>
      </c>
      <c r="D216" s="19" t="s">
        <v>142</v>
      </c>
      <c r="E216" s="19">
        <v>244</v>
      </c>
      <c r="F216" s="21">
        <f>93300+7100</f>
        <v>100400</v>
      </c>
    </row>
    <row r="217" spans="1:6" ht="18" customHeight="1">
      <c r="A217" s="17" t="s">
        <v>143</v>
      </c>
      <c r="B217" s="18">
        <v>10</v>
      </c>
      <c r="C217" s="18"/>
      <c r="D217" s="19"/>
      <c r="E217" s="19"/>
      <c r="F217" s="20">
        <f>F218+F226</f>
        <v>180800</v>
      </c>
    </row>
    <row r="218" spans="1:6" ht="18" customHeight="1">
      <c r="A218" s="17" t="s">
        <v>144</v>
      </c>
      <c r="B218" s="18">
        <v>10</v>
      </c>
      <c r="C218" s="18">
        <v>1</v>
      </c>
      <c r="D218" s="19"/>
      <c r="E218" s="19"/>
      <c r="F218" s="20">
        <f>F219</f>
        <v>154800</v>
      </c>
    </row>
    <row r="219" spans="1:6" ht="48" customHeight="1">
      <c r="A219" s="17" t="s">
        <v>145</v>
      </c>
      <c r="B219" s="18">
        <v>10</v>
      </c>
      <c r="C219" s="18">
        <v>1</v>
      </c>
      <c r="D219" s="19" t="s">
        <v>146</v>
      </c>
      <c r="E219" s="19"/>
      <c r="F219" s="20">
        <f>F221</f>
        <v>154800</v>
      </c>
    </row>
    <row r="220" spans="1:6" ht="33" customHeight="1">
      <c r="A220" s="25" t="s">
        <v>147</v>
      </c>
      <c r="B220" s="18">
        <v>10</v>
      </c>
      <c r="C220" s="18">
        <v>1</v>
      </c>
      <c r="D220" s="19" t="s">
        <v>148</v>
      </c>
      <c r="E220" s="19"/>
      <c r="F220" s="20">
        <f>F221</f>
        <v>154800</v>
      </c>
    </row>
    <row r="221" spans="1:6" ht="33" customHeight="1">
      <c r="A221" s="17" t="s">
        <v>149</v>
      </c>
      <c r="B221" s="18">
        <v>10</v>
      </c>
      <c r="C221" s="18">
        <v>1</v>
      </c>
      <c r="D221" s="19" t="s">
        <v>150</v>
      </c>
      <c r="E221" s="19"/>
      <c r="F221" s="20">
        <f>F222</f>
        <v>154800</v>
      </c>
    </row>
    <row r="222" spans="1:6" ht="48" customHeight="1">
      <c r="A222" s="17" t="s">
        <v>151</v>
      </c>
      <c r="B222" s="18">
        <v>10</v>
      </c>
      <c r="C222" s="18">
        <v>1</v>
      </c>
      <c r="D222" s="19" t="s">
        <v>152</v>
      </c>
      <c r="E222" s="19"/>
      <c r="F222" s="20">
        <f>F223</f>
        <v>154800</v>
      </c>
    </row>
    <row r="223" spans="1:6" ht="33" customHeight="1">
      <c r="A223" s="17" t="s">
        <v>153</v>
      </c>
      <c r="B223" s="18">
        <v>10</v>
      </c>
      <c r="C223" s="18">
        <v>1</v>
      </c>
      <c r="D223" s="19" t="s">
        <v>152</v>
      </c>
      <c r="E223" s="19">
        <v>300</v>
      </c>
      <c r="F223" s="20">
        <f>F224</f>
        <v>154800</v>
      </c>
    </row>
    <row r="224" spans="1:6" ht="33" customHeight="1">
      <c r="A224" s="17" t="s">
        <v>154</v>
      </c>
      <c r="B224" s="18">
        <v>10</v>
      </c>
      <c r="C224" s="18">
        <v>1</v>
      </c>
      <c r="D224" s="19" t="s">
        <v>152</v>
      </c>
      <c r="E224" s="19">
        <v>310</v>
      </c>
      <c r="F224" s="20">
        <f>F225</f>
        <v>154800</v>
      </c>
    </row>
    <row r="225" spans="1:6" ht="18" customHeight="1">
      <c r="A225" s="17" t="s">
        <v>155</v>
      </c>
      <c r="B225" s="18">
        <v>10</v>
      </c>
      <c r="C225" s="18">
        <v>1</v>
      </c>
      <c r="D225" s="19" t="s">
        <v>152</v>
      </c>
      <c r="E225" s="19">
        <v>312</v>
      </c>
      <c r="F225" s="21">
        <v>154800</v>
      </c>
    </row>
    <row r="226" spans="1:6" ht="18" customHeight="1">
      <c r="A226" s="17" t="s">
        <v>156</v>
      </c>
      <c r="B226" s="18">
        <v>10</v>
      </c>
      <c r="C226" s="18">
        <v>3</v>
      </c>
      <c r="D226" s="19"/>
      <c r="E226" s="19"/>
      <c r="F226" s="22">
        <f>F227</f>
        <v>26000</v>
      </c>
    </row>
    <row r="227" spans="1:6" ht="63" customHeight="1">
      <c r="A227" s="17" t="s">
        <v>25</v>
      </c>
      <c r="B227" s="18">
        <v>10</v>
      </c>
      <c r="C227" s="18">
        <v>3</v>
      </c>
      <c r="D227" s="19" t="s">
        <v>26</v>
      </c>
      <c r="E227" s="19"/>
      <c r="F227" s="20">
        <f>F228</f>
        <v>26000</v>
      </c>
    </row>
    <row r="228" spans="1:6" ht="63" customHeight="1">
      <c r="A228" s="17" t="s">
        <v>157</v>
      </c>
      <c r="B228" s="18">
        <v>10</v>
      </c>
      <c r="C228" s="18">
        <v>3</v>
      </c>
      <c r="D228" s="19" t="s">
        <v>28</v>
      </c>
      <c r="E228" s="19"/>
      <c r="F228" s="20">
        <f>F229</f>
        <v>26000</v>
      </c>
    </row>
    <row r="229" spans="1:6" ht="12.75">
      <c r="A229" s="17" t="s">
        <v>158</v>
      </c>
      <c r="B229" s="18">
        <v>10</v>
      </c>
      <c r="C229" s="18">
        <v>3</v>
      </c>
      <c r="D229" s="19" t="s">
        <v>159</v>
      </c>
      <c r="E229" s="19"/>
      <c r="F229" s="20">
        <f>F230</f>
        <v>26000</v>
      </c>
    </row>
    <row r="230" spans="1:6" ht="78" customHeight="1">
      <c r="A230" s="17" t="s">
        <v>31</v>
      </c>
      <c r="B230" s="18">
        <v>10</v>
      </c>
      <c r="C230" s="18">
        <v>3</v>
      </c>
      <c r="D230" s="19" t="s">
        <v>159</v>
      </c>
      <c r="E230" s="19">
        <v>100</v>
      </c>
      <c r="F230" s="20">
        <f>F231</f>
        <v>26000</v>
      </c>
    </row>
    <row r="231" spans="1:6" ht="33" customHeight="1">
      <c r="A231" s="17" t="s">
        <v>136</v>
      </c>
      <c r="B231" s="18">
        <v>10</v>
      </c>
      <c r="C231" s="18">
        <v>3</v>
      </c>
      <c r="D231" s="19" t="s">
        <v>159</v>
      </c>
      <c r="E231" s="19">
        <v>110</v>
      </c>
      <c r="F231" s="20">
        <f>F232</f>
        <v>26000</v>
      </c>
    </row>
    <row r="232" spans="1:6" ht="33" customHeight="1">
      <c r="A232" s="17" t="s">
        <v>160</v>
      </c>
      <c r="B232" s="18">
        <v>10</v>
      </c>
      <c r="C232" s="18">
        <v>3</v>
      </c>
      <c r="D232" s="19" t="s">
        <v>159</v>
      </c>
      <c r="E232" s="19">
        <v>112</v>
      </c>
      <c r="F232" s="21">
        <v>26000</v>
      </c>
    </row>
    <row r="233" spans="1:6" ht="18" customHeight="1">
      <c r="A233" s="17" t="s">
        <v>161</v>
      </c>
      <c r="B233" s="18">
        <v>11</v>
      </c>
      <c r="C233" s="18"/>
      <c r="D233" s="19"/>
      <c r="E233" s="19"/>
      <c r="F233" s="22">
        <f>F234</f>
        <v>1000</v>
      </c>
    </row>
    <row r="234" spans="1:6" ht="18" customHeight="1">
      <c r="A234" s="17" t="s">
        <v>162</v>
      </c>
      <c r="B234" s="18">
        <v>11</v>
      </c>
      <c r="C234" s="18">
        <v>1</v>
      </c>
      <c r="D234" s="19"/>
      <c r="E234" s="19"/>
      <c r="F234" s="22">
        <f>F235</f>
        <v>1000</v>
      </c>
    </row>
    <row r="235" spans="1:6" ht="78" customHeight="1">
      <c r="A235" s="17" t="s">
        <v>163</v>
      </c>
      <c r="B235" s="18">
        <v>11</v>
      </c>
      <c r="C235" s="18">
        <v>1</v>
      </c>
      <c r="D235" s="19" t="s">
        <v>164</v>
      </c>
      <c r="E235" s="19"/>
      <c r="F235" s="22">
        <f>F236</f>
        <v>1000</v>
      </c>
    </row>
    <row r="236" spans="1:6" ht="18" customHeight="1">
      <c r="A236" s="17" t="s">
        <v>165</v>
      </c>
      <c r="B236" s="18">
        <v>11</v>
      </c>
      <c r="C236" s="18">
        <v>1</v>
      </c>
      <c r="D236" s="19" t="s">
        <v>166</v>
      </c>
      <c r="E236" s="19"/>
      <c r="F236" s="22">
        <f>F238</f>
        <v>1000</v>
      </c>
    </row>
    <row r="237" spans="1:6" ht="33" customHeight="1">
      <c r="A237" s="17" t="s">
        <v>167</v>
      </c>
      <c r="B237" s="18">
        <v>11</v>
      </c>
      <c r="C237" s="18">
        <v>1</v>
      </c>
      <c r="D237" s="19" t="s">
        <v>168</v>
      </c>
      <c r="E237" s="19"/>
      <c r="F237" s="22">
        <f>F238</f>
        <v>1000</v>
      </c>
    </row>
    <row r="238" spans="1:6" ht="33" customHeight="1">
      <c r="A238" s="17" t="s">
        <v>40</v>
      </c>
      <c r="B238" s="18">
        <v>11</v>
      </c>
      <c r="C238" s="18">
        <v>1</v>
      </c>
      <c r="D238" s="19" t="s">
        <v>168</v>
      </c>
      <c r="E238" s="19">
        <v>200</v>
      </c>
      <c r="F238" s="22">
        <f>F239</f>
        <v>1000</v>
      </c>
    </row>
    <row r="239" spans="1:6" ht="48" customHeight="1">
      <c r="A239" s="17" t="s">
        <v>41</v>
      </c>
      <c r="B239" s="18">
        <v>11</v>
      </c>
      <c r="C239" s="18">
        <v>1</v>
      </c>
      <c r="D239" s="19" t="s">
        <v>168</v>
      </c>
      <c r="E239" s="19">
        <v>240</v>
      </c>
      <c r="F239" s="22">
        <f>F240</f>
        <v>1000</v>
      </c>
    </row>
    <row r="240" spans="1:6" ht="18" customHeight="1">
      <c r="A240" s="17" t="s">
        <v>43</v>
      </c>
      <c r="B240" s="18">
        <v>11</v>
      </c>
      <c r="C240" s="18">
        <v>1</v>
      </c>
      <c r="D240" s="19" t="s">
        <v>168</v>
      </c>
      <c r="E240" s="19">
        <v>244</v>
      </c>
      <c r="F240" s="23">
        <v>1000</v>
      </c>
    </row>
    <row r="241" spans="1:7" ht="18" customHeight="1">
      <c r="A241" s="26" t="s">
        <v>169</v>
      </c>
      <c r="B241" s="27"/>
      <c r="C241" s="27"/>
      <c r="D241" s="27"/>
      <c r="E241" s="27"/>
      <c r="F241" s="28">
        <f>F29+F30+F37+F38+F41+F42+F43+F46+F48+F49+F50+F54+F60+F65+F69+F74+F80+F81+F84+F92+F93+F96+F103+F108+F113+F119+F123+F131+F138+F142+F149+F154+F158+F162+F168+F169+F173+F177+F184+F188+F194+F195+F198+F199+F200+F203+F204+F205+F212+F213+F216+F225+F232+F240</f>
        <v>8408985.969999999</v>
      </c>
      <c r="G241" s="1" t="s">
        <v>170</v>
      </c>
    </row>
    <row r="242" spans="1:6" ht="18" customHeight="1">
      <c r="A242" s="12"/>
      <c r="B242" s="12"/>
      <c r="C242" s="12"/>
      <c r="D242" s="12"/>
      <c r="E242" s="12"/>
      <c r="F242" s="12"/>
    </row>
    <row r="243" spans="1:176" ht="18" customHeight="1">
      <c r="A243" s="12" t="s">
        <v>171</v>
      </c>
      <c r="B243" s="12"/>
      <c r="C243" s="12"/>
      <c r="D243" s="12"/>
      <c r="E243" s="12"/>
      <c r="F243" s="12" t="s">
        <v>172</v>
      </c>
      <c r="FT243" s="1"/>
    </row>
    <row r="245" ht="12.75">
      <c r="F245" s="29">
        <f>F22+F85+F97+F124+F143+F178+F217+F233</f>
        <v>8408985.969999999</v>
      </c>
    </row>
    <row r="246" ht="12.75">
      <c r="F246" s="29"/>
    </row>
    <row r="247" ht="12.75">
      <c r="F247" s="29">
        <f>7552600+150000+41000+347000+104821+10367+32000+127800+23397.97+20000</f>
        <v>8408985.97</v>
      </c>
    </row>
    <row r="249" ht="12.75">
      <c r="F249" s="1">
        <f>F241-F247</f>
        <v>0</v>
      </c>
    </row>
    <row r="252" ht="12.75">
      <c r="F252" s="29"/>
    </row>
  </sheetData>
  <sheetProtection selectLockedCells="1" selectUnlockedCells="1"/>
  <mergeCells count="18">
    <mergeCell ref="C1:F1"/>
    <mergeCell ref="C4:D4"/>
    <mergeCell ref="C6:F6"/>
    <mergeCell ref="C7:F7"/>
    <mergeCell ref="C8:F8"/>
    <mergeCell ref="C9:F9"/>
    <mergeCell ref="C10:F10"/>
    <mergeCell ref="A14:F14"/>
    <mergeCell ref="A15:F15"/>
    <mergeCell ref="A16:F16"/>
    <mergeCell ref="A18:A21"/>
    <mergeCell ref="B18:E18"/>
    <mergeCell ref="F18:F19"/>
    <mergeCell ref="B19:B21"/>
    <mergeCell ref="C19:C21"/>
    <mergeCell ref="D19:D21"/>
    <mergeCell ref="E19:E21"/>
    <mergeCell ref="F20:F21"/>
  </mergeCells>
  <printOptions/>
  <pageMargins left="0.9840277777777777" right="0.39375" top="0.39375" bottom="0.39375" header="0.5118055555555555" footer="0.5118055555555555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3"/>
  <sheetViews>
    <sheetView view="pageBreakPreview" zoomScaleNormal="76" zoomScaleSheetLayoutView="100" workbookViewId="0" topLeftCell="A229">
      <selection activeCell="E4" sqref="E4"/>
    </sheetView>
  </sheetViews>
  <sheetFormatPr defaultColWidth="9.140625" defaultRowHeight="12.75"/>
  <cols>
    <col min="1" max="1" width="52.8515625" style="1" customWidth="1"/>
    <col min="2" max="3" width="9.8515625" style="1" customWidth="1"/>
    <col min="4" max="4" width="13.140625" style="1" customWidth="1"/>
    <col min="5" max="5" width="15.00390625" style="1" customWidth="1"/>
    <col min="6" max="6" width="9.8515625" style="1" customWidth="1"/>
    <col min="7" max="7" width="24.7109375" style="1" customWidth="1"/>
    <col min="8" max="8" width="3.28125" style="1" customWidth="1"/>
    <col min="9" max="176" width="8.8515625" style="1" customWidth="1"/>
    <col min="177" max="210" width="11.57421875" style="30" customWidth="1"/>
    <col min="211" max="16384" width="11.57421875" style="30" customWidth="1"/>
  </cols>
  <sheetData>
    <row r="1" spans="3:8" ht="12.75" customHeight="1">
      <c r="C1" s="3"/>
      <c r="D1" s="3"/>
      <c r="E1" s="4" t="s">
        <v>173</v>
      </c>
      <c r="F1" s="4"/>
      <c r="G1" s="4"/>
      <c r="H1" s="4"/>
    </row>
    <row r="2" spans="3:8" ht="12.75" customHeight="1">
      <c r="C2" s="3"/>
      <c r="D2" s="3"/>
      <c r="E2" s="4" t="s">
        <v>1</v>
      </c>
      <c r="F2" s="4"/>
      <c r="G2" s="5"/>
      <c r="H2" s="5"/>
    </row>
    <row r="3" spans="3:8" ht="12.75" customHeight="1">
      <c r="C3" s="3"/>
      <c r="D3" s="3"/>
      <c r="E3" s="4" t="s">
        <v>2</v>
      </c>
      <c r="F3" s="4"/>
      <c r="G3" s="5"/>
      <c r="H3" s="5"/>
    </row>
    <row r="4" spans="3:8" ht="12.75" customHeight="1">
      <c r="C4" s="3"/>
      <c r="D4" s="3"/>
      <c r="E4" s="4" t="s">
        <v>3</v>
      </c>
      <c r="F4" s="4"/>
      <c r="G4" s="4"/>
      <c r="H4" s="4"/>
    </row>
    <row r="5" spans="3:7" ht="12.75" customHeight="1">
      <c r="C5" s="3"/>
      <c r="D5" s="3"/>
      <c r="E5" s="4"/>
      <c r="F5" s="4"/>
      <c r="G5" s="4"/>
    </row>
    <row r="6" spans="3:7" ht="12.75" customHeight="1">
      <c r="C6" s="3"/>
      <c r="D6" s="3"/>
      <c r="E6" s="4" t="s">
        <v>174</v>
      </c>
      <c r="F6" s="4"/>
      <c r="G6" s="4"/>
    </row>
    <row r="7" spans="3:7" ht="12.75" customHeight="1">
      <c r="C7" s="3"/>
      <c r="D7" s="3"/>
      <c r="E7" s="4" t="s">
        <v>1</v>
      </c>
      <c r="F7" s="4"/>
      <c r="G7" s="4"/>
    </row>
    <row r="8" spans="3:7" ht="12.75" customHeight="1">
      <c r="C8" s="3"/>
      <c r="D8" s="3"/>
      <c r="E8" s="4" t="s">
        <v>2</v>
      </c>
      <c r="F8" s="4"/>
      <c r="G8" s="4"/>
    </row>
    <row r="9" spans="3:7" ht="12.75" customHeight="1">
      <c r="C9" s="3"/>
      <c r="D9" s="3"/>
      <c r="E9" s="4" t="s">
        <v>7</v>
      </c>
      <c r="F9" s="4"/>
      <c r="G9" s="4"/>
    </row>
    <row r="10" spans="3:7" ht="12.75" customHeight="1">
      <c r="C10" s="3"/>
      <c r="D10" s="3"/>
      <c r="E10" s="4" t="s">
        <v>175</v>
      </c>
      <c r="F10" s="4"/>
      <c r="G10" s="4"/>
    </row>
    <row r="11" spans="3:7" ht="12.75" customHeight="1">
      <c r="C11" s="3"/>
      <c r="D11" s="3"/>
      <c r="E11" s="4" t="s">
        <v>9</v>
      </c>
      <c r="F11" s="4"/>
      <c r="G11" s="4"/>
    </row>
    <row r="12" spans="3:8" ht="12.75" customHeight="1">
      <c r="C12" s="3"/>
      <c r="D12" s="3"/>
      <c r="E12" s="4" t="s">
        <v>10</v>
      </c>
      <c r="F12" s="4"/>
      <c r="G12" s="31"/>
      <c r="H12" s="32"/>
    </row>
    <row r="13" ht="12.75" customHeight="1">
      <c r="D13" s="7"/>
    </row>
    <row r="14" spans="1:7" ht="12.75" customHeight="1">
      <c r="A14" s="10" t="s">
        <v>176</v>
      </c>
      <c r="B14" s="10"/>
      <c r="C14" s="10"/>
      <c r="D14" s="10"/>
      <c r="E14" s="10"/>
      <c r="F14" s="10"/>
      <c r="G14" s="10"/>
    </row>
    <row r="15" spans="1:7" ht="12.75" customHeight="1">
      <c r="A15" s="10" t="s">
        <v>177</v>
      </c>
      <c r="B15" s="10"/>
      <c r="C15" s="10"/>
      <c r="D15" s="10"/>
      <c r="E15" s="10"/>
      <c r="F15" s="10"/>
      <c r="G15" s="10"/>
    </row>
    <row r="16" spans="1:7" ht="12.75" customHeight="1">
      <c r="A16" s="33"/>
      <c r="B16" s="10"/>
      <c r="C16" s="33"/>
      <c r="D16" s="33"/>
      <c r="E16" s="33"/>
      <c r="F16" s="33"/>
      <c r="G16" s="33"/>
    </row>
    <row r="17" spans="1:7" ht="12.75" customHeight="1">
      <c r="A17" s="34"/>
      <c r="B17" s="11"/>
      <c r="C17" s="34"/>
      <c r="D17" s="34"/>
      <c r="E17" s="34"/>
      <c r="F17" s="34"/>
      <c r="G17" s="12"/>
    </row>
    <row r="18" spans="1:7" ht="16.5" customHeight="1">
      <c r="A18" s="13" t="s">
        <v>14</v>
      </c>
      <c r="B18" s="13" t="s">
        <v>15</v>
      </c>
      <c r="C18" s="13"/>
      <c r="D18" s="13"/>
      <c r="E18" s="13"/>
      <c r="F18" s="13"/>
      <c r="G18" s="15" t="s">
        <v>16</v>
      </c>
    </row>
    <row r="19" spans="1:7" ht="14.25" customHeight="1">
      <c r="A19" s="13"/>
      <c r="B19" s="13" t="s">
        <v>178</v>
      </c>
      <c r="C19" s="13" t="s">
        <v>17</v>
      </c>
      <c r="D19" s="13" t="s">
        <v>18</v>
      </c>
      <c r="E19" s="13" t="s">
        <v>19</v>
      </c>
      <c r="F19" s="13" t="s">
        <v>20</v>
      </c>
      <c r="G19" s="15" t="s">
        <v>21</v>
      </c>
    </row>
    <row r="20" spans="1:7" ht="14.25" customHeight="1">
      <c r="A20" s="13"/>
      <c r="B20" s="13"/>
      <c r="C20" s="13"/>
      <c r="D20" s="13"/>
      <c r="E20" s="13"/>
      <c r="F20" s="13"/>
      <c r="G20" s="16" t="s">
        <v>22</v>
      </c>
    </row>
    <row r="21" spans="1:7" ht="12.75" customHeight="1">
      <c r="A21" s="13"/>
      <c r="B21" s="13"/>
      <c r="C21" s="13"/>
      <c r="D21" s="13"/>
      <c r="E21" s="13"/>
      <c r="F21" s="13"/>
      <c r="G21" s="16"/>
    </row>
    <row r="22" spans="1:7" ht="33" customHeight="1">
      <c r="A22" s="35" t="s">
        <v>179</v>
      </c>
      <c r="B22" s="36">
        <v>13</v>
      </c>
      <c r="C22" s="13"/>
      <c r="D22" s="13"/>
      <c r="E22" s="13"/>
      <c r="F22" s="13"/>
      <c r="G22" s="37">
        <f>G23+G86+G98+G125+G144+G179+G218+G234</f>
        <v>8408985.969999999</v>
      </c>
    </row>
    <row r="23" spans="1:7" ht="18" customHeight="1">
      <c r="A23" s="17" t="s">
        <v>23</v>
      </c>
      <c r="B23" s="38">
        <v>13</v>
      </c>
      <c r="C23" s="18">
        <v>1</v>
      </c>
      <c r="D23" s="18"/>
      <c r="E23" s="19"/>
      <c r="F23" s="19"/>
      <c r="G23" s="20">
        <f>G24+G32+G62+G56</f>
        <v>3901903.3899999997</v>
      </c>
    </row>
    <row r="24" spans="1:7" ht="48" customHeight="1">
      <c r="A24" s="17" t="s">
        <v>24</v>
      </c>
      <c r="B24" s="38">
        <v>13</v>
      </c>
      <c r="C24" s="18">
        <v>1</v>
      </c>
      <c r="D24" s="18">
        <v>2</v>
      </c>
      <c r="E24" s="19"/>
      <c r="F24" s="19"/>
      <c r="G24" s="20">
        <f>G25</f>
        <v>489718.83</v>
      </c>
    </row>
    <row r="25" spans="1:7" ht="63" customHeight="1">
      <c r="A25" s="17" t="s">
        <v>25</v>
      </c>
      <c r="B25" s="36">
        <v>13</v>
      </c>
      <c r="C25" s="18">
        <v>1</v>
      </c>
      <c r="D25" s="18">
        <v>2</v>
      </c>
      <c r="E25" s="19" t="s">
        <v>26</v>
      </c>
      <c r="F25" s="19"/>
      <c r="G25" s="20">
        <f>G26</f>
        <v>489718.83</v>
      </c>
    </row>
    <row r="26" spans="1:7" ht="12.75">
      <c r="A26" s="17" t="s">
        <v>27</v>
      </c>
      <c r="B26" s="38">
        <v>13</v>
      </c>
      <c r="C26" s="18">
        <v>1</v>
      </c>
      <c r="D26" s="18">
        <v>2</v>
      </c>
      <c r="E26" s="19" t="s">
        <v>28</v>
      </c>
      <c r="F26" s="19"/>
      <c r="G26" s="20">
        <f>G27</f>
        <v>489718.83</v>
      </c>
    </row>
    <row r="27" spans="1:7" ht="33" customHeight="1">
      <c r="A27" s="17" t="s">
        <v>29</v>
      </c>
      <c r="B27" s="38">
        <v>13</v>
      </c>
      <c r="C27" s="18">
        <v>1</v>
      </c>
      <c r="D27" s="18">
        <v>2</v>
      </c>
      <c r="E27" s="19" t="s">
        <v>30</v>
      </c>
      <c r="F27" s="19"/>
      <c r="G27" s="20">
        <f>G28</f>
        <v>489718.83</v>
      </c>
    </row>
    <row r="28" spans="1:7" ht="78" customHeight="1">
      <c r="A28" s="17" t="s">
        <v>31</v>
      </c>
      <c r="B28" s="36">
        <v>13</v>
      </c>
      <c r="C28" s="18">
        <v>1</v>
      </c>
      <c r="D28" s="18">
        <v>2</v>
      </c>
      <c r="E28" s="19" t="s">
        <v>30</v>
      </c>
      <c r="F28" s="19">
        <v>100</v>
      </c>
      <c r="G28" s="20">
        <f>G29</f>
        <v>489718.83</v>
      </c>
    </row>
    <row r="29" spans="1:7" ht="33" customHeight="1">
      <c r="A29" s="17" t="s">
        <v>32</v>
      </c>
      <c r="B29" s="38">
        <v>13</v>
      </c>
      <c r="C29" s="18">
        <v>1</v>
      </c>
      <c r="D29" s="18">
        <v>2</v>
      </c>
      <c r="E29" s="19" t="s">
        <v>30</v>
      </c>
      <c r="F29" s="19">
        <v>120</v>
      </c>
      <c r="G29" s="20">
        <f>G30+G31</f>
        <v>489718.83</v>
      </c>
    </row>
    <row r="30" spans="1:7" ht="33" customHeight="1">
      <c r="A30" s="17" t="s">
        <v>33</v>
      </c>
      <c r="B30" s="38">
        <v>13</v>
      </c>
      <c r="C30" s="18">
        <v>1</v>
      </c>
      <c r="D30" s="18">
        <v>2</v>
      </c>
      <c r="E30" s="19" t="s">
        <v>30</v>
      </c>
      <c r="F30" s="19">
        <v>121</v>
      </c>
      <c r="G30" s="21">
        <v>369800</v>
      </c>
    </row>
    <row r="31" spans="1:7" ht="63" customHeight="1">
      <c r="A31" s="17" t="s">
        <v>34</v>
      </c>
      <c r="B31" s="36">
        <v>13</v>
      </c>
      <c r="C31" s="18">
        <v>1</v>
      </c>
      <c r="D31" s="18">
        <v>2</v>
      </c>
      <c r="E31" s="19" t="s">
        <v>30</v>
      </c>
      <c r="F31" s="19">
        <v>129</v>
      </c>
      <c r="G31" s="21">
        <v>119918.83</v>
      </c>
    </row>
    <row r="32" spans="1:7" ht="63" customHeight="1">
      <c r="A32" s="17" t="s">
        <v>35</v>
      </c>
      <c r="B32" s="38">
        <v>13</v>
      </c>
      <c r="C32" s="18">
        <v>1</v>
      </c>
      <c r="D32" s="18">
        <v>4</v>
      </c>
      <c r="E32" s="19"/>
      <c r="F32" s="19"/>
      <c r="G32" s="20">
        <f>G33</f>
        <v>705844.22</v>
      </c>
    </row>
    <row r="33" spans="1:7" ht="63" customHeight="1">
      <c r="A33" s="17" t="s">
        <v>25</v>
      </c>
      <c r="B33" s="38">
        <v>13</v>
      </c>
      <c r="C33" s="18">
        <v>1</v>
      </c>
      <c r="D33" s="18">
        <v>4</v>
      </c>
      <c r="E33" s="19" t="s">
        <v>26</v>
      </c>
      <c r="F33" s="19"/>
      <c r="G33" s="20">
        <f>G34</f>
        <v>705844.22</v>
      </c>
    </row>
    <row r="34" spans="1:7" ht="12.75">
      <c r="A34" s="17" t="s">
        <v>27</v>
      </c>
      <c r="B34" s="36">
        <v>13</v>
      </c>
      <c r="C34" s="18">
        <v>1</v>
      </c>
      <c r="D34" s="18">
        <v>4</v>
      </c>
      <c r="E34" s="19" t="s">
        <v>28</v>
      </c>
      <c r="F34" s="19"/>
      <c r="G34" s="20">
        <f>G35+G52</f>
        <v>705844.22</v>
      </c>
    </row>
    <row r="35" spans="1:7" ht="18" customHeight="1">
      <c r="A35" s="17" t="s">
        <v>36</v>
      </c>
      <c r="B35" s="38">
        <v>13</v>
      </c>
      <c r="C35" s="18">
        <v>1</v>
      </c>
      <c r="D35" s="18">
        <v>4</v>
      </c>
      <c r="E35" s="19" t="s">
        <v>37</v>
      </c>
      <c r="F35" s="19"/>
      <c r="G35" s="20">
        <f>G36+G40+G45</f>
        <v>704844.22</v>
      </c>
    </row>
    <row r="36" spans="1:7" ht="78" customHeight="1">
      <c r="A36" s="17" t="s">
        <v>31</v>
      </c>
      <c r="B36" s="36">
        <v>13</v>
      </c>
      <c r="C36" s="18">
        <v>1</v>
      </c>
      <c r="D36" s="18">
        <v>4</v>
      </c>
      <c r="E36" s="19" t="s">
        <v>37</v>
      </c>
      <c r="F36" s="19">
        <v>100</v>
      </c>
      <c r="G36" s="20">
        <f>G37</f>
        <v>278757.6</v>
      </c>
    </row>
    <row r="37" spans="1:7" ht="33" customHeight="1">
      <c r="A37" s="17" t="s">
        <v>38</v>
      </c>
      <c r="B37" s="38">
        <v>13</v>
      </c>
      <c r="C37" s="18">
        <v>1</v>
      </c>
      <c r="D37" s="18">
        <v>4</v>
      </c>
      <c r="E37" s="19" t="s">
        <v>37</v>
      </c>
      <c r="F37" s="19">
        <v>120</v>
      </c>
      <c r="G37" s="20">
        <f>G38+G39</f>
        <v>278757.6</v>
      </c>
    </row>
    <row r="38" spans="1:7" ht="33" customHeight="1">
      <c r="A38" s="17" t="s">
        <v>39</v>
      </c>
      <c r="B38" s="38">
        <v>13</v>
      </c>
      <c r="C38" s="18">
        <v>1</v>
      </c>
      <c r="D38" s="18">
        <v>4</v>
      </c>
      <c r="E38" s="19" t="s">
        <v>37</v>
      </c>
      <c r="F38" s="19">
        <v>121</v>
      </c>
      <c r="G38" s="21">
        <v>214800</v>
      </c>
    </row>
    <row r="39" spans="1:7" ht="63" customHeight="1">
      <c r="A39" s="17" t="s">
        <v>34</v>
      </c>
      <c r="B39" s="36">
        <v>13</v>
      </c>
      <c r="C39" s="18">
        <v>1</v>
      </c>
      <c r="D39" s="18">
        <v>4</v>
      </c>
      <c r="E39" s="19" t="s">
        <v>37</v>
      </c>
      <c r="F39" s="19">
        <v>129</v>
      </c>
      <c r="G39" s="21">
        <v>63957.6</v>
      </c>
    </row>
    <row r="40" spans="1:7" ht="33" customHeight="1">
      <c r="A40" s="17" t="s">
        <v>40</v>
      </c>
      <c r="B40" s="38">
        <v>13</v>
      </c>
      <c r="C40" s="18">
        <v>1</v>
      </c>
      <c r="D40" s="18">
        <v>4</v>
      </c>
      <c r="E40" s="19" t="s">
        <v>37</v>
      </c>
      <c r="F40" s="19">
        <v>200</v>
      </c>
      <c r="G40" s="20">
        <f>G41</f>
        <v>371122.38</v>
      </c>
    </row>
    <row r="41" spans="1:7" ht="33" customHeight="1">
      <c r="A41" s="17" t="s">
        <v>41</v>
      </c>
      <c r="B41" s="38">
        <v>13</v>
      </c>
      <c r="C41" s="18">
        <v>1</v>
      </c>
      <c r="D41" s="18">
        <v>4</v>
      </c>
      <c r="E41" s="19" t="s">
        <v>37</v>
      </c>
      <c r="F41" s="19">
        <v>240</v>
      </c>
      <c r="G41" s="20">
        <f>G42+G43+G44</f>
        <v>371122.38</v>
      </c>
    </row>
    <row r="42" spans="1:7" ht="33" customHeight="1">
      <c r="A42" s="17" t="s">
        <v>42</v>
      </c>
      <c r="B42" s="36">
        <v>13</v>
      </c>
      <c r="C42" s="18">
        <v>1</v>
      </c>
      <c r="D42" s="18">
        <v>4</v>
      </c>
      <c r="E42" s="19" t="s">
        <v>37</v>
      </c>
      <c r="F42" s="19">
        <v>242</v>
      </c>
      <c r="G42" s="21">
        <v>18600</v>
      </c>
    </row>
    <row r="43" spans="1:7" ht="18" customHeight="1">
      <c r="A43" s="17" t="s">
        <v>43</v>
      </c>
      <c r="B43" s="38">
        <v>13</v>
      </c>
      <c r="C43" s="18">
        <v>1</v>
      </c>
      <c r="D43" s="18">
        <v>4</v>
      </c>
      <c r="E43" s="19" t="s">
        <v>37</v>
      </c>
      <c r="F43" s="19">
        <v>244</v>
      </c>
      <c r="G43" s="21">
        <f>341564-19300-8000</f>
        <v>314264</v>
      </c>
    </row>
    <row r="44" spans="1:7" ht="18" customHeight="1">
      <c r="A44" s="17" t="s">
        <v>44</v>
      </c>
      <c r="B44" s="38">
        <v>13</v>
      </c>
      <c r="C44" s="18">
        <v>1</v>
      </c>
      <c r="D44" s="18">
        <v>4</v>
      </c>
      <c r="E44" s="19" t="s">
        <v>37</v>
      </c>
      <c r="F44" s="19">
        <v>247</v>
      </c>
      <c r="G44" s="21">
        <v>38258.38</v>
      </c>
    </row>
    <row r="45" spans="1:7" ht="18" customHeight="1">
      <c r="A45" s="17" t="s">
        <v>45</v>
      </c>
      <c r="B45" s="38">
        <v>13</v>
      </c>
      <c r="C45" s="18">
        <v>1</v>
      </c>
      <c r="D45" s="18">
        <v>4</v>
      </c>
      <c r="E45" s="19" t="s">
        <v>37</v>
      </c>
      <c r="F45" s="19">
        <v>800</v>
      </c>
      <c r="G45" s="20">
        <f>G46+G48</f>
        <v>54964.24</v>
      </c>
    </row>
    <row r="46" spans="1:7" ht="12.75">
      <c r="A46" s="17" t="s">
        <v>47</v>
      </c>
      <c r="B46" s="38">
        <v>13</v>
      </c>
      <c r="C46" s="18">
        <v>1</v>
      </c>
      <c r="D46" s="18">
        <v>4</v>
      </c>
      <c r="E46" s="19" t="s">
        <v>37</v>
      </c>
      <c r="F46" s="19">
        <v>830</v>
      </c>
      <c r="G46" s="20">
        <f>G47</f>
        <v>3175.81</v>
      </c>
    </row>
    <row r="47" spans="1:7" ht="17.25" customHeight="1">
      <c r="A47" s="17" t="s">
        <v>48</v>
      </c>
      <c r="B47" s="38">
        <v>13</v>
      </c>
      <c r="C47" s="18">
        <v>1</v>
      </c>
      <c r="D47" s="18">
        <v>4</v>
      </c>
      <c r="E47" s="19" t="s">
        <v>37</v>
      </c>
      <c r="F47" s="19">
        <v>831</v>
      </c>
      <c r="G47" s="21">
        <v>3175.81</v>
      </c>
    </row>
    <row r="48" spans="1:7" ht="18" customHeight="1">
      <c r="A48" s="17" t="s">
        <v>48</v>
      </c>
      <c r="B48" s="36">
        <v>13</v>
      </c>
      <c r="C48" s="18">
        <v>1</v>
      </c>
      <c r="D48" s="18">
        <v>4</v>
      </c>
      <c r="E48" s="19" t="s">
        <v>37</v>
      </c>
      <c r="F48" s="19">
        <v>850</v>
      </c>
      <c r="G48" s="20">
        <f>G50+G49+G51</f>
        <v>51788.43</v>
      </c>
    </row>
    <row r="49" spans="1:7" ht="33" customHeight="1">
      <c r="A49" s="17" t="s">
        <v>49</v>
      </c>
      <c r="B49" s="38">
        <v>13</v>
      </c>
      <c r="C49" s="18">
        <v>1</v>
      </c>
      <c r="D49" s="18">
        <v>4</v>
      </c>
      <c r="E49" s="19" t="s">
        <v>37</v>
      </c>
      <c r="F49" s="19">
        <v>851</v>
      </c>
      <c r="G49" s="21">
        <v>5000</v>
      </c>
    </row>
    <row r="50" spans="1:7" ht="18" customHeight="1">
      <c r="A50" s="17" t="s">
        <v>50</v>
      </c>
      <c r="B50" s="38">
        <v>13</v>
      </c>
      <c r="C50" s="18">
        <v>1</v>
      </c>
      <c r="D50" s="18">
        <v>4</v>
      </c>
      <c r="E50" s="19" t="s">
        <v>37</v>
      </c>
      <c r="F50" s="19">
        <v>852</v>
      </c>
      <c r="G50" s="21">
        <v>15000</v>
      </c>
    </row>
    <row r="51" spans="1:7" ht="18" customHeight="1">
      <c r="A51" s="17" t="s">
        <v>51</v>
      </c>
      <c r="B51" s="36">
        <v>13</v>
      </c>
      <c r="C51" s="18">
        <v>1</v>
      </c>
      <c r="D51" s="18">
        <v>4</v>
      </c>
      <c r="E51" s="19" t="s">
        <v>37</v>
      </c>
      <c r="F51" s="19">
        <v>853</v>
      </c>
      <c r="G51" s="21">
        <v>31788.43</v>
      </c>
    </row>
    <row r="52" spans="1:7" ht="59.25" customHeight="1">
      <c r="A52" s="17" t="s">
        <v>52</v>
      </c>
      <c r="B52" s="38">
        <v>13</v>
      </c>
      <c r="C52" s="18">
        <v>1</v>
      </c>
      <c r="D52" s="18">
        <v>4</v>
      </c>
      <c r="E52" s="19" t="s">
        <v>53</v>
      </c>
      <c r="F52" s="19"/>
      <c r="G52" s="20">
        <f>G53</f>
        <v>1000</v>
      </c>
    </row>
    <row r="53" spans="1:7" ht="33" customHeight="1">
      <c r="A53" s="17" t="s">
        <v>40</v>
      </c>
      <c r="B53" s="38">
        <v>13</v>
      </c>
      <c r="C53" s="18">
        <v>1</v>
      </c>
      <c r="D53" s="18">
        <v>4</v>
      </c>
      <c r="E53" s="19" t="s">
        <v>53</v>
      </c>
      <c r="F53" s="19">
        <v>200</v>
      </c>
      <c r="G53" s="20">
        <f>G54</f>
        <v>1000</v>
      </c>
    </row>
    <row r="54" spans="1:7" ht="33" customHeight="1">
      <c r="A54" s="17" t="s">
        <v>41</v>
      </c>
      <c r="B54" s="38">
        <v>13</v>
      </c>
      <c r="C54" s="18">
        <v>1</v>
      </c>
      <c r="D54" s="18">
        <v>4</v>
      </c>
      <c r="E54" s="19" t="s">
        <v>53</v>
      </c>
      <c r="F54" s="19">
        <v>240</v>
      </c>
      <c r="G54" s="20">
        <f>G55</f>
        <v>1000</v>
      </c>
    </row>
    <row r="55" spans="1:7" ht="18" customHeight="1">
      <c r="A55" s="17" t="s">
        <v>43</v>
      </c>
      <c r="B55" s="36">
        <v>13</v>
      </c>
      <c r="C55" s="18">
        <v>1</v>
      </c>
      <c r="D55" s="18">
        <v>4</v>
      </c>
      <c r="E55" s="19" t="s">
        <v>53</v>
      </c>
      <c r="F55" s="19">
        <v>244</v>
      </c>
      <c r="G55" s="21">
        <v>1000</v>
      </c>
    </row>
    <row r="56" spans="1:7" ht="18" customHeight="1">
      <c r="A56" s="17" t="s">
        <v>54</v>
      </c>
      <c r="B56" s="38">
        <v>13</v>
      </c>
      <c r="C56" s="18">
        <v>1</v>
      </c>
      <c r="D56" s="18">
        <v>11</v>
      </c>
      <c r="E56" s="19"/>
      <c r="F56" s="19"/>
      <c r="G56" s="22">
        <f>G57</f>
        <v>74781</v>
      </c>
    </row>
    <row r="57" spans="1:7" ht="63" customHeight="1">
      <c r="A57" s="17" t="s">
        <v>25</v>
      </c>
      <c r="B57" s="38">
        <v>13</v>
      </c>
      <c r="C57" s="18">
        <v>1</v>
      </c>
      <c r="D57" s="18">
        <v>11</v>
      </c>
      <c r="E57" s="19" t="s">
        <v>26</v>
      </c>
      <c r="F57" s="19"/>
      <c r="G57" s="22">
        <f>G58</f>
        <v>74781</v>
      </c>
    </row>
    <row r="58" spans="1:7" ht="12.75">
      <c r="A58" s="17" t="s">
        <v>27</v>
      </c>
      <c r="B58" s="36">
        <v>13</v>
      </c>
      <c r="C58" s="18">
        <v>1</v>
      </c>
      <c r="D58" s="18">
        <v>11</v>
      </c>
      <c r="E58" s="19" t="s">
        <v>28</v>
      </c>
      <c r="F58" s="19"/>
      <c r="G58" s="22">
        <f>G59</f>
        <v>74781</v>
      </c>
    </row>
    <row r="59" spans="1:7" ht="33" customHeight="1">
      <c r="A59" s="17" t="s">
        <v>55</v>
      </c>
      <c r="B59" s="38">
        <v>13</v>
      </c>
      <c r="C59" s="18">
        <v>1</v>
      </c>
      <c r="D59" s="18">
        <v>11</v>
      </c>
      <c r="E59" s="19" t="s">
        <v>56</v>
      </c>
      <c r="F59" s="19"/>
      <c r="G59" s="22">
        <f>G60</f>
        <v>74781</v>
      </c>
    </row>
    <row r="60" spans="1:7" ht="18" customHeight="1">
      <c r="A60" s="17" t="s">
        <v>45</v>
      </c>
      <c r="B60" s="38">
        <v>13</v>
      </c>
      <c r="C60" s="18">
        <v>1</v>
      </c>
      <c r="D60" s="18">
        <v>11</v>
      </c>
      <c r="E60" s="19" t="s">
        <v>56</v>
      </c>
      <c r="F60" s="19">
        <v>800</v>
      </c>
      <c r="G60" s="22">
        <f>G61</f>
        <v>74781</v>
      </c>
    </row>
    <row r="61" spans="1:7" ht="18" customHeight="1">
      <c r="A61" s="17" t="s">
        <v>57</v>
      </c>
      <c r="B61" s="38">
        <v>13</v>
      </c>
      <c r="C61" s="18">
        <v>1</v>
      </c>
      <c r="D61" s="18">
        <v>11</v>
      </c>
      <c r="E61" s="19" t="s">
        <v>56</v>
      </c>
      <c r="F61" s="19">
        <v>870</v>
      </c>
      <c r="G61" s="23">
        <v>74781</v>
      </c>
    </row>
    <row r="62" spans="1:7" ht="18" customHeight="1">
      <c r="A62" s="17" t="s">
        <v>58</v>
      </c>
      <c r="B62" s="38">
        <v>13</v>
      </c>
      <c r="C62" s="18">
        <v>1</v>
      </c>
      <c r="D62" s="18">
        <v>13</v>
      </c>
      <c r="E62" s="19"/>
      <c r="F62" s="19"/>
      <c r="G62" s="20">
        <f>G76+G67+G63+G71</f>
        <v>2631559.34</v>
      </c>
    </row>
    <row r="63" spans="1:7" ht="63" customHeight="1">
      <c r="A63" s="17" t="s">
        <v>59</v>
      </c>
      <c r="B63" s="38">
        <v>13</v>
      </c>
      <c r="C63" s="18">
        <v>1</v>
      </c>
      <c r="D63" s="18">
        <v>13</v>
      </c>
      <c r="E63" s="19" t="s">
        <v>60</v>
      </c>
      <c r="F63" s="19"/>
      <c r="G63" s="20">
        <f>G64</f>
        <v>1000</v>
      </c>
    </row>
    <row r="64" spans="1:7" ht="33" customHeight="1">
      <c r="A64" s="17" t="s">
        <v>40</v>
      </c>
      <c r="B64" s="38">
        <v>13</v>
      </c>
      <c r="C64" s="18">
        <v>1</v>
      </c>
      <c r="D64" s="18">
        <v>13</v>
      </c>
      <c r="E64" s="19" t="s">
        <v>60</v>
      </c>
      <c r="F64" s="19">
        <v>200</v>
      </c>
      <c r="G64" s="20">
        <f>G65</f>
        <v>1000</v>
      </c>
    </row>
    <row r="65" spans="1:7" ht="33" customHeight="1">
      <c r="A65" s="17" t="s">
        <v>41</v>
      </c>
      <c r="B65" s="38">
        <v>13</v>
      </c>
      <c r="C65" s="18">
        <v>1</v>
      </c>
      <c r="D65" s="18">
        <v>13</v>
      </c>
      <c r="E65" s="19" t="s">
        <v>60</v>
      </c>
      <c r="F65" s="19">
        <v>240</v>
      </c>
      <c r="G65" s="20">
        <f>G66</f>
        <v>1000</v>
      </c>
    </row>
    <row r="66" spans="1:7" ht="18" customHeight="1">
      <c r="A66" s="17" t="s">
        <v>43</v>
      </c>
      <c r="B66" s="38">
        <v>13</v>
      </c>
      <c r="C66" s="18">
        <v>1</v>
      </c>
      <c r="D66" s="18">
        <v>13</v>
      </c>
      <c r="E66" s="19" t="s">
        <v>60</v>
      </c>
      <c r="F66" s="19">
        <v>244</v>
      </c>
      <c r="G66" s="21">
        <v>1000</v>
      </c>
    </row>
    <row r="67" spans="1:7" ht="48" customHeight="1">
      <c r="A67" s="17" t="s">
        <v>61</v>
      </c>
      <c r="B67" s="38">
        <v>13</v>
      </c>
      <c r="C67" s="18">
        <v>1</v>
      </c>
      <c r="D67" s="18">
        <v>13</v>
      </c>
      <c r="E67" s="19" t="s">
        <v>62</v>
      </c>
      <c r="F67" s="19"/>
      <c r="G67" s="20">
        <f>G68</f>
        <v>2000</v>
      </c>
    </row>
    <row r="68" spans="1:7" ht="33" customHeight="1">
      <c r="A68" s="17" t="s">
        <v>40</v>
      </c>
      <c r="B68" s="38">
        <v>13</v>
      </c>
      <c r="C68" s="18">
        <v>1</v>
      </c>
      <c r="D68" s="18">
        <v>13</v>
      </c>
      <c r="E68" s="19" t="s">
        <v>62</v>
      </c>
      <c r="F68" s="19">
        <v>200</v>
      </c>
      <c r="G68" s="20">
        <f>G69</f>
        <v>2000</v>
      </c>
    </row>
    <row r="69" spans="1:7" ht="33" customHeight="1">
      <c r="A69" s="17" t="s">
        <v>41</v>
      </c>
      <c r="B69" s="38">
        <v>13</v>
      </c>
      <c r="C69" s="18">
        <v>1</v>
      </c>
      <c r="D69" s="18">
        <v>13</v>
      </c>
      <c r="E69" s="19" t="s">
        <v>62</v>
      </c>
      <c r="F69" s="19">
        <v>240</v>
      </c>
      <c r="G69" s="20">
        <f>G70</f>
        <v>2000</v>
      </c>
    </row>
    <row r="70" spans="1:7" ht="18" customHeight="1">
      <c r="A70" s="17" t="s">
        <v>43</v>
      </c>
      <c r="B70" s="38">
        <v>13</v>
      </c>
      <c r="C70" s="18">
        <v>1</v>
      </c>
      <c r="D70" s="18">
        <v>13</v>
      </c>
      <c r="E70" s="19" t="s">
        <v>62</v>
      </c>
      <c r="F70" s="19">
        <v>244</v>
      </c>
      <c r="G70" s="21">
        <v>2000</v>
      </c>
    </row>
    <row r="71" spans="1:7" ht="12.75">
      <c r="A71" s="17" t="s">
        <v>63</v>
      </c>
      <c r="B71" s="38">
        <v>13</v>
      </c>
      <c r="C71" s="18">
        <v>1</v>
      </c>
      <c r="D71" s="18">
        <v>13</v>
      </c>
      <c r="E71" s="19" t="s">
        <v>64</v>
      </c>
      <c r="F71" s="19"/>
      <c r="G71" s="22">
        <f>G72</f>
        <v>1000</v>
      </c>
    </row>
    <row r="72" spans="1:7" ht="48" customHeight="1">
      <c r="A72" s="17" t="s">
        <v>65</v>
      </c>
      <c r="B72" s="38">
        <v>13</v>
      </c>
      <c r="C72" s="18">
        <v>1</v>
      </c>
      <c r="D72" s="18">
        <v>13</v>
      </c>
      <c r="E72" s="19" t="s">
        <v>66</v>
      </c>
      <c r="F72" s="19"/>
      <c r="G72" s="22">
        <f>G73</f>
        <v>1000</v>
      </c>
    </row>
    <row r="73" spans="1:7" ht="48" customHeight="1">
      <c r="A73" s="17" t="s">
        <v>65</v>
      </c>
      <c r="B73" s="38">
        <v>13</v>
      </c>
      <c r="C73" s="18">
        <v>1</v>
      </c>
      <c r="D73" s="18">
        <v>13</v>
      </c>
      <c r="E73" s="19" t="s">
        <v>67</v>
      </c>
      <c r="F73" s="19"/>
      <c r="G73" s="22">
        <f>G74</f>
        <v>1000</v>
      </c>
    </row>
    <row r="74" spans="1:7" ht="33" customHeight="1">
      <c r="A74" s="17" t="s">
        <v>41</v>
      </c>
      <c r="B74" s="38">
        <v>13</v>
      </c>
      <c r="C74" s="18">
        <v>1</v>
      </c>
      <c r="D74" s="18">
        <v>13</v>
      </c>
      <c r="E74" s="19" t="s">
        <v>67</v>
      </c>
      <c r="F74" s="19">
        <v>240</v>
      </c>
      <c r="G74" s="22">
        <f>G75</f>
        <v>1000</v>
      </c>
    </row>
    <row r="75" spans="1:7" ht="18" customHeight="1">
      <c r="A75" s="17" t="s">
        <v>43</v>
      </c>
      <c r="B75" s="38">
        <v>13</v>
      </c>
      <c r="C75" s="18">
        <v>1</v>
      </c>
      <c r="D75" s="18">
        <v>13</v>
      </c>
      <c r="E75" s="19" t="s">
        <v>67</v>
      </c>
      <c r="F75" s="19">
        <v>244</v>
      </c>
      <c r="G75" s="23">
        <v>1000</v>
      </c>
    </row>
    <row r="76" spans="1:7" ht="63" customHeight="1">
      <c r="A76" s="17" t="s">
        <v>25</v>
      </c>
      <c r="B76" s="38">
        <v>13</v>
      </c>
      <c r="C76" s="18">
        <v>1</v>
      </c>
      <c r="D76" s="18">
        <v>13</v>
      </c>
      <c r="E76" s="19" t="s">
        <v>26</v>
      </c>
      <c r="F76" s="19"/>
      <c r="G76" s="20">
        <f>G77</f>
        <v>2627559.34</v>
      </c>
    </row>
    <row r="77" spans="1:7" s="39" customFormat="1" ht="12.75">
      <c r="A77" s="17" t="s">
        <v>27</v>
      </c>
      <c r="B77" s="38">
        <v>13</v>
      </c>
      <c r="C77" s="18">
        <v>1</v>
      </c>
      <c r="D77" s="18">
        <v>13</v>
      </c>
      <c r="E77" s="19" t="s">
        <v>28</v>
      </c>
      <c r="F77" s="19"/>
      <c r="G77" s="20">
        <f>G78</f>
        <v>2627559.34</v>
      </c>
    </row>
    <row r="78" spans="1:7" ht="33" customHeight="1">
      <c r="A78" s="17" t="s">
        <v>68</v>
      </c>
      <c r="B78" s="38">
        <v>13</v>
      </c>
      <c r="C78" s="18">
        <v>1</v>
      </c>
      <c r="D78" s="18">
        <v>13</v>
      </c>
      <c r="E78" s="19" t="s">
        <v>69</v>
      </c>
      <c r="F78" s="19"/>
      <c r="G78" s="20">
        <f>G79+G83</f>
        <v>2627559.34</v>
      </c>
    </row>
    <row r="79" spans="1:7" ht="78" customHeight="1">
      <c r="A79" s="17" t="s">
        <v>31</v>
      </c>
      <c r="B79" s="38">
        <v>13</v>
      </c>
      <c r="C79" s="18">
        <v>1</v>
      </c>
      <c r="D79" s="18">
        <v>13</v>
      </c>
      <c r="E79" s="19" t="s">
        <v>69</v>
      </c>
      <c r="F79" s="19">
        <v>100</v>
      </c>
      <c r="G79" s="20">
        <f>G80</f>
        <v>2075900</v>
      </c>
    </row>
    <row r="80" spans="1:7" ht="33" customHeight="1">
      <c r="A80" s="17" t="s">
        <v>38</v>
      </c>
      <c r="B80" s="38">
        <v>13</v>
      </c>
      <c r="C80" s="18">
        <v>1</v>
      </c>
      <c r="D80" s="18">
        <v>13</v>
      </c>
      <c r="E80" s="19" t="s">
        <v>69</v>
      </c>
      <c r="F80" s="19">
        <v>120</v>
      </c>
      <c r="G80" s="20">
        <f>G81+G82</f>
        <v>2075900</v>
      </c>
    </row>
    <row r="81" spans="1:7" ht="33" customHeight="1">
      <c r="A81" s="17" t="s">
        <v>33</v>
      </c>
      <c r="B81" s="38">
        <v>13</v>
      </c>
      <c r="C81" s="18">
        <v>1</v>
      </c>
      <c r="D81" s="18">
        <v>13</v>
      </c>
      <c r="E81" s="19" t="s">
        <v>69</v>
      </c>
      <c r="F81" s="19">
        <v>121</v>
      </c>
      <c r="G81" s="21">
        <v>1604300</v>
      </c>
    </row>
    <row r="82" spans="1:7" ht="63" customHeight="1">
      <c r="A82" s="17" t="s">
        <v>34</v>
      </c>
      <c r="B82" s="38">
        <v>13</v>
      </c>
      <c r="C82" s="18">
        <v>1</v>
      </c>
      <c r="D82" s="18">
        <v>13</v>
      </c>
      <c r="E82" s="19" t="s">
        <v>69</v>
      </c>
      <c r="F82" s="19">
        <v>129</v>
      </c>
      <c r="G82" s="21">
        <v>471600</v>
      </c>
    </row>
    <row r="83" spans="1:7" ht="33" customHeight="1">
      <c r="A83" s="17" t="s">
        <v>40</v>
      </c>
      <c r="B83" s="38">
        <v>13</v>
      </c>
      <c r="C83" s="18">
        <v>1</v>
      </c>
      <c r="D83" s="18">
        <v>13</v>
      </c>
      <c r="E83" s="19" t="s">
        <v>69</v>
      </c>
      <c r="F83" s="19">
        <v>200</v>
      </c>
      <c r="G83" s="20">
        <f>G84</f>
        <v>551659.34</v>
      </c>
    </row>
    <row r="84" spans="1:7" ht="33" customHeight="1">
      <c r="A84" s="17" t="s">
        <v>41</v>
      </c>
      <c r="B84" s="38">
        <v>13</v>
      </c>
      <c r="C84" s="18">
        <v>1</v>
      </c>
      <c r="D84" s="18">
        <v>13</v>
      </c>
      <c r="E84" s="19" t="s">
        <v>69</v>
      </c>
      <c r="F84" s="19">
        <v>240</v>
      </c>
      <c r="G84" s="20">
        <f>G85</f>
        <v>551659.34</v>
      </c>
    </row>
    <row r="85" spans="1:7" ht="18" customHeight="1">
      <c r="A85" s="17" t="s">
        <v>43</v>
      </c>
      <c r="B85" s="38">
        <v>13</v>
      </c>
      <c r="C85" s="18">
        <v>1</v>
      </c>
      <c r="D85" s="18">
        <v>13</v>
      </c>
      <c r="E85" s="19" t="s">
        <v>69</v>
      </c>
      <c r="F85" s="19">
        <v>244</v>
      </c>
      <c r="G85" s="21">
        <v>551659.34</v>
      </c>
    </row>
    <row r="86" spans="1:7" ht="18" customHeight="1">
      <c r="A86" s="17" t="s">
        <v>70</v>
      </c>
      <c r="B86" s="38">
        <v>13</v>
      </c>
      <c r="C86" s="18">
        <v>2</v>
      </c>
      <c r="D86" s="18"/>
      <c r="E86" s="19"/>
      <c r="F86" s="19"/>
      <c r="G86" s="20">
        <f>G87</f>
        <v>127800</v>
      </c>
    </row>
    <row r="87" spans="1:7" ht="18" customHeight="1">
      <c r="A87" s="17" t="s">
        <v>71</v>
      </c>
      <c r="B87" s="38">
        <v>13</v>
      </c>
      <c r="C87" s="18">
        <v>2</v>
      </c>
      <c r="D87" s="18">
        <v>3</v>
      </c>
      <c r="E87" s="19"/>
      <c r="F87" s="19"/>
      <c r="G87" s="20">
        <f>G88</f>
        <v>127800</v>
      </c>
    </row>
    <row r="88" spans="1:7" ht="63" customHeight="1">
      <c r="A88" s="17" t="s">
        <v>25</v>
      </c>
      <c r="B88" s="38">
        <v>13</v>
      </c>
      <c r="C88" s="18">
        <v>2</v>
      </c>
      <c r="D88" s="18">
        <v>3</v>
      </c>
      <c r="E88" s="19" t="s">
        <v>26</v>
      </c>
      <c r="F88" s="19"/>
      <c r="G88" s="20">
        <f>G89</f>
        <v>127800</v>
      </c>
    </row>
    <row r="89" spans="1:7" ht="12.75">
      <c r="A89" s="17" t="s">
        <v>27</v>
      </c>
      <c r="B89" s="38">
        <v>13</v>
      </c>
      <c r="C89" s="18">
        <v>2</v>
      </c>
      <c r="D89" s="18">
        <v>3</v>
      </c>
      <c r="E89" s="19" t="s">
        <v>28</v>
      </c>
      <c r="F89" s="19"/>
      <c r="G89" s="20">
        <f>G90</f>
        <v>127800</v>
      </c>
    </row>
    <row r="90" spans="1:7" ht="48" customHeight="1">
      <c r="A90" s="17" t="s">
        <v>72</v>
      </c>
      <c r="B90" s="38">
        <v>13</v>
      </c>
      <c r="C90" s="18">
        <v>2</v>
      </c>
      <c r="D90" s="18">
        <v>3</v>
      </c>
      <c r="E90" s="19" t="s">
        <v>73</v>
      </c>
      <c r="F90" s="19"/>
      <c r="G90" s="20">
        <f>G91+G95</f>
        <v>127800</v>
      </c>
    </row>
    <row r="91" spans="1:7" ht="78" customHeight="1">
      <c r="A91" s="17" t="s">
        <v>31</v>
      </c>
      <c r="B91" s="38">
        <v>13</v>
      </c>
      <c r="C91" s="18">
        <v>2</v>
      </c>
      <c r="D91" s="18">
        <v>3</v>
      </c>
      <c r="E91" s="19" t="s">
        <v>73</v>
      </c>
      <c r="F91" s="19">
        <v>100</v>
      </c>
      <c r="G91" s="20">
        <f>G92</f>
        <v>127800</v>
      </c>
    </row>
    <row r="92" spans="1:7" ht="33" customHeight="1">
      <c r="A92" s="17" t="s">
        <v>38</v>
      </c>
      <c r="B92" s="38">
        <v>13</v>
      </c>
      <c r="C92" s="18">
        <v>2</v>
      </c>
      <c r="D92" s="18">
        <v>3</v>
      </c>
      <c r="E92" s="19" t="s">
        <v>73</v>
      </c>
      <c r="F92" s="19">
        <v>120</v>
      </c>
      <c r="G92" s="20">
        <f>G93+G94</f>
        <v>127800</v>
      </c>
    </row>
    <row r="93" spans="1:7" ht="33" customHeight="1">
      <c r="A93" s="17" t="s">
        <v>33</v>
      </c>
      <c r="B93" s="38">
        <v>13</v>
      </c>
      <c r="C93" s="18">
        <v>2</v>
      </c>
      <c r="D93" s="18">
        <v>3</v>
      </c>
      <c r="E93" s="19" t="s">
        <v>73</v>
      </c>
      <c r="F93" s="19">
        <v>121</v>
      </c>
      <c r="G93" s="21">
        <v>98160</v>
      </c>
    </row>
    <row r="94" spans="1:7" ht="63" customHeight="1">
      <c r="A94" s="17" t="s">
        <v>34</v>
      </c>
      <c r="B94" s="38">
        <v>13</v>
      </c>
      <c r="C94" s="18">
        <v>2</v>
      </c>
      <c r="D94" s="18">
        <v>3</v>
      </c>
      <c r="E94" s="19" t="s">
        <v>73</v>
      </c>
      <c r="F94" s="19">
        <v>129</v>
      </c>
      <c r="G94" s="21">
        <v>29640</v>
      </c>
    </row>
    <row r="95" spans="1:7" ht="33" customHeight="1" hidden="1">
      <c r="A95" s="17" t="s">
        <v>40</v>
      </c>
      <c r="B95" s="38">
        <v>13</v>
      </c>
      <c r="C95" s="18">
        <v>2</v>
      </c>
      <c r="D95" s="18">
        <v>3</v>
      </c>
      <c r="E95" s="19" t="s">
        <v>73</v>
      </c>
      <c r="F95" s="19">
        <v>200</v>
      </c>
      <c r="G95" s="20">
        <f>G96</f>
        <v>0</v>
      </c>
    </row>
    <row r="96" spans="1:7" ht="33" customHeight="1" hidden="1">
      <c r="A96" s="17" t="s">
        <v>41</v>
      </c>
      <c r="B96" s="38">
        <v>13</v>
      </c>
      <c r="C96" s="18">
        <v>2</v>
      </c>
      <c r="D96" s="18">
        <v>3</v>
      </c>
      <c r="E96" s="19" t="s">
        <v>73</v>
      </c>
      <c r="F96" s="19">
        <v>240</v>
      </c>
      <c r="G96" s="20">
        <f>G97</f>
        <v>0</v>
      </c>
    </row>
    <row r="97" spans="1:7" ht="18" customHeight="1" hidden="1">
      <c r="A97" s="17" t="s">
        <v>43</v>
      </c>
      <c r="B97" s="38">
        <v>13</v>
      </c>
      <c r="C97" s="18">
        <v>2</v>
      </c>
      <c r="D97" s="18">
        <v>3</v>
      </c>
      <c r="E97" s="19" t="s">
        <v>73</v>
      </c>
      <c r="F97" s="19">
        <v>244</v>
      </c>
      <c r="G97" s="21">
        <v>0</v>
      </c>
    </row>
    <row r="98" spans="1:7" ht="33" customHeight="1">
      <c r="A98" s="24" t="s">
        <v>74</v>
      </c>
      <c r="B98" s="38">
        <v>13</v>
      </c>
      <c r="C98" s="18">
        <v>3</v>
      </c>
      <c r="D98" s="18"/>
      <c r="E98" s="19"/>
      <c r="F98" s="19"/>
      <c r="G98" s="20">
        <f>G99</f>
        <v>349029.29</v>
      </c>
    </row>
    <row r="99" spans="1:7" ht="12.75">
      <c r="A99" s="17" t="s">
        <v>75</v>
      </c>
      <c r="B99" s="38">
        <v>13</v>
      </c>
      <c r="C99" s="18">
        <v>3</v>
      </c>
      <c r="D99" s="18">
        <v>10</v>
      </c>
      <c r="E99" s="19"/>
      <c r="F99" s="19"/>
      <c r="G99" s="20">
        <f>G100+G115</f>
        <v>349029.29</v>
      </c>
    </row>
    <row r="100" spans="1:7" ht="63" customHeight="1">
      <c r="A100" s="17" t="s">
        <v>76</v>
      </c>
      <c r="B100" s="38">
        <v>13</v>
      </c>
      <c r="C100" s="18">
        <v>3</v>
      </c>
      <c r="D100" s="18">
        <v>10</v>
      </c>
      <c r="E100" s="19" t="s">
        <v>77</v>
      </c>
      <c r="F100" s="19"/>
      <c r="G100" s="20">
        <f>G101+G105+G110</f>
        <v>269129.29</v>
      </c>
    </row>
    <row r="101" spans="1:7" ht="108.75" customHeight="1">
      <c r="A101" s="17" t="s">
        <v>78</v>
      </c>
      <c r="B101" s="40">
        <v>13</v>
      </c>
      <c r="C101" s="18">
        <v>3</v>
      </c>
      <c r="D101" s="18">
        <v>10</v>
      </c>
      <c r="E101" s="19" t="s">
        <v>79</v>
      </c>
      <c r="F101" s="19"/>
      <c r="G101" s="20">
        <f>G103</f>
        <v>76200</v>
      </c>
    </row>
    <row r="102" spans="1:7" ht="33" customHeight="1">
      <c r="A102" s="17" t="s">
        <v>40</v>
      </c>
      <c r="B102" s="38">
        <v>13</v>
      </c>
      <c r="C102" s="18">
        <v>3</v>
      </c>
      <c r="D102" s="18">
        <v>10</v>
      </c>
      <c r="E102" s="19" t="s">
        <v>80</v>
      </c>
      <c r="F102" s="19">
        <v>200</v>
      </c>
      <c r="G102" s="20">
        <f>G103</f>
        <v>76200</v>
      </c>
    </row>
    <row r="103" spans="1:7" ht="33" customHeight="1">
      <c r="A103" s="17" t="s">
        <v>41</v>
      </c>
      <c r="B103" s="38">
        <v>13</v>
      </c>
      <c r="C103" s="18">
        <v>3</v>
      </c>
      <c r="D103" s="18">
        <v>10</v>
      </c>
      <c r="E103" s="19" t="s">
        <v>80</v>
      </c>
      <c r="F103" s="19">
        <v>240</v>
      </c>
      <c r="G103" s="20">
        <f>G104</f>
        <v>76200</v>
      </c>
    </row>
    <row r="104" spans="1:7" ht="18" customHeight="1">
      <c r="A104" s="17" t="s">
        <v>43</v>
      </c>
      <c r="B104" s="38">
        <v>13</v>
      </c>
      <c r="C104" s="18">
        <v>3</v>
      </c>
      <c r="D104" s="18">
        <v>10</v>
      </c>
      <c r="E104" s="19" t="s">
        <v>80</v>
      </c>
      <c r="F104" s="19">
        <v>244</v>
      </c>
      <c r="G104" s="21">
        <v>76200</v>
      </c>
    </row>
    <row r="105" spans="1:7" ht="93" customHeight="1">
      <c r="A105" s="17" t="s">
        <v>81</v>
      </c>
      <c r="B105" s="38">
        <v>13</v>
      </c>
      <c r="C105" s="18">
        <v>3</v>
      </c>
      <c r="D105" s="18">
        <v>10</v>
      </c>
      <c r="E105" s="19" t="s">
        <v>82</v>
      </c>
      <c r="F105" s="19"/>
      <c r="G105" s="20">
        <f>G106</f>
        <v>151515.15</v>
      </c>
    </row>
    <row r="106" spans="1:7" ht="93" customHeight="1">
      <c r="A106" s="17" t="s">
        <v>83</v>
      </c>
      <c r="B106" s="36">
        <v>13</v>
      </c>
      <c r="C106" s="18">
        <v>3</v>
      </c>
      <c r="D106" s="18">
        <v>10</v>
      </c>
      <c r="E106" s="19" t="s">
        <v>84</v>
      </c>
      <c r="F106" s="19"/>
      <c r="G106" s="20">
        <f>G108</f>
        <v>151515.15</v>
      </c>
    </row>
    <row r="107" spans="1:7" ht="33" customHeight="1">
      <c r="A107" s="17" t="s">
        <v>40</v>
      </c>
      <c r="B107" s="38">
        <v>13</v>
      </c>
      <c r="C107" s="18">
        <v>3</v>
      </c>
      <c r="D107" s="18">
        <v>10</v>
      </c>
      <c r="E107" s="19" t="s">
        <v>84</v>
      </c>
      <c r="F107" s="19">
        <v>200</v>
      </c>
      <c r="G107" s="20">
        <f>G108</f>
        <v>151515.15</v>
      </c>
    </row>
    <row r="108" spans="1:7" ht="33" customHeight="1">
      <c r="A108" s="17" t="s">
        <v>41</v>
      </c>
      <c r="B108" s="38">
        <v>13</v>
      </c>
      <c r="C108" s="18">
        <v>3</v>
      </c>
      <c r="D108" s="18">
        <v>10</v>
      </c>
      <c r="E108" s="19" t="s">
        <v>84</v>
      </c>
      <c r="F108" s="19">
        <v>240</v>
      </c>
      <c r="G108" s="20">
        <f>G109</f>
        <v>151515.15</v>
      </c>
    </row>
    <row r="109" spans="1:7" ht="18" customHeight="1">
      <c r="A109" s="17" t="s">
        <v>43</v>
      </c>
      <c r="B109" s="36">
        <v>13</v>
      </c>
      <c r="C109" s="18">
        <v>3</v>
      </c>
      <c r="D109" s="18">
        <v>10</v>
      </c>
      <c r="E109" s="19" t="s">
        <v>84</v>
      </c>
      <c r="F109" s="19">
        <v>244</v>
      </c>
      <c r="G109" s="21">
        <v>151515.15</v>
      </c>
    </row>
    <row r="110" spans="1:7" ht="78" customHeight="1">
      <c r="A110" s="17" t="s">
        <v>85</v>
      </c>
      <c r="B110" s="38">
        <v>13</v>
      </c>
      <c r="C110" s="18">
        <v>3</v>
      </c>
      <c r="D110" s="18">
        <v>10</v>
      </c>
      <c r="E110" s="19" t="s">
        <v>86</v>
      </c>
      <c r="F110" s="19"/>
      <c r="G110" s="20">
        <f>G111</f>
        <v>41414.14</v>
      </c>
    </row>
    <row r="111" spans="1:7" ht="87" customHeight="1">
      <c r="A111" s="17" t="s">
        <v>87</v>
      </c>
      <c r="B111" s="38">
        <v>13</v>
      </c>
      <c r="C111" s="18">
        <v>3</v>
      </c>
      <c r="D111" s="18">
        <v>10</v>
      </c>
      <c r="E111" s="19" t="s">
        <v>88</v>
      </c>
      <c r="F111" s="19"/>
      <c r="G111" s="20">
        <f>G113</f>
        <v>41414.14</v>
      </c>
    </row>
    <row r="112" spans="1:7" ht="33" customHeight="1">
      <c r="A112" s="17" t="s">
        <v>40</v>
      </c>
      <c r="B112" s="36">
        <v>13</v>
      </c>
      <c r="C112" s="18">
        <v>3</v>
      </c>
      <c r="D112" s="18">
        <v>10</v>
      </c>
      <c r="E112" s="19" t="s">
        <v>88</v>
      </c>
      <c r="F112" s="19">
        <v>200</v>
      </c>
      <c r="G112" s="20">
        <f>G113</f>
        <v>41414.14</v>
      </c>
    </row>
    <row r="113" spans="1:7" ht="33" customHeight="1">
      <c r="A113" s="17" t="s">
        <v>41</v>
      </c>
      <c r="B113" s="38">
        <v>13</v>
      </c>
      <c r="C113" s="18">
        <v>3</v>
      </c>
      <c r="D113" s="18">
        <v>10</v>
      </c>
      <c r="E113" s="19" t="s">
        <v>88</v>
      </c>
      <c r="F113" s="19">
        <v>240</v>
      </c>
      <c r="G113" s="20">
        <f>G114</f>
        <v>41414.14</v>
      </c>
    </row>
    <row r="114" spans="1:7" ht="18" customHeight="1">
      <c r="A114" s="17" t="s">
        <v>43</v>
      </c>
      <c r="B114" s="38">
        <v>13</v>
      </c>
      <c r="C114" s="18">
        <v>3</v>
      </c>
      <c r="D114" s="18">
        <v>10</v>
      </c>
      <c r="E114" s="19" t="s">
        <v>88</v>
      </c>
      <c r="F114" s="19">
        <v>244</v>
      </c>
      <c r="G114" s="21">
        <v>41414.14</v>
      </c>
    </row>
    <row r="115" spans="1:7" ht="63" customHeight="1">
      <c r="A115" s="17" t="s">
        <v>25</v>
      </c>
      <c r="B115" s="36">
        <v>13</v>
      </c>
      <c r="C115" s="18">
        <v>3</v>
      </c>
      <c r="D115" s="18">
        <v>10</v>
      </c>
      <c r="E115" s="19" t="s">
        <v>26</v>
      </c>
      <c r="F115" s="19"/>
      <c r="G115" s="20">
        <f>G116</f>
        <v>79900</v>
      </c>
    </row>
    <row r="116" spans="1:7" ht="12.75">
      <c r="A116" s="17" t="s">
        <v>27</v>
      </c>
      <c r="B116" s="38">
        <v>13</v>
      </c>
      <c r="C116" s="18">
        <v>3</v>
      </c>
      <c r="D116" s="18">
        <v>10</v>
      </c>
      <c r="E116" s="19" t="s">
        <v>28</v>
      </c>
      <c r="F116" s="19"/>
      <c r="G116" s="20">
        <f>G117+G121</f>
        <v>79900</v>
      </c>
    </row>
    <row r="117" spans="1:7" ht="48" customHeight="1">
      <c r="A117" s="17" t="s">
        <v>89</v>
      </c>
      <c r="B117" s="38">
        <v>13</v>
      </c>
      <c r="C117" s="18">
        <v>3</v>
      </c>
      <c r="D117" s="18">
        <v>10</v>
      </c>
      <c r="E117" s="19" t="s">
        <v>90</v>
      </c>
      <c r="F117" s="19"/>
      <c r="G117" s="20">
        <f>G119</f>
        <v>79900</v>
      </c>
    </row>
    <row r="118" spans="1:7" ht="12.75">
      <c r="A118" s="17" t="s">
        <v>40</v>
      </c>
      <c r="B118" s="38">
        <v>13</v>
      </c>
      <c r="C118" s="18">
        <v>3</v>
      </c>
      <c r="D118" s="18">
        <v>10</v>
      </c>
      <c r="E118" s="19" t="s">
        <v>90</v>
      </c>
      <c r="F118" s="19">
        <v>200</v>
      </c>
      <c r="G118" s="20">
        <f>G119</f>
        <v>79900</v>
      </c>
    </row>
    <row r="119" spans="1:7" ht="12.75">
      <c r="A119" s="17" t="s">
        <v>41</v>
      </c>
      <c r="B119" s="38">
        <v>13</v>
      </c>
      <c r="C119" s="18">
        <v>3</v>
      </c>
      <c r="D119" s="18">
        <v>10</v>
      </c>
      <c r="E119" s="19" t="s">
        <v>90</v>
      </c>
      <c r="F119" s="19">
        <v>240</v>
      </c>
      <c r="G119" s="20">
        <f>G120</f>
        <v>79900</v>
      </c>
    </row>
    <row r="120" spans="1:7" ht="12.75">
      <c r="A120" s="17" t="s">
        <v>43</v>
      </c>
      <c r="B120" s="38">
        <v>13</v>
      </c>
      <c r="C120" s="18">
        <v>3</v>
      </c>
      <c r="D120" s="18">
        <v>10</v>
      </c>
      <c r="E120" s="19" t="s">
        <v>90</v>
      </c>
      <c r="F120" s="19">
        <v>244</v>
      </c>
      <c r="G120" s="21">
        <v>79900</v>
      </c>
    </row>
    <row r="121" spans="1:7" ht="48" customHeight="1" hidden="1">
      <c r="A121" s="17" t="s">
        <v>91</v>
      </c>
      <c r="B121" s="38">
        <v>13</v>
      </c>
      <c r="C121" s="18">
        <v>3</v>
      </c>
      <c r="D121" s="18">
        <v>10</v>
      </c>
      <c r="E121" s="19" t="s">
        <v>92</v>
      </c>
      <c r="F121" s="19"/>
      <c r="G121" s="20">
        <f>G122</f>
        <v>0</v>
      </c>
    </row>
    <row r="122" spans="1:7" ht="33" customHeight="1" hidden="1">
      <c r="A122" s="17" t="s">
        <v>40</v>
      </c>
      <c r="B122" s="36">
        <v>13</v>
      </c>
      <c r="C122" s="18">
        <v>3</v>
      </c>
      <c r="D122" s="18">
        <v>10</v>
      </c>
      <c r="E122" s="19" t="s">
        <v>92</v>
      </c>
      <c r="F122" s="19">
        <v>200</v>
      </c>
      <c r="G122" s="20">
        <f>G123</f>
        <v>0</v>
      </c>
    </row>
    <row r="123" spans="1:7" ht="33" customHeight="1" hidden="1">
      <c r="A123" s="17" t="s">
        <v>41</v>
      </c>
      <c r="B123" s="38">
        <v>13</v>
      </c>
      <c r="C123" s="18">
        <v>3</v>
      </c>
      <c r="D123" s="18">
        <v>10</v>
      </c>
      <c r="E123" s="19" t="s">
        <v>92</v>
      </c>
      <c r="F123" s="19">
        <v>240</v>
      </c>
      <c r="G123" s="20">
        <f>G124</f>
        <v>0</v>
      </c>
    </row>
    <row r="124" spans="1:7" ht="18" customHeight="1" hidden="1">
      <c r="A124" s="17" t="s">
        <v>43</v>
      </c>
      <c r="B124" s="36">
        <v>13</v>
      </c>
      <c r="C124" s="18">
        <v>3</v>
      </c>
      <c r="D124" s="18">
        <v>10</v>
      </c>
      <c r="E124" s="19" t="s">
        <v>92</v>
      </c>
      <c r="F124" s="19">
        <v>244</v>
      </c>
      <c r="G124" s="21">
        <v>0</v>
      </c>
    </row>
    <row r="125" spans="1:7" ht="18" customHeight="1">
      <c r="A125" s="24" t="s">
        <v>93</v>
      </c>
      <c r="B125" s="38">
        <v>13</v>
      </c>
      <c r="C125" s="18">
        <v>4</v>
      </c>
      <c r="D125" s="18"/>
      <c r="E125" s="19"/>
      <c r="F125" s="19"/>
      <c r="G125" s="20">
        <f>G126+G133</f>
        <v>1104465.44</v>
      </c>
    </row>
    <row r="126" spans="1:7" ht="18" customHeight="1">
      <c r="A126" s="17" t="s">
        <v>94</v>
      </c>
      <c r="B126" s="38">
        <v>13</v>
      </c>
      <c r="C126" s="18">
        <v>4</v>
      </c>
      <c r="D126" s="18">
        <v>9</v>
      </c>
      <c r="E126" s="19"/>
      <c r="F126" s="19"/>
      <c r="G126" s="20">
        <f>G127</f>
        <v>748960.39</v>
      </c>
    </row>
    <row r="127" spans="1:7" ht="63" customHeight="1">
      <c r="A127" s="17" t="s">
        <v>25</v>
      </c>
      <c r="B127" s="36">
        <v>13</v>
      </c>
      <c r="C127" s="18">
        <v>4</v>
      </c>
      <c r="D127" s="18">
        <v>9</v>
      </c>
      <c r="E127" s="19" t="s">
        <v>26</v>
      </c>
      <c r="F127" s="19"/>
      <c r="G127" s="20">
        <f>G128</f>
        <v>748960.39</v>
      </c>
    </row>
    <row r="128" spans="1:7" ht="12.75">
      <c r="A128" s="17" t="s">
        <v>95</v>
      </c>
      <c r="B128" s="38">
        <v>13</v>
      </c>
      <c r="C128" s="18">
        <v>4</v>
      </c>
      <c r="D128" s="18">
        <v>9</v>
      </c>
      <c r="E128" s="19" t="s">
        <v>28</v>
      </c>
      <c r="F128" s="19"/>
      <c r="G128" s="20">
        <f>G129</f>
        <v>748960.39</v>
      </c>
    </row>
    <row r="129" spans="1:7" ht="48" customHeight="1">
      <c r="A129" s="17" t="s">
        <v>96</v>
      </c>
      <c r="B129" s="38">
        <v>13</v>
      </c>
      <c r="C129" s="18">
        <v>4</v>
      </c>
      <c r="D129" s="18">
        <v>9</v>
      </c>
      <c r="E129" s="19" t="s">
        <v>97</v>
      </c>
      <c r="F129" s="19"/>
      <c r="G129" s="20">
        <f>G131</f>
        <v>748960.39</v>
      </c>
    </row>
    <row r="130" spans="1:7" ht="33" customHeight="1">
      <c r="A130" s="17" t="s">
        <v>40</v>
      </c>
      <c r="B130" s="36">
        <v>13</v>
      </c>
      <c r="C130" s="18">
        <v>4</v>
      </c>
      <c r="D130" s="18">
        <v>9</v>
      </c>
      <c r="E130" s="19" t="s">
        <v>97</v>
      </c>
      <c r="F130" s="19">
        <v>200</v>
      </c>
      <c r="G130" s="20">
        <f>G131</f>
        <v>748960.39</v>
      </c>
    </row>
    <row r="131" spans="1:7" ht="33" customHeight="1">
      <c r="A131" s="17" t="s">
        <v>41</v>
      </c>
      <c r="B131" s="38">
        <v>13</v>
      </c>
      <c r="C131" s="18">
        <v>4</v>
      </c>
      <c r="D131" s="18">
        <v>9</v>
      </c>
      <c r="E131" s="19" t="s">
        <v>97</v>
      </c>
      <c r="F131" s="19">
        <v>240</v>
      </c>
      <c r="G131" s="20">
        <f>G132</f>
        <v>748960.39</v>
      </c>
    </row>
    <row r="132" spans="1:7" ht="18" customHeight="1">
      <c r="A132" s="17" t="s">
        <v>43</v>
      </c>
      <c r="B132" s="38">
        <v>13</v>
      </c>
      <c r="C132" s="18">
        <v>4</v>
      </c>
      <c r="D132" s="18">
        <v>9</v>
      </c>
      <c r="E132" s="19" t="s">
        <v>97</v>
      </c>
      <c r="F132" s="19">
        <v>244</v>
      </c>
      <c r="G132" s="21">
        <f>740959.85+8000+0.54</f>
        <v>748960.39</v>
      </c>
    </row>
    <row r="133" spans="1:7" ht="18" customHeight="1">
      <c r="A133" s="17" t="s">
        <v>98</v>
      </c>
      <c r="B133" s="36">
        <v>13</v>
      </c>
      <c r="C133" s="18">
        <v>4</v>
      </c>
      <c r="D133" s="18">
        <v>12</v>
      </c>
      <c r="E133" s="19"/>
      <c r="F133" s="19"/>
      <c r="G133" s="20">
        <f>G134</f>
        <v>355505.05</v>
      </c>
    </row>
    <row r="134" spans="1:7" ht="63" customHeight="1">
      <c r="A134" s="17" t="s">
        <v>25</v>
      </c>
      <c r="B134" s="38">
        <v>13</v>
      </c>
      <c r="C134" s="18">
        <v>4</v>
      </c>
      <c r="D134" s="18">
        <v>12</v>
      </c>
      <c r="E134" s="19" t="s">
        <v>26</v>
      </c>
      <c r="F134" s="19"/>
      <c r="G134" s="20">
        <f>G135</f>
        <v>355505.05</v>
      </c>
    </row>
    <row r="135" spans="1:7" ht="12.75">
      <c r="A135" s="17" t="s">
        <v>95</v>
      </c>
      <c r="B135" s="38">
        <v>13</v>
      </c>
      <c r="C135" s="18">
        <v>4</v>
      </c>
      <c r="D135" s="18">
        <v>12</v>
      </c>
      <c r="E135" s="19" t="s">
        <v>28</v>
      </c>
      <c r="F135" s="19"/>
      <c r="G135" s="20">
        <f>G136+G140</f>
        <v>355505.05</v>
      </c>
    </row>
    <row r="136" spans="1:7" ht="12.75">
      <c r="A136" s="17" t="s">
        <v>99</v>
      </c>
      <c r="B136" s="38">
        <v>13</v>
      </c>
      <c r="C136" s="18">
        <v>4</v>
      </c>
      <c r="D136" s="18">
        <v>12</v>
      </c>
      <c r="E136" s="19" t="s">
        <v>100</v>
      </c>
      <c r="F136" s="19"/>
      <c r="G136" s="20">
        <f>G138</f>
        <v>5000</v>
      </c>
    </row>
    <row r="137" spans="1:7" ht="12.75">
      <c r="A137" s="17" t="s">
        <v>40</v>
      </c>
      <c r="B137" s="38">
        <v>13</v>
      </c>
      <c r="C137" s="18">
        <v>4</v>
      </c>
      <c r="D137" s="18">
        <v>12</v>
      </c>
      <c r="E137" s="19" t="s">
        <v>100</v>
      </c>
      <c r="F137" s="19">
        <v>200</v>
      </c>
      <c r="G137" s="20">
        <f>G138</f>
        <v>5000</v>
      </c>
    </row>
    <row r="138" spans="1:7" ht="12.75">
      <c r="A138" s="17" t="s">
        <v>41</v>
      </c>
      <c r="B138" s="38">
        <v>13</v>
      </c>
      <c r="C138" s="18">
        <v>4</v>
      </c>
      <c r="D138" s="18">
        <v>12</v>
      </c>
      <c r="E138" s="19" t="s">
        <v>100</v>
      </c>
      <c r="F138" s="19">
        <v>240</v>
      </c>
      <c r="G138" s="20">
        <f>G139</f>
        <v>5000</v>
      </c>
    </row>
    <row r="139" spans="1:7" ht="12.75">
      <c r="A139" s="17" t="s">
        <v>43</v>
      </c>
      <c r="B139" s="38">
        <v>13</v>
      </c>
      <c r="C139" s="18">
        <v>4</v>
      </c>
      <c r="D139" s="18">
        <v>12</v>
      </c>
      <c r="E139" s="19" t="s">
        <v>100</v>
      </c>
      <c r="F139" s="19">
        <v>244</v>
      </c>
      <c r="G139" s="21">
        <v>5000</v>
      </c>
    </row>
    <row r="140" spans="1:7" ht="12.75">
      <c r="A140" s="17" t="s">
        <v>101</v>
      </c>
      <c r="B140" s="36">
        <v>13</v>
      </c>
      <c r="C140" s="18">
        <v>4</v>
      </c>
      <c r="D140" s="18">
        <v>12</v>
      </c>
      <c r="E140" s="19" t="s">
        <v>102</v>
      </c>
      <c r="F140" s="19"/>
      <c r="G140" s="20">
        <f>G142</f>
        <v>350505.05</v>
      </c>
    </row>
    <row r="141" spans="1:7" ht="33" customHeight="1">
      <c r="A141" s="17" t="s">
        <v>40</v>
      </c>
      <c r="B141" s="38">
        <v>13</v>
      </c>
      <c r="C141" s="18">
        <v>4</v>
      </c>
      <c r="D141" s="18">
        <v>12</v>
      </c>
      <c r="E141" s="19" t="s">
        <v>102</v>
      </c>
      <c r="F141" s="19">
        <v>200</v>
      </c>
      <c r="G141" s="20">
        <f>G142</f>
        <v>350505.05</v>
      </c>
    </row>
    <row r="142" spans="1:7" ht="33" customHeight="1">
      <c r="A142" s="17" t="s">
        <v>41</v>
      </c>
      <c r="B142" s="36">
        <v>13</v>
      </c>
      <c r="C142" s="18">
        <v>4</v>
      </c>
      <c r="D142" s="18">
        <v>12</v>
      </c>
      <c r="E142" s="19" t="s">
        <v>102</v>
      </c>
      <c r="F142" s="19">
        <v>240</v>
      </c>
      <c r="G142" s="20">
        <f>G143</f>
        <v>350505.05</v>
      </c>
    </row>
    <row r="143" spans="1:7" ht="18" customHeight="1">
      <c r="A143" s="17" t="s">
        <v>43</v>
      </c>
      <c r="B143" s="38">
        <v>13</v>
      </c>
      <c r="C143" s="18">
        <v>4</v>
      </c>
      <c r="D143" s="18">
        <v>12</v>
      </c>
      <c r="E143" s="19" t="s">
        <v>102</v>
      </c>
      <c r="F143" s="19">
        <v>244</v>
      </c>
      <c r="G143" s="21">
        <f>347000+3505.05</f>
        <v>350505.05</v>
      </c>
    </row>
    <row r="144" spans="1:7" ht="18" customHeight="1">
      <c r="A144" s="17" t="s">
        <v>103</v>
      </c>
      <c r="B144" s="38">
        <v>13</v>
      </c>
      <c r="C144" s="18">
        <v>5</v>
      </c>
      <c r="D144" s="18"/>
      <c r="E144" s="19"/>
      <c r="F144" s="19"/>
      <c r="G144" s="20">
        <f>G145</f>
        <v>653050</v>
      </c>
    </row>
    <row r="145" spans="1:7" ht="18" customHeight="1">
      <c r="A145" s="17" t="s">
        <v>104</v>
      </c>
      <c r="B145" s="36">
        <v>13</v>
      </c>
      <c r="C145" s="18">
        <v>5</v>
      </c>
      <c r="D145" s="18">
        <v>3</v>
      </c>
      <c r="E145" s="19"/>
      <c r="F145" s="19"/>
      <c r="G145" s="20">
        <f>G164+G146+G151</f>
        <v>653050</v>
      </c>
    </row>
    <row r="146" spans="1:7" ht="63" customHeight="1">
      <c r="A146" s="17" t="s">
        <v>105</v>
      </c>
      <c r="B146" s="38">
        <v>13</v>
      </c>
      <c r="C146" s="18">
        <v>5</v>
      </c>
      <c r="D146" s="18">
        <v>3</v>
      </c>
      <c r="E146" s="19" t="s">
        <v>106</v>
      </c>
      <c r="F146" s="19"/>
      <c r="G146" s="20">
        <f>G147</f>
        <v>2000</v>
      </c>
    </row>
    <row r="147" spans="1:7" ht="78" customHeight="1">
      <c r="A147" s="17" t="s">
        <v>107</v>
      </c>
      <c r="B147" s="38">
        <v>13</v>
      </c>
      <c r="C147" s="18">
        <v>5</v>
      </c>
      <c r="D147" s="18">
        <v>3</v>
      </c>
      <c r="E147" s="19" t="s">
        <v>108</v>
      </c>
      <c r="F147" s="19"/>
      <c r="G147" s="20">
        <f>G148</f>
        <v>2000</v>
      </c>
    </row>
    <row r="148" spans="1:7" ht="33" customHeight="1">
      <c r="A148" s="17" t="s">
        <v>40</v>
      </c>
      <c r="B148" s="36">
        <v>13</v>
      </c>
      <c r="C148" s="18">
        <v>5</v>
      </c>
      <c r="D148" s="18">
        <v>3</v>
      </c>
      <c r="E148" s="19" t="s">
        <v>108</v>
      </c>
      <c r="F148" s="19">
        <v>200</v>
      </c>
      <c r="G148" s="20">
        <f>G149</f>
        <v>2000</v>
      </c>
    </row>
    <row r="149" spans="1:7" ht="33" customHeight="1">
      <c r="A149" s="17" t="s">
        <v>41</v>
      </c>
      <c r="B149" s="38">
        <v>13</v>
      </c>
      <c r="C149" s="18">
        <v>5</v>
      </c>
      <c r="D149" s="18">
        <v>3</v>
      </c>
      <c r="E149" s="19" t="s">
        <v>108</v>
      </c>
      <c r="F149" s="19">
        <v>240</v>
      </c>
      <c r="G149" s="20">
        <f>G150</f>
        <v>2000</v>
      </c>
    </row>
    <row r="150" spans="1:7" ht="18" customHeight="1">
      <c r="A150" s="17" t="s">
        <v>43</v>
      </c>
      <c r="B150" s="38">
        <v>13</v>
      </c>
      <c r="C150" s="18">
        <v>5</v>
      </c>
      <c r="D150" s="18">
        <v>3</v>
      </c>
      <c r="E150" s="19" t="s">
        <v>108</v>
      </c>
      <c r="F150" s="19">
        <v>244</v>
      </c>
      <c r="G150" s="21">
        <v>2000</v>
      </c>
    </row>
    <row r="151" spans="1:7" ht="63" customHeight="1">
      <c r="A151" s="17" t="s">
        <v>109</v>
      </c>
      <c r="B151" s="36">
        <v>13</v>
      </c>
      <c r="C151" s="18">
        <v>5</v>
      </c>
      <c r="D151" s="18">
        <v>3</v>
      </c>
      <c r="E151" s="19" t="s">
        <v>110</v>
      </c>
      <c r="F151" s="19"/>
      <c r="G151" s="20">
        <f>G152+G156+G160</f>
        <v>3000</v>
      </c>
    </row>
    <row r="152" spans="1:7" ht="48" customHeight="1">
      <c r="A152" s="17" t="s">
        <v>111</v>
      </c>
      <c r="B152" s="38">
        <v>13</v>
      </c>
      <c r="C152" s="18">
        <v>5</v>
      </c>
      <c r="D152" s="18">
        <v>3</v>
      </c>
      <c r="E152" s="19" t="s">
        <v>112</v>
      </c>
      <c r="F152" s="19"/>
      <c r="G152" s="20">
        <f>G153</f>
        <v>3000</v>
      </c>
    </row>
    <row r="153" spans="1:7" ht="33" customHeight="1">
      <c r="A153" s="17" t="s">
        <v>40</v>
      </c>
      <c r="B153" s="38">
        <v>13</v>
      </c>
      <c r="C153" s="18">
        <v>5</v>
      </c>
      <c r="D153" s="18">
        <v>3</v>
      </c>
      <c r="E153" s="19" t="s">
        <v>112</v>
      </c>
      <c r="F153" s="19">
        <v>200</v>
      </c>
      <c r="G153" s="20">
        <f>G154</f>
        <v>3000</v>
      </c>
    </row>
    <row r="154" spans="1:7" ht="33" customHeight="1">
      <c r="A154" s="17" t="s">
        <v>41</v>
      </c>
      <c r="B154" s="36">
        <v>13</v>
      </c>
      <c r="C154" s="18">
        <v>5</v>
      </c>
      <c r="D154" s="18">
        <v>3</v>
      </c>
      <c r="E154" s="19" t="s">
        <v>112</v>
      </c>
      <c r="F154" s="19">
        <v>240</v>
      </c>
      <c r="G154" s="20">
        <f>G155</f>
        <v>3000</v>
      </c>
    </row>
    <row r="155" spans="1:7" ht="18" customHeight="1">
      <c r="A155" s="17" t="s">
        <v>43</v>
      </c>
      <c r="B155" s="38">
        <v>13</v>
      </c>
      <c r="C155" s="18">
        <v>5</v>
      </c>
      <c r="D155" s="18">
        <v>3</v>
      </c>
      <c r="E155" s="19" t="s">
        <v>112</v>
      </c>
      <c r="F155" s="19">
        <v>244</v>
      </c>
      <c r="G155" s="21">
        <v>3000</v>
      </c>
    </row>
    <row r="156" spans="1:7" ht="33" customHeight="1" hidden="1">
      <c r="A156" s="17" t="s">
        <v>113</v>
      </c>
      <c r="B156" s="36">
        <v>13</v>
      </c>
      <c r="C156" s="18">
        <v>5</v>
      </c>
      <c r="D156" s="18">
        <v>3</v>
      </c>
      <c r="E156" s="19" t="s">
        <v>114</v>
      </c>
      <c r="F156" s="19"/>
      <c r="G156" s="20">
        <f>G157</f>
        <v>0</v>
      </c>
    </row>
    <row r="157" spans="1:7" ht="33" customHeight="1" hidden="1">
      <c r="A157" s="17" t="s">
        <v>40</v>
      </c>
      <c r="B157" s="38">
        <v>13</v>
      </c>
      <c r="C157" s="18">
        <v>5</v>
      </c>
      <c r="D157" s="18">
        <v>3</v>
      </c>
      <c r="E157" s="19" t="s">
        <v>114</v>
      </c>
      <c r="F157" s="19">
        <v>200</v>
      </c>
      <c r="G157" s="20">
        <f>G158</f>
        <v>0</v>
      </c>
    </row>
    <row r="158" spans="1:7" ht="33" customHeight="1" hidden="1">
      <c r="A158" s="17" t="s">
        <v>41</v>
      </c>
      <c r="B158" s="38">
        <v>13</v>
      </c>
      <c r="C158" s="18">
        <v>5</v>
      </c>
      <c r="D158" s="18">
        <v>3</v>
      </c>
      <c r="E158" s="19" t="s">
        <v>114</v>
      </c>
      <c r="F158" s="19">
        <v>240</v>
      </c>
      <c r="G158" s="20">
        <f>G159</f>
        <v>0</v>
      </c>
    </row>
    <row r="159" spans="1:7" ht="18" customHeight="1" hidden="1">
      <c r="A159" s="17" t="s">
        <v>43</v>
      </c>
      <c r="B159" s="36">
        <v>13</v>
      </c>
      <c r="C159" s="18">
        <v>5</v>
      </c>
      <c r="D159" s="18">
        <v>3</v>
      </c>
      <c r="E159" s="19" t="s">
        <v>114</v>
      </c>
      <c r="F159" s="19">
        <v>244</v>
      </c>
      <c r="G159" s="21">
        <v>0</v>
      </c>
    </row>
    <row r="160" spans="1:7" ht="78" customHeight="1" hidden="1">
      <c r="A160" s="17" t="s">
        <v>115</v>
      </c>
      <c r="B160" s="38">
        <v>13</v>
      </c>
      <c r="C160" s="18">
        <v>5</v>
      </c>
      <c r="D160" s="18">
        <v>3</v>
      </c>
      <c r="E160" s="19" t="s">
        <v>116</v>
      </c>
      <c r="F160" s="19"/>
      <c r="G160" s="20">
        <f>G161</f>
        <v>0</v>
      </c>
    </row>
    <row r="161" spans="1:7" ht="33" customHeight="1" hidden="1">
      <c r="A161" s="17" t="s">
        <v>40</v>
      </c>
      <c r="B161" s="38">
        <v>13</v>
      </c>
      <c r="C161" s="18">
        <v>5</v>
      </c>
      <c r="D161" s="18">
        <v>3</v>
      </c>
      <c r="E161" s="19" t="s">
        <v>116</v>
      </c>
      <c r="F161" s="19">
        <v>200</v>
      </c>
      <c r="G161" s="20">
        <f>G162</f>
        <v>0</v>
      </c>
    </row>
    <row r="162" spans="1:7" ht="33" customHeight="1" hidden="1">
      <c r="A162" s="17" t="s">
        <v>41</v>
      </c>
      <c r="B162" s="36">
        <v>13</v>
      </c>
      <c r="C162" s="18">
        <v>5</v>
      </c>
      <c r="D162" s="18">
        <v>3</v>
      </c>
      <c r="E162" s="19" t="s">
        <v>116</v>
      </c>
      <c r="F162" s="19">
        <v>240</v>
      </c>
      <c r="G162" s="20">
        <f>G163</f>
        <v>0</v>
      </c>
    </row>
    <row r="163" spans="1:7" ht="18" customHeight="1" hidden="1">
      <c r="A163" s="17" t="s">
        <v>43</v>
      </c>
      <c r="B163" s="38">
        <v>13</v>
      </c>
      <c r="C163" s="18">
        <v>5</v>
      </c>
      <c r="D163" s="18">
        <v>3</v>
      </c>
      <c r="E163" s="19" t="s">
        <v>116</v>
      </c>
      <c r="F163" s="19">
        <v>244</v>
      </c>
      <c r="G163" s="21">
        <v>0</v>
      </c>
    </row>
    <row r="164" spans="1:7" ht="63" customHeight="1">
      <c r="A164" s="17" t="s">
        <v>25</v>
      </c>
      <c r="B164" s="38">
        <v>13</v>
      </c>
      <c r="C164" s="18">
        <v>5</v>
      </c>
      <c r="D164" s="18">
        <v>3</v>
      </c>
      <c r="E164" s="19" t="s">
        <v>26</v>
      </c>
      <c r="F164" s="19"/>
      <c r="G164" s="20">
        <f>G165</f>
        <v>648050</v>
      </c>
    </row>
    <row r="165" spans="1:7" ht="33" customHeight="1">
      <c r="A165" s="17" t="s">
        <v>117</v>
      </c>
      <c r="B165" s="36">
        <v>13</v>
      </c>
      <c r="C165" s="18">
        <v>5</v>
      </c>
      <c r="D165" s="18">
        <v>3</v>
      </c>
      <c r="E165" s="19" t="s">
        <v>118</v>
      </c>
      <c r="F165" s="19"/>
      <c r="G165" s="20">
        <f>G166+G171+G175</f>
        <v>648050</v>
      </c>
    </row>
    <row r="166" spans="1:7" ht="18" customHeight="1">
      <c r="A166" s="17" t="s">
        <v>119</v>
      </c>
      <c r="B166" s="38">
        <v>13</v>
      </c>
      <c r="C166" s="18">
        <v>5</v>
      </c>
      <c r="D166" s="18">
        <v>3</v>
      </c>
      <c r="E166" s="19" t="s">
        <v>120</v>
      </c>
      <c r="F166" s="19"/>
      <c r="G166" s="20">
        <f>G168</f>
        <v>321900</v>
      </c>
    </row>
    <row r="167" spans="1:7" ht="33" customHeight="1">
      <c r="A167" s="17" t="s">
        <v>40</v>
      </c>
      <c r="B167" s="38">
        <v>13</v>
      </c>
      <c r="C167" s="18">
        <v>5</v>
      </c>
      <c r="D167" s="18">
        <v>3</v>
      </c>
      <c r="E167" s="19" t="s">
        <v>120</v>
      </c>
      <c r="F167" s="19">
        <v>200</v>
      </c>
      <c r="G167" s="20">
        <f>G168</f>
        <v>321900</v>
      </c>
    </row>
    <row r="168" spans="1:7" ht="33" customHeight="1">
      <c r="A168" s="24" t="s">
        <v>41</v>
      </c>
      <c r="B168" s="36">
        <v>13</v>
      </c>
      <c r="C168" s="18">
        <v>5</v>
      </c>
      <c r="D168" s="18">
        <v>3</v>
      </c>
      <c r="E168" s="19" t="s">
        <v>120</v>
      </c>
      <c r="F168" s="19">
        <v>240</v>
      </c>
      <c r="G168" s="20">
        <f>G169+G170</f>
        <v>321900</v>
      </c>
    </row>
    <row r="169" spans="1:7" ht="18" customHeight="1">
      <c r="A169" s="17" t="s">
        <v>43</v>
      </c>
      <c r="B169" s="38">
        <v>13</v>
      </c>
      <c r="C169" s="18">
        <v>5</v>
      </c>
      <c r="D169" s="18">
        <v>3</v>
      </c>
      <c r="E169" s="19" t="s">
        <v>120</v>
      </c>
      <c r="F169" s="19">
        <v>244</v>
      </c>
      <c r="G169" s="21">
        <v>51326.97</v>
      </c>
    </row>
    <row r="170" spans="1:7" ht="18" customHeight="1">
      <c r="A170" s="17" t="s">
        <v>44</v>
      </c>
      <c r="B170" s="38">
        <v>13</v>
      </c>
      <c r="C170" s="18">
        <v>5</v>
      </c>
      <c r="D170" s="18">
        <v>3</v>
      </c>
      <c r="E170" s="19" t="s">
        <v>120</v>
      </c>
      <c r="F170" s="19">
        <v>247</v>
      </c>
      <c r="G170" s="21">
        <v>270573.03</v>
      </c>
    </row>
    <row r="171" spans="1:7" ht="18" customHeight="1">
      <c r="A171" s="24" t="s">
        <v>121</v>
      </c>
      <c r="B171" s="36">
        <v>13</v>
      </c>
      <c r="C171" s="18">
        <v>5</v>
      </c>
      <c r="D171" s="18">
        <v>3</v>
      </c>
      <c r="E171" s="19" t="s">
        <v>122</v>
      </c>
      <c r="F171" s="19"/>
      <c r="G171" s="20">
        <f>G172</f>
        <v>82350</v>
      </c>
    </row>
    <row r="172" spans="1:7" ht="33" customHeight="1">
      <c r="A172" s="17" t="s">
        <v>40</v>
      </c>
      <c r="B172" s="38">
        <v>13</v>
      </c>
      <c r="C172" s="18">
        <v>5</v>
      </c>
      <c r="D172" s="18">
        <v>3</v>
      </c>
      <c r="E172" s="19" t="s">
        <v>122</v>
      </c>
      <c r="F172" s="19">
        <v>200</v>
      </c>
      <c r="G172" s="20">
        <f>G173</f>
        <v>82350</v>
      </c>
    </row>
    <row r="173" spans="1:7" ht="33" customHeight="1">
      <c r="A173" s="24" t="s">
        <v>41</v>
      </c>
      <c r="B173" s="38">
        <v>13</v>
      </c>
      <c r="C173" s="18">
        <v>5</v>
      </c>
      <c r="D173" s="18">
        <v>3</v>
      </c>
      <c r="E173" s="19" t="s">
        <v>122</v>
      </c>
      <c r="F173" s="19">
        <v>240</v>
      </c>
      <c r="G173" s="20">
        <f>G174</f>
        <v>82350</v>
      </c>
    </row>
    <row r="174" spans="1:7" ht="18" customHeight="1">
      <c r="A174" s="17" t="s">
        <v>43</v>
      </c>
      <c r="B174" s="36">
        <v>13</v>
      </c>
      <c r="C174" s="18">
        <v>5</v>
      </c>
      <c r="D174" s="18">
        <v>3</v>
      </c>
      <c r="E174" s="19" t="s">
        <v>122</v>
      </c>
      <c r="F174" s="19">
        <v>244</v>
      </c>
      <c r="G174" s="21">
        <v>82350</v>
      </c>
    </row>
    <row r="175" spans="1:7" ht="33" customHeight="1">
      <c r="A175" s="24" t="s">
        <v>123</v>
      </c>
      <c r="B175" s="38">
        <v>13</v>
      </c>
      <c r="C175" s="18">
        <v>5</v>
      </c>
      <c r="D175" s="18">
        <v>3</v>
      </c>
      <c r="E175" s="19" t="s">
        <v>124</v>
      </c>
      <c r="F175" s="19"/>
      <c r="G175" s="20">
        <f>G176</f>
        <v>243800</v>
      </c>
    </row>
    <row r="176" spans="1:7" ht="33" customHeight="1">
      <c r="A176" s="17" t="s">
        <v>40</v>
      </c>
      <c r="B176" s="38">
        <v>13</v>
      </c>
      <c r="C176" s="18">
        <v>5</v>
      </c>
      <c r="D176" s="18">
        <v>3</v>
      </c>
      <c r="E176" s="19" t="s">
        <v>124</v>
      </c>
      <c r="F176" s="19">
        <v>200</v>
      </c>
      <c r="G176" s="20">
        <f>G177</f>
        <v>243800</v>
      </c>
    </row>
    <row r="177" spans="1:7" ht="33" customHeight="1">
      <c r="A177" s="24" t="s">
        <v>41</v>
      </c>
      <c r="B177" s="36">
        <v>13</v>
      </c>
      <c r="C177" s="18">
        <v>5</v>
      </c>
      <c r="D177" s="18">
        <v>3</v>
      </c>
      <c r="E177" s="19" t="s">
        <v>124</v>
      </c>
      <c r="F177" s="19">
        <v>240</v>
      </c>
      <c r="G177" s="20">
        <f>G178</f>
        <v>243800</v>
      </c>
    </row>
    <row r="178" spans="1:7" ht="18" customHeight="1">
      <c r="A178" s="17" t="s">
        <v>43</v>
      </c>
      <c r="B178" s="38">
        <v>13</v>
      </c>
      <c r="C178" s="18">
        <v>5</v>
      </c>
      <c r="D178" s="18">
        <v>3</v>
      </c>
      <c r="E178" s="19" t="s">
        <v>124</v>
      </c>
      <c r="F178" s="19">
        <v>244</v>
      </c>
      <c r="G178" s="21">
        <v>243800</v>
      </c>
    </row>
    <row r="179" spans="1:7" ht="18" customHeight="1">
      <c r="A179" s="17" t="s">
        <v>125</v>
      </c>
      <c r="B179" s="38">
        <v>13</v>
      </c>
      <c r="C179" s="18">
        <v>8</v>
      </c>
      <c r="D179" s="18"/>
      <c r="E179" s="19"/>
      <c r="F179" s="19"/>
      <c r="G179" s="20">
        <f>G180+G207</f>
        <v>2090937.8499999999</v>
      </c>
    </row>
    <row r="180" spans="1:7" ht="18" customHeight="1">
      <c r="A180" s="17" t="s">
        <v>126</v>
      </c>
      <c r="B180" s="36">
        <v>13</v>
      </c>
      <c r="C180" s="18">
        <v>8</v>
      </c>
      <c r="D180" s="18">
        <v>1</v>
      </c>
      <c r="E180" s="19"/>
      <c r="F180" s="19"/>
      <c r="G180" s="20">
        <f>G190+G181</f>
        <v>1227830.16</v>
      </c>
    </row>
    <row r="181" spans="1:7" ht="48" customHeight="1">
      <c r="A181" s="17" t="s">
        <v>127</v>
      </c>
      <c r="B181" s="38">
        <v>13</v>
      </c>
      <c r="C181" s="18">
        <v>8</v>
      </c>
      <c r="D181" s="18">
        <v>1</v>
      </c>
      <c r="E181" s="19" t="s">
        <v>128</v>
      </c>
      <c r="F181" s="19"/>
      <c r="G181" s="20">
        <f>G182+G186</f>
        <v>118188</v>
      </c>
    </row>
    <row r="182" spans="1:7" ht="63" customHeight="1">
      <c r="A182" s="17" t="s">
        <v>129</v>
      </c>
      <c r="B182" s="38">
        <v>13</v>
      </c>
      <c r="C182" s="18">
        <v>8</v>
      </c>
      <c r="D182" s="18">
        <v>1</v>
      </c>
      <c r="E182" s="19" t="s">
        <v>130</v>
      </c>
      <c r="F182" s="19"/>
      <c r="G182" s="20">
        <f>G183</f>
        <v>1836</v>
      </c>
    </row>
    <row r="183" spans="1:7" ht="33" customHeight="1">
      <c r="A183" s="17" t="s">
        <v>40</v>
      </c>
      <c r="B183" s="38">
        <v>13</v>
      </c>
      <c r="C183" s="18">
        <v>8</v>
      </c>
      <c r="D183" s="18">
        <v>1</v>
      </c>
      <c r="E183" s="19" t="s">
        <v>130</v>
      </c>
      <c r="F183" s="19">
        <v>200</v>
      </c>
      <c r="G183" s="20">
        <f>G184</f>
        <v>1836</v>
      </c>
    </row>
    <row r="184" spans="1:7" ht="33" customHeight="1">
      <c r="A184" s="17" t="s">
        <v>41</v>
      </c>
      <c r="B184" s="36">
        <v>13</v>
      </c>
      <c r="C184" s="18">
        <v>8</v>
      </c>
      <c r="D184" s="18">
        <v>1</v>
      </c>
      <c r="E184" s="19" t="s">
        <v>130</v>
      </c>
      <c r="F184" s="19">
        <v>240</v>
      </c>
      <c r="G184" s="20">
        <f>G185</f>
        <v>1836</v>
      </c>
    </row>
    <row r="185" spans="1:7" ht="18" customHeight="1">
      <c r="A185" s="17" t="s">
        <v>43</v>
      </c>
      <c r="B185" s="38">
        <v>13</v>
      </c>
      <c r="C185" s="18">
        <v>8</v>
      </c>
      <c r="D185" s="18">
        <v>1</v>
      </c>
      <c r="E185" s="19" t="s">
        <v>130</v>
      </c>
      <c r="F185" s="19">
        <v>244</v>
      </c>
      <c r="G185" s="21">
        <f>3000-1163.52-0.48</f>
        <v>1836</v>
      </c>
    </row>
    <row r="186" spans="1:7" ht="78" customHeight="1">
      <c r="A186" s="17" t="s">
        <v>131</v>
      </c>
      <c r="B186" s="38">
        <v>13</v>
      </c>
      <c r="C186" s="18">
        <v>8</v>
      </c>
      <c r="D186" s="18">
        <v>1</v>
      </c>
      <c r="E186" s="19" t="s">
        <v>132</v>
      </c>
      <c r="F186" s="19"/>
      <c r="G186" s="20">
        <f>G187</f>
        <v>116352</v>
      </c>
    </row>
    <row r="187" spans="1:7" ht="33" customHeight="1">
      <c r="A187" s="17" t="s">
        <v>40</v>
      </c>
      <c r="B187" s="38">
        <v>13</v>
      </c>
      <c r="C187" s="18">
        <v>8</v>
      </c>
      <c r="D187" s="18">
        <v>1</v>
      </c>
      <c r="E187" s="19" t="s">
        <v>132</v>
      </c>
      <c r="F187" s="19">
        <v>200</v>
      </c>
      <c r="G187" s="20">
        <f>G188</f>
        <v>116352</v>
      </c>
    </row>
    <row r="188" spans="1:7" ht="33" customHeight="1">
      <c r="A188" s="17" t="s">
        <v>41</v>
      </c>
      <c r="B188" s="38">
        <v>13</v>
      </c>
      <c r="C188" s="18">
        <v>8</v>
      </c>
      <c r="D188" s="18">
        <v>1</v>
      </c>
      <c r="E188" s="19" t="s">
        <v>132</v>
      </c>
      <c r="F188" s="19">
        <v>240</v>
      </c>
      <c r="G188" s="20">
        <f>G189</f>
        <v>116352</v>
      </c>
    </row>
    <row r="189" spans="1:7" ht="18" customHeight="1">
      <c r="A189" s="17" t="s">
        <v>43</v>
      </c>
      <c r="B189" s="38">
        <v>13</v>
      </c>
      <c r="C189" s="18">
        <v>8</v>
      </c>
      <c r="D189" s="18">
        <v>1</v>
      </c>
      <c r="E189" s="19" t="s">
        <v>132</v>
      </c>
      <c r="F189" s="19">
        <v>244</v>
      </c>
      <c r="G189" s="21">
        <f>104821+10367+1163.52+0.48</f>
        <v>116352</v>
      </c>
    </row>
    <row r="190" spans="1:7" ht="63" customHeight="1">
      <c r="A190" s="17" t="s">
        <v>133</v>
      </c>
      <c r="B190" s="38">
        <v>13</v>
      </c>
      <c r="C190" s="18">
        <v>8</v>
      </c>
      <c r="D190" s="18">
        <v>1</v>
      </c>
      <c r="E190" s="19" t="s">
        <v>26</v>
      </c>
      <c r="F190" s="19"/>
      <c r="G190" s="20">
        <f>G191</f>
        <v>1109642.16</v>
      </c>
    </row>
    <row r="191" spans="1:7" ht="12.75">
      <c r="A191" s="17" t="s">
        <v>95</v>
      </c>
      <c r="B191" s="38">
        <v>13</v>
      </c>
      <c r="C191" s="18">
        <v>8</v>
      </c>
      <c r="D191" s="18">
        <v>1</v>
      </c>
      <c r="E191" s="19" t="s">
        <v>28</v>
      </c>
      <c r="F191" s="19"/>
      <c r="G191" s="20">
        <f>G192</f>
        <v>1109642.16</v>
      </c>
    </row>
    <row r="192" spans="1:7" ht="33" customHeight="1">
      <c r="A192" s="17" t="s">
        <v>134</v>
      </c>
      <c r="B192" s="38">
        <v>13</v>
      </c>
      <c r="C192" s="18">
        <v>8</v>
      </c>
      <c r="D192" s="18">
        <v>1</v>
      </c>
      <c r="E192" s="19" t="s">
        <v>135</v>
      </c>
      <c r="F192" s="19"/>
      <c r="G192" s="20">
        <f>G193+G197+G202</f>
        <v>1109642.16</v>
      </c>
    </row>
    <row r="193" spans="1:7" ht="78" customHeight="1">
      <c r="A193" s="17" t="s">
        <v>31</v>
      </c>
      <c r="B193" s="38">
        <v>13</v>
      </c>
      <c r="C193" s="18">
        <v>8</v>
      </c>
      <c r="D193" s="18">
        <v>1</v>
      </c>
      <c r="E193" s="19" t="s">
        <v>135</v>
      </c>
      <c r="F193" s="19">
        <v>100</v>
      </c>
      <c r="G193" s="20">
        <f>G194</f>
        <v>870600</v>
      </c>
    </row>
    <row r="194" spans="1:7" ht="12.75">
      <c r="A194" s="17" t="s">
        <v>136</v>
      </c>
      <c r="B194" s="38">
        <v>13</v>
      </c>
      <c r="C194" s="18">
        <v>8</v>
      </c>
      <c r="D194" s="18">
        <v>1</v>
      </c>
      <c r="E194" s="19" t="s">
        <v>135</v>
      </c>
      <c r="F194" s="19">
        <v>110</v>
      </c>
      <c r="G194" s="20">
        <f>G195+G196</f>
        <v>870600</v>
      </c>
    </row>
    <row r="195" spans="1:7" ht="18" customHeight="1">
      <c r="A195" s="17" t="s">
        <v>137</v>
      </c>
      <c r="B195" s="38">
        <v>13</v>
      </c>
      <c r="C195" s="18">
        <v>8</v>
      </c>
      <c r="D195" s="18">
        <v>1</v>
      </c>
      <c r="E195" s="19" t="s">
        <v>135</v>
      </c>
      <c r="F195" s="19">
        <v>111</v>
      </c>
      <c r="G195" s="21">
        <v>668600</v>
      </c>
    </row>
    <row r="196" spans="1:7" ht="48" customHeight="1">
      <c r="A196" s="17" t="s">
        <v>138</v>
      </c>
      <c r="B196" s="38">
        <v>13</v>
      </c>
      <c r="C196" s="18">
        <v>8</v>
      </c>
      <c r="D196" s="18">
        <v>1</v>
      </c>
      <c r="E196" s="19" t="s">
        <v>135</v>
      </c>
      <c r="F196" s="19">
        <v>119</v>
      </c>
      <c r="G196" s="21">
        <v>202000</v>
      </c>
    </row>
    <row r="197" spans="1:7" ht="33" customHeight="1">
      <c r="A197" s="17" t="s">
        <v>40</v>
      </c>
      <c r="B197" s="38">
        <v>13</v>
      </c>
      <c r="C197" s="18">
        <v>8</v>
      </c>
      <c r="D197" s="18">
        <v>1</v>
      </c>
      <c r="E197" s="19" t="s">
        <v>135</v>
      </c>
      <c r="F197" s="19">
        <v>200</v>
      </c>
      <c r="G197" s="20">
        <f>G198</f>
        <v>212642.15999999997</v>
      </c>
    </row>
    <row r="198" spans="1:7" ht="33" customHeight="1">
      <c r="A198" s="17" t="s">
        <v>41</v>
      </c>
      <c r="B198" s="38">
        <v>13</v>
      </c>
      <c r="C198" s="18">
        <v>8</v>
      </c>
      <c r="D198" s="18">
        <v>1</v>
      </c>
      <c r="E198" s="19" t="s">
        <v>135</v>
      </c>
      <c r="F198" s="19">
        <v>240</v>
      </c>
      <c r="G198" s="20">
        <f>G199+G200+G201</f>
        <v>212642.15999999997</v>
      </c>
    </row>
    <row r="199" spans="1:7" ht="33" customHeight="1" hidden="1">
      <c r="A199" s="17" t="s">
        <v>42</v>
      </c>
      <c r="B199" s="40">
        <v>13</v>
      </c>
      <c r="C199" s="18">
        <v>8</v>
      </c>
      <c r="D199" s="18">
        <v>1</v>
      </c>
      <c r="E199" s="19" t="s">
        <v>135</v>
      </c>
      <c r="F199" s="19">
        <v>242</v>
      </c>
      <c r="G199" s="21">
        <v>0</v>
      </c>
    </row>
    <row r="200" spans="1:7" ht="18" customHeight="1">
      <c r="A200" s="17" t="s">
        <v>43</v>
      </c>
      <c r="B200" s="38">
        <v>13</v>
      </c>
      <c r="C200" s="18">
        <v>8</v>
      </c>
      <c r="D200" s="18">
        <v>1</v>
      </c>
      <c r="E200" s="19" t="s">
        <v>135</v>
      </c>
      <c r="F200" s="19">
        <v>244</v>
      </c>
      <c r="G200" s="21">
        <f>164792-7100.54</f>
        <v>157691.46</v>
      </c>
    </row>
    <row r="201" spans="1:7" ht="18" customHeight="1">
      <c r="A201" s="17" t="s">
        <v>44</v>
      </c>
      <c r="B201" s="38">
        <v>13</v>
      </c>
      <c r="C201" s="18">
        <v>8</v>
      </c>
      <c r="D201" s="18">
        <v>1</v>
      </c>
      <c r="E201" s="19" t="s">
        <v>135</v>
      </c>
      <c r="F201" s="19">
        <v>247</v>
      </c>
      <c r="G201" s="21">
        <v>54950.7</v>
      </c>
    </row>
    <row r="202" spans="1:7" ht="18" customHeight="1">
      <c r="A202" s="17" t="s">
        <v>45</v>
      </c>
      <c r="B202" s="38">
        <v>13</v>
      </c>
      <c r="C202" s="18">
        <v>8</v>
      </c>
      <c r="D202" s="18">
        <v>1</v>
      </c>
      <c r="E202" s="19" t="s">
        <v>135</v>
      </c>
      <c r="F202" s="19">
        <v>800</v>
      </c>
      <c r="G202" s="20">
        <f>G203</f>
        <v>26400</v>
      </c>
    </row>
    <row r="203" spans="1:7" ht="18" customHeight="1">
      <c r="A203" s="17" t="s">
        <v>48</v>
      </c>
      <c r="B203" s="38">
        <v>13</v>
      </c>
      <c r="C203" s="18">
        <v>8</v>
      </c>
      <c r="D203" s="18">
        <v>1</v>
      </c>
      <c r="E203" s="19" t="s">
        <v>135</v>
      </c>
      <c r="F203" s="19">
        <v>850</v>
      </c>
      <c r="G203" s="20">
        <f>G204+G206+G205</f>
        <v>26400</v>
      </c>
    </row>
    <row r="204" spans="1:7" ht="33" customHeight="1">
      <c r="A204" s="17" t="s">
        <v>49</v>
      </c>
      <c r="B204" s="38">
        <v>13</v>
      </c>
      <c r="C204" s="18">
        <v>8</v>
      </c>
      <c r="D204" s="18">
        <v>1</v>
      </c>
      <c r="E204" s="19" t="s">
        <v>135</v>
      </c>
      <c r="F204" s="19">
        <v>851</v>
      </c>
      <c r="G204" s="21">
        <v>1500</v>
      </c>
    </row>
    <row r="205" spans="1:7" ht="18" customHeight="1" hidden="1">
      <c r="A205" s="17" t="s">
        <v>139</v>
      </c>
      <c r="B205" s="38">
        <v>13</v>
      </c>
      <c r="C205" s="18">
        <v>8</v>
      </c>
      <c r="D205" s="18">
        <v>1</v>
      </c>
      <c r="E205" s="19" t="s">
        <v>135</v>
      </c>
      <c r="F205" s="19">
        <v>852</v>
      </c>
      <c r="G205" s="21">
        <v>9800</v>
      </c>
    </row>
    <row r="206" spans="1:7" ht="18" customHeight="1">
      <c r="A206" s="17" t="s">
        <v>51</v>
      </c>
      <c r="B206" s="38">
        <v>13</v>
      </c>
      <c r="C206" s="18">
        <v>8</v>
      </c>
      <c r="D206" s="18">
        <v>1</v>
      </c>
      <c r="E206" s="19" t="s">
        <v>135</v>
      </c>
      <c r="F206" s="19">
        <v>853</v>
      </c>
      <c r="G206" s="21">
        <f>12000+3100</f>
        <v>15100</v>
      </c>
    </row>
    <row r="207" spans="1:7" ht="12.75">
      <c r="A207" s="17" t="s">
        <v>140</v>
      </c>
      <c r="B207" s="40">
        <v>13</v>
      </c>
      <c r="C207" s="18">
        <v>8</v>
      </c>
      <c r="D207" s="18">
        <v>4</v>
      </c>
      <c r="E207" s="19"/>
      <c r="F207" s="19"/>
      <c r="G207" s="20">
        <f>G208</f>
        <v>863107.69</v>
      </c>
    </row>
    <row r="208" spans="1:7" ht="63" customHeight="1">
      <c r="A208" s="17" t="s">
        <v>25</v>
      </c>
      <c r="B208" s="38">
        <v>13</v>
      </c>
      <c r="C208" s="18">
        <v>8</v>
      </c>
      <c r="D208" s="18">
        <v>4</v>
      </c>
      <c r="E208" s="19" t="s">
        <v>26</v>
      </c>
      <c r="F208" s="19"/>
      <c r="G208" s="20">
        <f>G209</f>
        <v>863107.69</v>
      </c>
    </row>
    <row r="209" spans="1:7" ht="12.75">
      <c r="A209" s="17" t="s">
        <v>27</v>
      </c>
      <c r="B209" s="38">
        <v>13</v>
      </c>
      <c r="C209" s="18">
        <v>8</v>
      </c>
      <c r="D209" s="18">
        <v>4</v>
      </c>
      <c r="E209" s="19" t="s">
        <v>28</v>
      </c>
      <c r="F209" s="19"/>
      <c r="G209" s="20">
        <f>+G210</f>
        <v>863107.69</v>
      </c>
    </row>
    <row r="210" spans="1:7" ht="108.75" customHeight="1">
      <c r="A210" s="17" t="s">
        <v>141</v>
      </c>
      <c r="B210" s="38">
        <v>13</v>
      </c>
      <c r="C210" s="18">
        <v>8</v>
      </c>
      <c r="D210" s="18">
        <v>4</v>
      </c>
      <c r="E210" s="19" t="s">
        <v>142</v>
      </c>
      <c r="F210" s="19"/>
      <c r="G210" s="20">
        <f>G211+G215</f>
        <v>863107.69</v>
      </c>
    </row>
    <row r="211" spans="1:7" ht="78" customHeight="1">
      <c r="A211" s="17" t="s">
        <v>31</v>
      </c>
      <c r="B211" s="38">
        <v>13</v>
      </c>
      <c r="C211" s="18">
        <v>8</v>
      </c>
      <c r="D211" s="18">
        <v>4</v>
      </c>
      <c r="E211" s="19" t="s">
        <v>142</v>
      </c>
      <c r="F211" s="19">
        <v>100</v>
      </c>
      <c r="G211" s="20">
        <f>G212</f>
        <v>762707.69</v>
      </c>
    </row>
    <row r="212" spans="1:7" ht="33" customHeight="1">
      <c r="A212" s="17" t="s">
        <v>38</v>
      </c>
      <c r="B212" s="38">
        <v>13</v>
      </c>
      <c r="C212" s="18">
        <v>8</v>
      </c>
      <c r="D212" s="18">
        <v>4</v>
      </c>
      <c r="E212" s="19" t="s">
        <v>142</v>
      </c>
      <c r="F212" s="19">
        <v>120</v>
      </c>
      <c r="G212" s="20">
        <f>G213+G214</f>
        <v>762707.69</v>
      </c>
    </row>
    <row r="213" spans="1:7" ht="33" customHeight="1">
      <c r="A213" s="17" t="s">
        <v>39</v>
      </c>
      <c r="B213" s="38">
        <v>13</v>
      </c>
      <c r="C213" s="18">
        <v>8</v>
      </c>
      <c r="D213" s="18">
        <v>4</v>
      </c>
      <c r="E213" s="19" t="s">
        <v>142</v>
      </c>
      <c r="F213" s="19">
        <v>121</v>
      </c>
      <c r="G213" s="21">
        <v>585200</v>
      </c>
    </row>
    <row r="214" spans="1:7" ht="63" customHeight="1">
      <c r="A214" s="17" t="s">
        <v>34</v>
      </c>
      <c r="B214" s="38">
        <v>13</v>
      </c>
      <c r="C214" s="18">
        <v>8</v>
      </c>
      <c r="D214" s="18">
        <v>4</v>
      </c>
      <c r="E214" s="19" t="s">
        <v>142</v>
      </c>
      <c r="F214" s="19">
        <v>129</v>
      </c>
      <c r="G214" s="21">
        <v>177507.69</v>
      </c>
    </row>
    <row r="215" spans="1:7" ht="33" customHeight="1">
      <c r="A215" s="17" t="s">
        <v>40</v>
      </c>
      <c r="B215" s="38">
        <v>13</v>
      </c>
      <c r="C215" s="18">
        <v>8</v>
      </c>
      <c r="D215" s="18">
        <v>4</v>
      </c>
      <c r="E215" s="19" t="s">
        <v>142</v>
      </c>
      <c r="F215" s="19">
        <v>200</v>
      </c>
      <c r="G215" s="20">
        <f>G216</f>
        <v>100400</v>
      </c>
    </row>
    <row r="216" spans="1:7" ht="33" customHeight="1">
      <c r="A216" s="17" t="s">
        <v>41</v>
      </c>
      <c r="B216" s="38">
        <v>13</v>
      </c>
      <c r="C216" s="18">
        <v>8</v>
      </c>
      <c r="D216" s="18">
        <v>4</v>
      </c>
      <c r="E216" s="19" t="s">
        <v>142</v>
      </c>
      <c r="F216" s="19">
        <v>240</v>
      </c>
      <c r="G216" s="20">
        <f>G217</f>
        <v>100400</v>
      </c>
    </row>
    <row r="217" spans="1:7" ht="18" customHeight="1">
      <c r="A217" s="17" t="s">
        <v>43</v>
      </c>
      <c r="B217" s="38">
        <v>13</v>
      </c>
      <c r="C217" s="18">
        <v>8</v>
      </c>
      <c r="D217" s="18">
        <v>4</v>
      </c>
      <c r="E217" s="19" t="s">
        <v>142</v>
      </c>
      <c r="F217" s="19">
        <v>244</v>
      </c>
      <c r="G217" s="21">
        <f>93300+7100</f>
        <v>100400</v>
      </c>
    </row>
    <row r="218" spans="1:7" ht="18" customHeight="1">
      <c r="A218" s="17" t="s">
        <v>143</v>
      </c>
      <c r="B218" s="38">
        <v>13</v>
      </c>
      <c r="C218" s="18">
        <v>10</v>
      </c>
      <c r="D218" s="18"/>
      <c r="E218" s="19"/>
      <c r="F218" s="19"/>
      <c r="G218" s="20">
        <f>G219+G227</f>
        <v>180800</v>
      </c>
    </row>
    <row r="219" spans="1:7" ht="18" customHeight="1">
      <c r="A219" s="17" t="s">
        <v>144</v>
      </c>
      <c r="B219" s="41">
        <v>13</v>
      </c>
      <c r="C219" s="18">
        <v>10</v>
      </c>
      <c r="D219" s="18">
        <v>1</v>
      </c>
      <c r="E219" s="19"/>
      <c r="F219" s="19"/>
      <c r="G219" s="20">
        <f>G220</f>
        <v>154800</v>
      </c>
    </row>
    <row r="220" spans="1:7" ht="48" customHeight="1">
      <c r="A220" s="17" t="s">
        <v>145</v>
      </c>
      <c r="B220" s="41">
        <v>13</v>
      </c>
      <c r="C220" s="18">
        <v>10</v>
      </c>
      <c r="D220" s="18">
        <v>1</v>
      </c>
      <c r="E220" s="19" t="s">
        <v>146</v>
      </c>
      <c r="F220" s="19"/>
      <c r="G220" s="20">
        <f>G222</f>
        <v>154800</v>
      </c>
    </row>
    <row r="221" spans="1:7" ht="33" customHeight="1">
      <c r="A221" s="25" t="s">
        <v>147</v>
      </c>
      <c r="B221" s="41">
        <v>13</v>
      </c>
      <c r="C221" s="18">
        <v>10</v>
      </c>
      <c r="D221" s="18">
        <v>1</v>
      </c>
      <c r="E221" s="19" t="s">
        <v>148</v>
      </c>
      <c r="F221" s="19"/>
      <c r="G221" s="20">
        <f>G222</f>
        <v>154800</v>
      </c>
    </row>
    <row r="222" spans="1:7" ht="33" customHeight="1">
      <c r="A222" s="17" t="s">
        <v>149</v>
      </c>
      <c r="B222" s="38">
        <v>13</v>
      </c>
      <c r="C222" s="18">
        <v>10</v>
      </c>
      <c r="D222" s="18">
        <v>1</v>
      </c>
      <c r="E222" s="19" t="s">
        <v>150</v>
      </c>
      <c r="F222" s="19"/>
      <c r="G222" s="20">
        <f>G223</f>
        <v>154800</v>
      </c>
    </row>
    <row r="223" spans="1:7" ht="12.75">
      <c r="A223" s="17" t="s">
        <v>151</v>
      </c>
      <c r="B223" s="38">
        <v>13</v>
      </c>
      <c r="C223" s="18">
        <v>10</v>
      </c>
      <c r="D223" s="18">
        <v>1</v>
      </c>
      <c r="E223" s="19" t="s">
        <v>152</v>
      </c>
      <c r="F223" s="19"/>
      <c r="G223" s="20">
        <f>G224</f>
        <v>154800</v>
      </c>
    </row>
    <row r="224" spans="1:7" ht="12.75">
      <c r="A224" s="17" t="s">
        <v>153</v>
      </c>
      <c r="B224" s="41">
        <v>13</v>
      </c>
      <c r="C224" s="18">
        <v>10</v>
      </c>
      <c r="D224" s="18">
        <v>1</v>
      </c>
      <c r="E224" s="19" t="s">
        <v>152</v>
      </c>
      <c r="F224" s="19">
        <v>300</v>
      </c>
      <c r="G224" s="20">
        <f>G225</f>
        <v>154800</v>
      </c>
    </row>
    <row r="225" spans="1:7" ht="33" customHeight="1">
      <c r="A225" s="17" t="s">
        <v>154</v>
      </c>
      <c r="B225" s="41">
        <v>13</v>
      </c>
      <c r="C225" s="18">
        <v>10</v>
      </c>
      <c r="D225" s="18">
        <v>1</v>
      </c>
      <c r="E225" s="19" t="s">
        <v>152</v>
      </c>
      <c r="F225" s="19">
        <v>310</v>
      </c>
      <c r="G225" s="20">
        <f>G226</f>
        <v>154800</v>
      </c>
    </row>
    <row r="226" spans="1:7" ht="18" customHeight="1">
      <c r="A226" s="17" t="s">
        <v>155</v>
      </c>
      <c r="B226" s="41">
        <v>13</v>
      </c>
      <c r="C226" s="18">
        <v>10</v>
      </c>
      <c r="D226" s="18">
        <v>1</v>
      </c>
      <c r="E226" s="19" t="s">
        <v>152</v>
      </c>
      <c r="F226" s="19">
        <v>312</v>
      </c>
      <c r="G226" s="21">
        <v>154800</v>
      </c>
    </row>
    <row r="227" spans="1:7" ht="18" customHeight="1">
      <c r="A227" s="17" t="s">
        <v>156</v>
      </c>
      <c r="B227" s="41">
        <v>13</v>
      </c>
      <c r="C227" s="18">
        <v>10</v>
      </c>
      <c r="D227" s="18">
        <v>3</v>
      </c>
      <c r="E227" s="19"/>
      <c r="F227" s="19"/>
      <c r="G227" s="22">
        <f>G228</f>
        <v>26000</v>
      </c>
    </row>
    <row r="228" spans="1:7" ht="12.75">
      <c r="A228" s="17" t="s">
        <v>25</v>
      </c>
      <c r="B228" s="41">
        <v>13</v>
      </c>
      <c r="C228" s="18">
        <v>10</v>
      </c>
      <c r="D228" s="18">
        <v>3</v>
      </c>
      <c r="E228" s="19" t="s">
        <v>26</v>
      </c>
      <c r="F228" s="19"/>
      <c r="G228" s="20">
        <f>G229</f>
        <v>26000</v>
      </c>
    </row>
    <row r="229" spans="1:7" ht="12.75">
      <c r="A229" s="17" t="s">
        <v>157</v>
      </c>
      <c r="B229" s="41">
        <v>13</v>
      </c>
      <c r="C229" s="18">
        <v>10</v>
      </c>
      <c r="D229" s="18">
        <v>3</v>
      </c>
      <c r="E229" s="19" t="s">
        <v>28</v>
      </c>
      <c r="F229" s="19"/>
      <c r="G229" s="20">
        <f>G230</f>
        <v>26000</v>
      </c>
    </row>
    <row r="230" spans="1:7" ht="12.75">
      <c r="A230" s="17" t="s">
        <v>180</v>
      </c>
      <c r="B230" s="41">
        <v>13</v>
      </c>
      <c r="C230" s="18">
        <v>10</v>
      </c>
      <c r="D230" s="18">
        <v>3</v>
      </c>
      <c r="E230" s="19" t="s">
        <v>159</v>
      </c>
      <c r="F230" s="19"/>
      <c r="G230" s="20">
        <f>G231</f>
        <v>26000</v>
      </c>
    </row>
    <row r="231" spans="1:7" ht="78" customHeight="1">
      <c r="A231" s="17" t="s">
        <v>31</v>
      </c>
      <c r="B231" s="41">
        <v>13</v>
      </c>
      <c r="C231" s="18">
        <v>10</v>
      </c>
      <c r="D231" s="18">
        <v>3</v>
      </c>
      <c r="E231" s="19" t="s">
        <v>159</v>
      </c>
      <c r="F231" s="19">
        <v>100</v>
      </c>
      <c r="G231" s="20">
        <f>G232</f>
        <v>26000</v>
      </c>
    </row>
    <row r="232" spans="1:7" ht="12.75">
      <c r="A232" s="17" t="s">
        <v>136</v>
      </c>
      <c r="B232" s="38">
        <v>13</v>
      </c>
      <c r="C232" s="18">
        <v>10</v>
      </c>
      <c r="D232" s="18">
        <v>3</v>
      </c>
      <c r="E232" s="19" t="s">
        <v>159</v>
      </c>
      <c r="F232" s="19">
        <v>110</v>
      </c>
      <c r="G232" s="20">
        <f>G233</f>
        <v>26000</v>
      </c>
    </row>
    <row r="233" spans="1:7" ht="33" customHeight="1">
      <c r="A233" s="17" t="s">
        <v>160</v>
      </c>
      <c r="B233" s="38">
        <v>13</v>
      </c>
      <c r="C233" s="18">
        <v>10</v>
      </c>
      <c r="D233" s="18">
        <v>3</v>
      </c>
      <c r="E233" s="19" t="s">
        <v>159</v>
      </c>
      <c r="F233" s="19">
        <v>112</v>
      </c>
      <c r="G233" s="21">
        <v>26000</v>
      </c>
    </row>
    <row r="234" spans="1:7" ht="18" customHeight="1">
      <c r="A234" s="17" t="s">
        <v>161</v>
      </c>
      <c r="B234" s="38">
        <v>13</v>
      </c>
      <c r="C234" s="18">
        <v>11</v>
      </c>
      <c r="D234" s="18"/>
      <c r="E234" s="19"/>
      <c r="F234" s="19"/>
      <c r="G234" s="22">
        <f>G235</f>
        <v>1000</v>
      </c>
    </row>
    <row r="235" spans="1:7" ht="18" customHeight="1">
      <c r="A235" s="17" t="s">
        <v>162</v>
      </c>
      <c r="B235" s="38">
        <v>13</v>
      </c>
      <c r="C235" s="18">
        <v>11</v>
      </c>
      <c r="D235" s="18">
        <v>1</v>
      </c>
      <c r="E235" s="19"/>
      <c r="F235" s="19"/>
      <c r="G235" s="22">
        <f>G236</f>
        <v>1000</v>
      </c>
    </row>
    <row r="236" spans="1:7" ht="78" customHeight="1">
      <c r="A236" s="17" t="s">
        <v>163</v>
      </c>
      <c r="B236" s="38">
        <v>13</v>
      </c>
      <c r="C236" s="18">
        <v>11</v>
      </c>
      <c r="D236" s="18">
        <v>1</v>
      </c>
      <c r="E236" s="19" t="s">
        <v>164</v>
      </c>
      <c r="F236" s="19"/>
      <c r="G236" s="22">
        <f>G237</f>
        <v>1000</v>
      </c>
    </row>
    <row r="237" spans="1:7" ht="18" customHeight="1">
      <c r="A237" s="17" t="s">
        <v>165</v>
      </c>
      <c r="B237" s="40">
        <v>13</v>
      </c>
      <c r="C237" s="18">
        <v>11</v>
      </c>
      <c r="D237" s="18">
        <v>1</v>
      </c>
      <c r="E237" s="19" t="s">
        <v>166</v>
      </c>
      <c r="F237" s="19"/>
      <c r="G237" s="22">
        <f>G239</f>
        <v>1000</v>
      </c>
    </row>
    <row r="238" spans="1:7" ht="33" customHeight="1">
      <c r="A238" s="17" t="s">
        <v>167</v>
      </c>
      <c r="B238" s="38">
        <v>13</v>
      </c>
      <c r="C238" s="18">
        <v>11</v>
      </c>
      <c r="D238" s="18">
        <v>1</v>
      </c>
      <c r="E238" s="19" t="s">
        <v>168</v>
      </c>
      <c r="F238" s="19"/>
      <c r="G238" s="22">
        <f>G239</f>
        <v>1000</v>
      </c>
    </row>
    <row r="239" spans="1:7" ht="33" customHeight="1">
      <c r="A239" s="17" t="s">
        <v>40</v>
      </c>
      <c r="B239" s="38">
        <v>13</v>
      </c>
      <c r="C239" s="18">
        <v>11</v>
      </c>
      <c r="D239" s="18">
        <v>1</v>
      </c>
      <c r="E239" s="19" t="s">
        <v>168</v>
      </c>
      <c r="F239" s="19">
        <v>200</v>
      </c>
      <c r="G239" s="22">
        <f>G240</f>
        <v>1000</v>
      </c>
    </row>
    <row r="240" spans="1:7" ht="33" customHeight="1">
      <c r="A240" s="17" t="s">
        <v>41</v>
      </c>
      <c r="B240" s="38">
        <v>13</v>
      </c>
      <c r="C240" s="18">
        <v>11</v>
      </c>
      <c r="D240" s="18">
        <v>1</v>
      </c>
      <c r="E240" s="19" t="s">
        <v>168</v>
      </c>
      <c r="F240" s="19">
        <v>240</v>
      </c>
      <c r="G240" s="22">
        <f>G241</f>
        <v>1000</v>
      </c>
    </row>
    <row r="241" spans="1:7" ht="18" customHeight="1">
      <c r="A241" s="17" t="s">
        <v>43</v>
      </c>
      <c r="B241" s="38">
        <v>13</v>
      </c>
      <c r="C241" s="18">
        <v>11</v>
      </c>
      <c r="D241" s="18">
        <v>1</v>
      </c>
      <c r="E241" s="19" t="s">
        <v>168</v>
      </c>
      <c r="F241" s="19">
        <v>244</v>
      </c>
      <c r="G241" s="23">
        <v>1000</v>
      </c>
    </row>
    <row r="242" spans="1:8" ht="18" customHeight="1">
      <c r="A242" s="26" t="s">
        <v>169</v>
      </c>
      <c r="B242" s="38">
        <v>13</v>
      </c>
      <c r="C242" s="42"/>
      <c r="D242" s="42"/>
      <c r="E242" s="42"/>
      <c r="F242" s="42"/>
      <c r="G242" s="28">
        <f>G30+G31+G38+G39+G42+G43+G44+G47+G49+G50+G51+G55+G61+G66+G70+G75+G81+G82+G85+G93+G94+G97+G104+G109+G114+G120+G124+G132+G139+G143+G150+G155+G159+G163+G169+G170+G174+G178+G185+G189+G195+G196+G199+G200+G201+G204+G205+G206+G213+G214+G217+G226+G233+G241</f>
        <v>8408985.969999999</v>
      </c>
      <c r="H242" s="1" t="s">
        <v>170</v>
      </c>
    </row>
    <row r="243" spans="1:7" ht="12.75">
      <c r="A243" s="12"/>
      <c r="B243" s="43"/>
      <c r="C243" s="43"/>
      <c r="D243" s="43"/>
      <c r="E243" s="43"/>
      <c r="F243" s="43"/>
      <c r="G243" s="12"/>
    </row>
    <row r="244" spans="1:7" ht="12.75">
      <c r="A244" s="12" t="s">
        <v>171</v>
      </c>
      <c r="B244" s="43"/>
      <c r="C244" s="43"/>
      <c r="D244" s="43"/>
      <c r="E244" s="43"/>
      <c r="F244" s="43" t="s">
        <v>172</v>
      </c>
      <c r="G244" s="12"/>
    </row>
    <row r="245" spans="1:7" ht="12.75">
      <c r="A245" s="12"/>
      <c r="B245" s="43"/>
      <c r="C245" s="43"/>
      <c r="D245" s="43"/>
      <c r="E245" s="43"/>
      <c r="F245" s="43"/>
      <c r="G245" s="12"/>
    </row>
    <row r="246" spans="2:7" ht="12.75">
      <c r="B246" s="44"/>
      <c r="C246" s="44"/>
      <c r="D246" s="44"/>
      <c r="E246" s="44"/>
      <c r="F246" s="44"/>
      <c r="G246" s="1" t="b">
        <f>G22=G242</f>
        <v>1</v>
      </c>
    </row>
    <row r="247" spans="2:6" ht="12.75">
      <c r="B247" s="44"/>
      <c r="C247" s="44"/>
      <c r="D247" s="44"/>
      <c r="E247" s="44"/>
      <c r="F247" s="44"/>
    </row>
    <row r="248" spans="2:7" ht="12.75">
      <c r="B248" s="44"/>
      <c r="C248" s="44"/>
      <c r="D248" s="44"/>
      <c r="E248" s="44"/>
      <c r="F248" s="44"/>
      <c r="G248" s="29">
        <f>7552600+538000+32000+127800+104821+10367+23397.97+20000</f>
        <v>8408985.97</v>
      </c>
    </row>
    <row r="249" spans="2:6" ht="12.75">
      <c r="B249" s="44"/>
      <c r="C249" s="44"/>
      <c r="D249" s="44"/>
      <c r="E249" s="44"/>
      <c r="F249" s="44"/>
    </row>
    <row r="250" spans="2:6" ht="12.75">
      <c r="B250" s="44"/>
      <c r="C250" s="44"/>
      <c r="D250" s="44"/>
      <c r="E250" s="44"/>
      <c r="F250" s="44"/>
    </row>
    <row r="251" spans="2:7" ht="12.75">
      <c r="B251" s="44"/>
      <c r="C251" s="44"/>
      <c r="D251" s="44"/>
      <c r="E251" s="44"/>
      <c r="F251" s="44"/>
      <c r="G251" s="29">
        <f>G242-G248</f>
        <v>0</v>
      </c>
    </row>
    <row r="252" spans="2:6" ht="12.75">
      <c r="B252" s="44"/>
      <c r="C252" s="44"/>
      <c r="D252" s="44"/>
      <c r="E252" s="44"/>
      <c r="F252" s="44"/>
    </row>
    <row r="253" spans="2:6" ht="12.75">
      <c r="B253" s="44"/>
      <c r="C253" s="44"/>
      <c r="D253" s="44"/>
      <c r="E253" s="44"/>
      <c r="F253" s="44"/>
    </row>
    <row r="254" spans="2:6" ht="12.75">
      <c r="B254" s="44"/>
      <c r="C254" s="44"/>
      <c r="D254" s="44"/>
      <c r="E254" s="44"/>
      <c r="F254" s="44"/>
    </row>
    <row r="255" spans="2:6" ht="12.75">
      <c r="B255" s="44"/>
      <c r="C255" s="44"/>
      <c r="D255" s="44"/>
      <c r="E255" s="44"/>
      <c r="F255" s="44"/>
    </row>
    <row r="256" spans="2:6" ht="12.75">
      <c r="B256" s="44"/>
      <c r="C256" s="44"/>
      <c r="D256" s="44"/>
      <c r="E256" s="44"/>
      <c r="F256" s="44"/>
    </row>
    <row r="257" spans="2:6" ht="12.75">
      <c r="B257" s="44"/>
      <c r="C257" s="44"/>
      <c r="D257" s="44"/>
      <c r="E257" s="44"/>
      <c r="F257" s="44"/>
    </row>
    <row r="258" spans="2:6" ht="12.75">
      <c r="B258" s="44"/>
      <c r="C258" s="44"/>
      <c r="D258" s="44"/>
      <c r="E258" s="44"/>
      <c r="F258" s="44"/>
    </row>
    <row r="259" spans="2:6" ht="12.75">
      <c r="B259" s="44"/>
      <c r="C259" s="44"/>
      <c r="D259" s="44"/>
      <c r="E259" s="44"/>
      <c r="F259" s="44"/>
    </row>
    <row r="260" spans="2:6" ht="12.75">
      <c r="B260" s="44"/>
      <c r="C260" s="44"/>
      <c r="D260" s="44"/>
      <c r="E260" s="44"/>
      <c r="F260" s="44"/>
    </row>
    <row r="261" spans="2:6" ht="12.75">
      <c r="B261" s="44"/>
      <c r="C261" s="44"/>
      <c r="D261" s="44"/>
      <c r="E261" s="44"/>
      <c r="F261" s="44"/>
    </row>
    <row r="262" spans="2:6" ht="12.75">
      <c r="B262" s="44"/>
      <c r="C262" s="44"/>
      <c r="D262" s="44"/>
      <c r="E262" s="44"/>
      <c r="F262" s="44"/>
    </row>
    <row r="263" spans="2:6" ht="12.75">
      <c r="B263" s="44"/>
      <c r="C263" s="44"/>
      <c r="D263" s="44"/>
      <c r="E263" s="44"/>
      <c r="F263" s="44"/>
    </row>
    <row r="264" spans="2:6" ht="12.75">
      <c r="B264" s="44"/>
      <c r="C264" s="44"/>
      <c r="D264" s="44"/>
      <c r="E264" s="44"/>
      <c r="F264" s="44"/>
    </row>
    <row r="265" spans="2:6" ht="12.75">
      <c r="B265" s="44"/>
      <c r="C265" s="44"/>
      <c r="D265" s="44"/>
      <c r="E265" s="44"/>
      <c r="F265" s="44"/>
    </row>
    <row r="266" spans="2:6" ht="12.75">
      <c r="B266" s="44"/>
      <c r="C266" s="44"/>
      <c r="D266" s="44"/>
      <c r="E266" s="44"/>
      <c r="F266" s="44"/>
    </row>
    <row r="267" spans="2:6" ht="12.75">
      <c r="B267" s="44"/>
      <c r="C267" s="44"/>
      <c r="D267" s="44"/>
      <c r="E267" s="44"/>
      <c r="F267" s="44"/>
    </row>
    <row r="268" spans="2:6" ht="12.75">
      <c r="B268" s="44"/>
      <c r="C268" s="44"/>
      <c r="D268" s="44"/>
      <c r="E268" s="44"/>
      <c r="F268" s="44"/>
    </row>
    <row r="269" spans="2:6" ht="12.75">
      <c r="B269" s="44"/>
      <c r="C269" s="44"/>
      <c r="D269" s="44"/>
      <c r="E269" s="44"/>
      <c r="F269" s="44"/>
    </row>
    <row r="270" spans="2:6" ht="12.75">
      <c r="B270" s="44"/>
      <c r="C270" s="44"/>
      <c r="D270" s="44"/>
      <c r="E270" s="44"/>
      <c r="F270" s="44"/>
    </row>
    <row r="271" spans="2:6" ht="12.75">
      <c r="B271" s="44"/>
      <c r="C271" s="44"/>
      <c r="D271" s="44"/>
      <c r="E271" s="44"/>
      <c r="F271" s="44"/>
    </row>
    <row r="272" spans="2:6" ht="12.75">
      <c r="B272" s="44"/>
      <c r="C272" s="44"/>
      <c r="D272" s="44"/>
      <c r="E272" s="44"/>
      <c r="F272" s="44"/>
    </row>
    <row r="273" spans="2:6" ht="12.75">
      <c r="B273" s="44"/>
      <c r="C273" s="44"/>
      <c r="D273" s="44"/>
      <c r="E273" s="44"/>
      <c r="F273" s="44"/>
    </row>
    <row r="274" spans="2:6" ht="12.75">
      <c r="B274" s="44"/>
      <c r="C274" s="44"/>
      <c r="D274" s="44"/>
      <c r="E274" s="44"/>
      <c r="F274" s="44"/>
    </row>
    <row r="275" spans="2:6" ht="12.75">
      <c r="B275" s="44"/>
      <c r="C275" s="44"/>
      <c r="D275" s="44"/>
      <c r="E275" s="44"/>
      <c r="F275" s="44"/>
    </row>
    <row r="276" spans="2:6" ht="12.75">
      <c r="B276" s="44"/>
      <c r="C276" s="44"/>
      <c r="D276" s="44"/>
      <c r="E276" s="44"/>
      <c r="F276" s="44"/>
    </row>
    <row r="277" spans="2:6" ht="12.75">
      <c r="B277" s="44"/>
      <c r="C277" s="44"/>
      <c r="D277" s="44"/>
      <c r="E277" s="44"/>
      <c r="F277" s="44"/>
    </row>
    <row r="278" spans="2:6" ht="12.75">
      <c r="B278" s="44"/>
      <c r="C278" s="44"/>
      <c r="D278" s="44"/>
      <c r="E278" s="44"/>
      <c r="F278" s="44"/>
    </row>
    <row r="279" spans="2:6" ht="12.75">
      <c r="B279" s="44"/>
      <c r="C279" s="44"/>
      <c r="D279" s="44"/>
      <c r="E279" s="44"/>
      <c r="F279" s="44"/>
    </row>
    <row r="280" spans="2:6" ht="12.75">
      <c r="B280" s="44"/>
      <c r="C280" s="44"/>
      <c r="D280" s="44"/>
      <c r="E280" s="44"/>
      <c r="F280" s="44"/>
    </row>
    <row r="281" spans="2:6" ht="12.75">
      <c r="B281" s="44"/>
      <c r="C281" s="44"/>
      <c r="D281" s="44"/>
      <c r="E281" s="44"/>
      <c r="F281" s="44"/>
    </row>
    <row r="282" spans="2:6" ht="12.75">
      <c r="B282" s="44"/>
      <c r="C282" s="44"/>
      <c r="D282" s="44"/>
      <c r="E282" s="44"/>
      <c r="F282" s="44"/>
    </row>
    <row r="283" spans="2:6" ht="12.75">
      <c r="B283" s="44"/>
      <c r="C283" s="44"/>
      <c r="D283" s="44"/>
      <c r="E283" s="44"/>
      <c r="F283" s="44"/>
    </row>
    <row r="284" spans="2:6" ht="12.75">
      <c r="B284" s="44"/>
      <c r="C284" s="44"/>
      <c r="D284" s="44"/>
      <c r="E284" s="44"/>
      <c r="F284" s="44"/>
    </row>
    <row r="285" spans="2:6" ht="12.75">
      <c r="B285" s="44"/>
      <c r="C285" s="44"/>
      <c r="D285" s="44"/>
      <c r="E285" s="44"/>
      <c r="F285" s="44"/>
    </row>
    <row r="286" spans="2:6" ht="12.75">
      <c r="B286" s="44"/>
      <c r="C286" s="44"/>
      <c r="D286" s="44"/>
      <c r="E286" s="44"/>
      <c r="F286" s="44"/>
    </row>
    <row r="287" spans="2:6" ht="12.75">
      <c r="B287" s="44"/>
      <c r="C287" s="44"/>
      <c r="D287" s="44"/>
      <c r="E287" s="44"/>
      <c r="F287" s="44"/>
    </row>
    <row r="288" spans="2:6" ht="12.75">
      <c r="B288" s="44"/>
      <c r="C288" s="44"/>
      <c r="D288" s="44"/>
      <c r="E288" s="44"/>
      <c r="F288" s="44"/>
    </row>
    <row r="289" spans="2:6" ht="12.75">
      <c r="B289" s="44"/>
      <c r="C289" s="44"/>
      <c r="D289" s="44"/>
      <c r="E289" s="44"/>
      <c r="F289" s="44"/>
    </row>
    <row r="290" spans="2:6" ht="12.75">
      <c r="B290" s="44"/>
      <c r="C290" s="44"/>
      <c r="D290" s="44"/>
      <c r="E290" s="44"/>
      <c r="F290" s="44"/>
    </row>
    <row r="291" spans="2:6" ht="12.75">
      <c r="B291" s="44"/>
      <c r="C291" s="44"/>
      <c r="D291" s="44"/>
      <c r="E291" s="44"/>
      <c r="F291" s="44"/>
    </row>
    <row r="292" spans="2:6" ht="12.75">
      <c r="B292" s="44"/>
      <c r="C292" s="44"/>
      <c r="D292" s="44"/>
      <c r="E292" s="44"/>
      <c r="F292" s="44"/>
    </row>
    <row r="293" spans="2:6" ht="12.75">
      <c r="B293" s="44"/>
      <c r="C293" s="44"/>
      <c r="D293" s="44"/>
      <c r="E293" s="44"/>
      <c r="F293" s="44"/>
    </row>
  </sheetData>
  <sheetProtection selectLockedCells="1" selectUnlockedCells="1"/>
  <mergeCells count="18">
    <mergeCell ref="E1:H1"/>
    <mergeCell ref="E4:F4"/>
    <mergeCell ref="E6:G6"/>
    <mergeCell ref="E7:G7"/>
    <mergeCell ref="E8:G8"/>
    <mergeCell ref="E9:G9"/>
    <mergeCell ref="E10:G10"/>
    <mergeCell ref="A14:G14"/>
    <mergeCell ref="A15:G15"/>
    <mergeCell ref="A18:A21"/>
    <mergeCell ref="B18:F18"/>
    <mergeCell ref="G18:G19"/>
    <mergeCell ref="B19:B21"/>
    <mergeCell ref="C19:C21"/>
    <mergeCell ref="D19:D21"/>
    <mergeCell ref="E19:E21"/>
    <mergeCell ref="F19:F21"/>
    <mergeCell ref="G20:G21"/>
  </mergeCells>
  <printOptions/>
  <pageMargins left="0.9840277777777777" right="0.39375" top="0.39375" bottom="0.39375" header="0.5118055555555555" footer="0.5118055555555555"/>
  <pageSetup fitToHeight="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9"/>
  <sheetViews>
    <sheetView tabSelected="1" view="pageBreakPreview" zoomScaleNormal="76" zoomScaleSheetLayoutView="100" workbookViewId="0" topLeftCell="A1">
      <selection activeCell="A118" sqref="A118"/>
    </sheetView>
  </sheetViews>
  <sheetFormatPr defaultColWidth="9.140625" defaultRowHeight="12.75"/>
  <cols>
    <col min="1" max="1" width="50.57421875" style="1" customWidth="1"/>
    <col min="2" max="2" width="16.140625" style="1" customWidth="1"/>
    <col min="3" max="3" width="9.8515625" style="1" customWidth="1"/>
    <col min="4" max="4" width="10.421875" style="1" customWidth="1"/>
    <col min="5" max="5" width="11.140625" style="1" customWidth="1"/>
    <col min="6" max="6" width="11.00390625" style="1" customWidth="1"/>
    <col min="7" max="7" width="26.00390625" style="1" customWidth="1"/>
    <col min="8" max="8" width="2.00390625" style="1" customWidth="1"/>
    <col min="9" max="176" width="8.8515625" style="1" customWidth="1"/>
    <col min="177" max="210" width="11.57421875" style="2" customWidth="1"/>
    <col min="211" max="16384" width="11.57421875" style="2" customWidth="1"/>
  </cols>
  <sheetData>
    <row r="1" spans="3:256" ht="12.75" customHeight="1">
      <c r="C1" s="3"/>
      <c r="D1" s="3"/>
      <c r="E1" s="4" t="s">
        <v>181</v>
      </c>
      <c r="F1" s="4"/>
      <c r="G1" s="4"/>
      <c r="H1" s="4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  <c r="IL1" s="30"/>
      <c r="IM1" s="30"/>
      <c r="IN1" s="30"/>
      <c r="IO1" s="30"/>
      <c r="IP1" s="30"/>
      <c r="IQ1" s="30"/>
      <c r="IR1" s="30"/>
      <c r="IS1" s="30"/>
      <c r="IT1" s="30"/>
      <c r="IU1" s="30"/>
      <c r="IV1" s="30"/>
    </row>
    <row r="2" spans="3:256" ht="12.75" customHeight="1">
      <c r="C2" s="3"/>
      <c r="D2" s="3"/>
      <c r="E2" s="4" t="s">
        <v>1</v>
      </c>
      <c r="F2" s="4"/>
      <c r="G2" s="5"/>
      <c r="H2" s="5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  <c r="IU2" s="30"/>
      <c r="IV2" s="30"/>
    </row>
    <row r="3" spans="3:256" ht="12.75" customHeight="1">
      <c r="C3" s="3"/>
      <c r="D3" s="3"/>
      <c r="E3" s="4" t="s">
        <v>2</v>
      </c>
      <c r="F3" s="4"/>
      <c r="G3" s="5"/>
      <c r="H3" s="5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  <c r="IL3" s="30"/>
      <c r="IM3" s="30"/>
      <c r="IN3" s="30"/>
      <c r="IO3" s="30"/>
      <c r="IP3" s="30"/>
      <c r="IQ3" s="30"/>
      <c r="IR3" s="30"/>
      <c r="IS3" s="30"/>
      <c r="IT3" s="30"/>
      <c r="IU3" s="30"/>
      <c r="IV3" s="30"/>
    </row>
    <row r="4" spans="3:256" ht="12.75" customHeight="1">
      <c r="C4" s="3"/>
      <c r="D4" s="3"/>
      <c r="E4" s="4" t="s">
        <v>3</v>
      </c>
      <c r="F4" s="4"/>
      <c r="G4" s="4"/>
      <c r="H4" s="4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  <c r="IN4" s="30"/>
      <c r="IO4" s="30"/>
      <c r="IP4" s="30"/>
      <c r="IQ4" s="30"/>
      <c r="IR4" s="30"/>
      <c r="IS4" s="30"/>
      <c r="IT4" s="30"/>
      <c r="IU4" s="30"/>
      <c r="IV4" s="30"/>
    </row>
    <row r="5" spans="2:7" ht="12.75" customHeight="1">
      <c r="B5" s="3"/>
      <c r="C5" s="3"/>
      <c r="D5" s="3"/>
      <c r="E5" s="4"/>
      <c r="F5" s="4"/>
      <c r="G5" s="4"/>
    </row>
    <row r="6" spans="2:7" ht="12.75" customHeight="1">
      <c r="B6" s="3"/>
      <c r="C6" s="3"/>
      <c r="D6" s="3"/>
      <c r="E6" s="4" t="s">
        <v>182</v>
      </c>
      <c r="F6" s="4"/>
      <c r="G6" s="4"/>
    </row>
    <row r="7" spans="2:7" ht="12.75" customHeight="1">
      <c r="B7" s="3"/>
      <c r="C7" s="3"/>
      <c r="D7" s="3"/>
      <c r="E7" s="4" t="s">
        <v>5</v>
      </c>
      <c r="F7" s="4"/>
      <c r="G7" s="4"/>
    </row>
    <row r="8" spans="2:7" ht="12.75" customHeight="1">
      <c r="B8" s="3"/>
      <c r="C8" s="3"/>
      <c r="D8" s="3"/>
      <c r="E8" s="4" t="s">
        <v>6</v>
      </c>
      <c r="F8" s="4"/>
      <c r="G8" s="4"/>
    </row>
    <row r="9" spans="2:7" ht="12.75" customHeight="1">
      <c r="B9" s="3"/>
      <c r="C9" s="3"/>
      <c r="D9" s="3"/>
      <c r="E9" s="4" t="s">
        <v>7</v>
      </c>
      <c r="F9" s="4"/>
      <c r="G9" s="4"/>
    </row>
    <row r="10" spans="2:7" ht="12.75" customHeight="1">
      <c r="B10" s="3"/>
      <c r="C10" s="3"/>
      <c r="D10" s="3"/>
      <c r="E10" s="4" t="s">
        <v>8</v>
      </c>
      <c r="F10" s="4"/>
      <c r="G10" s="4"/>
    </row>
    <row r="11" spans="2:7" ht="12.75" customHeight="1">
      <c r="B11" s="3"/>
      <c r="C11" s="3"/>
      <c r="D11" s="3"/>
      <c r="E11" s="4" t="s">
        <v>9</v>
      </c>
      <c r="F11" s="4"/>
      <c r="G11" s="4"/>
    </row>
    <row r="12" spans="2:8" ht="12.75" customHeight="1">
      <c r="B12" s="3"/>
      <c r="C12" s="3"/>
      <c r="D12" s="3"/>
      <c r="E12" s="4" t="s">
        <v>10</v>
      </c>
      <c r="F12" s="4"/>
      <c r="G12" s="4"/>
      <c r="H12" s="32"/>
    </row>
    <row r="13" ht="12.75" customHeight="1">
      <c r="D13" s="7"/>
    </row>
    <row r="14" spans="1:7" ht="12.75" customHeight="1">
      <c r="A14" s="10" t="s">
        <v>183</v>
      </c>
      <c r="B14" s="10"/>
      <c r="C14" s="10"/>
      <c r="D14" s="10"/>
      <c r="E14" s="10"/>
      <c r="F14" s="10"/>
      <c r="G14" s="10"/>
    </row>
    <row r="15" spans="1:7" ht="12.75" customHeight="1">
      <c r="A15" s="10" t="s">
        <v>184</v>
      </c>
      <c r="B15" s="10"/>
      <c r="C15" s="10"/>
      <c r="D15" s="10"/>
      <c r="E15" s="10"/>
      <c r="F15" s="10"/>
      <c r="G15" s="10"/>
    </row>
    <row r="16" spans="1:7" ht="12.75" customHeight="1">
      <c r="A16" s="10" t="s">
        <v>185</v>
      </c>
      <c r="B16" s="10"/>
      <c r="C16" s="10"/>
      <c r="D16" s="10"/>
      <c r="E16" s="10"/>
      <c r="F16" s="10"/>
      <c r="G16" s="10"/>
    </row>
    <row r="17" spans="1:7" ht="12.75" customHeight="1">
      <c r="A17" s="11"/>
      <c r="B17" s="11"/>
      <c r="C17" s="11"/>
      <c r="D17" s="11"/>
      <c r="E17" s="11"/>
      <c r="F17" s="11"/>
      <c r="G17" s="12"/>
    </row>
    <row r="18" spans="1:7" ht="12.75" customHeight="1">
      <c r="A18" s="45" t="s">
        <v>14</v>
      </c>
      <c r="B18" s="45" t="s">
        <v>186</v>
      </c>
      <c r="C18" s="45" t="s">
        <v>187</v>
      </c>
      <c r="D18" s="45" t="s">
        <v>188</v>
      </c>
      <c r="E18" s="45" t="s">
        <v>20</v>
      </c>
      <c r="F18" s="45" t="s">
        <v>189</v>
      </c>
      <c r="G18" s="46" t="s">
        <v>190</v>
      </c>
    </row>
    <row r="19" spans="1:7" ht="14.25" customHeight="1">
      <c r="A19" s="45"/>
      <c r="B19" s="45"/>
      <c r="C19" s="45"/>
      <c r="D19" s="45"/>
      <c r="E19" s="45"/>
      <c r="F19" s="45"/>
      <c r="G19" s="46"/>
    </row>
    <row r="20" spans="1:7" ht="12.75" customHeight="1">
      <c r="A20" s="45"/>
      <c r="B20" s="45"/>
      <c r="C20" s="45"/>
      <c r="D20" s="45"/>
      <c r="E20" s="45"/>
      <c r="F20" s="45"/>
      <c r="G20" s="46"/>
    </row>
    <row r="21" spans="1:7" ht="48" customHeight="1">
      <c r="A21" s="17" t="s">
        <v>145</v>
      </c>
      <c r="B21" s="19" t="s">
        <v>191</v>
      </c>
      <c r="C21" s="18"/>
      <c r="D21" s="18"/>
      <c r="E21" s="19"/>
      <c r="F21" s="38"/>
      <c r="G21" s="20">
        <f>G22</f>
        <v>154800</v>
      </c>
    </row>
    <row r="22" spans="1:7" ht="33" customHeight="1">
      <c r="A22" s="25" t="s">
        <v>147</v>
      </c>
      <c r="B22" s="19" t="s">
        <v>150</v>
      </c>
      <c r="C22" s="18"/>
      <c r="D22" s="18"/>
      <c r="E22" s="19"/>
      <c r="F22" s="47"/>
      <c r="G22" s="20">
        <f>G23</f>
        <v>154800</v>
      </c>
    </row>
    <row r="23" spans="1:7" ht="18" customHeight="1">
      <c r="A23" s="17" t="s">
        <v>192</v>
      </c>
      <c r="B23" s="19" t="s">
        <v>150</v>
      </c>
      <c r="C23" s="18">
        <v>10</v>
      </c>
      <c r="D23" s="18"/>
      <c r="E23" s="19"/>
      <c r="F23" s="38"/>
      <c r="G23" s="20">
        <f>G24+G31</f>
        <v>154800</v>
      </c>
    </row>
    <row r="24" spans="1:7" ht="18" customHeight="1" hidden="1">
      <c r="A24" s="17" t="s">
        <v>156</v>
      </c>
      <c r="B24" s="19" t="s">
        <v>150</v>
      </c>
      <c r="C24" s="18">
        <v>10</v>
      </c>
      <c r="D24" s="18">
        <v>3</v>
      </c>
      <c r="E24" s="19"/>
      <c r="F24" s="38"/>
      <c r="G24" s="20">
        <f>G25</f>
        <v>0</v>
      </c>
    </row>
    <row r="25" spans="1:7" ht="33" customHeight="1" hidden="1">
      <c r="A25" s="17" t="s">
        <v>149</v>
      </c>
      <c r="B25" s="19" t="s">
        <v>150</v>
      </c>
      <c r="C25" s="18">
        <v>10</v>
      </c>
      <c r="D25" s="18">
        <v>3</v>
      </c>
      <c r="E25" s="19"/>
      <c r="F25" s="38"/>
      <c r="G25" s="22">
        <f>G26</f>
        <v>0</v>
      </c>
    </row>
    <row r="26" spans="1:7" ht="33" customHeight="1" hidden="1">
      <c r="A26" s="17" t="s">
        <v>193</v>
      </c>
      <c r="B26" s="19" t="s">
        <v>194</v>
      </c>
      <c r="C26" s="18">
        <v>10</v>
      </c>
      <c r="D26" s="18">
        <v>3</v>
      </c>
      <c r="E26" s="19"/>
      <c r="F26" s="38"/>
      <c r="G26" s="22">
        <f>G28</f>
        <v>0</v>
      </c>
    </row>
    <row r="27" spans="1:7" ht="33" customHeight="1" hidden="1">
      <c r="A27" s="17" t="s">
        <v>153</v>
      </c>
      <c r="B27" s="19" t="s">
        <v>194</v>
      </c>
      <c r="C27" s="18">
        <v>10</v>
      </c>
      <c r="D27" s="18">
        <v>3</v>
      </c>
      <c r="E27" s="19">
        <v>300</v>
      </c>
      <c r="F27" s="38"/>
      <c r="G27" s="20">
        <f>G28</f>
        <v>0</v>
      </c>
    </row>
    <row r="28" spans="1:7" ht="33" customHeight="1" hidden="1">
      <c r="A28" s="17" t="s">
        <v>154</v>
      </c>
      <c r="B28" s="19" t="s">
        <v>194</v>
      </c>
      <c r="C28" s="18">
        <v>10</v>
      </c>
      <c r="D28" s="18">
        <v>3</v>
      </c>
      <c r="E28" s="19">
        <v>310</v>
      </c>
      <c r="F28" s="38"/>
      <c r="G28" s="22">
        <f>G29</f>
        <v>0</v>
      </c>
    </row>
    <row r="29" spans="1:7" ht="48" customHeight="1" hidden="1">
      <c r="A29" s="17" t="s">
        <v>195</v>
      </c>
      <c r="B29" s="19" t="s">
        <v>194</v>
      </c>
      <c r="C29" s="18">
        <v>10</v>
      </c>
      <c r="D29" s="18">
        <v>3</v>
      </c>
      <c r="E29" s="19">
        <v>313</v>
      </c>
      <c r="F29" s="38"/>
      <c r="G29" s="22">
        <f>G30</f>
        <v>0</v>
      </c>
    </row>
    <row r="30" spans="1:7" ht="33" customHeight="1" hidden="1">
      <c r="A30" s="17" t="s">
        <v>179</v>
      </c>
      <c r="B30" s="19" t="s">
        <v>194</v>
      </c>
      <c r="C30" s="18">
        <v>10</v>
      </c>
      <c r="D30" s="18">
        <v>3</v>
      </c>
      <c r="E30" s="19">
        <v>313</v>
      </c>
      <c r="F30" s="38">
        <v>13</v>
      </c>
      <c r="G30" s="23">
        <v>0</v>
      </c>
    </row>
    <row r="31" spans="1:7" ht="18" customHeight="1" hidden="1">
      <c r="A31" s="17" t="s">
        <v>144</v>
      </c>
      <c r="B31" s="19" t="s">
        <v>150</v>
      </c>
      <c r="C31" s="18">
        <v>10</v>
      </c>
      <c r="D31" s="18">
        <v>1</v>
      </c>
      <c r="E31" s="19"/>
      <c r="F31" s="38"/>
      <c r="G31" s="20">
        <f>G32</f>
        <v>154800</v>
      </c>
    </row>
    <row r="32" spans="1:7" ht="33" customHeight="1">
      <c r="A32" s="17" t="s">
        <v>149</v>
      </c>
      <c r="B32" s="19" t="s">
        <v>150</v>
      </c>
      <c r="C32" s="18">
        <v>10</v>
      </c>
      <c r="D32" s="18">
        <v>1</v>
      </c>
      <c r="E32" s="19"/>
      <c r="F32" s="38"/>
      <c r="G32" s="20">
        <f>G33</f>
        <v>154800</v>
      </c>
    </row>
    <row r="33" spans="1:7" ht="48" customHeight="1">
      <c r="A33" s="17" t="s">
        <v>151</v>
      </c>
      <c r="B33" s="19" t="s">
        <v>152</v>
      </c>
      <c r="C33" s="18">
        <v>10</v>
      </c>
      <c r="D33" s="18">
        <v>1</v>
      </c>
      <c r="E33" s="19"/>
      <c r="F33" s="38"/>
      <c r="G33" s="20">
        <f>G34</f>
        <v>154800</v>
      </c>
    </row>
    <row r="34" spans="1:7" ht="33" customHeight="1">
      <c r="A34" s="17" t="s">
        <v>153</v>
      </c>
      <c r="B34" s="19" t="s">
        <v>152</v>
      </c>
      <c r="C34" s="18">
        <v>10</v>
      </c>
      <c r="D34" s="18">
        <v>1</v>
      </c>
      <c r="E34" s="19">
        <v>300</v>
      </c>
      <c r="F34" s="38"/>
      <c r="G34" s="20">
        <f>G35</f>
        <v>154800</v>
      </c>
    </row>
    <row r="35" spans="1:7" ht="33" customHeight="1">
      <c r="A35" s="17" t="s">
        <v>154</v>
      </c>
      <c r="B35" s="19" t="s">
        <v>152</v>
      </c>
      <c r="C35" s="18">
        <v>10</v>
      </c>
      <c r="D35" s="18">
        <v>1</v>
      </c>
      <c r="E35" s="19">
        <v>310</v>
      </c>
      <c r="F35" s="38"/>
      <c r="G35" s="20">
        <f>G36</f>
        <v>154800</v>
      </c>
    </row>
    <row r="36" spans="1:7" ht="18" customHeight="1">
      <c r="A36" s="17" t="s">
        <v>155</v>
      </c>
      <c r="B36" s="19" t="s">
        <v>152</v>
      </c>
      <c r="C36" s="18">
        <v>10</v>
      </c>
      <c r="D36" s="18">
        <v>1</v>
      </c>
      <c r="E36" s="19">
        <v>312</v>
      </c>
      <c r="F36" s="38"/>
      <c r="G36" s="20">
        <f>G37</f>
        <v>154800</v>
      </c>
    </row>
    <row r="37" spans="1:7" ht="33" customHeight="1">
      <c r="A37" s="17" t="s">
        <v>179</v>
      </c>
      <c r="B37" s="19" t="s">
        <v>152</v>
      </c>
      <c r="C37" s="18">
        <v>10</v>
      </c>
      <c r="D37" s="18">
        <v>1</v>
      </c>
      <c r="E37" s="19">
        <v>312</v>
      </c>
      <c r="F37" s="38">
        <v>13</v>
      </c>
      <c r="G37" s="21">
        <v>154800</v>
      </c>
    </row>
    <row r="38" spans="1:7" ht="63" customHeight="1">
      <c r="A38" s="17" t="s">
        <v>59</v>
      </c>
      <c r="B38" s="48" t="s">
        <v>60</v>
      </c>
      <c r="C38" s="48"/>
      <c r="D38" s="48"/>
      <c r="E38" s="48"/>
      <c r="F38" s="45"/>
      <c r="G38" s="49">
        <f>G39</f>
        <v>1000</v>
      </c>
    </row>
    <row r="39" spans="1:7" ht="18" customHeight="1">
      <c r="A39" s="17" t="s">
        <v>23</v>
      </c>
      <c r="B39" s="48" t="s">
        <v>60</v>
      </c>
      <c r="C39" s="18">
        <v>1</v>
      </c>
      <c r="D39" s="48"/>
      <c r="E39" s="48"/>
      <c r="F39" s="45"/>
      <c r="G39" s="49">
        <f>G40</f>
        <v>1000</v>
      </c>
    </row>
    <row r="40" spans="1:7" ht="18" customHeight="1">
      <c r="A40" s="17" t="s">
        <v>58</v>
      </c>
      <c r="B40" s="48" t="s">
        <v>60</v>
      </c>
      <c r="C40" s="18">
        <v>1</v>
      </c>
      <c r="D40" s="48">
        <v>13</v>
      </c>
      <c r="E40" s="48"/>
      <c r="F40" s="45"/>
      <c r="G40" s="49">
        <f>G41</f>
        <v>1000</v>
      </c>
    </row>
    <row r="41" spans="1:7" ht="33" customHeight="1">
      <c r="A41" s="17" t="s">
        <v>40</v>
      </c>
      <c r="B41" s="48" t="s">
        <v>60</v>
      </c>
      <c r="C41" s="18">
        <v>1</v>
      </c>
      <c r="D41" s="48">
        <v>13</v>
      </c>
      <c r="E41" s="48">
        <v>200</v>
      </c>
      <c r="F41" s="45"/>
      <c r="G41" s="49">
        <f>G42</f>
        <v>1000</v>
      </c>
    </row>
    <row r="42" spans="1:7" ht="48" customHeight="1">
      <c r="A42" s="17" t="s">
        <v>41</v>
      </c>
      <c r="B42" s="48" t="s">
        <v>60</v>
      </c>
      <c r="C42" s="18">
        <v>1</v>
      </c>
      <c r="D42" s="48">
        <v>13</v>
      </c>
      <c r="E42" s="48">
        <v>240</v>
      </c>
      <c r="F42" s="45"/>
      <c r="G42" s="49">
        <f>G43</f>
        <v>1000</v>
      </c>
    </row>
    <row r="43" spans="1:7" ht="18" customHeight="1">
      <c r="A43" s="17" t="s">
        <v>43</v>
      </c>
      <c r="B43" s="48" t="s">
        <v>60</v>
      </c>
      <c r="C43" s="18">
        <v>1</v>
      </c>
      <c r="D43" s="48">
        <v>13</v>
      </c>
      <c r="E43" s="48">
        <v>244</v>
      </c>
      <c r="F43" s="45"/>
      <c r="G43" s="49">
        <f>G44</f>
        <v>1000</v>
      </c>
    </row>
    <row r="44" spans="1:7" ht="33" customHeight="1">
      <c r="A44" s="50" t="s">
        <v>179</v>
      </c>
      <c r="B44" s="48" t="s">
        <v>60</v>
      </c>
      <c r="C44" s="18">
        <v>1</v>
      </c>
      <c r="D44" s="48">
        <v>13</v>
      </c>
      <c r="E44" s="48">
        <v>244</v>
      </c>
      <c r="F44" s="41">
        <v>13</v>
      </c>
      <c r="G44" s="51">
        <v>1000</v>
      </c>
    </row>
    <row r="45" spans="1:7" ht="63" customHeight="1">
      <c r="A45" s="17" t="s">
        <v>105</v>
      </c>
      <c r="B45" s="48" t="s">
        <v>106</v>
      </c>
      <c r="C45" s="18"/>
      <c r="D45" s="48"/>
      <c r="E45" s="48"/>
      <c r="F45" s="41"/>
      <c r="G45" s="49">
        <f>G46</f>
        <v>2000</v>
      </c>
    </row>
    <row r="46" spans="1:7" ht="78" customHeight="1">
      <c r="A46" s="17" t="s">
        <v>107</v>
      </c>
      <c r="B46" s="19" t="s">
        <v>108</v>
      </c>
      <c r="C46" s="18"/>
      <c r="D46" s="18"/>
      <c r="E46" s="19"/>
      <c r="F46" s="38"/>
      <c r="G46" s="20">
        <f>G47</f>
        <v>2000</v>
      </c>
    </row>
    <row r="47" spans="1:7" ht="18" customHeight="1">
      <c r="A47" s="17" t="s">
        <v>103</v>
      </c>
      <c r="B47" s="19" t="s">
        <v>108</v>
      </c>
      <c r="C47" s="18">
        <v>5</v>
      </c>
      <c r="D47" s="18"/>
      <c r="E47" s="19"/>
      <c r="F47" s="38"/>
      <c r="G47" s="20">
        <f>G48</f>
        <v>2000</v>
      </c>
    </row>
    <row r="48" spans="1:7" ht="18" customHeight="1">
      <c r="A48" s="17" t="s">
        <v>104</v>
      </c>
      <c r="B48" s="19" t="s">
        <v>108</v>
      </c>
      <c r="C48" s="18">
        <v>5</v>
      </c>
      <c r="D48" s="18">
        <v>3</v>
      </c>
      <c r="E48" s="19"/>
      <c r="F48" s="38"/>
      <c r="G48" s="20">
        <f>G49</f>
        <v>2000</v>
      </c>
    </row>
    <row r="49" spans="1:7" ht="48" customHeight="1">
      <c r="A49" s="17" t="s">
        <v>41</v>
      </c>
      <c r="B49" s="19" t="s">
        <v>108</v>
      </c>
      <c r="C49" s="18">
        <v>5</v>
      </c>
      <c r="D49" s="18">
        <v>3</v>
      </c>
      <c r="E49" s="19">
        <v>240</v>
      </c>
      <c r="F49" s="38"/>
      <c r="G49" s="20">
        <f>G50</f>
        <v>2000</v>
      </c>
    </row>
    <row r="50" spans="1:7" ht="18" customHeight="1">
      <c r="A50" s="17" t="s">
        <v>43</v>
      </c>
      <c r="B50" s="19" t="s">
        <v>108</v>
      </c>
      <c r="C50" s="18">
        <v>5</v>
      </c>
      <c r="D50" s="18">
        <v>3</v>
      </c>
      <c r="E50" s="19">
        <v>244</v>
      </c>
      <c r="F50" s="38"/>
      <c r="G50" s="20">
        <f>G51</f>
        <v>2000</v>
      </c>
    </row>
    <row r="51" spans="1:7" ht="33" customHeight="1">
      <c r="A51" s="17" t="s">
        <v>179</v>
      </c>
      <c r="B51" s="19" t="s">
        <v>108</v>
      </c>
      <c r="C51" s="18">
        <v>5</v>
      </c>
      <c r="D51" s="18">
        <v>3</v>
      </c>
      <c r="E51" s="19">
        <v>244</v>
      </c>
      <c r="F51" s="38">
        <v>13</v>
      </c>
      <c r="G51" s="21">
        <v>2000</v>
      </c>
    </row>
    <row r="52" spans="1:7" ht="78" customHeight="1">
      <c r="A52" s="17" t="s">
        <v>76</v>
      </c>
      <c r="B52" s="48" t="s">
        <v>77</v>
      </c>
      <c r="C52" s="18"/>
      <c r="D52" s="48"/>
      <c r="E52" s="48"/>
      <c r="F52" s="41"/>
      <c r="G52" s="49">
        <f>G53+G61+G69</f>
        <v>269129.29</v>
      </c>
    </row>
    <row r="53" spans="1:7" ht="108.75" customHeight="1">
      <c r="A53" s="17" t="s">
        <v>196</v>
      </c>
      <c r="B53" s="48" t="s">
        <v>79</v>
      </c>
      <c r="C53" s="18"/>
      <c r="D53" s="48"/>
      <c r="E53" s="48"/>
      <c r="F53" s="41"/>
      <c r="G53" s="49">
        <f>G54</f>
        <v>76200</v>
      </c>
    </row>
    <row r="54" spans="1:7" ht="108.75" customHeight="1">
      <c r="A54" s="17" t="s">
        <v>196</v>
      </c>
      <c r="B54" s="48" t="s">
        <v>80</v>
      </c>
      <c r="C54" s="18"/>
      <c r="D54" s="48"/>
      <c r="E54" s="48"/>
      <c r="F54" s="41"/>
      <c r="G54" s="49">
        <f>G55</f>
        <v>76200</v>
      </c>
    </row>
    <row r="55" spans="1:7" ht="33" customHeight="1" hidden="1">
      <c r="A55" s="17" t="s">
        <v>74</v>
      </c>
      <c r="B55" s="48" t="s">
        <v>80</v>
      </c>
      <c r="C55" s="18">
        <v>3</v>
      </c>
      <c r="D55" s="48"/>
      <c r="E55" s="48"/>
      <c r="F55" s="41"/>
      <c r="G55" s="49">
        <f>G56</f>
        <v>76200</v>
      </c>
    </row>
    <row r="56" spans="1:7" ht="48" customHeight="1" hidden="1">
      <c r="A56" s="17" t="s">
        <v>75</v>
      </c>
      <c r="B56" s="48" t="s">
        <v>80</v>
      </c>
      <c r="C56" s="18">
        <v>3</v>
      </c>
      <c r="D56" s="48">
        <v>10</v>
      </c>
      <c r="E56" s="48"/>
      <c r="F56" s="45"/>
      <c r="G56" s="49">
        <f>G57</f>
        <v>76200</v>
      </c>
    </row>
    <row r="57" spans="1:7" ht="33" customHeight="1" hidden="1">
      <c r="A57" s="17" t="s">
        <v>40</v>
      </c>
      <c r="B57" s="48" t="s">
        <v>80</v>
      </c>
      <c r="C57" s="18">
        <v>3</v>
      </c>
      <c r="D57" s="48">
        <v>10</v>
      </c>
      <c r="E57" s="48">
        <v>200</v>
      </c>
      <c r="F57" s="45"/>
      <c r="G57" s="49">
        <f>G58</f>
        <v>76200</v>
      </c>
    </row>
    <row r="58" spans="1:7" ht="48" customHeight="1" hidden="1">
      <c r="A58" s="17" t="s">
        <v>41</v>
      </c>
      <c r="B58" s="48" t="s">
        <v>80</v>
      </c>
      <c r="C58" s="18">
        <v>3</v>
      </c>
      <c r="D58" s="48">
        <v>10</v>
      </c>
      <c r="E58" s="48">
        <v>240</v>
      </c>
      <c r="F58" s="45"/>
      <c r="G58" s="49">
        <f>G59</f>
        <v>76200</v>
      </c>
    </row>
    <row r="59" spans="1:7" ht="18" customHeight="1" hidden="1">
      <c r="A59" s="17" t="s">
        <v>43</v>
      </c>
      <c r="B59" s="48" t="s">
        <v>80</v>
      </c>
      <c r="C59" s="18">
        <v>3</v>
      </c>
      <c r="D59" s="48">
        <v>10</v>
      </c>
      <c r="E59" s="48">
        <v>244</v>
      </c>
      <c r="F59" s="45"/>
      <c r="G59" s="49">
        <f>G60</f>
        <v>76200</v>
      </c>
    </row>
    <row r="60" spans="1:7" ht="33" customHeight="1" hidden="1">
      <c r="A60" s="50" t="s">
        <v>179</v>
      </c>
      <c r="B60" s="48" t="s">
        <v>80</v>
      </c>
      <c r="C60" s="18">
        <v>3</v>
      </c>
      <c r="D60" s="48">
        <v>10</v>
      </c>
      <c r="E60" s="48">
        <v>244</v>
      </c>
      <c r="F60" s="41">
        <v>13</v>
      </c>
      <c r="G60" s="51">
        <v>76200</v>
      </c>
    </row>
    <row r="61" spans="1:7" ht="93" customHeight="1" hidden="1">
      <c r="A61" s="17" t="s">
        <v>197</v>
      </c>
      <c r="B61" s="48" t="s">
        <v>82</v>
      </c>
      <c r="C61" s="18"/>
      <c r="D61" s="48"/>
      <c r="E61" s="48"/>
      <c r="F61" s="41"/>
      <c r="G61" s="49">
        <f>G62</f>
        <v>151515.15</v>
      </c>
    </row>
    <row r="62" spans="1:7" ht="108.75" customHeight="1" hidden="1">
      <c r="A62" s="17" t="s">
        <v>198</v>
      </c>
      <c r="B62" s="48" t="s">
        <v>199</v>
      </c>
      <c r="C62" s="18"/>
      <c r="D62" s="48"/>
      <c r="E62" s="48"/>
      <c r="F62" s="41"/>
      <c r="G62" s="49">
        <f>G63</f>
        <v>151515.15</v>
      </c>
    </row>
    <row r="63" spans="1:7" ht="33" customHeight="1" hidden="1">
      <c r="A63" s="17" t="s">
        <v>74</v>
      </c>
      <c r="B63" s="48" t="s">
        <v>84</v>
      </c>
      <c r="C63" s="18">
        <v>3</v>
      </c>
      <c r="D63" s="48"/>
      <c r="E63" s="48"/>
      <c r="F63" s="41"/>
      <c r="G63" s="49">
        <f>G64</f>
        <v>151515.15</v>
      </c>
    </row>
    <row r="64" spans="1:7" ht="48" customHeight="1" hidden="1">
      <c r="A64" s="17" t="s">
        <v>75</v>
      </c>
      <c r="B64" s="48" t="s">
        <v>84</v>
      </c>
      <c r="C64" s="18">
        <v>3</v>
      </c>
      <c r="D64" s="48">
        <v>10</v>
      </c>
      <c r="E64" s="48"/>
      <c r="F64" s="45"/>
      <c r="G64" s="49">
        <f>G65</f>
        <v>151515.15</v>
      </c>
    </row>
    <row r="65" spans="1:7" ht="33" customHeight="1" hidden="1">
      <c r="A65" s="17" t="s">
        <v>40</v>
      </c>
      <c r="B65" s="48" t="s">
        <v>84</v>
      </c>
      <c r="C65" s="18">
        <v>3</v>
      </c>
      <c r="D65" s="48">
        <v>10</v>
      </c>
      <c r="E65" s="48">
        <v>200</v>
      </c>
      <c r="F65" s="45"/>
      <c r="G65" s="49">
        <f>G66</f>
        <v>151515.15</v>
      </c>
    </row>
    <row r="66" spans="1:7" ht="48" customHeight="1" hidden="1">
      <c r="A66" s="17" t="s">
        <v>41</v>
      </c>
      <c r="B66" s="48" t="s">
        <v>84</v>
      </c>
      <c r="C66" s="18">
        <v>3</v>
      </c>
      <c r="D66" s="48">
        <v>10</v>
      </c>
      <c r="E66" s="48">
        <v>240</v>
      </c>
      <c r="F66" s="45"/>
      <c r="G66" s="49">
        <f>G67</f>
        <v>151515.15</v>
      </c>
    </row>
    <row r="67" spans="1:7" ht="18" customHeight="1" hidden="1">
      <c r="A67" s="17" t="s">
        <v>43</v>
      </c>
      <c r="B67" s="48" t="s">
        <v>84</v>
      </c>
      <c r="C67" s="18">
        <v>3</v>
      </c>
      <c r="D67" s="48">
        <v>10</v>
      </c>
      <c r="E67" s="48">
        <v>244</v>
      </c>
      <c r="F67" s="45"/>
      <c r="G67" s="49">
        <f>G68</f>
        <v>151515.15</v>
      </c>
    </row>
    <row r="68" spans="1:7" ht="33" customHeight="1" hidden="1">
      <c r="A68" s="50" t="s">
        <v>179</v>
      </c>
      <c r="B68" s="48" t="s">
        <v>84</v>
      </c>
      <c r="C68" s="18">
        <v>3</v>
      </c>
      <c r="D68" s="48">
        <v>10</v>
      </c>
      <c r="E68" s="48">
        <v>244</v>
      </c>
      <c r="F68" s="41">
        <v>13</v>
      </c>
      <c r="G68" s="51">
        <f>150000+1515.15</f>
        <v>151515.15</v>
      </c>
    </row>
    <row r="69" spans="1:7" ht="93" customHeight="1">
      <c r="A69" s="17" t="s">
        <v>200</v>
      </c>
      <c r="B69" s="48" t="s">
        <v>86</v>
      </c>
      <c r="C69" s="18"/>
      <c r="D69" s="48"/>
      <c r="E69" s="48"/>
      <c r="F69" s="41"/>
      <c r="G69" s="49">
        <f>G70</f>
        <v>41414.14</v>
      </c>
    </row>
    <row r="70" spans="1:7" ht="101.25" customHeight="1">
      <c r="A70" s="17" t="s">
        <v>201</v>
      </c>
      <c r="B70" s="48" t="s">
        <v>88</v>
      </c>
      <c r="C70" s="18"/>
      <c r="D70" s="48"/>
      <c r="E70" s="48"/>
      <c r="F70" s="41"/>
      <c r="G70" s="49">
        <f>G71</f>
        <v>41414.14</v>
      </c>
    </row>
    <row r="71" spans="1:7" ht="33" customHeight="1">
      <c r="A71" s="17" t="s">
        <v>74</v>
      </c>
      <c r="B71" s="48" t="s">
        <v>88</v>
      </c>
      <c r="C71" s="18">
        <v>3</v>
      </c>
      <c r="D71" s="48"/>
      <c r="E71" s="48"/>
      <c r="F71" s="41"/>
      <c r="G71" s="49">
        <f>G72</f>
        <v>41414.14</v>
      </c>
    </row>
    <row r="72" spans="1:7" ht="48" customHeight="1" hidden="1">
      <c r="A72" s="17" t="s">
        <v>75</v>
      </c>
      <c r="B72" s="48" t="s">
        <v>88</v>
      </c>
      <c r="C72" s="18">
        <v>3</v>
      </c>
      <c r="D72" s="48">
        <v>10</v>
      </c>
      <c r="E72" s="48"/>
      <c r="F72" s="45"/>
      <c r="G72" s="49">
        <f>G73</f>
        <v>41414.14</v>
      </c>
    </row>
    <row r="73" spans="1:7" ht="33" customHeight="1" hidden="1">
      <c r="A73" s="17" t="s">
        <v>40</v>
      </c>
      <c r="B73" s="48" t="s">
        <v>88</v>
      </c>
      <c r="C73" s="18">
        <v>3</v>
      </c>
      <c r="D73" s="48">
        <v>10</v>
      </c>
      <c r="E73" s="48">
        <v>200</v>
      </c>
      <c r="F73" s="45"/>
      <c r="G73" s="49">
        <f>G74</f>
        <v>41414.14</v>
      </c>
    </row>
    <row r="74" spans="1:7" ht="48" customHeight="1">
      <c r="A74" s="17" t="s">
        <v>41</v>
      </c>
      <c r="B74" s="48" t="s">
        <v>88</v>
      </c>
      <c r="C74" s="18">
        <v>3</v>
      </c>
      <c r="D74" s="48">
        <v>10</v>
      </c>
      <c r="E74" s="48">
        <v>240</v>
      </c>
      <c r="F74" s="45"/>
      <c r="G74" s="49">
        <f>G75</f>
        <v>41414.14</v>
      </c>
    </row>
    <row r="75" spans="1:7" ht="18" customHeight="1">
      <c r="A75" s="17" t="s">
        <v>43</v>
      </c>
      <c r="B75" s="48" t="s">
        <v>88</v>
      </c>
      <c r="C75" s="18">
        <v>3</v>
      </c>
      <c r="D75" s="48">
        <v>10</v>
      </c>
      <c r="E75" s="48">
        <v>244</v>
      </c>
      <c r="F75" s="45"/>
      <c r="G75" s="49">
        <f>G76</f>
        <v>41414.14</v>
      </c>
    </row>
    <row r="76" spans="1:7" ht="33" customHeight="1">
      <c r="A76" s="50" t="s">
        <v>179</v>
      </c>
      <c r="B76" s="48" t="s">
        <v>88</v>
      </c>
      <c r="C76" s="18">
        <v>3</v>
      </c>
      <c r="D76" s="48">
        <v>10</v>
      </c>
      <c r="E76" s="48">
        <v>244</v>
      </c>
      <c r="F76" s="41">
        <v>13</v>
      </c>
      <c r="G76" s="51">
        <f>41000+414.14</f>
        <v>41414.14</v>
      </c>
    </row>
    <row r="77" spans="1:7" ht="48" customHeight="1">
      <c r="A77" s="50" t="s">
        <v>61</v>
      </c>
      <c r="B77" s="48" t="s">
        <v>62</v>
      </c>
      <c r="C77" s="18"/>
      <c r="D77" s="48"/>
      <c r="E77" s="48"/>
      <c r="F77" s="41"/>
      <c r="G77" s="49">
        <f>G78</f>
        <v>2000</v>
      </c>
    </row>
    <row r="78" spans="1:7" ht="18" customHeight="1">
      <c r="A78" s="17" t="s">
        <v>23</v>
      </c>
      <c r="B78" s="48" t="s">
        <v>62</v>
      </c>
      <c r="C78" s="18">
        <v>1</v>
      </c>
      <c r="D78" s="48"/>
      <c r="E78" s="48"/>
      <c r="F78" s="41"/>
      <c r="G78" s="49">
        <f>G79</f>
        <v>2000</v>
      </c>
    </row>
    <row r="79" spans="1:7" ht="18" customHeight="1">
      <c r="A79" s="17" t="s">
        <v>58</v>
      </c>
      <c r="B79" s="48" t="s">
        <v>62</v>
      </c>
      <c r="C79" s="18">
        <v>1</v>
      </c>
      <c r="D79" s="48">
        <v>13</v>
      </c>
      <c r="E79" s="48"/>
      <c r="F79" s="41"/>
      <c r="G79" s="49">
        <f>G80</f>
        <v>2000</v>
      </c>
    </row>
    <row r="80" spans="1:7" ht="33" customHeight="1">
      <c r="A80" s="17" t="s">
        <v>40</v>
      </c>
      <c r="B80" s="48" t="s">
        <v>62</v>
      </c>
      <c r="C80" s="18">
        <v>1</v>
      </c>
      <c r="D80" s="48">
        <v>13</v>
      </c>
      <c r="E80" s="48">
        <v>200</v>
      </c>
      <c r="F80" s="45"/>
      <c r="G80" s="49">
        <f>G81</f>
        <v>2000</v>
      </c>
    </row>
    <row r="81" spans="1:7" ht="48" customHeight="1">
      <c r="A81" s="17" t="s">
        <v>41</v>
      </c>
      <c r="B81" s="48" t="s">
        <v>62</v>
      </c>
      <c r="C81" s="18">
        <v>1</v>
      </c>
      <c r="D81" s="48">
        <v>13</v>
      </c>
      <c r="E81" s="48">
        <v>240</v>
      </c>
      <c r="F81" s="45"/>
      <c r="G81" s="49">
        <f>G82</f>
        <v>2000</v>
      </c>
    </row>
    <row r="82" spans="1:7" ht="18" customHeight="1">
      <c r="A82" s="17" t="s">
        <v>43</v>
      </c>
      <c r="B82" s="48" t="s">
        <v>62</v>
      </c>
      <c r="C82" s="18">
        <v>1</v>
      </c>
      <c r="D82" s="48">
        <v>13</v>
      </c>
      <c r="E82" s="48">
        <v>244</v>
      </c>
      <c r="F82" s="45"/>
      <c r="G82" s="49">
        <f>G83</f>
        <v>2000</v>
      </c>
    </row>
    <row r="83" spans="1:7" ht="33" customHeight="1">
      <c r="A83" s="50" t="s">
        <v>179</v>
      </c>
      <c r="B83" s="48" t="s">
        <v>62</v>
      </c>
      <c r="C83" s="18">
        <v>1</v>
      </c>
      <c r="D83" s="48">
        <v>13</v>
      </c>
      <c r="E83" s="48">
        <v>244</v>
      </c>
      <c r="F83" s="41">
        <v>13</v>
      </c>
      <c r="G83" s="51">
        <v>2000</v>
      </c>
    </row>
    <row r="84" spans="1:7" ht="48" customHeight="1">
      <c r="A84" s="50" t="s">
        <v>127</v>
      </c>
      <c r="B84" s="48" t="s">
        <v>128</v>
      </c>
      <c r="C84" s="18"/>
      <c r="D84" s="48"/>
      <c r="E84" s="48"/>
      <c r="F84" s="41"/>
      <c r="G84" s="49">
        <f>G85+G91</f>
        <v>118188</v>
      </c>
    </row>
    <row r="85" spans="1:7" ht="78" customHeight="1">
      <c r="A85" s="50" t="s">
        <v>129</v>
      </c>
      <c r="B85" s="19" t="s">
        <v>130</v>
      </c>
      <c r="C85" s="18"/>
      <c r="D85" s="18"/>
      <c r="E85" s="19"/>
      <c r="F85" s="41"/>
      <c r="G85" s="20">
        <f>G86</f>
        <v>1836</v>
      </c>
    </row>
    <row r="86" spans="1:7" ht="18" customHeight="1">
      <c r="A86" s="50" t="s">
        <v>202</v>
      </c>
      <c r="B86" s="19" t="s">
        <v>130</v>
      </c>
      <c r="C86" s="18">
        <v>8</v>
      </c>
      <c r="D86" s="18"/>
      <c r="E86" s="19"/>
      <c r="F86" s="41"/>
      <c r="G86" s="20">
        <f>G87</f>
        <v>1836</v>
      </c>
    </row>
    <row r="87" spans="1:7" ht="18" customHeight="1">
      <c r="A87" s="50" t="s">
        <v>203</v>
      </c>
      <c r="B87" s="19" t="s">
        <v>130</v>
      </c>
      <c r="C87" s="18">
        <v>8</v>
      </c>
      <c r="D87" s="18">
        <v>1</v>
      </c>
      <c r="E87" s="19"/>
      <c r="F87" s="41"/>
      <c r="G87" s="20">
        <f>G88</f>
        <v>1836</v>
      </c>
    </row>
    <row r="88" spans="1:7" ht="48" customHeight="1">
      <c r="A88" s="17" t="s">
        <v>41</v>
      </c>
      <c r="B88" s="19" t="s">
        <v>130</v>
      </c>
      <c r="C88" s="18">
        <v>8</v>
      </c>
      <c r="D88" s="18">
        <v>1</v>
      </c>
      <c r="E88" s="19">
        <v>240</v>
      </c>
      <c r="F88" s="38"/>
      <c r="G88" s="20">
        <f>G89</f>
        <v>1836</v>
      </c>
    </row>
    <row r="89" spans="1:7" ht="18" customHeight="1">
      <c r="A89" s="17" t="s">
        <v>43</v>
      </c>
      <c r="B89" s="19" t="s">
        <v>130</v>
      </c>
      <c r="C89" s="18">
        <v>8</v>
      </c>
      <c r="D89" s="18">
        <v>1</v>
      </c>
      <c r="E89" s="19">
        <v>244</v>
      </c>
      <c r="F89" s="38"/>
      <c r="G89" s="20">
        <f>G90</f>
        <v>1836</v>
      </c>
    </row>
    <row r="90" spans="1:7" ht="33" customHeight="1">
      <c r="A90" s="17" t="s">
        <v>179</v>
      </c>
      <c r="B90" s="19" t="s">
        <v>130</v>
      </c>
      <c r="C90" s="18">
        <v>8</v>
      </c>
      <c r="D90" s="18">
        <v>1</v>
      </c>
      <c r="E90" s="19">
        <v>244</v>
      </c>
      <c r="F90" s="38">
        <v>13</v>
      </c>
      <c r="G90" s="21">
        <f>3000-1163.52-0.48</f>
        <v>1836</v>
      </c>
    </row>
    <row r="91" spans="1:7" ht="78" customHeight="1">
      <c r="A91" s="50" t="s">
        <v>131</v>
      </c>
      <c r="B91" s="19" t="s">
        <v>132</v>
      </c>
      <c r="C91" s="18"/>
      <c r="D91" s="18"/>
      <c r="E91" s="19"/>
      <c r="F91" s="38"/>
      <c r="G91" s="20">
        <f>G92</f>
        <v>116352</v>
      </c>
    </row>
    <row r="92" spans="1:7" ht="18" customHeight="1">
      <c r="A92" s="50" t="s">
        <v>202</v>
      </c>
      <c r="B92" s="19" t="s">
        <v>132</v>
      </c>
      <c r="C92" s="18">
        <v>8</v>
      </c>
      <c r="D92" s="18"/>
      <c r="E92" s="19"/>
      <c r="F92" s="38"/>
      <c r="G92" s="20">
        <f>G93</f>
        <v>116352</v>
      </c>
    </row>
    <row r="93" spans="1:7" ht="18" customHeight="1">
      <c r="A93" s="50" t="s">
        <v>203</v>
      </c>
      <c r="B93" s="19" t="s">
        <v>132</v>
      </c>
      <c r="C93" s="18">
        <v>8</v>
      </c>
      <c r="D93" s="18">
        <v>1</v>
      </c>
      <c r="E93" s="19"/>
      <c r="F93" s="41"/>
      <c r="G93" s="20">
        <f>G94</f>
        <v>116352</v>
      </c>
    </row>
    <row r="94" spans="1:7" ht="48" customHeight="1">
      <c r="A94" s="17" t="s">
        <v>41</v>
      </c>
      <c r="B94" s="19" t="s">
        <v>132</v>
      </c>
      <c r="C94" s="18">
        <v>8</v>
      </c>
      <c r="D94" s="18">
        <v>1</v>
      </c>
      <c r="E94" s="19">
        <v>240</v>
      </c>
      <c r="F94" s="38"/>
      <c r="G94" s="20">
        <f>G95</f>
        <v>116352</v>
      </c>
    </row>
    <row r="95" spans="1:7" ht="18" customHeight="1">
      <c r="A95" s="17" t="s">
        <v>43</v>
      </c>
      <c r="B95" s="19" t="s">
        <v>132</v>
      </c>
      <c r="C95" s="18">
        <v>8</v>
      </c>
      <c r="D95" s="18">
        <v>1</v>
      </c>
      <c r="E95" s="19">
        <v>244</v>
      </c>
      <c r="F95" s="38"/>
      <c r="G95" s="20">
        <f>G96</f>
        <v>116352</v>
      </c>
    </row>
    <row r="96" spans="1:7" ht="33" customHeight="1">
      <c r="A96" s="17" t="s">
        <v>179</v>
      </c>
      <c r="B96" s="19" t="s">
        <v>132</v>
      </c>
      <c r="C96" s="18">
        <v>8</v>
      </c>
      <c r="D96" s="18">
        <v>1</v>
      </c>
      <c r="E96" s="19">
        <v>244</v>
      </c>
      <c r="F96" s="38">
        <v>13</v>
      </c>
      <c r="G96" s="21">
        <v>116352</v>
      </c>
    </row>
    <row r="97" spans="1:7" s="30" customFormat="1" ht="63" customHeight="1">
      <c r="A97" s="17" t="s">
        <v>109</v>
      </c>
      <c r="B97" s="19" t="s">
        <v>110</v>
      </c>
      <c r="C97" s="18"/>
      <c r="D97" s="18"/>
      <c r="E97" s="19"/>
      <c r="F97" s="52"/>
      <c r="G97" s="20">
        <f>G98+G105+G112</f>
        <v>3000</v>
      </c>
    </row>
    <row r="98" spans="1:7" s="30" customFormat="1" ht="48" customHeight="1">
      <c r="A98" s="17" t="s">
        <v>111</v>
      </c>
      <c r="B98" s="19" t="s">
        <v>112</v>
      </c>
      <c r="C98" s="18"/>
      <c r="D98" s="18"/>
      <c r="E98" s="19"/>
      <c r="F98" s="52"/>
      <c r="G98" s="20">
        <f>G99</f>
        <v>3000</v>
      </c>
    </row>
    <row r="99" spans="1:7" s="30" customFormat="1" ht="18" customHeight="1">
      <c r="A99" s="17" t="s">
        <v>103</v>
      </c>
      <c r="B99" s="19" t="s">
        <v>112</v>
      </c>
      <c r="C99" s="18">
        <v>5</v>
      </c>
      <c r="D99" s="18"/>
      <c r="E99" s="19"/>
      <c r="F99" s="52"/>
      <c r="G99" s="20">
        <f>G100</f>
        <v>3000</v>
      </c>
    </row>
    <row r="100" spans="1:7" s="30" customFormat="1" ht="18" customHeight="1">
      <c r="A100" s="17" t="s">
        <v>104</v>
      </c>
      <c r="B100" s="19" t="s">
        <v>112</v>
      </c>
      <c r="C100" s="18">
        <v>5</v>
      </c>
      <c r="D100" s="18">
        <v>3</v>
      </c>
      <c r="E100" s="19"/>
      <c r="F100" s="52"/>
      <c r="G100" s="20">
        <f>G101</f>
        <v>3000</v>
      </c>
    </row>
    <row r="101" spans="1:7" s="30" customFormat="1" ht="33" customHeight="1">
      <c r="A101" s="17" t="s">
        <v>40</v>
      </c>
      <c r="B101" s="19" t="s">
        <v>112</v>
      </c>
      <c r="C101" s="18">
        <v>5</v>
      </c>
      <c r="D101" s="18">
        <v>3</v>
      </c>
      <c r="E101" s="19">
        <v>200</v>
      </c>
      <c r="F101" s="52"/>
      <c r="G101" s="20">
        <f>G102</f>
        <v>3000</v>
      </c>
    </row>
    <row r="102" spans="1:7" s="30" customFormat="1" ht="48" customHeight="1">
      <c r="A102" s="17" t="s">
        <v>41</v>
      </c>
      <c r="B102" s="19" t="s">
        <v>112</v>
      </c>
      <c r="C102" s="18">
        <v>5</v>
      </c>
      <c r="D102" s="18">
        <v>3</v>
      </c>
      <c r="E102" s="19">
        <v>240</v>
      </c>
      <c r="F102" s="52"/>
      <c r="G102" s="20">
        <f>G103</f>
        <v>3000</v>
      </c>
    </row>
    <row r="103" spans="1:7" s="30" customFormat="1" ht="18" customHeight="1">
      <c r="A103" s="17" t="s">
        <v>43</v>
      </c>
      <c r="B103" s="19" t="s">
        <v>112</v>
      </c>
      <c r="C103" s="18">
        <v>5</v>
      </c>
      <c r="D103" s="18">
        <v>3</v>
      </c>
      <c r="E103" s="19">
        <v>244</v>
      </c>
      <c r="F103" s="52"/>
      <c r="G103" s="20">
        <f>G104</f>
        <v>3000</v>
      </c>
    </row>
    <row r="104" spans="1:7" ht="33" customHeight="1">
      <c r="A104" s="17" t="s">
        <v>179</v>
      </c>
      <c r="B104" s="19" t="s">
        <v>130</v>
      </c>
      <c r="C104" s="18">
        <v>5</v>
      </c>
      <c r="D104" s="18">
        <v>3</v>
      </c>
      <c r="E104" s="19">
        <v>244</v>
      </c>
      <c r="F104" s="38">
        <v>13</v>
      </c>
      <c r="G104" s="21">
        <v>3000</v>
      </c>
    </row>
    <row r="105" spans="1:7" s="30" customFormat="1" ht="33" customHeight="1" hidden="1">
      <c r="A105" s="17" t="s">
        <v>204</v>
      </c>
      <c r="B105" s="19" t="s">
        <v>114</v>
      </c>
      <c r="C105" s="18"/>
      <c r="D105" s="18"/>
      <c r="E105" s="19"/>
      <c r="F105" s="52"/>
      <c r="G105" s="20">
        <f>G106</f>
        <v>0</v>
      </c>
    </row>
    <row r="106" spans="1:7" s="30" customFormat="1" ht="18" customHeight="1" hidden="1">
      <c r="A106" s="17" t="s">
        <v>103</v>
      </c>
      <c r="B106" s="19" t="s">
        <v>114</v>
      </c>
      <c r="C106" s="18">
        <v>5</v>
      </c>
      <c r="D106" s="18"/>
      <c r="E106" s="19"/>
      <c r="F106" s="52"/>
      <c r="G106" s="20">
        <f>G107</f>
        <v>0</v>
      </c>
    </row>
    <row r="107" spans="1:7" s="30" customFormat="1" ht="18" customHeight="1" hidden="1">
      <c r="A107" s="17" t="s">
        <v>104</v>
      </c>
      <c r="B107" s="19" t="s">
        <v>114</v>
      </c>
      <c r="C107" s="18">
        <v>5</v>
      </c>
      <c r="D107" s="18">
        <v>3</v>
      </c>
      <c r="E107" s="19"/>
      <c r="F107" s="52"/>
      <c r="G107" s="20">
        <f>G108</f>
        <v>0</v>
      </c>
    </row>
    <row r="108" spans="1:7" s="30" customFormat="1" ht="33" customHeight="1" hidden="1">
      <c r="A108" s="17" t="s">
        <v>40</v>
      </c>
      <c r="B108" s="19" t="s">
        <v>114</v>
      </c>
      <c r="C108" s="18">
        <v>5</v>
      </c>
      <c r="D108" s="18">
        <v>3</v>
      </c>
      <c r="E108" s="19">
        <v>200</v>
      </c>
      <c r="F108" s="52"/>
      <c r="G108" s="20">
        <f>G109</f>
        <v>0</v>
      </c>
    </row>
    <row r="109" spans="1:7" s="30" customFormat="1" ht="48" customHeight="1" hidden="1">
      <c r="A109" s="17" t="s">
        <v>41</v>
      </c>
      <c r="B109" s="19" t="s">
        <v>114</v>
      </c>
      <c r="C109" s="18">
        <v>5</v>
      </c>
      <c r="D109" s="18">
        <v>3</v>
      </c>
      <c r="E109" s="19">
        <v>240</v>
      </c>
      <c r="F109" s="52"/>
      <c r="G109" s="20">
        <f>G110</f>
        <v>0</v>
      </c>
    </row>
    <row r="110" spans="1:7" s="30" customFormat="1" ht="18" customHeight="1" hidden="1">
      <c r="A110" s="17" t="s">
        <v>43</v>
      </c>
      <c r="B110" s="19" t="s">
        <v>114</v>
      </c>
      <c r="C110" s="18">
        <v>5</v>
      </c>
      <c r="D110" s="18">
        <v>3</v>
      </c>
      <c r="E110" s="19">
        <v>244</v>
      </c>
      <c r="F110" s="52"/>
      <c r="G110" s="20">
        <f>G111</f>
        <v>0</v>
      </c>
    </row>
    <row r="111" spans="1:7" ht="33" customHeight="1" hidden="1">
      <c r="A111" s="17" t="s">
        <v>179</v>
      </c>
      <c r="B111" s="19" t="s">
        <v>114</v>
      </c>
      <c r="C111" s="18">
        <v>5</v>
      </c>
      <c r="D111" s="18">
        <v>3</v>
      </c>
      <c r="E111" s="19">
        <v>244</v>
      </c>
      <c r="F111" s="38">
        <v>13</v>
      </c>
      <c r="G111" s="21">
        <v>0</v>
      </c>
    </row>
    <row r="112" spans="1:7" s="30" customFormat="1" ht="78" customHeight="1" hidden="1">
      <c r="A112" s="17" t="s">
        <v>115</v>
      </c>
      <c r="B112" s="19" t="s">
        <v>116</v>
      </c>
      <c r="C112" s="18"/>
      <c r="D112" s="18"/>
      <c r="E112" s="19"/>
      <c r="F112" s="52"/>
      <c r="G112" s="20">
        <f>G113</f>
        <v>0</v>
      </c>
    </row>
    <row r="113" spans="1:7" s="30" customFormat="1" ht="18" customHeight="1" hidden="1">
      <c r="A113" s="17" t="s">
        <v>103</v>
      </c>
      <c r="B113" s="19" t="s">
        <v>116</v>
      </c>
      <c r="C113" s="18">
        <v>5</v>
      </c>
      <c r="D113" s="18"/>
      <c r="E113" s="19"/>
      <c r="F113" s="52"/>
      <c r="G113" s="20">
        <f>G114</f>
        <v>0</v>
      </c>
    </row>
    <row r="114" spans="1:7" s="30" customFormat="1" ht="18" customHeight="1" hidden="1">
      <c r="A114" s="17" t="s">
        <v>104</v>
      </c>
      <c r="B114" s="19" t="s">
        <v>116</v>
      </c>
      <c r="C114" s="18">
        <v>5</v>
      </c>
      <c r="D114" s="18">
        <v>3</v>
      </c>
      <c r="E114" s="19"/>
      <c r="F114" s="52"/>
      <c r="G114" s="20">
        <f>G115</f>
        <v>0</v>
      </c>
    </row>
    <row r="115" spans="1:7" s="30" customFormat="1" ht="33" customHeight="1" hidden="1">
      <c r="A115" s="17" t="s">
        <v>40</v>
      </c>
      <c r="B115" s="19" t="s">
        <v>116</v>
      </c>
      <c r="C115" s="18">
        <v>5</v>
      </c>
      <c r="D115" s="18">
        <v>3</v>
      </c>
      <c r="E115" s="19">
        <v>200</v>
      </c>
      <c r="F115" s="52"/>
      <c r="G115" s="20">
        <f>G116</f>
        <v>0</v>
      </c>
    </row>
    <row r="116" spans="1:7" s="30" customFormat="1" ht="48" customHeight="1" hidden="1">
      <c r="A116" s="17" t="s">
        <v>41</v>
      </c>
      <c r="B116" s="19" t="s">
        <v>116</v>
      </c>
      <c r="C116" s="18">
        <v>5</v>
      </c>
      <c r="D116" s="18">
        <v>3</v>
      </c>
      <c r="E116" s="19">
        <v>240</v>
      </c>
      <c r="F116" s="52"/>
      <c r="G116" s="20">
        <f>G117</f>
        <v>0</v>
      </c>
    </row>
    <row r="117" spans="1:7" s="30" customFormat="1" ht="18" customHeight="1" hidden="1">
      <c r="A117" s="17" t="s">
        <v>43</v>
      </c>
      <c r="B117" s="19" t="s">
        <v>116</v>
      </c>
      <c r="C117" s="18">
        <v>5</v>
      </c>
      <c r="D117" s="18">
        <v>3</v>
      </c>
      <c r="E117" s="19">
        <v>244</v>
      </c>
      <c r="F117" s="52"/>
      <c r="G117" s="20">
        <f>G118</f>
        <v>0</v>
      </c>
    </row>
    <row r="118" spans="1:7" ht="33" customHeight="1" hidden="1">
      <c r="A118" s="17" t="s">
        <v>179</v>
      </c>
      <c r="B118" s="19" t="s">
        <v>116</v>
      </c>
      <c r="C118" s="18">
        <v>5</v>
      </c>
      <c r="D118" s="18">
        <v>3</v>
      </c>
      <c r="E118" s="19">
        <v>244</v>
      </c>
      <c r="F118" s="38">
        <v>13</v>
      </c>
      <c r="G118" s="21">
        <v>0</v>
      </c>
    </row>
    <row r="119" spans="1:7" ht="78" customHeight="1">
      <c r="A119" s="17" t="s">
        <v>163</v>
      </c>
      <c r="B119" s="19" t="s">
        <v>164</v>
      </c>
      <c r="C119" s="18"/>
      <c r="D119" s="18"/>
      <c r="E119" s="19"/>
      <c r="F119" s="52"/>
      <c r="G119" s="20">
        <f>G120</f>
        <v>1000</v>
      </c>
    </row>
    <row r="120" spans="1:7" ht="18" customHeight="1">
      <c r="A120" s="17" t="s">
        <v>165</v>
      </c>
      <c r="B120" s="19" t="s">
        <v>166</v>
      </c>
      <c r="C120" s="18"/>
      <c r="D120" s="18"/>
      <c r="E120" s="19"/>
      <c r="F120" s="52"/>
      <c r="G120" s="20">
        <f>G121</f>
        <v>1000</v>
      </c>
    </row>
    <row r="121" spans="1:7" ht="33" customHeight="1">
      <c r="A121" s="17" t="s">
        <v>167</v>
      </c>
      <c r="B121" s="19" t="s">
        <v>168</v>
      </c>
      <c r="C121" s="18"/>
      <c r="D121" s="18"/>
      <c r="E121" s="19"/>
      <c r="F121" s="52"/>
      <c r="G121" s="20">
        <f>G122</f>
        <v>1000</v>
      </c>
    </row>
    <row r="122" spans="1:7" ht="18" customHeight="1">
      <c r="A122" s="17" t="s">
        <v>161</v>
      </c>
      <c r="B122" s="19" t="s">
        <v>168</v>
      </c>
      <c r="C122" s="18">
        <v>11</v>
      </c>
      <c r="D122" s="18"/>
      <c r="E122" s="19"/>
      <c r="F122" s="52"/>
      <c r="G122" s="20">
        <f>G123</f>
        <v>1000</v>
      </c>
    </row>
    <row r="123" spans="1:7" ht="18" customHeight="1">
      <c r="A123" s="17" t="s">
        <v>162</v>
      </c>
      <c r="B123" s="19" t="s">
        <v>168</v>
      </c>
      <c r="C123" s="18">
        <v>11</v>
      </c>
      <c r="D123" s="18">
        <v>1</v>
      </c>
      <c r="E123" s="19"/>
      <c r="F123" s="52"/>
      <c r="G123" s="20">
        <f>G124</f>
        <v>1000</v>
      </c>
    </row>
    <row r="124" spans="1:7" ht="33" customHeight="1">
      <c r="A124" s="17" t="s">
        <v>40</v>
      </c>
      <c r="B124" s="19" t="s">
        <v>168</v>
      </c>
      <c r="C124" s="18">
        <v>11</v>
      </c>
      <c r="D124" s="18">
        <v>1</v>
      </c>
      <c r="E124" s="19">
        <v>200</v>
      </c>
      <c r="F124" s="52"/>
      <c r="G124" s="20">
        <f>G125</f>
        <v>1000</v>
      </c>
    </row>
    <row r="125" spans="1:7" ht="48" customHeight="1">
      <c r="A125" s="17" t="s">
        <v>41</v>
      </c>
      <c r="B125" s="19" t="s">
        <v>168</v>
      </c>
      <c r="C125" s="18">
        <v>11</v>
      </c>
      <c r="D125" s="18">
        <v>1</v>
      </c>
      <c r="E125" s="19">
        <v>240</v>
      </c>
      <c r="F125" s="52"/>
      <c r="G125" s="20">
        <f>G126</f>
        <v>1000</v>
      </c>
    </row>
    <row r="126" spans="1:7" ht="18" customHeight="1">
      <c r="A126" s="17" t="s">
        <v>43</v>
      </c>
      <c r="B126" s="19" t="s">
        <v>168</v>
      </c>
      <c r="C126" s="18">
        <v>11</v>
      </c>
      <c r="D126" s="18">
        <v>1</v>
      </c>
      <c r="E126" s="19">
        <v>244</v>
      </c>
      <c r="F126" s="52"/>
      <c r="G126" s="20">
        <f>G127</f>
        <v>1000</v>
      </c>
    </row>
    <row r="127" spans="1:7" ht="33" customHeight="1">
      <c r="A127" s="17" t="s">
        <v>179</v>
      </c>
      <c r="B127" s="19" t="s">
        <v>168</v>
      </c>
      <c r="C127" s="18">
        <v>11</v>
      </c>
      <c r="D127" s="18">
        <v>1</v>
      </c>
      <c r="E127" s="19">
        <v>244</v>
      </c>
      <c r="F127" s="38">
        <v>13</v>
      </c>
      <c r="G127" s="21">
        <v>1000</v>
      </c>
    </row>
    <row r="128" spans="1:7" ht="78" customHeight="1">
      <c r="A128" s="17" t="s">
        <v>63</v>
      </c>
      <c r="B128" s="19" t="s">
        <v>64</v>
      </c>
      <c r="C128" s="18"/>
      <c r="D128" s="18"/>
      <c r="E128" s="19"/>
      <c r="F128" s="52"/>
      <c r="G128" s="20">
        <f>G129</f>
        <v>1000</v>
      </c>
    </row>
    <row r="129" spans="1:7" ht="48" customHeight="1">
      <c r="A129" s="17" t="s">
        <v>65</v>
      </c>
      <c r="B129" s="19" t="s">
        <v>66</v>
      </c>
      <c r="C129" s="18"/>
      <c r="D129" s="18"/>
      <c r="E129" s="19"/>
      <c r="F129" s="52"/>
      <c r="G129" s="20">
        <f>G130</f>
        <v>1000</v>
      </c>
    </row>
    <row r="130" spans="1:7" ht="48" customHeight="1">
      <c r="A130" s="17" t="s">
        <v>65</v>
      </c>
      <c r="B130" s="19" t="s">
        <v>67</v>
      </c>
      <c r="C130" s="18"/>
      <c r="D130" s="18"/>
      <c r="E130" s="19"/>
      <c r="F130" s="52"/>
      <c r="G130" s="20">
        <f>G131</f>
        <v>1000</v>
      </c>
    </row>
    <row r="131" spans="1:7" ht="18" customHeight="1">
      <c r="A131" s="17" t="s">
        <v>23</v>
      </c>
      <c r="B131" s="19" t="s">
        <v>67</v>
      </c>
      <c r="C131" s="18">
        <v>1</v>
      </c>
      <c r="D131" s="18"/>
      <c r="E131" s="19"/>
      <c r="F131" s="52"/>
      <c r="G131" s="20">
        <f>G132</f>
        <v>1000</v>
      </c>
    </row>
    <row r="132" spans="1:7" ht="18" customHeight="1">
      <c r="A132" s="17" t="s">
        <v>58</v>
      </c>
      <c r="B132" s="19" t="s">
        <v>67</v>
      </c>
      <c r="C132" s="18">
        <v>1</v>
      </c>
      <c r="D132" s="18">
        <v>13</v>
      </c>
      <c r="E132" s="19"/>
      <c r="F132" s="52"/>
      <c r="G132" s="20">
        <f>G133</f>
        <v>1000</v>
      </c>
    </row>
    <row r="133" spans="1:7" ht="33" customHeight="1">
      <c r="A133" s="17" t="s">
        <v>40</v>
      </c>
      <c r="B133" s="19" t="s">
        <v>67</v>
      </c>
      <c r="C133" s="18">
        <v>1</v>
      </c>
      <c r="D133" s="18">
        <v>13</v>
      </c>
      <c r="E133" s="19">
        <v>200</v>
      </c>
      <c r="F133" s="52"/>
      <c r="G133" s="20">
        <f>G134</f>
        <v>1000</v>
      </c>
    </row>
    <row r="134" spans="1:7" ht="48" customHeight="1">
      <c r="A134" s="17" t="s">
        <v>41</v>
      </c>
      <c r="B134" s="19" t="s">
        <v>67</v>
      </c>
      <c r="C134" s="18">
        <v>1</v>
      </c>
      <c r="D134" s="18">
        <v>13</v>
      </c>
      <c r="E134" s="19">
        <v>240</v>
      </c>
      <c r="F134" s="52"/>
      <c r="G134" s="20">
        <f>G135</f>
        <v>1000</v>
      </c>
    </row>
    <row r="135" spans="1:7" ht="18" customHeight="1">
      <c r="A135" s="17" t="s">
        <v>43</v>
      </c>
      <c r="B135" s="19" t="s">
        <v>67</v>
      </c>
      <c r="C135" s="18">
        <v>1</v>
      </c>
      <c r="D135" s="18">
        <v>13</v>
      </c>
      <c r="E135" s="19">
        <v>244</v>
      </c>
      <c r="F135" s="52"/>
      <c r="G135" s="20">
        <f>G136</f>
        <v>1000</v>
      </c>
    </row>
    <row r="136" spans="1:7" ht="33" customHeight="1">
      <c r="A136" s="17" t="s">
        <v>179</v>
      </c>
      <c r="B136" s="19" t="s">
        <v>67</v>
      </c>
      <c r="C136" s="18">
        <v>1</v>
      </c>
      <c r="D136" s="18">
        <v>13</v>
      </c>
      <c r="E136" s="19">
        <v>244</v>
      </c>
      <c r="F136" s="38">
        <v>13</v>
      </c>
      <c r="G136" s="21">
        <v>1000</v>
      </c>
    </row>
    <row r="137" spans="1:8" ht="18" customHeight="1">
      <c r="A137" s="53" t="s">
        <v>169</v>
      </c>
      <c r="B137" s="19"/>
      <c r="C137" s="54"/>
      <c r="D137" s="54"/>
      <c r="E137" s="54"/>
      <c r="F137" s="54"/>
      <c r="G137" s="28">
        <f>G21+G38+G45+G52+G77+G84+G97+G119+G128</f>
        <v>552117.29</v>
      </c>
      <c r="H137" s="1" t="s">
        <v>170</v>
      </c>
    </row>
    <row r="138" spans="1:7" ht="12.75">
      <c r="A138" s="55"/>
      <c r="B138" s="55"/>
      <c r="C138" s="55"/>
      <c r="D138" s="55"/>
      <c r="E138" s="55"/>
      <c r="F138" s="55"/>
      <c r="G138" s="55"/>
    </row>
    <row r="139" spans="1:7" ht="12.75">
      <c r="A139" s="55" t="s">
        <v>171</v>
      </c>
      <c r="B139" s="55"/>
      <c r="C139" s="55"/>
      <c r="D139" s="55"/>
      <c r="E139" s="55" t="s">
        <v>172</v>
      </c>
      <c r="F139" s="55"/>
      <c r="G139" s="55"/>
    </row>
  </sheetData>
  <sheetProtection selectLockedCells="1" selectUnlockedCells="1"/>
  <mergeCells count="17">
    <mergeCell ref="E1:H1"/>
    <mergeCell ref="E4:F4"/>
    <mergeCell ref="E6:G6"/>
    <mergeCell ref="E7:G7"/>
    <mergeCell ref="E8:G8"/>
    <mergeCell ref="E9:G9"/>
    <mergeCell ref="E10:G10"/>
    <mergeCell ref="A14:G14"/>
    <mergeCell ref="A15:G15"/>
    <mergeCell ref="A16:G16"/>
    <mergeCell ref="A18:A20"/>
    <mergeCell ref="B18:B20"/>
    <mergeCell ref="C18:C20"/>
    <mergeCell ref="D18:D20"/>
    <mergeCell ref="E18:E20"/>
    <mergeCell ref="F18:F20"/>
    <mergeCell ref="G18:G20"/>
  </mergeCells>
  <printOptions/>
  <pageMargins left="0.9840277777777777" right="0.19652777777777777" top="0.7875" bottom="0.39375" header="0.5118055555555555" footer="0.5118055555555555"/>
  <pageSetup fitToHeight="4" fitToWidth="1" horizontalDpi="300" verticalDpi="300" orientation="portrait" paperSize="9"/>
  <rowBreaks count="1" manualBreakCount="1"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5444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2021-05-25T02:09:29Z</cp:lastPrinted>
  <dcterms:created xsi:type="dcterms:W3CDTF">2009-04-16T04:32:48Z</dcterms:created>
  <dcterms:modified xsi:type="dcterms:W3CDTF">2021-05-25T02:11:03Z</dcterms:modified>
  <cp:category/>
  <cp:version/>
  <cp:contentType/>
  <cp:contentStatus/>
  <cp:revision>468</cp:revision>
</cp:coreProperties>
</file>