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3" activeTab="14"/>
  </bookViews>
  <sheets>
    <sheet name="1 Источники 2022 г" sheetId="1" r:id="rId1"/>
    <sheet name="2 Источники 2023-2024 г" sheetId="2" r:id="rId2"/>
    <sheet name="3 Перечень гл адм" sheetId="3" r:id="rId3"/>
    <sheet name="4 Перечень гл источников" sheetId="4" r:id="rId4"/>
    <sheet name="5 Перечень местных нал" sheetId="5" r:id="rId5"/>
    <sheet name="6 Доходы 2022" sheetId="6" r:id="rId6"/>
    <sheet name="7 Доходы 2023-2024" sheetId="7" r:id="rId7"/>
    <sheet name="8 Перечень главных распорядител" sheetId="8" r:id="rId8"/>
    <sheet name="9 Ассигнования 2022" sheetId="9" r:id="rId9"/>
    <sheet name="10 Ассигнования 2023-2024" sheetId="10" r:id="rId10"/>
    <sheet name="11 Ведомственная 2022" sheetId="11" r:id="rId11"/>
    <sheet name="12 Ведомственная 2023-2024" sheetId="12" r:id="rId12"/>
    <sheet name="13 Программы 2022" sheetId="13" r:id="rId13"/>
    <sheet name="14 Программы 2023-2024" sheetId="14" r:id="rId14"/>
    <sheet name="15 Внутренние заимствования 202" sheetId="15" r:id="rId15"/>
    <sheet name="Лист1" sheetId="16" r:id="rId16"/>
  </sheets>
  <definedNames>
    <definedName name="Excel_BuiltIn_Print_Area" localSheetId="0">'1 Источники 2022 г'!$A$1:$D$36</definedName>
    <definedName name="Excel_BuiltIn_Print_Area" localSheetId="9">'10 Ассигнования 2023-2024'!$A$1:$G$217</definedName>
    <definedName name="Excel_BuiltIn_Print_Area" localSheetId="10">'11 Ведомственная 2022'!$A$1:$G$261</definedName>
    <definedName name="Excel_BuiltIn_Print_Area" localSheetId="11">'12 Ведомственная 2023-2024'!$A$1:$H$224</definedName>
    <definedName name="Excel_BuiltIn_Print_Area" localSheetId="12">'13 Программы 2022'!$A$1:$G$131</definedName>
    <definedName name="Excel_BuiltIn_Print_Area" localSheetId="13">'14 Программы 2023-2024'!$A$1:$H$67</definedName>
    <definedName name="Excel_BuiltIn_Print_Area" localSheetId="14">'15 Внутренние заимствования 202'!$B$1:$F$20</definedName>
    <definedName name="Excel_BuiltIn_Print_Area" localSheetId="1">'2 Источники 2023-2024 г'!$A$1:$D$36</definedName>
    <definedName name="Excel_BuiltIn_Print_Area" localSheetId="3">'4 Перечень гл источников'!$A$1:$D$47</definedName>
    <definedName name="Excel_BuiltIn_Print_Area" localSheetId="5">'6 Доходы 2022'!$A$1:$D$82</definedName>
    <definedName name="Excel_BuiltIn_Print_Area" localSheetId="6">'7 Доходы 2023-2024'!$A$1:$E$81</definedName>
    <definedName name="Excel_BuiltIn_Print_Area" localSheetId="7">'8 Перечень главных распорядител'!$A$1:$D$21</definedName>
    <definedName name="Excel_BuiltIn_Print_Area" localSheetId="8">'9 Ассигнования 2022'!$A$1:$F$41</definedName>
    <definedName name="_xlnm.Print_Area" localSheetId="0">'1 Источники 2022 г'!$A$1:$D$35</definedName>
    <definedName name="_xlnm.Print_Area" localSheetId="9">'10 Ассигнования 2023-2024'!$A$1:$G$225</definedName>
    <definedName name="_xlnm.Print_Area" localSheetId="10">'11 Ведомственная 2022'!$A$1:$G$261</definedName>
    <definedName name="_xlnm.Print_Area" localSheetId="11">'12 Ведомственная 2023-2024'!$A$1:$H$226</definedName>
    <definedName name="_xlnm.Print_Area" localSheetId="12">'13 Программы 2022'!$A$1:$G$155</definedName>
    <definedName name="_xlnm.Print_Area" localSheetId="13">'14 Программы 2023-2024'!$A$1:$H$130</definedName>
    <definedName name="_xlnm.Print_Area" localSheetId="14">'15 Внутренние заимствования 202'!$A$1:$F$22</definedName>
    <definedName name="_xlnm.Print_Area" localSheetId="1">'2 Источники 2023-2024 г'!$A$1:$D$35</definedName>
    <definedName name="_xlnm.Print_Area" localSheetId="3">'4 Перечень гл источников'!$A$1:$D$47</definedName>
    <definedName name="_xlnm.Print_Area" localSheetId="5">'6 Доходы 2022'!$A$1:$D$85</definedName>
    <definedName name="_xlnm.Print_Area" localSheetId="6">'7 Доходы 2023-2024'!$A$1:$E$84</definedName>
    <definedName name="_xlnm.Print_Area" localSheetId="7">'8 Перечень главных распорядител'!$A$1:$D$21</definedName>
    <definedName name="_xlnm.Print_Area" localSheetId="8">'9 Ассигнования 2022'!$A$1:$F$260</definedName>
  </definedNames>
  <calcPr fullCalcOnLoad="1"/>
</workbook>
</file>

<file path=xl/sharedStrings.xml><?xml version="1.0" encoding="utf-8"?>
<sst xmlns="http://schemas.openxmlformats.org/spreadsheetml/2006/main" count="2962" uniqueCount="551">
  <si>
    <t xml:space="preserve">Приложение 1 </t>
  </si>
  <si>
    <t>к решению Совета депутатов Саралинского сельсовета</t>
  </si>
  <si>
    <t xml:space="preserve">Орджоникидзевского района Республики Хакасия </t>
  </si>
  <si>
    <t>«О бюджете муниципального образования Саралинский</t>
  </si>
  <si>
    <t>сельсовет Орджоникидзевского района Республики</t>
  </si>
  <si>
    <t>Хакасия на 2022 год и плановый период 2023 и 2024</t>
  </si>
  <si>
    <t>годов» от 28 декабря 2021 года №36</t>
  </si>
  <si>
    <t>Источники  финансирования дефицита</t>
  </si>
  <si>
    <t>местного бюджета муниципального  образования Саралинский сельсовет на 2022 год</t>
  </si>
  <si>
    <t>Код бюджетной  классификации</t>
  </si>
  <si>
    <t>Вид источника</t>
  </si>
  <si>
    <t xml:space="preserve">Сумма на 2022 год (рублей) </t>
  </si>
  <si>
    <t>013 01 02 00 00 00 0000 000</t>
  </si>
  <si>
    <t>Кредиты кредитных организаций в валюте Российской Федерации</t>
  </si>
  <si>
    <t>013 01 02 00 00 00 0000 700</t>
  </si>
  <si>
    <t>Привлечение кредитов от кредитных организаций  в валюте Российской Федерации</t>
  </si>
  <si>
    <t>013 01 02 00 00 10 0000 710</t>
  </si>
  <si>
    <t>Привлечение кредитов от кредитных организаций бюджетами сельских поселений в валюте Российской Федерации</t>
  </si>
  <si>
    <t>013 01 02 00 00 00 0000 800</t>
  </si>
  <si>
    <t>Погашение кредитов, предоставленных кредитными организациями в валюте Российской Федерации</t>
  </si>
  <si>
    <t>013 01 02 00 00 10 0000 810</t>
  </si>
  <si>
    <t>Погашение бюджетами сельских поселений кредитов от кредитных организаций в валюте Российской Федерации</t>
  </si>
  <si>
    <t>013 01 03 00 00 00 0000 000</t>
  </si>
  <si>
    <t>Бюджетные кредиты из других бюджетов бюджетной системы Российской Федерации</t>
  </si>
  <si>
    <t>013 01 03 01 00 00 0000 000</t>
  </si>
  <si>
    <t>Бюджетные кредиты из других бюджетов бюджетной системы Российской Федерации в валюте Российской Федерации</t>
  </si>
  <si>
    <t>013 01 03 01 00 00 0000 700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</si>
  <si>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</si>
  <si>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013 01 03 01 00 10 0000 710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</si>
  <si>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</si>
  <si>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013 01 03 01 00 00 0000 800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</si>
  <si>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</si>
  <si>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013 01 03 01 00 10 0000 810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</si>
  <si>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</si>
  <si>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013 01 05 00 00 00 0000 000</t>
  </si>
  <si>
    <t>Изменение остатков средств на счетах по учету средств бюджетов</t>
  </si>
  <si>
    <t>013 01 05 00 00 00 0000 500</t>
  </si>
  <si>
    <t>Увеличение остатков средств бюджетов</t>
  </si>
  <si>
    <t>013 01 05 02 00 00 0000 500</t>
  </si>
  <si>
    <t>Увеличение прочих остатков средств бюджетов</t>
  </si>
  <si>
    <t>013 01 05 02 01 00 0000 510</t>
  </si>
  <si>
    <t>Увеличение прочих остатков денежных средств бюджетов</t>
  </si>
  <si>
    <t>013 01 05 02 01 10 0000 510</t>
  </si>
  <si>
    <t>Увеличение прочих остатков денежных средств бюджетов сельских поселений</t>
  </si>
  <si>
    <t>013 01 05 00 00 00 0000 600</t>
  </si>
  <si>
    <t>Уменьшение остатков средств бюджетов</t>
  </si>
  <si>
    <t>013 01 05 02 00 00 0000 600</t>
  </si>
  <si>
    <t>Уменьшение прочих остатков средств бюджетов</t>
  </si>
  <si>
    <t>013 01 05 02 01 00 0000 610</t>
  </si>
  <si>
    <t>Уменьшение прочих остатков денежных средств бюджетов</t>
  </si>
  <si>
    <t>013 01 05 02 01 10 0000 610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</si>
  <si>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</si>
  <si>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</si>
  <si>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Глава Саралинского сельсовета</t>
  </si>
  <si>
    <t>А.И. Мельверт</t>
  </si>
  <si>
    <t xml:space="preserve">Приложение 2 </t>
  </si>
  <si>
    <t xml:space="preserve">Орджоникидзевского района Республики Хакасия        </t>
  </si>
  <si>
    <t>местного бюджета муниципального  образования Саралинский сельсовет на 2023 и 2024 годы</t>
  </si>
  <si>
    <t xml:space="preserve">Сумма на 2023 год (рублей) </t>
  </si>
  <si>
    <t xml:space="preserve">Сумма на 2024 год (рублей) </t>
  </si>
  <si>
    <t xml:space="preserve">Приложение 3                                                                 </t>
  </si>
  <si>
    <t xml:space="preserve">сельсовет Орджоникидзевского района Республики      </t>
  </si>
  <si>
    <t>Перечень</t>
  </si>
  <si>
    <t>главных администраторов доходов местного бюджета муниципального  образования  Саралинский сельсовет</t>
  </si>
  <si>
    <t>Код бюджетной классификации
Российской Федерации</t>
  </si>
  <si>
    <t>Наименование доходов местного бюджета Саралинского сельсовета</t>
  </si>
  <si>
    <t>Администратора доходов</t>
  </si>
  <si>
    <t>Доходов местного бюджета</t>
  </si>
  <si>
    <t>местного бюджета</t>
  </si>
  <si>
    <t>Администрация Саралинского сельсовета Орджоникидзевского района Республики Хакасия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</si>
  <si>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</si>
  <si>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</si>
  <si>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</si>
  <si>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</si>
  <si>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</si>
  <si>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</si>
  <si>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>1 13 02995 10 0000 130</t>
  </si>
  <si>
    <t xml:space="preserve">Прочие доходы от компенсации затрат бюджетов сельских поселений </t>
  </si>
  <si>
    <t>1 14 02052 10 0000 410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</si>
  <si>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</si>
  <si>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1 14 02052 10 0000 440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</si>
  <si>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</si>
  <si>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</si>
  <si>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</si>
  <si>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1 14 02053 10 0000 440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</si>
  <si>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</si>
  <si>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</si>
  <si>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</si>
  <si>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1 17 01050 10 0000 180</t>
  </si>
  <si>
    <t xml:space="preserve">Невыясненные поступления, зачисляемые в бюджеты сельских  поселений </t>
  </si>
  <si>
    <t>1 17 05050 10 0000 180</t>
  </si>
  <si>
    <t xml:space="preserve">Прочие неналоговые доходы бюджетов сельских поселений 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</si>
  <si>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</si>
  <si>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</si>
  <si>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</si>
  <si>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</si>
  <si>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2 02 19999 10 0000 150</t>
  </si>
  <si>
    <t xml:space="preserve">Прочие дотации бюджетам сельских поселений </t>
  </si>
  <si>
    <t xml:space="preserve">2 02 20041 10 0000 150 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</si>
  <si>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</si>
  <si>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</si>
  <si>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</si>
  <si>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</si>
  <si>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</si>
  <si>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</si>
  <si>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 xml:space="preserve">Прочие субсидии бюджетам сельских поселений 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</si>
  <si>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</si>
  <si>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</si>
  <si>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</si>
  <si>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</si>
  <si>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</si>
  <si>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</si>
  <si>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2 02 39999 10 0000 150</t>
  </si>
  <si>
    <t xml:space="preserve">Прочие субвенции бюджетам сельских поселений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</si>
  <si>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</si>
  <si>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</si>
  <si>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2 02 45160 10 0000 150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</si>
  <si>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</t>
  </si>
  <si>
    <t>2 02 49999 10 0000 150</t>
  </si>
  <si>
    <t xml:space="preserve">Прочие межбюджетные трансферты, передаваемые бюджетам сельских поселений </t>
  </si>
  <si>
    <t>2 02 90054 10 0000 150</t>
  </si>
  <si>
    <t xml:space="preserve">Прочие безвозмездные поступления в бюджеты сельских поселений от бюджетов муниципальных районов </t>
  </si>
  <si>
    <t>2 08 05000 10 0000 150</t>
  </si>
  <si>
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</si>
  <si>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2 18 60010 10 0000 150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</si>
  <si>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</si>
  <si>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</si>
  <si>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</si>
  <si>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Приложение 4                                                                </t>
  </si>
  <si>
    <t>главных администраторов</t>
  </si>
  <si>
    <t>источников  финансирования дефицита местного бюджета муниципального  образования  Саралинский сельсовет</t>
  </si>
  <si>
    <t>Наименование источников внутреннего финансирования дефицита местного бюджета Саралинского сельсовета</t>
  </si>
  <si>
    <t>Администратора источников финансирования дефицита местного бюджета</t>
  </si>
  <si>
    <t>Код источников финансирования дефицита местного бюджета</t>
  </si>
  <si>
    <t>01 02 00 00 00 0000 000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</si>
  <si>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</si>
  <si>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</si>
  <si>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</si>
  <si>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</si>
  <si>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01 02 00 00 00 0000 800</t>
  </si>
  <si>
    <t>01 02 00 00 10 0000 810</t>
  </si>
  <si>
    <t>01 03 00 00 00 0000 000</t>
  </si>
  <si>
    <t>01 03 01 00 00 0000 000</t>
  </si>
  <si>
    <t>01 03 01 00 00 0000 700</t>
  </si>
  <si>
    <t>Получение бюджетных кредитов из других бюджетов бюджетной системы Российской Федерации в валюте Российской Федерации</t>
  </si>
  <si>
    <t>01 03 01 00 10 0000 710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</si>
  <si>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</si>
  <si>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</si>
  <si>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</si>
  <si>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01 05 00 00 00 0000 000</t>
  </si>
  <si>
    <t>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</si>
  <si>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</si>
  <si>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</si>
  <si>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</si>
  <si>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</si>
  <si>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</si>
  <si>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</si>
  <si>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</si>
  <si>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</si>
  <si>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</si>
  <si>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</si>
  <si>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</si>
  <si>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01 06 06 00 00 0000 700</t>
  </si>
  <si>
    <t>Привлечение прочих источников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</si>
  <si>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</si>
  <si>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дефицитов бюджетов сельских поселений</t>
  </si>
  <si>
    <t>01 06 06 00 00 0000 800</t>
  </si>
  <si>
    <t>Погашение обязательств за счет прочих источников внутреннего финансирования дефицитов бюджетов</t>
  </si>
  <si>
    <t>01 06 06 00 10 0000 810</t>
  </si>
  <si>
    <t>Погашение обязательств за счет прочих источников внутреннего финансирования дефицитов бюджетов сельских поселений</t>
  </si>
  <si>
    <t xml:space="preserve">Глава Саралинского сельсовета </t>
  </si>
  <si>
    <t>Мельверт А.И.</t>
  </si>
  <si>
    <t>Приложение 5</t>
  </si>
  <si>
    <t>Перечень местных налогов и сборов</t>
  </si>
  <si>
    <t>(в части погашения задолженности прошлых лет по отдельным видам налогов, а</t>
  </si>
  <si>
    <t xml:space="preserve">также в части погашения задолженности по отмененным налогам и сборам) </t>
  </si>
  <si>
    <t>местного бюджета муниципального  образования Саралинский сельсовет</t>
  </si>
  <si>
    <t>Код бюджетной классификации Российской Федерации</t>
  </si>
  <si>
    <t>Наименование доходов</t>
  </si>
  <si>
    <t>1 09 00000 00 0000 000</t>
  </si>
  <si>
    <t xml:space="preserve">Задолженность и перерасчеты по отмененным налогам, сборам и иным обязательным платежам </t>
  </si>
  <si>
    <t>1 09 04000 00 0000 110</t>
  </si>
  <si>
    <t>Налоги на имущество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</si>
  <si>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</si>
  <si>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</si>
  <si>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Приложение 6                                                              </t>
  </si>
  <si>
    <t>Доходы местного бюджета</t>
  </si>
  <si>
    <t>муниципального  образования Саралинский сельсовет</t>
  </si>
  <si>
    <t>на 2022 год</t>
  </si>
  <si>
    <t>Сумма
на 2022 год (рублей)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</si>
  <si>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</si>
  <si>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</si>
  <si>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</si>
  <si>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</si>
  <si>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</si>
  <si>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</si>
  <si>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</si>
  <si>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rPr>
        <sz val="12"/>
        <rFont val="Times New Roman"/>
        <family val="1"/>
      </rP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</si>
  <si>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</si>
  <si>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</si>
  <si>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</si>
  <si>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</si>
  <si>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</si>
  <si>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</si>
  <si>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</si>
  <si>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</si>
  <si>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</si>
  <si>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</si>
  <si>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</si>
  <si>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</si>
  <si>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</si>
  <si>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</si>
  <si>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</si>
  <si>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</si>
  <si>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</si>
  <si>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</si>
  <si>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</si>
  <si>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</si>
  <si>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</si>
  <si>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</si>
  <si>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</si>
  <si>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</si>
  <si>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</si>
  <si>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</si>
  <si>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</si>
  <si>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</si>
  <si>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</si>
  <si>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</si>
  <si>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</si>
  <si>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</si>
  <si>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</si>
  <si>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</si>
  <si>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</si>
  <si>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</si>
  <si>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</si>
  <si>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</si>
  <si>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</si>
  <si>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</si>
  <si>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</si>
  <si>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</si>
  <si>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</si>
  <si>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</si>
  <si>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</si>
  <si>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</si>
  <si>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</si>
  <si>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</si>
  <si>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</si>
  <si>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</si>
  <si>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</si>
  <si>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</si>
  <si>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</si>
  <si>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</si>
  <si>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</si>
  <si>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</si>
  <si>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</si>
  <si>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</si>
  <si>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</si>
  <si>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</si>
  <si>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</si>
  <si>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</si>
  <si>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</si>
  <si>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</si>
  <si>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</si>
  <si>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</si>
  <si>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</si>
  <si>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</si>
  <si>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</si>
  <si>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</si>
  <si>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</si>
  <si>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</si>
  <si>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</si>
  <si>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</si>
  <si>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</si>
  <si>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</si>
  <si>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</si>
  <si>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2 02 15002 00 0000 150</t>
  </si>
  <si>
    <t>Дотации бюджетам на поддержку мер по обеспечению сбалансированности бюджетов</t>
  </si>
  <si>
    <t>Дотации бюджетам сельских поселений на поддержку мер по обеспечению сбалансированности бюджетов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</si>
  <si>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</si>
  <si>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</si>
  <si>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2 02 19999 00 0000 150</t>
  </si>
  <si>
    <t>Прочие дотации</t>
  </si>
  <si>
    <t>Прочие дотации бюджетам сельских поселений</t>
  </si>
  <si>
    <t>+</t>
  </si>
  <si>
    <t>2 02 20000 00 0000 150</t>
  </si>
  <si>
    <t>Субсидии бюджетам бюджетной системы Российской Федерации (межбюджетные субсидии)</t>
  </si>
  <si>
    <t>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</si>
  <si>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</si>
  <si>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2 02 29999 00 0000 150</t>
  </si>
  <si>
    <t>Прочие субсидии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</si>
  <si>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</si>
  <si>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</si>
  <si>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</si>
  <si>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</si>
  <si>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</si>
  <si>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</si>
  <si>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</si>
  <si>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2 02 35250 00 0000 150</t>
  </si>
  <si>
    <t>Субвенции бюджетам на оплату жилищно-коммунальных услуг отдельным категориям граждан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</si>
  <si>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</si>
  <si>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</si>
  <si>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</si>
  <si>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</si>
  <si>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ВСЕГО ДОХОДОВ </t>
  </si>
  <si>
    <t xml:space="preserve">Приложение 7                                                                 </t>
  </si>
  <si>
    <t>на 2023 и  2024 годы</t>
  </si>
  <si>
    <t>Сумма
на 2023 год (рублей)</t>
  </si>
  <si>
    <t>Сумма
на 2024 год (рублей)</t>
  </si>
  <si>
    <t xml:space="preserve">Приложение 8                                                              </t>
  </si>
  <si>
    <t>главных распорядителей средств местного бюджета</t>
  </si>
  <si>
    <t>Код главы</t>
  </si>
  <si>
    <t xml:space="preserve">Приложение 9                                                                 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</si>
  <si>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</si>
  <si>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местного бюджета муниципального  образования Саралинский сельсовет </t>
  </si>
  <si>
    <t xml:space="preserve"> Наименование показателя</t>
  </si>
  <si>
    <t>коды</t>
  </si>
  <si>
    <t>суммы расходов в рублях</t>
  </si>
  <si>
    <t>Раздела</t>
  </si>
  <si>
    <t>Подраздела</t>
  </si>
  <si>
    <t>целевой статьи</t>
  </si>
  <si>
    <t>вида расходов</t>
  </si>
  <si>
    <t xml:space="preserve"> На 2016 год</t>
  </si>
  <si>
    <t xml:space="preserve"> на 2022 год</t>
  </si>
  <si>
    <t xml:space="preserve">Общегосударственные расходы </t>
  </si>
  <si>
    <t>Функционирование высшего должностного лица субъекта Российской Федерации и  муниципального образования</t>
  </si>
  <si>
    <t>Непрограммные расходы в сфере установленных функций органов местного самоуправления, муниципальных учреждений Саралинского сельсовета</t>
  </si>
  <si>
    <t>40 0 00 00000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</si>
  <si>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</t>
  </si>
  <si>
    <t>40 1 00 00000</t>
  </si>
  <si>
    <t>Глава муниципального образования Саралинский сельсовет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</si>
  <si>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</si>
  <si>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</si>
  <si>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</si>
  <si>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</si>
  <si>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</si>
  <si>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</si>
  <si>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</si>
  <si>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40 1 00 02040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</si>
  <si>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</si>
  <si>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</si>
  <si>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</si>
  <si>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</si>
  <si>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</si>
  <si>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</si>
  <si>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</si>
  <si>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</si>
  <si>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</si>
  <si>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</si>
  <si>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</si>
  <si>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</si>
  <si>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 </t>
  </si>
  <si>
    <t>Уплата иных платежей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</si>
  <si>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правонарушений</t>
  </si>
  <si>
    <t>40 1 00 70230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</si>
  <si>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 на 2022 год</t>
  </si>
  <si>
    <t>40 1 00 S3450</t>
  </si>
  <si>
    <t>Закупка товаров, работ, услуг в сфере информационно-коммуникационных технологий, всего</t>
  </si>
  <si>
    <t>Закупка товаров, работ, услуг в сфере информационно-коммуникационных технологий (Софинансирование РХ)</t>
  </si>
  <si>
    <t>Закупка товаров, работ, услуг в сфере информационно-коммуникационных технологий (Софинансирование МБ)</t>
  </si>
  <si>
    <t>Резервные фонды</t>
  </si>
  <si>
    <t>Резервный фонд Администрации Саралинского сельсовета</t>
  </si>
  <si>
    <t>40 1 00 07050</t>
  </si>
  <si>
    <t>Резервные средства</t>
  </si>
  <si>
    <t xml:space="preserve">Другие общегосударственные вопросы </t>
  </si>
  <si>
    <t xml:space="preserve">Муниципальная  программа  «Развитие муниципальной службы в муниципальном образовании Саралинский сельсовет на 2021 - 2023 годы» </t>
  </si>
  <si>
    <t>12 1 01 05000</t>
  </si>
  <si>
    <t>Муниципальная программа «Использование и охрана земель на территории Саралинского сельсовета на 2021-2023годы»</t>
  </si>
  <si>
    <t>17 1 01 01000</t>
  </si>
  <si>
    <t>Муниципальная программа «Профилактика преступлений и иных правонарушений на территории муниципального образования Саралинский сельсовет Орджоникидзевского района Республики Хакасия на 2021-2023 годы»</t>
  </si>
  <si>
    <t>18 0 01 01000</t>
  </si>
  <si>
    <t>Муниципальная программа «Развитие малого и среднего предпринимательства на территории Саралинского сельсовета в 2019-2023 годах»</t>
  </si>
  <si>
    <t>19 0 01 01000</t>
  </si>
  <si>
    <t>Муниципальная программа «О привлечении граждан и их объединения к участию в обеспечении охраны общественного порядка (О добровольной народной дружине) на территории Саралинского сельсовета на 2019-2023 годы»</t>
  </si>
  <si>
    <t>21 0 01 01000</t>
  </si>
  <si>
    <t xml:space="preserve">Муниципальная  программа  «Противодействие экстремизму и профилактика терроризма на территории Саралинского  сельсовета  Орджоникидзевского района Республики Хакасия на 2021-2023гг.» </t>
  </si>
  <si>
    <t>25 0 00 00000</t>
  </si>
  <si>
    <t>Обеспечение безопасности населения от террористических угроз и иных проявлений терроризма и экстремизма</t>
  </si>
  <si>
    <t>25 0 01 00000</t>
  </si>
  <si>
    <t>25 0 01 01000</t>
  </si>
  <si>
    <t>Обеспечение деятельности подведомственных учреждений (технический персонал)</t>
  </si>
  <si>
    <t>40 1 00 02050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</si>
  <si>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</si>
  <si>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</si>
  <si>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</si>
  <si>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40 1 00 51180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</si>
  <si>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</si>
  <si>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</si>
  <si>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</t>
  </si>
  <si>
    <t>16 0 00 00000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</si>
  <si>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Обеспечение пожарной безопасности территории муниципального образования Саралинского сельсовета</t>
  </si>
  <si>
    <t>16 0 01 00000</t>
  </si>
  <si>
    <t>16 0 01 10000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</si>
  <si>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Поддержка подразделений добровольной пожарной охраны</t>
  </si>
  <si>
    <t>16 0 02 00000</t>
  </si>
  <si>
    <t xml:space="preserve"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Поддержка подразделений добровольной пожарной охраны </t>
  </si>
  <si>
    <t>16 0 02 S1250</t>
  </si>
  <si>
    <t>Прочая закупка товаров, работ и услуг (софинансирование РХ)</t>
  </si>
  <si>
    <t>Прочая закупка товаров, работ и услуг (софинансирование МБ)</t>
  </si>
  <si>
    <t xml:space="preserve"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Обеспечение первичных мер пожарной безопасности </t>
  </si>
  <si>
    <t>16 0 03 00000</t>
  </si>
  <si>
    <t xml:space="preserve"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Обеспечение первичных мер пожарной безопасности. </t>
  </si>
  <si>
    <t>16 0 03 S1260</t>
  </si>
  <si>
    <t>Прочая закупка товаров, работ и услуг, всего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</si>
  <si>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</si>
  <si>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</si>
  <si>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Национальная экономика</t>
  </si>
  <si>
    <t>Дорожное хозяйство (дорожные  фонды)</t>
  </si>
  <si>
    <t>Обеспечение деятельности органов местного самоуправления, муниципальных учреждений муниципального образования Саралинский сельсовет</t>
  </si>
  <si>
    <t>Мероприятия, направленные на паспортизацию, ремонт и содержание автомобильных дорог общего пользования местного значения</t>
  </si>
  <si>
    <t>40 1 00 20140</t>
  </si>
  <si>
    <t>Другие вопросы в области национальной экономики</t>
  </si>
  <si>
    <t>Реализация мероприятий в сфере решения вопросов градостроительной деятельности</t>
  </si>
  <si>
    <t>40 1 00 09050</t>
  </si>
  <si>
    <t>Жилищно-коммунальное хозяйство</t>
  </si>
  <si>
    <t>Благоустройство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</si>
  <si>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</t>
  </si>
  <si>
    <t>14 0 00 00000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</si>
  <si>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 (Реализация мероприятий по уличному освещению)</t>
  </si>
  <si>
    <t>14 0 01 05000</t>
  </si>
  <si>
    <t xml:space="preserve">Муниципальная  программа  «Увековечение памяти погибших при защите Отечества на территории муниципального образования Саралинский сельсовет на 2020 — 2022 годы» </t>
  </si>
  <si>
    <t>23 0 00 00000</t>
  </si>
  <si>
    <t>Мероприятия по ремонту и содержанию памятника погибшим в Отечественной войне с. Сарала ул. Центральная</t>
  </si>
  <si>
    <t>23 0 01 01000</t>
  </si>
  <si>
    <t>Мероприятия по содержанию памятника воинам гражданской войны</t>
  </si>
  <si>
    <t>23 0 02 01000</t>
  </si>
  <si>
    <t xml:space="preserve">Мероприятия, связанные с реализацией федеральной целевой программы "Увековечение памяти погибших при защите Отечества на 2019 - 2024 годы" Восстановление (ремонт, благоустройство) воинских захоронений </t>
  </si>
  <si>
    <t>23 0 03 L2990</t>
  </si>
  <si>
    <t>Прочая закупка товаров, работ и услуг (софинансирование ФБ)</t>
  </si>
  <si>
    <t>Мероприятия в области жилищно-коммунального хозяйства</t>
  </si>
  <si>
    <t>40 2 00 00000</t>
  </si>
  <si>
    <t>Уличное освещение</t>
  </si>
  <si>
    <t>40 2 00 41000</t>
  </si>
  <si>
    <t>Организация и содержание мест захоронений</t>
  </si>
  <si>
    <t>40 2 00 44000</t>
  </si>
  <si>
    <t>Прочие мероприятия по благоустройству городских округов и поселений</t>
  </si>
  <si>
    <t>40 2 00 45000</t>
  </si>
  <si>
    <t>Культура, кинематография</t>
  </si>
  <si>
    <t>Культура</t>
  </si>
  <si>
    <t>Муниципальная программа «Сохранение и развитие культуры администрации Саралинского сельсовета на 2019-2023 годы»</t>
  </si>
  <si>
    <t>22 0 00 00000</t>
  </si>
  <si>
    <t>Муниципальная программа «Сохранение и развитие культуры администрации Саралинского сельсовета на 2019-2023 годы». Укрепление материально-технической базы КУК «Саралинский СДК»</t>
  </si>
  <si>
    <t>22 0 01 01000</t>
  </si>
  <si>
    <t>Поступление нефинансовых активов</t>
  </si>
  <si>
    <t>22 0 01 L4670</t>
  </si>
  <si>
    <t>Увеличение стоимости основных средств (софинансирование ФБ)</t>
  </si>
  <si>
    <t>Увеличение стоимости основных средств (софинансирование РХ)</t>
  </si>
  <si>
    <t>Увеличение стоимости основных средств (софинансирование МБ)</t>
  </si>
  <si>
    <t xml:space="preserve">Непрограммные расходы в сфере установленных функций органов местного самоуправления, муниципальных учреждений Саралинского сельсовета  </t>
  </si>
  <si>
    <t>Обеспечение деятельности подведомственных учреждений (Сельский дом культуры)</t>
  </si>
  <si>
    <t>40 1 00 44000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</si>
  <si>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</si>
  <si>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</si>
  <si>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</si>
  <si>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прочих налогов, сборов</t>
  </si>
  <si>
    <t>Разработка проектно-сметной документации на строительство объектов муниципальной собственности в сфере культуры на 2022 год</t>
  </si>
  <si>
    <t>40 1 00 S3430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</si>
  <si>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</si>
  <si>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</si>
  <si>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собственности, всего</t>
  </si>
  <si>
    <t>Бюджетные инвестиции в объекты капитального строительства государственной (муниципальной) собственности (софинансирование РХ)</t>
  </si>
  <si>
    <t>Бюджетные инвестиции в объекты капитального строительства государственной (муниципальной) собственности (софинансирование МБ)</t>
  </si>
  <si>
    <t>Другие вопросы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</si>
  <si>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пункты)(централизованная бухгалтерия)</t>
  </si>
  <si>
    <t>40 1 00 45200</t>
  </si>
  <si>
    <t xml:space="preserve">Социальная политика </t>
  </si>
  <si>
    <t>Пенсионное обеспечение</t>
  </si>
  <si>
    <t xml:space="preserve">Муниципальная программа  «Адресная социальная поддержка нетрудоспособного населения и семей с детьми» </t>
  </si>
  <si>
    <t>11 0 00 00000</t>
  </si>
  <si>
    <t>Обеспечение мер социальной поддержки отдельным категориям граждан</t>
  </si>
  <si>
    <t>11 0 01 00000</t>
  </si>
  <si>
    <t>Развитие мероприятий социальной поддержки отдельной категории граждан</t>
  </si>
  <si>
    <t>11 0 01 03000</t>
  </si>
  <si>
    <t>Доплаты к пенсиям муниципальных служащих муниципального образования Саралинский сельсовет</t>
  </si>
  <si>
    <t>11 0 01 03200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</si>
  <si>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</si>
  <si>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</si>
  <si>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</si>
  <si>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</si>
  <si>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 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</si>
  <si>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 </t>
  </si>
  <si>
    <t>40 1 00 70270</t>
  </si>
  <si>
    <t>Иные выплаты персоналу учреждений, за исключением фонда оплаты труда</t>
  </si>
  <si>
    <t>Физическая культура и спорт</t>
  </si>
  <si>
    <t>Физическая культура</t>
  </si>
  <si>
    <t xml:space="preserve">Муниципальная программа «Развитие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— 2023 годы» </t>
  </si>
  <si>
    <t>24 0 00 00000</t>
  </si>
  <si>
    <t>Обустройство спортивной площадки</t>
  </si>
  <si>
    <t>24 0 01 00000</t>
  </si>
  <si>
    <t>Реализация мероприятий по обустройству спортивной площадки</t>
  </si>
  <si>
    <t>24 0 01 01000</t>
  </si>
  <si>
    <t>Всего</t>
  </si>
  <si>
    <t xml:space="preserve">Приложение 10 </t>
  </si>
  <si>
    <t>На 2023 и 2024 годы</t>
  </si>
  <si>
    <t>суммы расходов</t>
  </si>
  <si>
    <t xml:space="preserve"> На 2023 год</t>
  </si>
  <si>
    <t>На 2024 год</t>
  </si>
  <si>
    <t xml:space="preserve">Осуществление государственных полномочий в сфере социальной поддержки работников муниципальных учреждений культуры,
работающих и проживающих в сельских населенных пунктах, поселках
городского типа </t>
  </si>
  <si>
    <t xml:space="preserve">Приложение 11                                                               </t>
  </si>
  <si>
    <t xml:space="preserve">к решению Совета депутатов Саралинского сельсовета </t>
  </si>
  <si>
    <t xml:space="preserve">Орджоникидзевского района Республики Хакасия         </t>
  </si>
  <si>
    <t xml:space="preserve">сельсовет Орджоникидзевского района Республики       </t>
  </si>
  <si>
    <t>Ведомственная структура расходов</t>
  </si>
  <si>
    <t>Главы</t>
  </si>
  <si>
    <t xml:space="preserve"> На 2022 год</t>
  </si>
  <si>
    <t>Приложение 12</t>
  </si>
  <si>
    <t>сельсовет Орджоникидзевского района Республики,</t>
  </si>
  <si>
    <t xml:space="preserve"> На 2024 год</t>
  </si>
  <si>
    <t xml:space="preserve">Осуществление государственных полномочий в сфере социальной поддержки работников муниципальных учреждений культуры,
работающих и проживающих в сельских населенных пунктах, поселках городского типа </t>
  </si>
  <si>
    <t>Итого</t>
  </si>
  <si>
    <t xml:space="preserve">Приложение 13                                                   </t>
  </si>
  <si>
    <t>муниципальных программ, предусмотренных к финансированию из местного</t>
  </si>
  <si>
    <t>бюджета  муниципального  образования Саралинский сельсовет на 2022 год</t>
  </si>
  <si>
    <t>целевая статья</t>
  </si>
  <si>
    <t>раздел</t>
  </si>
  <si>
    <t>подраздел</t>
  </si>
  <si>
    <t>глава</t>
  </si>
  <si>
    <t>суммы расходов в рублях  На 2022 год</t>
  </si>
  <si>
    <t>11 0 00 03000</t>
  </si>
  <si>
    <t>Социальная политика</t>
  </si>
  <si>
    <t>Адресная социальная поддержка граждан, находящихся в трудной жизненной ситуации</t>
  </si>
  <si>
    <t>11 0 01 03100</t>
  </si>
  <si>
    <t>Пособия, компенсации, меры социальной поддержки по публичным нормативным обязательствам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</si>
  <si>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годы». Обеспечение пожарной безопасности территории муниципального образования Саралинский сельсовет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</si>
  <si>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годы». Поддержка подразделений добровольной пожарной охраны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</si>
  <si>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годы». Поддержка подразделений добровольной пожарной охраны. Софинансирование расходов</t>
  </si>
  <si>
    <t>Администрация Саралинского сельсовета Орджоникидзевского района Республики Хакасия (Софинансирование РХ)</t>
  </si>
  <si>
    <t>Администрация Саралинского сельсовета Орджоникидзевского района Республики Хакасия (Софинансирование МБ)</t>
  </si>
  <si>
    <t xml:space="preserve"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годы». Обеспечение первичных мер пожарной безопасности 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</si>
  <si>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годы». Обеспечение первичных мер пожарной безопасности . Софинансирование расходов</t>
  </si>
  <si>
    <t>17 0 01 01000</t>
  </si>
  <si>
    <t xml:space="preserve">Культура и кинематография  </t>
  </si>
  <si>
    <t xml:space="preserve">Культура          </t>
  </si>
  <si>
    <t>Мероприятия по содержанию памятника воинов гражданской войны</t>
  </si>
  <si>
    <t>Администрация Саралинского сельсовета Орджоникидзевского района Республики Хакасия (Софинансирование ФБ)</t>
  </si>
  <si>
    <t xml:space="preserve">Приложение 14                                                              </t>
  </si>
  <si>
    <t>бюджета  муниципального  образования Саралинский сельсовет на 2023 и 2024 годы</t>
  </si>
  <si>
    <t>вид расходов</t>
  </si>
  <si>
    <t xml:space="preserve">суммы расходов в рублях </t>
  </si>
  <si>
    <t>На 2023 год</t>
  </si>
  <si>
    <t xml:space="preserve">Приложение 15                                                             </t>
  </si>
  <si>
    <t>Программа</t>
  </si>
  <si>
    <t xml:space="preserve">муниципальных внутренних заимствований муниципального образования Саралинский сельсовет </t>
  </si>
  <si>
    <t>На 2022 год и на плановый период 2023 и 2024 годов</t>
  </si>
  <si>
    <t>№ п/п</t>
  </si>
  <si>
    <t>Наименование целевых  программ</t>
  </si>
  <si>
    <t>Сумма в рублях</t>
  </si>
  <si>
    <t>Сумма</t>
  </si>
  <si>
    <t>2022 год</t>
  </si>
  <si>
    <t>2023 год</t>
  </si>
  <si>
    <t>2024 год</t>
  </si>
  <si>
    <t xml:space="preserve">А.И. Мельверт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</si>
</sst>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</numFmts>
  <fonts count="48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1"/>
    </font>
    <font>
      <sz val="8"/>
      <name val="Arial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1">
      <alignment horizontal="center" vertical="top" wrapText="1"/>
      <protection/>
    </xf>
    <xf numFmtId="0" fontId="1" fillId="0" borderId="1">
      <alignment horizontal="center" vertical="top" wrapText="1"/>
      <protection/>
    </xf>
    <xf numFmtId="0" fontId="2" fillId="0" borderId="2">
      <alignment horizontal="center"/>
      <protection/>
    </xf>
    <xf numFmtId="0" fontId="1" fillId="0" borderId="3">
      <alignment horizontal="left" wrapText="1"/>
      <protection/>
    </xf>
    <xf numFmtId="0" fontId="3" fillId="0" borderId="4">
      <alignment/>
      <protection/>
    </xf>
    <xf numFmtId="0" fontId="3" fillId="0" borderId="5">
      <alignment/>
      <protection/>
    </xf>
    <xf numFmtId="4" fontId="1" fillId="0" borderId="6">
      <alignment horizontal="right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7" applyNumberFormat="0" applyAlignment="0" applyProtection="0"/>
    <xf numFmtId="0" fontId="34" fillId="27" borderId="8" applyNumberFormat="0" applyAlignment="0" applyProtection="0"/>
    <xf numFmtId="0" fontId="35" fillId="27" borderId="7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28" borderId="13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ill="0" applyBorder="0" applyAlignment="0" applyProtection="0"/>
    <xf numFmtId="0" fontId="45" fillId="0" borderId="1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4" fontId="8" fillId="33" borderId="16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16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0" xfId="35" applyNumberFormat="1" applyFont="1" applyFill="1" applyBorder="1" applyProtection="1">
      <alignment horizontal="center"/>
      <protection/>
    </xf>
    <xf numFmtId="0" fontId="8" fillId="0" borderId="0" xfId="0" applyFont="1" applyFill="1" applyAlignment="1" applyProtection="1">
      <alignment/>
      <protection locked="0"/>
    </xf>
    <xf numFmtId="0" fontId="8" fillId="0" borderId="16" xfId="33" applyNumberFormat="1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>
      <alignment horizontal="left" vertical="top" wrapText="1"/>
    </xf>
    <xf numFmtId="165" fontId="8" fillId="0" borderId="16" xfId="36" applyNumberFormat="1" applyFont="1" applyFill="1" applyBorder="1" applyProtection="1">
      <alignment horizontal="left" wrapText="1"/>
      <protection/>
    </xf>
    <xf numFmtId="0" fontId="8" fillId="0" borderId="16" xfId="36" applyNumberFormat="1" applyFont="1" applyFill="1" applyBorder="1" applyProtection="1">
      <alignment horizontal="left" wrapText="1"/>
      <protection/>
    </xf>
    <xf numFmtId="4" fontId="8" fillId="0" borderId="16" xfId="39" applyNumberFormat="1" applyFont="1" applyFill="1" applyBorder="1" applyProtection="1">
      <alignment horizontal="right" wrapText="1"/>
      <protection/>
    </xf>
    <xf numFmtId="4" fontId="8" fillId="33" borderId="16" xfId="39" applyNumberFormat="1" applyFont="1" applyFill="1" applyBorder="1" applyProtection="1">
      <alignment horizontal="right" wrapText="1"/>
      <protection/>
    </xf>
    <xf numFmtId="4" fontId="8" fillId="34" borderId="16" xfId="39" applyNumberFormat="1" applyFont="1" applyFill="1" applyBorder="1" applyProtection="1">
      <alignment horizontal="right" wrapText="1"/>
      <protection/>
    </xf>
    <xf numFmtId="4" fontId="8" fillId="0" borderId="16" xfId="39" applyNumberFormat="1" applyFont="1" applyFill="1" applyBorder="1" applyAlignment="1" applyProtection="1">
      <alignment horizontal="right" wrapText="1"/>
      <protection/>
    </xf>
    <xf numFmtId="4" fontId="8" fillId="33" borderId="16" xfId="39" applyNumberFormat="1" applyFont="1" applyFill="1" applyBorder="1" applyAlignment="1" applyProtection="1">
      <alignment horizontal="right" wrapText="1"/>
      <protection/>
    </xf>
    <xf numFmtId="0" fontId="8" fillId="0" borderId="16" xfId="36" applyNumberFormat="1" applyFont="1" applyFill="1" applyBorder="1" applyAlignment="1" applyProtection="1">
      <alignment horizontal="left" wrapText="1"/>
      <protection/>
    </xf>
    <xf numFmtId="4" fontId="8" fillId="0" borderId="16" xfId="0" applyNumberFormat="1" applyFont="1" applyFill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/>
    </xf>
    <xf numFmtId="0" fontId="9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 applyProtection="1">
      <alignment horizontal="left" vertical="center"/>
      <protection locked="0"/>
    </xf>
    <xf numFmtId="4" fontId="8" fillId="0" borderId="16" xfId="38" applyNumberFormat="1" applyFont="1" applyFill="1" applyBorder="1" applyProtection="1">
      <alignment/>
      <protection/>
    </xf>
    <xf numFmtId="4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Alignment="1">
      <alignment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0" xfId="35" applyNumberFormat="1" applyFont="1" applyFill="1" applyBorder="1" applyProtection="1">
      <alignment horizontal="center"/>
      <protection/>
    </xf>
    <xf numFmtId="0" fontId="8" fillId="0" borderId="16" xfId="33" applyNumberFormat="1" applyFont="1" applyFill="1" applyBorder="1" applyAlignment="1" applyProtection="1">
      <alignment horizontal="left" vertical="top" wrapText="1"/>
      <protection/>
    </xf>
    <xf numFmtId="164" fontId="8" fillId="0" borderId="16" xfId="33" applyNumberFormat="1" applyFont="1" applyFill="1" applyBorder="1" applyAlignment="1" applyProtection="1">
      <alignment horizontal="center" wrapText="1"/>
      <protection/>
    </xf>
    <xf numFmtId="4" fontId="8" fillId="0" borderId="16" xfId="34" applyNumberFormat="1" applyFont="1" applyFill="1" applyBorder="1" applyAlignment="1" applyProtection="1">
      <alignment horizontal="right" wrapText="1"/>
      <protection/>
    </xf>
    <xf numFmtId="164" fontId="8" fillId="0" borderId="16" xfId="0" applyNumberFormat="1" applyFont="1" applyFill="1" applyBorder="1" applyAlignment="1">
      <alignment horizontal="center" wrapText="1"/>
    </xf>
    <xf numFmtId="0" fontId="14" fillId="0" borderId="0" xfId="0" applyFont="1" applyFill="1" applyAlignment="1" applyProtection="1">
      <alignment/>
      <protection locked="0"/>
    </xf>
    <xf numFmtId="164" fontId="8" fillId="0" borderId="16" xfId="36" applyNumberFormat="1" applyFont="1" applyFill="1" applyBorder="1" applyAlignment="1" applyProtection="1">
      <alignment horizontal="center" wrapText="1"/>
      <protection/>
    </xf>
    <xf numFmtId="164" fontId="8" fillId="0" borderId="16" xfId="0" applyNumberFormat="1" applyFont="1" applyFill="1" applyBorder="1" applyAlignment="1">
      <alignment horizontal="center" wrapText="1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16" xfId="33" applyNumberFormat="1" applyFont="1" applyFill="1" applyBorder="1" applyAlignment="1" applyProtection="1">
      <alignment horizontal="center" vertical="center" wrapText="1"/>
      <protection/>
    </xf>
    <xf numFmtId="164" fontId="9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6" xfId="33" applyNumberFormat="1" applyFont="1" applyFill="1" applyBorder="1" applyAlignment="1" applyProtection="1">
      <alignment horizontal="left" wrapText="1"/>
      <protection/>
    </xf>
    <xf numFmtId="4" fontId="8" fillId="0" borderId="16" xfId="35" applyNumberFormat="1" applyFont="1" applyFill="1" applyBorder="1" applyAlignment="1" applyProtection="1">
      <alignment horizontal="right" wrapText="1"/>
      <protection/>
    </xf>
    <xf numFmtId="165" fontId="8" fillId="0" borderId="16" xfId="36" applyNumberFormat="1" applyFont="1" applyFill="1" applyBorder="1" applyAlignment="1" applyProtection="1">
      <alignment horizontal="left" wrapText="1"/>
      <protection/>
    </xf>
    <xf numFmtId="0" fontId="8" fillId="0" borderId="16" xfId="0" applyFont="1" applyFill="1" applyBorder="1" applyAlignment="1">
      <alignment horizontal="left" vertical="top" wrapText="1"/>
    </xf>
    <xf numFmtId="4" fontId="8" fillId="33" borderId="16" xfId="35" applyNumberFormat="1" applyFont="1" applyFill="1" applyBorder="1" applyAlignment="1" applyProtection="1">
      <alignment horizontal="right" wrapText="1"/>
      <protection/>
    </xf>
    <xf numFmtId="0" fontId="0" fillId="0" borderId="16" xfId="0" applyFill="1" applyBorder="1" applyAlignment="1">
      <alignment/>
    </xf>
    <xf numFmtId="0" fontId="8" fillId="0" borderId="16" xfId="37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0" fontId="13" fillId="0" borderId="0" xfId="35" applyNumberFormat="1" applyFont="1" applyFill="1" applyBorder="1" applyProtection="1">
      <alignment horizontal="center"/>
      <protection/>
    </xf>
    <xf numFmtId="0" fontId="9" fillId="0" borderId="16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6" xfId="0" applyFont="1" applyBorder="1" applyAlignment="1">
      <alignment horizontal="justify" wrapText="1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justify" wrapText="1"/>
    </xf>
    <xf numFmtId="0" fontId="8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6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6" xfId="33" applyNumberFormat="1" applyFont="1" applyFill="1" applyBorder="1" applyAlignment="1" applyProtection="1">
      <alignment horizontal="center" vertical="top" wrapText="1"/>
      <protection/>
    </xf>
    <xf numFmtId="0" fontId="8" fillId="0" borderId="16" xfId="35" applyNumberFormat="1" applyFont="1" applyFill="1" applyBorder="1" applyAlignment="1" applyProtection="1">
      <alignment horizontal="center"/>
      <protection/>
    </xf>
    <xf numFmtId="0" fontId="8" fillId="0" borderId="17" xfId="35" applyNumberFormat="1" applyFont="1" applyFill="1" applyBorder="1" applyAlignment="1" applyProtection="1">
      <alignment horizontal="center" wrapText="1"/>
      <protection/>
    </xf>
    <xf numFmtId="0" fontId="8" fillId="0" borderId="18" xfId="34" applyNumberFormat="1" applyFont="1" applyFill="1" applyBorder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16" xfId="34" applyNumberFormat="1" applyFont="1" applyFill="1" applyBorder="1" applyProtection="1">
      <alignment horizontal="center" vertical="top" wrapText="1"/>
      <protection/>
    </xf>
    <xf numFmtId="0" fontId="8" fillId="0" borderId="16" xfId="35" applyNumberFormat="1" applyFont="1" applyFill="1" applyBorder="1" applyAlignment="1" applyProtection="1">
      <alignment horizontal="center" wrapText="1"/>
      <protection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33" applyNumberFormat="1" applyFont="1" applyFill="1" applyBorder="1" applyAlignment="1" applyProtection="1">
      <alignment horizontal="center" vertical="center" wrapText="1"/>
      <protection/>
    </xf>
    <xf numFmtId="0" fontId="8" fillId="0" borderId="16" xfId="35" applyNumberFormat="1" applyFont="1" applyFill="1" applyBorder="1" applyAlignment="1" applyProtection="1">
      <alignment horizontal="center" vertical="center" wrapText="1"/>
      <protection/>
    </xf>
    <xf numFmtId="0" fontId="8" fillId="0" borderId="16" xfId="34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6" xfId="0" applyFont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8" xfId="34"/>
    <cellStyle name="xl69" xfId="35"/>
    <cellStyle name="xl77" xfId="36"/>
    <cellStyle name="xl80" xfId="37"/>
    <cellStyle name="xl86" xfId="38"/>
    <cellStyle name="xl97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74" zoomScaleSheetLayoutView="74" zoomScalePageLayoutView="0" workbookViewId="0" topLeftCell="A1">
      <selection activeCell="D36" activeCellId="1" sqref="G128:H128 D36"/>
    </sheetView>
  </sheetViews>
  <sheetFormatPr defaultColWidth="11.57421875" defaultRowHeight="12.75"/>
  <cols>
    <col min="1" max="1" width="28.8515625" style="1" customWidth="1"/>
    <col min="2" max="2" width="55.8515625" style="1" customWidth="1"/>
    <col min="3" max="3" width="23.421875" style="1" customWidth="1"/>
    <col min="4" max="4" width="25.28125" style="1" customWidth="1"/>
    <col min="5" max="16384" width="11.57421875" style="1" customWidth="1"/>
  </cols>
  <sheetData>
    <row r="1" spans="3:4" ht="15">
      <c r="C1" s="89" t="s">
        <v>0</v>
      </c>
      <c r="D1" s="89"/>
    </row>
    <row r="2" spans="3:4" ht="15">
      <c r="C2" s="89" t="s">
        <v>1</v>
      </c>
      <c r="D2" s="89"/>
    </row>
    <row r="3" spans="3:4" ht="15">
      <c r="C3" s="89" t="s">
        <v>2</v>
      </c>
      <c r="D3" s="89"/>
    </row>
    <row r="4" spans="3:4" ht="15">
      <c r="C4" s="89" t="s">
        <v>3</v>
      </c>
      <c r="D4" s="89"/>
    </row>
    <row r="5" spans="3:4" ht="15">
      <c r="C5" s="89" t="s">
        <v>4</v>
      </c>
      <c r="D5" s="89"/>
    </row>
    <row r="6" spans="3:4" ht="15">
      <c r="C6" s="89" t="s">
        <v>5</v>
      </c>
      <c r="D6" s="89"/>
    </row>
    <row r="7" spans="3:4" ht="15">
      <c r="C7" s="2" t="s">
        <v>6</v>
      </c>
      <c r="D7" s="2"/>
    </row>
    <row r="8" ht="15">
      <c r="D8" s="3"/>
    </row>
    <row r="9" spans="1:4" ht="15.75">
      <c r="A9" s="90" t="s">
        <v>7</v>
      </c>
      <c r="B9" s="90"/>
      <c r="C9" s="90"/>
      <c r="D9" s="90"/>
    </row>
    <row r="10" spans="1:4" ht="15.75">
      <c r="A10" s="90" t="s">
        <v>8</v>
      </c>
      <c r="B10" s="90"/>
      <c r="C10" s="90"/>
      <c r="D10" s="90"/>
    </row>
    <row r="11" spans="1:4" ht="15.75">
      <c r="A11" s="5"/>
      <c r="B11" s="5"/>
      <c r="C11" s="5"/>
      <c r="D11" s="5"/>
    </row>
    <row r="12" spans="1:4" ht="33" customHeight="1">
      <c r="A12" s="6" t="s">
        <v>9</v>
      </c>
      <c r="B12" s="91" t="s">
        <v>10</v>
      </c>
      <c r="C12" s="91"/>
      <c r="D12" s="6" t="s">
        <v>11</v>
      </c>
    </row>
    <row r="13" spans="1:4" ht="18" customHeight="1">
      <c r="A13" s="7" t="s">
        <v>12</v>
      </c>
      <c r="B13" s="92" t="s">
        <v>13</v>
      </c>
      <c r="C13" s="92"/>
      <c r="D13" s="8"/>
    </row>
    <row r="14" spans="1:4" ht="33" customHeight="1">
      <c r="A14" s="7" t="s">
        <v>14</v>
      </c>
      <c r="B14" s="92" t="s">
        <v>15</v>
      </c>
      <c r="C14" s="92"/>
      <c r="D14" s="8"/>
    </row>
    <row r="15" spans="1:4" ht="33" customHeight="1">
      <c r="A15" s="7" t="s">
        <v>16</v>
      </c>
      <c r="B15" s="92" t="s">
        <v>17</v>
      </c>
      <c r="C15" s="92"/>
      <c r="D15" s="8"/>
    </row>
    <row r="16" spans="1:4" ht="33" customHeight="1">
      <c r="A16" s="7" t="s">
        <v>18</v>
      </c>
      <c r="B16" s="92" t="s">
        <v>19</v>
      </c>
      <c r="C16" s="92"/>
      <c r="D16" s="8"/>
    </row>
    <row r="17" spans="1:4" ht="33" customHeight="1">
      <c r="A17" s="7" t="s">
        <v>20</v>
      </c>
      <c r="B17" s="92" t="s">
        <v>21</v>
      </c>
      <c r="C17" s="92"/>
      <c r="D17" s="8"/>
    </row>
    <row r="18" spans="1:4" ht="33" customHeight="1">
      <c r="A18" s="7" t="s">
        <v>22</v>
      </c>
      <c r="B18" s="92" t="s">
        <v>23</v>
      </c>
      <c r="C18" s="92"/>
      <c r="D18" s="8">
        <f>D19</f>
        <v>0</v>
      </c>
    </row>
    <row r="19" spans="1:4" ht="33" customHeight="1">
      <c r="A19" s="7" t="s">
        <v>24</v>
      </c>
      <c r="B19" s="92" t="s">
        <v>25</v>
      </c>
      <c r="C19" s="92"/>
      <c r="D19" s="8">
        <f>D21+D23</f>
        <v>0</v>
      </c>
    </row>
    <row r="20" spans="1:4" ht="33" customHeight="1">
      <c r="A20" s="7" t="s">
        <v>26</v>
      </c>
      <c r="B20" s="92" t="s">
        <v>27</v>
      </c>
      <c r="C20" s="92"/>
      <c r="D20" s="8">
        <f>D21</f>
        <v>-362685</v>
      </c>
    </row>
    <row r="21" spans="1:4" ht="33" customHeight="1">
      <c r="A21" s="7" t="s">
        <v>28</v>
      </c>
      <c r="B21" s="92" t="s">
        <v>29</v>
      </c>
      <c r="C21" s="92"/>
      <c r="D21" s="9">
        <v>-362685</v>
      </c>
    </row>
    <row r="22" spans="1:4" ht="33" customHeight="1">
      <c r="A22" s="7" t="s">
        <v>30</v>
      </c>
      <c r="B22" s="92" t="s">
        <v>31</v>
      </c>
      <c r="C22" s="92"/>
      <c r="D22" s="8">
        <f>D23</f>
        <v>362685</v>
      </c>
    </row>
    <row r="23" spans="1:4" ht="33" customHeight="1">
      <c r="A23" s="7" t="s">
        <v>32</v>
      </c>
      <c r="B23" s="92" t="s">
        <v>33</v>
      </c>
      <c r="C23" s="92"/>
      <c r="D23" s="9">
        <v>362685</v>
      </c>
    </row>
    <row r="24" spans="1:4" ht="16.5" customHeight="1">
      <c r="A24" s="7" t="s">
        <v>34</v>
      </c>
      <c r="B24" s="92" t="s">
        <v>35</v>
      </c>
      <c r="C24" s="92"/>
      <c r="D24" s="8">
        <f>D29+D25</f>
        <v>59185</v>
      </c>
    </row>
    <row r="25" spans="1:4" ht="16.5" customHeight="1">
      <c r="A25" s="7" t="s">
        <v>36</v>
      </c>
      <c r="B25" s="92" t="s">
        <v>37</v>
      </c>
      <c r="C25" s="92"/>
      <c r="D25" s="8">
        <f>D26</f>
        <v>-11506026</v>
      </c>
    </row>
    <row r="26" spans="1:4" ht="16.5" customHeight="1">
      <c r="A26" s="7" t="s">
        <v>38</v>
      </c>
      <c r="B26" s="92" t="s">
        <v>39</v>
      </c>
      <c r="C26" s="92"/>
      <c r="D26" s="8">
        <f>D27</f>
        <v>-11506026</v>
      </c>
    </row>
    <row r="27" spans="1:4" ht="16.5" customHeight="1">
      <c r="A27" s="7" t="s">
        <v>40</v>
      </c>
      <c r="B27" s="92" t="s">
        <v>41</v>
      </c>
      <c r="C27" s="92"/>
      <c r="D27" s="8">
        <f>D28</f>
        <v>-11506026</v>
      </c>
    </row>
    <row r="28" spans="1:4" ht="16.5" customHeight="1">
      <c r="A28" s="7" t="s">
        <v>42</v>
      </c>
      <c r="B28" s="92" t="s">
        <v>43</v>
      </c>
      <c r="C28" s="92"/>
      <c r="D28" s="9">
        <f>-(11143341+362685)</f>
        <v>-11506026</v>
      </c>
    </row>
    <row r="29" spans="1:4" ht="16.5" customHeight="1">
      <c r="A29" s="7" t="s">
        <v>44</v>
      </c>
      <c r="B29" s="92" t="s">
        <v>45</v>
      </c>
      <c r="C29" s="92"/>
      <c r="D29" s="8">
        <f>D30</f>
        <v>11565211</v>
      </c>
    </row>
    <row r="30" spans="1:4" ht="16.5" customHeight="1">
      <c r="A30" s="7" t="s">
        <v>46</v>
      </c>
      <c r="B30" s="92" t="s">
        <v>47</v>
      </c>
      <c r="C30" s="92"/>
      <c r="D30" s="8">
        <f>D31</f>
        <v>11565211</v>
      </c>
    </row>
    <row r="31" spans="1:4" ht="16.5" customHeight="1">
      <c r="A31" s="7" t="s">
        <v>48</v>
      </c>
      <c r="B31" s="92" t="s">
        <v>49</v>
      </c>
      <c r="C31" s="92"/>
      <c r="D31" s="8">
        <f>D32</f>
        <v>11565211</v>
      </c>
    </row>
    <row r="32" spans="1:4" ht="16.5" customHeight="1">
      <c r="A32" s="7" t="s">
        <v>50</v>
      </c>
      <c r="B32" s="92" t="s">
        <v>51</v>
      </c>
      <c r="C32" s="92"/>
      <c r="D32" s="9">
        <f>(11202526+362685)</f>
        <v>11565211</v>
      </c>
    </row>
    <row r="33" spans="1:4" ht="18.75" customHeight="1">
      <c r="A33" s="7"/>
      <c r="B33" s="92" t="s">
        <v>52</v>
      </c>
      <c r="C33" s="92"/>
      <c r="D33" s="8">
        <f>D24+D19+D13</f>
        <v>59185</v>
      </c>
    </row>
    <row r="34" spans="1:4" ht="15.75">
      <c r="A34" s="5"/>
      <c r="B34" s="5"/>
      <c r="C34" s="5"/>
      <c r="D34" s="5"/>
    </row>
    <row r="35" spans="1:4" ht="15.75">
      <c r="A35" s="5" t="s">
        <v>53</v>
      </c>
      <c r="B35" s="5"/>
      <c r="C35" s="5"/>
      <c r="D35" s="5" t="s">
        <v>54</v>
      </c>
    </row>
  </sheetData>
  <sheetProtection selectLockedCells="1" selectUnlockedCells="1"/>
  <mergeCells count="30"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9:D9"/>
    <mergeCell ref="A10:D10"/>
    <mergeCell ref="B12:C12"/>
    <mergeCell ref="B13:C13"/>
    <mergeCell ref="B14:C14"/>
    <mergeCell ref="B15:C15"/>
    <mergeCell ref="C1:D1"/>
    <mergeCell ref="C2:D2"/>
    <mergeCell ref="C3:D3"/>
    <mergeCell ref="C4:D4"/>
    <mergeCell ref="C5:D5"/>
    <mergeCell ref="C6:D6"/>
  </mergeCells>
  <printOptions horizontalCentered="1"/>
  <pageMargins left="0.9840277777777777" right="0.39375" top="0.39375" bottom="0.39375" header="0.5118055555555555" footer="0.5118055555555555"/>
  <pageSetup firstPageNumber="1" useFirstPageNumber="1" fitToHeight="1" fitToWidth="1" horizontalDpi="300" verticalDpi="3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view="pageBreakPreview" zoomScale="74" zoomScaleSheetLayoutView="74" zoomScalePageLayoutView="0" workbookViewId="0" topLeftCell="A1">
      <selection activeCell="B17" activeCellId="1" sqref="G128:H128 B17"/>
    </sheetView>
  </sheetViews>
  <sheetFormatPr defaultColWidth="11.57421875" defaultRowHeight="12.75"/>
  <cols>
    <col min="1" max="1" width="50.57421875" style="33" customWidth="1"/>
    <col min="2" max="2" width="9.7109375" style="33" customWidth="1"/>
    <col min="3" max="3" width="12.140625" style="33" customWidth="1"/>
    <col min="4" max="4" width="15.7109375" style="33" customWidth="1"/>
    <col min="5" max="5" width="9.7109375" style="33" customWidth="1"/>
    <col min="6" max="7" width="19.140625" style="33" customWidth="1"/>
    <col min="8" max="176" width="8.7109375" style="33" customWidth="1"/>
    <col min="177" max="210" width="11.421875" style="34" customWidth="1"/>
    <col min="211" max="16384" width="11.57421875" style="34" customWidth="1"/>
  </cols>
  <sheetData>
    <row r="1" spans="2:7" ht="15">
      <c r="B1" s="35"/>
      <c r="C1" s="35"/>
      <c r="D1" s="35"/>
      <c r="E1" s="89" t="s">
        <v>491</v>
      </c>
      <c r="F1" s="89"/>
      <c r="G1" s="89"/>
    </row>
    <row r="2" spans="2:7" ht="15">
      <c r="B2" s="35"/>
      <c r="C2" s="35"/>
      <c r="D2" s="35"/>
      <c r="E2" s="89" t="s">
        <v>1</v>
      </c>
      <c r="F2" s="89"/>
      <c r="G2" s="89"/>
    </row>
    <row r="3" spans="2:7" ht="15">
      <c r="B3" s="35"/>
      <c r="C3" s="35"/>
      <c r="D3" s="35"/>
      <c r="E3" s="89" t="s">
        <v>56</v>
      </c>
      <c r="F3" s="89"/>
      <c r="G3" s="89"/>
    </row>
    <row r="4" spans="2:7" ht="15">
      <c r="B4" s="35"/>
      <c r="C4" s="35"/>
      <c r="D4" s="35"/>
      <c r="E4" s="89" t="s">
        <v>3</v>
      </c>
      <c r="F4" s="89"/>
      <c r="G4" s="89"/>
    </row>
    <row r="5" spans="2:7" ht="15">
      <c r="B5" s="35"/>
      <c r="C5" s="35"/>
      <c r="D5" s="35"/>
      <c r="E5" s="89" t="s">
        <v>61</v>
      </c>
      <c r="F5" s="89"/>
      <c r="G5" s="89"/>
    </row>
    <row r="6" spans="2:7" ht="15">
      <c r="B6" s="35"/>
      <c r="C6" s="35"/>
      <c r="D6" s="35"/>
      <c r="E6" s="2" t="s">
        <v>5</v>
      </c>
      <c r="F6" s="2"/>
      <c r="G6" s="2"/>
    </row>
    <row r="7" spans="2:8" ht="15">
      <c r="B7" s="35"/>
      <c r="C7" s="35"/>
      <c r="D7" s="35"/>
      <c r="E7" s="2" t="s">
        <v>6</v>
      </c>
      <c r="F7" s="2"/>
      <c r="G7" s="37"/>
      <c r="H7" s="59"/>
    </row>
    <row r="8" ht="12.75" customHeight="1">
      <c r="C8" s="38"/>
    </row>
    <row r="9" spans="1:7" ht="16.5" customHeight="1">
      <c r="A9" s="111" t="s">
        <v>312</v>
      </c>
      <c r="B9" s="111"/>
      <c r="C9" s="111"/>
      <c r="D9" s="111"/>
      <c r="E9" s="111"/>
      <c r="F9" s="111"/>
      <c r="G9" s="111"/>
    </row>
    <row r="10" spans="1:7" ht="16.5" customHeight="1">
      <c r="A10" s="111" t="s">
        <v>313</v>
      </c>
      <c r="B10" s="111"/>
      <c r="C10" s="111"/>
      <c r="D10" s="111"/>
      <c r="E10" s="111"/>
      <c r="F10" s="111"/>
      <c r="G10" s="111"/>
    </row>
    <row r="11" spans="1:7" ht="16.5" customHeight="1">
      <c r="A11" s="111" t="s">
        <v>492</v>
      </c>
      <c r="B11" s="111"/>
      <c r="C11" s="111"/>
      <c r="D11" s="111"/>
      <c r="E11" s="111"/>
      <c r="F11" s="111"/>
      <c r="G11" s="111"/>
    </row>
    <row r="12" spans="1:7" ht="12.75" customHeight="1">
      <c r="A12" s="40"/>
      <c r="B12" s="40"/>
      <c r="C12" s="40"/>
      <c r="D12" s="40"/>
      <c r="E12" s="40"/>
      <c r="F12" s="40"/>
      <c r="G12" s="41"/>
    </row>
    <row r="13" spans="1:7" ht="16.5" customHeight="1">
      <c r="A13" s="112" t="s">
        <v>314</v>
      </c>
      <c r="B13" s="113" t="s">
        <v>315</v>
      </c>
      <c r="C13" s="113"/>
      <c r="D13" s="113"/>
      <c r="E13" s="113"/>
      <c r="F13" s="113" t="s">
        <v>316</v>
      </c>
      <c r="G13" s="113" t="s">
        <v>493</v>
      </c>
    </row>
    <row r="14" spans="1:7" ht="14.25" customHeight="1">
      <c r="A14" s="112"/>
      <c r="B14" s="112" t="s">
        <v>317</v>
      </c>
      <c r="C14" s="112" t="s">
        <v>318</v>
      </c>
      <c r="D14" s="112" t="s">
        <v>319</v>
      </c>
      <c r="E14" s="112" t="s">
        <v>320</v>
      </c>
      <c r="F14" s="117" t="s">
        <v>494</v>
      </c>
      <c r="G14" s="117" t="s">
        <v>495</v>
      </c>
    </row>
    <row r="15" spans="1:7" ht="14.25" customHeight="1">
      <c r="A15" s="112"/>
      <c r="B15" s="112"/>
      <c r="C15" s="112"/>
      <c r="D15" s="112"/>
      <c r="E15" s="112"/>
      <c r="F15" s="117"/>
      <c r="G15" s="117"/>
    </row>
    <row r="16" spans="1:7" ht="12.75" customHeight="1">
      <c r="A16" s="112"/>
      <c r="B16" s="112"/>
      <c r="C16" s="112"/>
      <c r="D16" s="112"/>
      <c r="E16" s="112"/>
      <c r="F16" s="117"/>
      <c r="G16" s="117"/>
    </row>
    <row r="17" spans="1:7" ht="19.5" customHeight="1">
      <c r="A17" s="43" t="s">
        <v>323</v>
      </c>
      <c r="B17" s="44">
        <v>1</v>
      </c>
      <c r="C17" s="44"/>
      <c r="D17" s="45"/>
      <c r="E17" s="45"/>
      <c r="F17" s="46">
        <f>F18+F26+F56+F50</f>
        <v>4470215.71</v>
      </c>
      <c r="G17" s="46">
        <f>G18+G26+G56+G50</f>
        <v>4435716.01</v>
      </c>
    </row>
    <row r="18" spans="1:7" ht="47.25" customHeight="1">
      <c r="A18" s="43" t="s">
        <v>324</v>
      </c>
      <c r="B18" s="44">
        <v>1</v>
      </c>
      <c r="C18" s="44">
        <v>2</v>
      </c>
      <c r="D18" s="45"/>
      <c r="E18" s="45"/>
      <c r="F18" s="46">
        <f>F19</f>
        <v>597900</v>
      </c>
      <c r="G18" s="46">
        <f>G19</f>
        <v>597900</v>
      </c>
    </row>
    <row r="19" spans="1:7" ht="60.75" customHeight="1">
      <c r="A19" s="43" t="s">
        <v>325</v>
      </c>
      <c r="B19" s="44">
        <v>1</v>
      </c>
      <c r="C19" s="44">
        <v>2</v>
      </c>
      <c r="D19" s="45" t="s">
        <v>326</v>
      </c>
      <c r="E19" s="45"/>
      <c r="F19" s="46">
        <f>F20</f>
        <v>597900</v>
      </c>
      <c r="G19" s="46">
        <f>G20</f>
        <v>597900</v>
      </c>
    </row>
    <row r="20" spans="1:7" ht="60.75" customHeight="1">
      <c r="A20" s="43" t="s">
        <v>327</v>
      </c>
      <c r="B20" s="44">
        <v>1</v>
      </c>
      <c r="C20" s="44">
        <v>2</v>
      </c>
      <c r="D20" s="45" t="s">
        <v>328</v>
      </c>
      <c r="E20" s="45"/>
      <c r="F20" s="46">
        <f>F21</f>
        <v>597900</v>
      </c>
      <c r="G20" s="46">
        <f>G21</f>
        <v>597900</v>
      </c>
    </row>
    <row r="21" spans="1:7" ht="33" customHeight="1">
      <c r="A21" s="43" t="s">
        <v>329</v>
      </c>
      <c r="B21" s="44">
        <v>1</v>
      </c>
      <c r="C21" s="44">
        <v>2</v>
      </c>
      <c r="D21" s="45" t="s">
        <v>330</v>
      </c>
      <c r="E21" s="45"/>
      <c r="F21" s="46">
        <f>F22</f>
        <v>597900</v>
      </c>
      <c r="G21" s="46">
        <f>G22</f>
        <v>597900</v>
      </c>
    </row>
    <row r="22" spans="1:7" ht="75" customHeight="1">
      <c r="A22" s="43" t="s">
        <v>331</v>
      </c>
      <c r="B22" s="44">
        <v>1</v>
      </c>
      <c r="C22" s="44">
        <v>2</v>
      </c>
      <c r="D22" s="45" t="s">
        <v>330</v>
      </c>
      <c r="E22" s="45">
        <v>100</v>
      </c>
      <c r="F22" s="46">
        <f>F23</f>
        <v>597900</v>
      </c>
      <c r="G22" s="46">
        <f>G23</f>
        <v>597900</v>
      </c>
    </row>
    <row r="23" spans="1:7" ht="33" customHeight="1">
      <c r="A23" s="43" t="s">
        <v>332</v>
      </c>
      <c r="B23" s="44">
        <v>1</v>
      </c>
      <c r="C23" s="44">
        <v>2</v>
      </c>
      <c r="D23" s="45" t="s">
        <v>330</v>
      </c>
      <c r="E23" s="45">
        <v>120</v>
      </c>
      <c r="F23" s="46">
        <f>F24+F25</f>
        <v>597900</v>
      </c>
      <c r="G23" s="46">
        <f>G24+G25</f>
        <v>597900</v>
      </c>
    </row>
    <row r="24" spans="1:7" ht="33" customHeight="1">
      <c r="A24" s="43" t="s">
        <v>333</v>
      </c>
      <c r="B24" s="44">
        <v>1</v>
      </c>
      <c r="C24" s="44">
        <v>2</v>
      </c>
      <c r="D24" s="45" t="s">
        <v>330</v>
      </c>
      <c r="E24" s="45">
        <v>121</v>
      </c>
      <c r="F24" s="47">
        <v>459200</v>
      </c>
      <c r="G24" s="47">
        <v>459200</v>
      </c>
    </row>
    <row r="25" spans="1:7" ht="60.75" customHeight="1">
      <c r="A25" s="43" t="s">
        <v>334</v>
      </c>
      <c r="B25" s="44">
        <v>1</v>
      </c>
      <c r="C25" s="44">
        <v>2</v>
      </c>
      <c r="D25" s="45" t="s">
        <v>330</v>
      </c>
      <c r="E25" s="45">
        <v>129</v>
      </c>
      <c r="F25" s="47">
        <v>138700</v>
      </c>
      <c r="G25" s="47">
        <v>138700</v>
      </c>
    </row>
    <row r="26" spans="1:7" ht="60.75" customHeight="1">
      <c r="A26" s="43" t="s">
        <v>335</v>
      </c>
      <c r="B26" s="44">
        <v>1</v>
      </c>
      <c r="C26" s="44">
        <v>4</v>
      </c>
      <c r="D26" s="45"/>
      <c r="E26" s="45"/>
      <c r="F26" s="46">
        <f>F27</f>
        <v>656700</v>
      </c>
      <c r="G26" s="46">
        <f>G27</f>
        <v>598700</v>
      </c>
    </row>
    <row r="27" spans="1:7" ht="60.75" customHeight="1">
      <c r="A27" s="43" t="s">
        <v>325</v>
      </c>
      <c r="B27" s="44">
        <v>1</v>
      </c>
      <c r="C27" s="44">
        <v>4</v>
      </c>
      <c r="D27" s="45" t="s">
        <v>326</v>
      </c>
      <c r="E27" s="45"/>
      <c r="F27" s="46">
        <f>F28</f>
        <v>656700</v>
      </c>
      <c r="G27" s="46">
        <f>G28</f>
        <v>598700</v>
      </c>
    </row>
    <row r="28" spans="1:7" ht="60.75" customHeight="1">
      <c r="A28" s="43" t="s">
        <v>327</v>
      </c>
      <c r="B28" s="44">
        <v>1</v>
      </c>
      <c r="C28" s="44">
        <v>4</v>
      </c>
      <c r="D28" s="45" t="s">
        <v>328</v>
      </c>
      <c r="E28" s="45"/>
      <c r="F28" s="46">
        <f>F29+F46</f>
        <v>656700</v>
      </c>
      <c r="G28" s="46">
        <f>G29+G46</f>
        <v>598700</v>
      </c>
    </row>
    <row r="29" spans="1:7" ht="19.5" customHeight="1">
      <c r="A29" s="43" t="s">
        <v>336</v>
      </c>
      <c r="B29" s="44">
        <v>1</v>
      </c>
      <c r="C29" s="44">
        <v>4</v>
      </c>
      <c r="D29" s="45" t="s">
        <v>337</v>
      </c>
      <c r="E29" s="45"/>
      <c r="F29" s="46">
        <f>F30+F34+F39</f>
        <v>655700</v>
      </c>
      <c r="G29" s="46">
        <f>G30+G34+G39</f>
        <v>597700</v>
      </c>
    </row>
    <row r="30" spans="1:7" ht="75" customHeight="1">
      <c r="A30" s="43" t="s">
        <v>331</v>
      </c>
      <c r="B30" s="44">
        <v>1</v>
      </c>
      <c r="C30" s="44">
        <v>4</v>
      </c>
      <c r="D30" s="45" t="s">
        <v>337</v>
      </c>
      <c r="E30" s="45">
        <v>100</v>
      </c>
      <c r="F30" s="46">
        <f>F31</f>
        <v>347600</v>
      </c>
      <c r="G30" s="46">
        <f>G31</f>
        <v>347600</v>
      </c>
    </row>
    <row r="31" spans="1:7" ht="33" customHeight="1">
      <c r="A31" s="43" t="s">
        <v>338</v>
      </c>
      <c r="B31" s="44">
        <v>1</v>
      </c>
      <c r="C31" s="44">
        <v>4</v>
      </c>
      <c r="D31" s="45" t="s">
        <v>337</v>
      </c>
      <c r="E31" s="45">
        <v>120</v>
      </c>
      <c r="F31" s="46">
        <f>F32+F33</f>
        <v>347600</v>
      </c>
      <c r="G31" s="46">
        <f>G32+G33</f>
        <v>347600</v>
      </c>
    </row>
    <row r="32" spans="1:7" ht="33" customHeight="1">
      <c r="A32" s="43" t="s">
        <v>339</v>
      </c>
      <c r="B32" s="44">
        <v>1</v>
      </c>
      <c r="C32" s="44">
        <v>4</v>
      </c>
      <c r="D32" s="45" t="s">
        <v>337</v>
      </c>
      <c r="E32" s="45">
        <v>121</v>
      </c>
      <c r="F32" s="47">
        <v>266900</v>
      </c>
      <c r="G32" s="47">
        <v>266900</v>
      </c>
    </row>
    <row r="33" spans="1:7" ht="60.75" customHeight="1">
      <c r="A33" s="43" t="s">
        <v>334</v>
      </c>
      <c r="B33" s="44">
        <v>1</v>
      </c>
      <c r="C33" s="44">
        <v>4</v>
      </c>
      <c r="D33" s="45" t="s">
        <v>337</v>
      </c>
      <c r="E33" s="45">
        <v>129</v>
      </c>
      <c r="F33" s="47">
        <v>80700</v>
      </c>
      <c r="G33" s="47">
        <v>80700</v>
      </c>
    </row>
    <row r="34" spans="1:7" ht="33" customHeight="1">
      <c r="A34" s="43" t="s">
        <v>340</v>
      </c>
      <c r="B34" s="44">
        <v>1</v>
      </c>
      <c r="C34" s="44">
        <v>4</v>
      </c>
      <c r="D34" s="45" t="s">
        <v>337</v>
      </c>
      <c r="E34" s="45">
        <v>200</v>
      </c>
      <c r="F34" s="46">
        <f>F35</f>
        <v>277100</v>
      </c>
      <c r="G34" s="46">
        <f>G35</f>
        <v>219100</v>
      </c>
    </row>
    <row r="35" spans="1:7" ht="47.25" customHeight="1">
      <c r="A35" s="43" t="s">
        <v>341</v>
      </c>
      <c r="B35" s="44">
        <v>1</v>
      </c>
      <c r="C35" s="44">
        <v>4</v>
      </c>
      <c r="D35" s="45" t="s">
        <v>337</v>
      </c>
      <c r="E35" s="45">
        <v>240</v>
      </c>
      <c r="F35" s="46">
        <f>F36+F37+F38</f>
        <v>277100</v>
      </c>
      <c r="G35" s="46">
        <f>G36+G37+G38</f>
        <v>219100</v>
      </c>
    </row>
    <row r="36" spans="1:7" ht="33" customHeight="1">
      <c r="A36" s="43" t="s">
        <v>342</v>
      </c>
      <c r="B36" s="44">
        <v>1</v>
      </c>
      <c r="C36" s="44">
        <v>4</v>
      </c>
      <c r="D36" s="45" t="s">
        <v>337</v>
      </c>
      <c r="E36" s="45">
        <v>242</v>
      </c>
      <c r="F36" s="47">
        <v>18600</v>
      </c>
      <c r="G36" s="47">
        <v>18600</v>
      </c>
    </row>
    <row r="37" spans="1:7" ht="19.5" customHeight="1">
      <c r="A37" s="43" t="s">
        <v>343</v>
      </c>
      <c r="B37" s="44">
        <v>1</v>
      </c>
      <c r="C37" s="44">
        <v>4</v>
      </c>
      <c r="D37" s="45" t="s">
        <v>337</v>
      </c>
      <c r="E37" s="45">
        <v>244</v>
      </c>
      <c r="F37" s="47">
        <v>222500</v>
      </c>
      <c r="G37" s="47">
        <v>164500</v>
      </c>
    </row>
    <row r="38" spans="1:7" ht="19.5" customHeight="1">
      <c r="A38" s="43" t="s">
        <v>344</v>
      </c>
      <c r="B38" s="44">
        <v>1</v>
      </c>
      <c r="C38" s="44">
        <v>4</v>
      </c>
      <c r="D38" s="45" t="s">
        <v>337</v>
      </c>
      <c r="E38" s="45">
        <v>247</v>
      </c>
      <c r="F38" s="47">
        <v>36000</v>
      </c>
      <c r="G38" s="47">
        <v>36000</v>
      </c>
    </row>
    <row r="39" spans="1:7" ht="19.5" customHeight="1">
      <c r="A39" s="43" t="s">
        <v>345</v>
      </c>
      <c r="B39" s="44">
        <v>1</v>
      </c>
      <c r="C39" s="44">
        <v>4</v>
      </c>
      <c r="D39" s="45" t="s">
        <v>337</v>
      </c>
      <c r="E39" s="45">
        <v>800</v>
      </c>
      <c r="F39" s="46">
        <f>F40+F42</f>
        <v>31000</v>
      </c>
      <c r="G39" s="46">
        <f>G40+G42</f>
        <v>31000</v>
      </c>
    </row>
    <row r="40" spans="1:7" ht="19.5" customHeight="1" hidden="1">
      <c r="A40" s="43" t="s">
        <v>346</v>
      </c>
      <c r="B40" s="44">
        <v>1</v>
      </c>
      <c r="C40" s="44">
        <v>4</v>
      </c>
      <c r="D40" s="45" t="s">
        <v>337</v>
      </c>
      <c r="E40" s="45">
        <v>830</v>
      </c>
      <c r="F40" s="46">
        <f>F41</f>
        <v>0</v>
      </c>
      <c r="G40" s="46">
        <f>G41</f>
        <v>0</v>
      </c>
    </row>
    <row r="41" spans="1:7" ht="47.25" customHeight="1" hidden="1">
      <c r="A41" s="43" t="s">
        <v>347</v>
      </c>
      <c r="B41" s="44">
        <v>1</v>
      </c>
      <c r="C41" s="44">
        <v>4</v>
      </c>
      <c r="D41" s="45" t="s">
        <v>337</v>
      </c>
      <c r="E41" s="45">
        <v>831</v>
      </c>
      <c r="F41" s="48"/>
      <c r="G41" s="48"/>
    </row>
    <row r="42" spans="1:7" ht="19.5" customHeight="1">
      <c r="A42" s="43" t="s">
        <v>348</v>
      </c>
      <c r="B42" s="44">
        <v>1</v>
      </c>
      <c r="C42" s="44">
        <v>4</v>
      </c>
      <c r="D42" s="45" t="s">
        <v>337</v>
      </c>
      <c r="E42" s="45">
        <v>850</v>
      </c>
      <c r="F42" s="46">
        <f>F44+F43+F45</f>
        <v>31000</v>
      </c>
      <c r="G42" s="46">
        <f>G44+G43+G45</f>
        <v>31000</v>
      </c>
    </row>
    <row r="43" spans="1:7" s="33" customFormat="1" ht="33" customHeight="1">
      <c r="A43" s="43" t="s">
        <v>349</v>
      </c>
      <c r="B43" s="44">
        <v>1</v>
      </c>
      <c r="C43" s="44">
        <v>4</v>
      </c>
      <c r="D43" s="45" t="s">
        <v>337</v>
      </c>
      <c r="E43" s="45">
        <v>851</v>
      </c>
      <c r="F43" s="47">
        <v>5000</v>
      </c>
      <c r="G43" s="47">
        <v>5000</v>
      </c>
    </row>
    <row r="44" spans="1:7" ht="19.5" customHeight="1">
      <c r="A44" s="43" t="s">
        <v>350</v>
      </c>
      <c r="B44" s="44">
        <v>1</v>
      </c>
      <c r="C44" s="44">
        <v>4</v>
      </c>
      <c r="D44" s="45" t="s">
        <v>337</v>
      </c>
      <c r="E44" s="45">
        <v>852</v>
      </c>
      <c r="F44" s="47">
        <v>15000</v>
      </c>
      <c r="G44" s="47">
        <v>15000</v>
      </c>
    </row>
    <row r="45" spans="1:7" ht="19.5" customHeight="1">
      <c r="A45" s="43" t="s">
        <v>351</v>
      </c>
      <c r="B45" s="44">
        <v>1</v>
      </c>
      <c r="C45" s="44">
        <v>4</v>
      </c>
      <c r="D45" s="45" t="s">
        <v>337</v>
      </c>
      <c r="E45" s="45">
        <v>853</v>
      </c>
      <c r="F45" s="47">
        <v>11000</v>
      </c>
      <c r="G45" s="47">
        <v>11000</v>
      </c>
    </row>
    <row r="46" spans="1:7" ht="60.75" customHeight="1">
      <c r="A46" s="43" t="s">
        <v>352</v>
      </c>
      <c r="B46" s="44">
        <v>1</v>
      </c>
      <c r="C46" s="44">
        <v>4</v>
      </c>
      <c r="D46" s="45" t="s">
        <v>353</v>
      </c>
      <c r="E46" s="45"/>
      <c r="F46" s="46">
        <f>F47</f>
        <v>1000</v>
      </c>
      <c r="G46" s="46">
        <f>G47</f>
        <v>1000</v>
      </c>
    </row>
    <row r="47" spans="1:7" ht="33" customHeight="1">
      <c r="A47" s="43" t="s">
        <v>340</v>
      </c>
      <c r="B47" s="44">
        <v>1</v>
      </c>
      <c r="C47" s="44">
        <v>4</v>
      </c>
      <c r="D47" s="45" t="s">
        <v>353</v>
      </c>
      <c r="E47" s="45">
        <v>200</v>
      </c>
      <c r="F47" s="46">
        <f>F48</f>
        <v>1000</v>
      </c>
      <c r="G47" s="46">
        <f>G48</f>
        <v>1000</v>
      </c>
    </row>
    <row r="48" spans="1:7" ht="47.25" customHeight="1">
      <c r="A48" s="43" t="s">
        <v>341</v>
      </c>
      <c r="B48" s="44">
        <v>1</v>
      </c>
      <c r="C48" s="44">
        <v>4</v>
      </c>
      <c r="D48" s="45" t="s">
        <v>353</v>
      </c>
      <c r="E48" s="45">
        <v>240</v>
      </c>
      <c r="F48" s="46">
        <f>F49</f>
        <v>1000</v>
      </c>
      <c r="G48" s="46">
        <f>G49</f>
        <v>1000</v>
      </c>
    </row>
    <row r="49" spans="1:7" ht="19.5" customHeight="1">
      <c r="A49" s="43" t="s">
        <v>343</v>
      </c>
      <c r="B49" s="44">
        <v>1</v>
      </c>
      <c r="C49" s="44">
        <v>4</v>
      </c>
      <c r="D49" s="45" t="s">
        <v>353</v>
      </c>
      <c r="E49" s="45">
        <v>244</v>
      </c>
      <c r="F49" s="47">
        <v>1000</v>
      </c>
      <c r="G49" s="47">
        <v>1000</v>
      </c>
    </row>
    <row r="50" spans="1:7" ht="19.5" customHeight="1">
      <c r="A50" s="43" t="s">
        <v>359</v>
      </c>
      <c r="B50" s="44">
        <v>1</v>
      </c>
      <c r="C50" s="44">
        <v>11</v>
      </c>
      <c r="D50" s="45"/>
      <c r="E50" s="45"/>
      <c r="F50" s="49">
        <f>F51</f>
        <v>81100</v>
      </c>
      <c r="G50" s="49">
        <f>G51</f>
        <v>82370</v>
      </c>
    </row>
    <row r="51" spans="1:7" ht="60.75" customHeight="1">
      <c r="A51" s="43" t="s">
        <v>325</v>
      </c>
      <c r="B51" s="44">
        <v>1</v>
      </c>
      <c r="C51" s="44">
        <v>11</v>
      </c>
      <c r="D51" s="45" t="s">
        <v>326</v>
      </c>
      <c r="E51" s="45"/>
      <c r="F51" s="49">
        <f>F52</f>
        <v>81100</v>
      </c>
      <c r="G51" s="49">
        <f>G52</f>
        <v>82370</v>
      </c>
    </row>
    <row r="52" spans="1:7" ht="60.75" customHeight="1">
      <c r="A52" s="43" t="s">
        <v>327</v>
      </c>
      <c r="B52" s="44">
        <v>1</v>
      </c>
      <c r="C52" s="44">
        <v>11</v>
      </c>
      <c r="D52" s="45" t="s">
        <v>328</v>
      </c>
      <c r="E52" s="45"/>
      <c r="F52" s="49">
        <f>F53</f>
        <v>81100</v>
      </c>
      <c r="G52" s="49">
        <f>G53</f>
        <v>82370</v>
      </c>
    </row>
    <row r="53" spans="1:7" ht="33" customHeight="1">
      <c r="A53" s="43" t="s">
        <v>360</v>
      </c>
      <c r="B53" s="44">
        <v>1</v>
      </c>
      <c r="C53" s="44">
        <v>11</v>
      </c>
      <c r="D53" s="45" t="s">
        <v>361</v>
      </c>
      <c r="E53" s="45"/>
      <c r="F53" s="49">
        <f>F54</f>
        <v>81100</v>
      </c>
      <c r="G53" s="49">
        <f>G54</f>
        <v>82370</v>
      </c>
    </row>
    <row r="54" spans="1:7" ht="19.5" customHeight="1">
      <c r="A54" s="43" t="s">
        <v>345</v>
      </c>
      <c r="B54" s="44">
        <v>1</v>
      </c>
      <c r="C54" s="44">
        <v>11</v>
      </c>
      <c r="D54" s="45" t="s">
        <v>361</v>
      </c>
      <c r="E54" s="45">
        <v>800</v>
      </c>
      <c r="F54" s="49">
        <f>F55</f>
        <v>81100</v>
      </c>
      <c r="G54" s="49">
        <f>G55</f>
        <v>82370</v>
      </c>
    </row>
    <row r="55" spans="1:7" ht="19.5" customHeight="1">
      <c r="A55" s="43" t="s">
        <v>362</v>
      </c>
      <c r="B55" s="44">
        <v>1</v>
      </c>
      <c r="C55" s="44">
        <v>11</v>
      </c>
      <c r="D55" s="45" t="s">
        <v>361</v>
      </c>
      <c r="E55" s="45">
        <v>870</v>
      </c>
      <c r="F55" s="50">
        <v>81100</v>
      </c>
      <c r="G55" s="50">
        <v>82370</v>
      </c>
    </row>
    <row r="56" spans="1:7" ht="19.5" customHeight="1">
      <c r="A56" s="43" t="s">
        <v>363</v>
      </c>
      <c r="B56" s="44">
        <v>1</v>
      </c>
      <c r="C56" s="44">
        <v>13</v>
      </c>
      <c r="D56" s="45"/>
      <c r="E56" s="45"/>
      <c r="F56" s="46">
        <f>F82+F61+F57+F77+F65+F69+F73</f>
        <v>3134515.71</v>
      </c>
      <c r="G56" s="46">
        <f>G82+G61+G57+G77+G65+G69+G73</f>
        <v>3156746.01</v>
      </c>
    </row>
    <row r="57" spans="1:7" ht="60.75" customHeight="1">
      <c r="A57" s="43" t="s">
        <v>364</v>
      </c>
      <c r="B57" s="44">
        <v>1</v>
      </c>
      <c r="C57" s="44">
        <v>13</v>
      </c>
      <c r="D57" s="45" t="s">
        <v>365</v>
      </c>
      <c r="E57" s="45"/>
      <c r="F57" s="46">
        <f>F58</f>
        <v>1000</v>
      </c>
      <c r="G57" s="46">
        <f>G58</f>
        <v>0</v>
      </c>
    </row>
    <row r="58" spans="1:7" ht="33" customHeight="1">
      <c r="A58" s="43" t="s">
        <v>340</v>
      </c>
      <c r="B58" s="44">
        <v>1</v>
      </c>
      <c r="C58" s="44">
        <v>13</v>
      </c>
      <c r="D58" s="45" t="s">
        <v>365</v>
      </c>
      <c r="E58" s="45">
        <v>200</v>
      </c>
      <c r="F58" s="46">
        <f>F59</f>
        <v>1000</v>
      </c>
      <c r="G58" s="46">
        <f>G59</f>
        <v>0</v>
      </c>
    </row>
    <row r="59" spans="1:7" ht="47.25" customHeight="1">
      <c r="A59" s="43" t="s">
        <v>341</v>
      </c>
      <c r="B59" s="44">
        <v>1</v>
      </c>
      <c r="C59" s="44">
        <v>13</v>
      </c>
      <c r="D59" s="45" t="s">
        <v>365</v>
      </c>
      <c r="E59" s="45">
        <v>240</v>
      </c>
      <c r="F59" s="46">
        <f>F60</f>
        <v>1000</v>
      </c>
      <c r="G59" s="46">
        <f>G60</f>
        <v>0</v>
      </c>
    </row>
    <row r="60" spans="1:7" ht="19.5" customHeight="1">
      <c r="A60" s="43" t="s">
        <v>343</v>
      </c>
      <c r="B60" s="44">
        <v>1</v>
      </c>
      <c r="C60" s="44">
        <v>13</v>
      </c>
      <c r="D60" s="45" t="s">
        <v>365</v>
      </c>
      <c r="E60" s="45">
        <v>244</v>
      </c>
      <c r="F60" s="47">
        <v>1000</v>
      </c>
      <c r="G60" s="47"/>
    </row>
    <row r="61" spans="1:7" ht="47.25" customHeight="1">
      <c r="A61" s="43" t="s">
        <v>366</v>
      </c>
      <c r="B61" s="44">
        <v>1</v>
      </c>
      <c r="C61" s="44">
        <v>13</v>
      </c>
      <c r="D61" s="45" t="s">
        <v>367</v>
      </c>
      <c r="E61" s="45"/>
      <c r="F61" s="46">
        <f>F62</f>
        <v>2000</v>
      </c>
      <c r="G61" s="46">
        <f>G62</f>
        <v>0</v>
      </c>
    </row>
    <row r="62" spans="1:7" ht="33" customHeight="1">
      <c r="A62" s="43" t="s">
        <v>340</v>
      </c>
      <c r="B62" s="44">
        <v>1</v>
      </c>
      <c r="C62" s="44">
        <v>13</v>
      </c>
      <c r="D62" s="45" t="s">
        <v>367</v>
      </c>
      <c r="E62" s="45">
        <v>200</v>
      </c>
      <c r="F62" s="46">
        <f>F63</f>
        <v>2000</v>
      </c>
      <c r="G62" s="46">
        <f>G63</f>
        <v>0</v>
      </c>
    </row>
    <row r="63" spans="1:7" ht="47.25" customHeight="1">
      <c r="A63" s="43" t="s">
        <v>341</v>
      </c>
      <c r="B63" s="44">
        <v>1</v>
      </c>
      <c r="C63" s="44">
        <v>13</v>
      </c>
      <c r="D63" s="45" t="s">
        <v>367</v>
      </c>
      <c r="E63" s="45">
        <v>240</v>
      </c>
      <c r="F63" s="46">
        <f>F64</f>
        <v>2000</v>
      </c>
      <c r="G63" s="46">
        <f>G64</f>
        <v>0</v>
      </c>
    </row>
    <row r="64" spans="1:7" ht="19.5" customHeight="1">
      <c r="A64" s="43" t="s">
        <v>343</v>
      </c>
      <c r="B64" s="44">
        <v>1</v>
      </c>
      <c r="C64" s="44">
        <v>13</v>
      </c>
      <c r="D64" s="45" t="s">
        <v>367</v>
      </c>
      <c r="E64" s="45">
        <v>244</v>
      </c>
      <c r="F64" s="47">
        <v>2000</v>
      </c>
      <c r="G64" s="47"/>
    </row>
    <row r="65" spans="1:7" ht="75" customHeight="1">
      <c r="A65" s="43" t="s">
        <v>368</v>
      </c>
      <c r="B65" s="44">
        <v>1</v>
      </c>
      <c r="C65" s="44">
        <v>13</v>
      </c>
      <c r="D65" s="45" t="s">
        <v>369</v>
      </c>
      <c r="E65" s="45"/>
      <c r="F65" s="46">
        <f>F66</f>
        <v>1000</v>
      </c>
      <c r="G65" s="46">
        <f>G66</f>
        <v>0</v>
      </c>
    </row>
    <row r="66" spans="1:7" ht="33" customHeight="1">
      <c r="A66" s="43" t="s">
        <v>340</v>
      </c>
      <c r="B66" s="44">
        <v>1</v>
      </c>
      <c r="C66" s="44">
        <v>13</v>
      </c>
      <c r="D66" s="45" t="s">
        <v>369</v>
      </c>
      <c r="E66" s="45">
        <v>200</v>
      </c>
      <c r="F66" s="46">
        <f>F67</f>
        <v>1000</v>
      </c>
      <c r="G66" s="46">
        <f>G67</f>
        <v>0</v>
      </c>
    </row>
    <row r="67" spans="1:7" ht="47.25" customHeight="1">
      <c r="A67" s="43" t="s">
        <v>341</v>
      </c>
      <c r="B67" s="44">
        <v>1</v>
      </c>
      <c r="C67" s="44">
        <v>13</v>
      </c>
      <c r="D67" s="45" t="s">
        <v>369</v>
      </c>
      <c r="E67" s="45">
        <v>240</v>
      </c>
      <c r="F67" s="46">
        <f>F68</f>
        <v>1000</v>
      </c>
      <c r="G67" s="46">
        <f>G68</f>
        <v>0</v>
      </c>
    </row>
    <row r="68" spans="1:7" ht="19.5" customHeight="1">
      <c r="A68" s="43" t="s">
        <v>343</v>
      </c>
      <c r="B68" s="44">
        <v>1</v>
      </c>
      <c r="C68" s="44">
        <v>13</v>
      </c>
      <c r="D68" s="45" t="s">
        <v>369</v>
      </c>
      <c r="E68" s="45">
        <v>244</v>
      </c>
      <c r="F68" s="47">
        <v>1000</v>
      </c>
      <c r="G68" s="47"/>
    </row>
    <row r="69" spans="1:7" ht="47.25" customHeight="1">
      <c r="A69" s="43" t="s">
        <v>370</v>
      </c>
      <c r="B69" s="44">
        <v>1</v>
      </c>
      <c r="C69" s="44">
        <v>13</v>
      </c>
      <c r="D69" s="45" t="s">
        <v>371</v>
      </c>
      <c r="E69" s="45"/>
      <c r="F69" s="46">
        <f>F70</f>
        <v>1000</v>
      </c>
      <c r="G69" s="46">
        <f>G70</f>
        <v>0</v>
      </c>
    </row>
    <row r="70" spans="1:7" ht="33" customHeight="1">
      <c r="A70" s="43" t="s">
        <v>340</v>
      </c>
      <c r="B70" s="44">
        <v>1</v>
      </c>
      <c r="C70" s="44">
        <v>13</v>
      </c>
      <c r="D70" s="45" t="s">
        <v>371</v>
      </c>
      <c r="E70" s="45">
        <v>200</v>
      </c>
      <c r="F70" s="46">
        <f>F71</f>
        <v>1000</v>
      </c>
      <c r="G70" s="46">
        <f>G71</f>
        <v>0</v>
      </c>
    </row>
    <row r="71" spans="1:7" ht="47.25" customHeight="1">
      <c r="A71" s="43" t="s">
        <v>341</v>
      </c>
      <c r="B71" s="44">
        <v>1</v>
      </c>
      <c r="C71" s="44">
        <v>13</v>
      </c>
      <c r="D71" s="45" t="s">
        <v>371</v>
      </c>
      <c r="E71" s="45">
        <v>240</v>
      </c>
      <c r="F71" s="46">
        <f>F72</f>
        <v>1000</v>
      </c>
      <c r="G71" s="46">
        <f>G72</f>
        <v>0</v>
      </c>
    </row>
    <row r="72" spans="1:7" ht="19.5" customHeight="1">
      <c r="A72" s="43" t="s">
        <v>343</v>
      </c>
      <c r="B72" s="44">
        <v>1</v>
      </c>
      <c r="C72" s="44">
        <v>13</v>
      </c>
      <c r="D72" s="45" t="s">
        <v>371</v>
      </c>
      <c r="E72" s="45">
        <v>244</v>
      </c>
      <c r="F72" s="47">
        <v>1000</v>
      </c>
      <c r="G72" s="47"/>
    </row>
    <row r="73" spans="1:7" ht="75" customHeight="1">
      <c r="A73" s="43" t="s">
        <v>372</v>
      </c>
      <c r="B73" s="44">
        <v>1</v>
      </c>
      <c r="C73" s="44">
        <v>13</v>
      </c>
      <c r="D73" s="45" t="s">
        <v>373</v>
      </c>
      <c r="E73" s="45"/>
      <c r="F73" s="46">
        <f>F74</f>
        <v>1000</v>
      </c>
      <c r="G73" s="46">
        <f>G74</f>
        <v>0</v>
      </c>
    </row>
    <row r="74" spans="1:7" ht="33" customHeight="1">
      <c r="A74" s="43" t="s">
        <v>340</v>
      </c>
      <c r="B74" s="44">
        <v>1</v>
      </c>
      <c r="C74" s="44">
        <v>13</v>
      </c>
      <c r="D74" s="45" t="s">
        <v>373</v>
      </c>
      <c r="E74" s="45">
        <v>200</v>
      </c>
      <c r="F74" s="46">
        <f>F75</f>
        <v>1000</v>
      </c>
      <c r="G74" s="46">
        <f>G75</f>
        <v>0</v>
      </c>
    </row>
    <row r="75" spans="1:7" ht="47.25" customHeight="1">
      <c r="A75" s="43" t="s">
        <v>341</v>
      </c>
      <c r="B75" s="44">
        <v>1</v>
      </c>
      <c r="C75" s="44">
        <v>13</v>
      </c>
      <c r="D75" s="45" t="s">
        <v>373</v>
      </c>
      <c r="E75" s="45">
        <v>240</v>
      </c>
      <c r="F75" s="46">
        <f>F76</f>
        <v>1000</v>
      </c>
      <c r="G75" s="46">
        <f>G76</f>
        <v>0</v>
      </c>
    </row>
    <row r="76" spans="1:7" ht="19.5" customHeight="1">
      <c r="A76" s="43" t="s">
        <v>343</v>
      </c>
      <c r="B76" s="44">
        <v>1</v>
      </c>
      <c r="C76" s="44">
        <v>13</v>
      </c>
      <c r="D76" s="45" t="s">
        <v>373</v>
      </c>
      <c r="E76" s="45">
        <v>244</v>
      </c>
      <c r="F76" s="47">
        <v>1000</v>
      </c>
      <c r="G76" s="47"/>
    </row>
    <row r="77" spans="1:7" ht="75" customHeight="1">
      <c r="A77" s="43" t="s">
        <v>374</v>
      </c>
      <c r="B77" s="44">
        <v>1</v>
      </c>
      <c r="C77" s="44">
        <v>13</v>
      </c>
      <c r="D77" s="45" t="s">
        <v>375</v>
      </c>
      <c r="E77" s="45"/>
      <c r="F77" s="49">
        <f>F78</f>
        <v>1000</v>
      </c>
      <c r="G77" s="49">
        <f>G78</f>
        <v>0</v>
      </c>
    </row>
    <row r="78" spans="1:7" ht="47.25" customHeight="1">
      <c r="A78" s="43" t="s">
        <v>376</v>
      </c>
      <c r="B78" s="44">
        <v>1</v>
      </c>
      <c r="C78" s="44">
        <v>13</v>
      </c>
      <c r="D78" s="45" t="s">
        <v>377</v>
      </c>
      <c r="E78" s="45"/>
      <c r="F78" s="49">
        <f>F79</f>
        <v>1000</v>
      </c>
      <c r="G78" s="49">
        <f>G79</f>
        <v>0</v>
      </c>
    </row>
    <row r="79" spans="1:7" ht="47.25" customHeight="1">
      <c r="A79" s="43" t="s">
        <v>376</v>
      </c>
      <c r="B79" s="44">
        <v>1</v>
      </c>
      <c r="C79" s="44">
        <v>13</v>
      </c>
      <c r="D79" s="45" t="s">
        <v>378</v>
      </c>
      <c r="E79" s="45"/>
      <c r="F79" s="49">
        <f>F80</f>
        <v>1000</v>
      </c>
      <c r="G79" s="49">
        <f>G80</f>
        <v>0</v>
      </c>
    </row>
    <row r="80" spans="1:7" ht="47.25" customHeight="1">
      <c r="A80" s="43" t="s">
        <v>341</v>
      </c>
      <c r="B80" s="44">
        <v>1</v>
      </c>
      <c r="C80" s="44">
        <v>13</v>
      </c>
      <c r="D80" s="45" t="s">
        <v>378</v>
      </c>
      <c r="E80" s="45">
        <v>240</v>
      </c>
      <c r="F80" s="49">
        <f>F81</f>
        <v>1000</v>
      </c>
      <c r="G80" s="49">
        <f>G81</f>
        <v>0</v>
      </c>
    </row>
    <row r="81" spans="1:7" ht="19.5" customHeight="1">
      <c r="A81" s="43" t="s">
        <v>343</v>
      </c>
      <c r="B81" s="44">
        <v>1</v>
      </c>
      <c r="C81" s="44">
        <v>13</v>
      </c>
      <c r="D81" s="45" t="s">
        <v>378</v>
      </c>
      <c r="E81" s="45">
        <v>244</v>
      </c>
      <c r="F81" s="50">
        <v>1000</v>
      </c>
      <c r="G81" s="50"/>
    </row>
    <row r="82" spans="1:7" ht="60.75" customHeight="1">
      <c r="A82" s="43" t="s">
        <v>325</v>
      </c>
      <c r="B82" s="44">
        <v>1</v>
      </c>
      <c r="C82" s="44">
        <v>13</v>
      </c>
      <c r="D82" s="45" t="s">
        <v>326</v>
      </c>
      <c r="E82" s="45"/>
      <c r="F82" s="46">
        <f>F83</f>
        <v>3127515.71</v>
      </c>
      <c r="G82" s="46">
        <f>G83</f>
        <v>3156746.01</v>
      </c>
    </row>
    <row r="83" spans="1:7" ht="60.75" customHeight="1">
      <c r="A83" s="43" t="s">
        <v>327</v>
      </c>
      <c r="B83" s="44">
        <v>1</v>
      </c>
      <c r="C83" s="44">
        <v>13</v>
      </c>
      <c r="D83" s="45" t="s">
        <v>328</v>
      </c>
      <c r="E83" s="45"/>
      <c r="F83" s="46">
        <f>F84</f>
        <v>3127515.71</v>
      </c>
      <c r="G83" s="46">
        <f>G84</f>
        <v>3156746.01</v>
      </c>
    </row>
    <row r="84" spans="1:7" ht="33" customHeight="1">
      <c r="A84" s="43" t="s">
        <v>379</v>
      </c>
      <c r="B84" s="44">
        <v>1</v>
      </c>
      <c r="C84" s="44">
        <v>13</v>
      </c>
      <c r="D84" s="45" t="s">
        <v>380</v>
      </c>
      <c r="E84" s="45"/>
      <c r="F84" s="46">
        <f>F85+F89</f>
        <v>3127515.71</v>
      </c>
      <c r="G84" s="46">
        <f>G85+G89</f>
        <v>3156746.01</v>
      </c>
    </row>
    <row r="85" spans="1:7" ht="75" customHeight="1">
      <c r="A85" s="43" t="s">
        <v>331</v>
      </c>
      <c r="B85" s="44">
        <v>1</v>
      </c>
      <c r="C85" s="44">
        <v>13</v>
      </c>
      <c r="D85" s="45" t="s">
        <v>380</v>
      </c>
      <c r="E85" s="45">
        <v>100</v>
      </c>
      <c r="F85" s="46">
        <f>F86</f>
        <v>2656100</v>
      </c>
      <c r="G85" s="46">
        <f>G86</f>
        <v>2656100</v>
      </c>
    </row>
    <row r="86" spans="1:7" ht="33" customHeight="1">
      <c r="A86" s="43" t="s">
        <v>338</v>
      </c>
      <c r="B86" s="44">
        <v>1</v>
      </c>
      <c r="C86" s="44">
        <v>13</v>
      </c>
      <c r="D86" s="45" t="s">
        <v>380</v>
      </c>
      <c r="E86" s="45">
        <v>120</v>
      </c>
      <c r="F86" s="46">
        <f>F87+F88</f>
        <v>2656100</v>
      </c>
      <c r="G86" s="46">
        <f>G87+G88</f>
        <v>2656100</v>
      </c>
    </row>
    <row r="87" spans="1:7" ht="33" customHeight="1">
      <c r="A87" s="43" t="s">
        <v>333</v>
      </c>
      <c r="B87" s="44">
        <v>1</v>
      </c>
      <c r="C87" s="44">
        <v>13</v>
      </c>
      <c r="D87" s="45" t="s">
        <v>380</v>
      </c>
      <c r="E87" s="45">
        <v>121</v>
      </c>
      <c r="F87" s="47">
        <v>2040000</v>
      </c>
      <c r="G87" s="47">
        <v>2040000</v>
      </c>
    </row>
    <row r="88" spans="1:7" ht="60.75" customHeight="1">
      <c r="A88" s="43" t="s">
        <v>334</v>
      </c>
      <c r="B88" s="44">
        <v>1</v>
      </c>
      <c r="C88" s="44">
        <v>13</v>
      </c>
      <c r="D88" s="45" t="s">
        <v>380</v>
      </c>
      <c r="E88" s="45">
        <v>129</v>
      </c>
      <c r="F88" s="47">
        <v>616100</v>
      </c>
      <c r="G88" s="47">
        <v>616100</v>
      </c>
    </row>
    <row r="89" spans="1:7" ht="33" customHeight="1">
      <c r="A89" s="43" t="s">
        <v>340</v>
      </c>
      <c r="B89" s="44">
        <v>1</v>
      </c>
      <c r="C89" s="44">
        <v>13</v>
      </c>
      <c r="D89" s="45" t="s">
        <v>380</v>
      </c>
      <c r="E89" s="45">
        <v>200</v>
      </c>
      <c r="F89" s="46">
        <f>F90</f>
        <v>471415.71</v>
      </c>
      <c r="G89" s="46">
        <f>G90</f>
        <v>500646.01</v>
      </c>
    </row>
    <row r="90" spans="1:7" ht="47.25" customHeight="1">
      <c r="A90" s="43" t="s">
        <v>341</v>
      </c>
      <c r="B90" s="44">
        <v>1</v>
      </c>
      <c r="C90" s="44">
        <v>13</v>
      </c>
      <c r="D90" s="45" t="s">
        <v>380</v>
      </c>
      <c r="E90" s="45">
        <v>240</v>
      </c>
      <c r="F90" s="46">
        <f>F91</f>
        <v>471415.71</v>
      </c>
      <c r="G90" s="46">
        <f>G91</f>
        <v>500646.01</v>
      </c>
    </row>
    <row r="91" spans="1:7" ht="19.5" customHeight="1">
      <c r="A91" s="43" t="s">
        <v>343</v>
      </c>
      <c r="B91" s="44">
        <v>1</v>
      </c>
      <c r="C91" s="44">
        <v>13</v>
      </c>
      <c r="D91" s="45" t="s">
        <v>380</v>
      </c>
      <c r="E91" s="45">
        <v>244</v>
      </c>
      <c r="F91" s="47">
        <v>471415.71</v>
      </c>
      <c r="G91" s="47">
        <v>500646.01</v>
      </c>
    </row>
    <row r="92" spans="1:7" ht="19.5" customHeight="1">
      <c r="A92" s="43" t="s">
        <v>381</v>
      </c>
      <c r="B92" s="44">
        <v>2</v>
      </c>
      <c r="C92" s="44"/>
      <c r="D92" s="45"/>
      <c r="E92" s="45"/>
      <c r="F92" s="46">
        <f aca="true" t="shared" si="0" ref="F92:F97">F93</f>
        <v>140900</v>
      </c>
      <c r="G92" s="46">
        <f aca="true" t="shared" si="1" ref="G92:G97">G93</f>
        <v>141900</v>
      </c>
    </row>
    <row r="93" spans="1:7" ht="19.5" customHeight="1">
      <c r="A93" s="43" t="s">
        <v>382</v>
      </c>
      <c r="B93" s="44">
        <v>2</v>
      </c>
      <c r="C93" s="44">
        <v>3</v>
      </c>
      <c r="D93" s="45"/>
      <c r="E93" s="45"/>
      <c r="F93" s="46">
        <f t="shared" si="0"/>
        <v>140900</v>
      </c>
      <c r="G93" s="46">
        <f t="shared" si="1"/>
        <v>141900</v>
      </c>
    </row>
    <row r="94" spans="1:7" ht="60.75" customHeight="1">
      <c r="A94" s="43" t="s">
        <v>325</v>
      </c>
      <c r="B94" s="44">
        <v>2</v>
      </c>
      <c r="C94" s="44">
        <v>3</v>
      </c>
      <c r="D94" s="45" t="s">
        <v>326</v>
      </c>
      <c r="E94" s="45"/>
      <c r="F94" s="46">
        <f t="shared" si="0"/>
        <v>140900</v>
      </c>
      <c r="G94" s="46">
        <f t="shared" si="1"/>
        <v>141900</v>
      </c>
    </row>
    <row r="95" spans="1:7" ht="60.75" customHeight="1">
      <c r="A95" s="43" t="s">
        <v>327</v>
      </c>
      <c r="B95" s="44">
        <v>2</v>
      </c>
      <c r="C95" s="44">
        <v>3</v>
      </c>
      <c r="D95" s="45" t="s">
        <v>328</v>
      </c>
      <c r="E95" s="45"/>
      <c r="F95" s="46">
        <f t="shared" si="0"/>
        <v>140900</v>
      </c>
      <c r="G95" s="46">
        <f t="shared" si="1"/>
        <v>141900</v>
      </c>
    </row>
    <row r="96" spans="1:7" ht="47.25" customHeight="1">
      <c r="A96" s="43" t="s">
        <v>383</v>
      </c>
      <c r="B96" s="44">
        <v>2</v>
      </c>
      <c r="C96" s="44">
        <v>3</v>
      </c>
      <c r="D96" s="45" t="s">
        <v>384</v>
      </c>
      <c r="E96" s="45"/>
      <c r="F96" s="46">
        <f t="shared" si="0"/>
        <v>140900</v>
      </c>
      <c r="G96" s="46">
        <f t="shared" si="1"/>
        <v>141900</v>
      </c>
    </row>
    <row r="97" spans="1:7" ht="75" customHeight="1">
      <c r="A97" s="43" t="s">
        <v>331</v>
      </c>
      <c r="B97" s="44">
        <v>2</v>
      </c>
      <c r="C97" s="44">
        <v>3</v>
      </c>
      <c r="D97" s="45" t="s">
        <v>384</v>
      </c>
      <c r="E97" s="45">
        <v>100</v>
      </c>
      <c r="F97" s="46">
        <f t="shared" si="0"/>
        <v>140900</v>
      </c>
      <c r="G97" s="46">
        <f t="shared" si="1"/>
        <v>141900</v>
      </c>
    </row>
    <row r="98" spans="1:7" ht="33" customHeight="1">
      <c r="A98" s="43" t="s">
        <v>338</v>
      </c>
      <c r="B98" s="44">
        <v>2</v>
      </c>
      <c r="C98" s="44">
        <v>3</v>
      </c>
      <c r="D98" s="45" t="s">
        <v>384</v>
      </c>
      <c r="E98" s="45">
        <v>120</v>
      </c>
      <c r="F98" s="46">
        <f>F99+F100</f>
        <v>140900</v>
      </c>
      <c r="G98" s="46">
        <f>G99+G100</f>
        <v>141900</v>
      </c>
    </row>
    <row r="99" spans="1:7" ht="33" customHeight="1">
      <c r="A99" s="43" t="s">
        <v>333</v>
      </c>
      <c r="B99" s="44">
        <v>2</v>
      </c>
      <c r="C99" s="44">
        <v>3</v>
      </c>
      <c r="D99" s="45" t="s">
        <v>384</v>
      </c>
      <c r="E99" s="45">
        <v>121</v>
      </c>
      <c r="F99" s="47">
        <v>108200</v>
      </c>
      <c r="G99" s="47">
        <v>109000</v>
      </c>
    </row>
    <row r="100" spans="1:7" ht="60.75" customHeight="1">
      <c r="A100" s="43" t="s">
        <v>334</v>
      </c>
      <c r="B100" s="44">
        <v>2</v>
      </c>
      <c r="C100" s="44">
        <v>3</v>
      </c>
      <c r="D100" s="45" t="s">
        <v>384</v>
      </c>
      <c r="E100" s="45">
        <v>129</v>
      </c>
      <c r="F100" s="47">
        <v>32700</v>
      </c>
      <c r="G100" s="47">
        <v>32900</v>
      </c>
    </row>
    <row r="101" spans="1:7" ht="33" customHeight="1">
      <c r="A101" s="51" t="s">
        <v>385</v>
      </c>
      <c r="B101" s="44">
        <v>3</v>
      </c>
      <c r="C101" s="44"/>
      <c r="D101" s="45"/>
      <c r="E101" s="45"/>
      <c r="F101" s="46">
        <f>F102</f>
        <v>306929.29000000004</v>
      </c>
      <c r="G101" s="46">
        <f>G102</f>
        <v>271898.99</v>
      </c>
    </row>
    <row r="102" spans="1:7" ht="47.25" customHeight="1">
      <c r="A102" s="43" t="s">
        <v>386</v>
      </c>
      <c r="B102" s="44">
        <v>3</v>
      </c>
      <c r="C102" s="44">
        <v>10</v>
      </c>
      <c r="D102" s="45"/>
      <c r="E102" s="45"/>
      <c r="F102" s="46">
        <f>F103+F122</f>
        <v>306929.29000000004</v>
      </c>
      <c r="G102" s="46">
        <f>G103+G122</f>
        <v>271898.99</v>
      </c>
    </row>
    <row r="103" spans="1:7" ht="75" customHeight="1">
      <c r="A103" s="43" t="s">
        <v>387</v>
      </c>
      <c r="B103" s="44">
        <v>3</v>
      </c>
      <c r="C103" s="44">
        <v>10</v>
      </c>
      <c r="D103" s="45" t="s">
        <v>388</v>
      </c>
      <c r="E103" s="45"/>
      <c r="F103" s="46">
        <f>F104+F108+F115</f>
        <v>224929.29000000004</v>
      </c>
      <c r="G103" s="46">
        <f>G104+G108+G115</f>
        <v>189898.99</v>
      </c>
    </row>
    <row r="104" spans="1:7" ht="103.5" customHeight="1">
      <c r="A104" s="43" t="s">
        <v>389</v>
      </c>
      <c r="B104" s="44">
        <v>3</v>
      </c>
      <c r="C104" s="44">
        <v>10</v>
      </c>
      <c r="D104" s="45" t="s">
        <v>390</v>
      </c>
      <c r="E104" s="45"/>
      <c r="F104" s="46">
        <f>F106</f>
        <v>35030.3</v>
      </c>
      <c r="G104" s="46">
        <f>G106</f>
        <v>0</v>
      </c>
    </row>
    <row r="105" spans="1:7" ht="33" customHeight="1">
      <c r="A105" s="43" t="s">
        <v>340</v>
      </c>
      <c r="B105" s="44">
        <v>3</v>
      </c>
      <c r="C105" s="44">
        <v>10</v>
      </c>
      <c r="D105" s="45" t="s">
        <v>391</v>
      </c>
      <c r="E105" s="45">
        <v>200</v>
      </c>
      <c r="F105" s="46">
        <f>F106</f>
        <v>35030.3</v>
      </c>
      <c r="G105" s="46">
        <f>G106</f>
        <v>0</v>
      </c>
    </row>
    <row r="106" spans="1:7" ht="47.25" customHeight="1">
      <c r="A106" s="43" t="s">
        <v>341</v>
      </c>
      <c r="B106" s="44">
        <v>3</v>
      </c>
      <c r="C106" s="44">
        <v>10</v>
      </c>
      <c r="D106" s="45" t="s">
        <v>391</v>
      </c>
      <c r="E106" s="45">
        <v>240</v>
      </c>
      <c r="F106" s="46">
        <f>F107</f>
        <v>35030.3</v>
      </c>
      <c r="G106" s="46">
        <f>G107</f>
        <v>0</v>
      </c>
    </row>
    <row r="107" spans="1:7" ht="19.5" customHeight="1">
      <c r="A107" s="43" t="s">
        <v>343</v>
      </c>
      <c r="B107" s="44">
        <v>3</v>
      </c>
      <c r="C107" s="44">
        <v>10</v>
      </c>
      <c r="D107" s="45" t="s">
        <v>391</v>
      </c>
      <c r="E107" s="45">
        <v>244</v>
      </c>
      <c r="F107" s="47">
        <v>35030.3</v>
      </c>
      <c r="G107" s="47"/>
    </row>
    <row r="108" spans="1:7" ht="89.25" customHeight="1">
      <c r="A108" s="43" t="s">
        <v>392</v>
      </c>
      <c r="B108" s="44">
        <v>3</v>
      </c>
      <c r="C108" s="44">
        <v>10</v>
      </c>
      <c r="D108" s="45" t="s">
        <v>393</v>
      </c>
      <c r="E108" s="45"/>
      <c r="F108" s="52">
        <f>F109</f>
        <v>148484.85</v>
      </c>
      <c r="G108" s="52">
        <f>G109</f>
        <v>148484.85</v>
      </c>
    </row>
    <row r="109" spans="1:7" ht="89.25" customHeight="1">
      <c r="A109" s="43" t="s">
        <v>394</v>
      </c>
      <c r="B109" s="44">
        <v>3</v>
      </c>
      <c r="C109" s="44">
        <v>10</v>
      </c>
      <c r="D109" s="45" t="s">
        <v>395</v>
      </c>
      <c r="E109" s="45"/>
      <c r="F109" s="52">
        <f>F111</f>
        <v>148484.85</v>
      </c>
      <c r="G109" s="52">
        <f>G111</f>
        <v>148484.85</v>
      </c>
    </row>
    <row r="110" spans="1:7" ht="33" customHeight="1">
      <c r="A110" s="43" t="s">
        <v>340</v>
      </c>
      <c r="B110" s="44">
        <v>3</v>
      </c>
      <c r="C110" s="44">
        <v>10</v>
      </c>
      <c r="D110" s="45" t="s">
        <v>395</v>
      </c>
      <c r="E110" s="45">
        <v>200</v>
      </c>
      <c r="F110" s="52">
        <f>F111</f>
        <v>148484.85</v>
      </c>
      <c r="G110" s="52">
        <f>G111</f>
        <v>148484.85</v>
      </c>
    </row>
    <row r="111" spans="1:7" ht="47.25" customHeight="1">
      <c r="A111" s="43" t="s">
        <v>341</v>
      </c>
      <c r="B111" s="44">
        <v>3</v>
      </c>
      <c r="C111" s="44">
        <v>10</v>
      </c>
      <c r="D111" s="45" t="s">
        <v>395</v>
      </c>
      <c r="E111" s="45">
        <v>240</v>
      </c>
      <c r="F111" s="52">
        <f>F112</f>
        <v>148484.85</v>
      </c>
      <c r="G111" s="52">
        <f>G112</f>
        <v>148484.85</v>
      </c>
    </row>
    <row r="112" spans="1:7" ht="15.75">
      <c r="A112" s="43" t="s">
        <v>343</v>
      </c>
      <c r="B112" s="44">
        <v>3</v>
      </c>
      <c r="C112" s="44">
        <v>10</v>
      </c>
      <c r="D112" s="45" t="s">
        <v>395</v>
      </c>
      <c r="E112" s="45">
        <v>244</v>
      </c>
      <c r="F112" s="52">
        <f>F113+F114</f>
        <v>148484.85</v>
      </c>
      <c r="G112" s="52">
        <f>G113+G114</f>
        <v>148484.85</v>
      </c>
    </row>
    <row r="113" spans="1:7" ht="31.5">
      <c r="A113" s="43" t="s">
        <v>396</v>
      </c>
      <c r="B113" s="44">
        <v>3</v>
      </c>
      <c r="C113" s="44">
        <v>10</v>
      </c>
      <c r="D113" s="45" t="s">
        <v>395</v>
      </c>
      <c r="E113" s="45">
        <v>244</v>
      </c>
      <c r="F113" s="53">
        <v>147000</v>
      </c>
      <c r="G113" s="53">
        <v>147000</v>
      </c>
    </row>
    <row r="114" spans="1:7" ht="31.5">
      <c r="A114" s="43" t="s">
        <v>397</v>
      </c>
      <c r="B114" s="44">
        <v>3</v>
      </c>
      <c r="C114" s="44">
        <v>10</v>
      </c>
      <c r="D114" s="45" t="s">
        <v>395</v>
      </c>
      <c r="E114" s="45">
        <v>244</v>
      </c>
      <c r="F114" s="53">
        <v>1484.85</v>
      </c>
      <c r="G114" s="53">
        <v>1484.85</v>
      </c>
    </row>
    <row r="115" spans="1:7" ht="89.25" customHeight="1">
      <c r="A115" s="43" t="s">
        <v>398</v>
      </c>
      <c r="B115" s="44">
        <v>3</v>
      </c>
      <c r="C115" s="44">
        <v>10</v>
      </c>
      <c r="D115" s="45" t="s">
        <v>399</v>
      </c>
      <c r="E115" s="45"/>
      <c r="F115" s="46">
        <f>F116</f>
        <v>41414.14</v>
      </c>
      <c r="G115" s="46">
        <f>G116</f>
        <v>41414.14</v>
      </c>
    </row>
    <row r="116" spans="1:7" ht="89.25" customHeight="1">
      <c r="A116" s="43" t="s">
        <v>400</v>
      </c>
      <c r="B116" s="44">
        <v>3</v>
      </c>
      <c r="C116" s="44">
        <v>10</v>
      </c>
      <c r="D116" s="45" t="s">
        <v>401</v>
      </c>
      <c r="E116" s="45"/>
      <c r="F116" s="46">
        <f>F118</f>
        <v>41414.14</v>
      </c>
      <c r="G116" s="46">
        <f>G118</f>
        <v>41414.14</v>
      </c>
    </row>
    <row r="117" spans="1:7" ht="33" customHeight="1">
      <c r="A117" s="43" t="s">
        <v>340</v>
      </c>
      <c r="B117" s="44">
        <v>3</v>
      </c>
      <c r="C117" s="44">
        <v>10</v>
      </c>
      <c r="D117" s="45" t="s">
        <v>401</v>
      </c>
      <c r="E117" s="45">
        <v>200</v>
      </c>
      <c r="F117" s="46">
        <f>F118</f>
        <v>41414.14</v>
      </c>
      <c r="G117" s="46">
        <f>G118</f>
        <v>41414.14</v>
      </c>
    </row>
    <row r="118" spans="1:7" ht="47.25" customHeight="1">
      <c r="A118" s="43" t="s">
        <v>341</v>
      </c>
      <c r="B118" s="44">
        <v>3</v>
      </c>
      <c r="C118" s="44">
        <v>10</v>
      </c>
      <c r="D118" s="45" t="s">
        <v>401</v>
      </c>
      <c r="E118" s="45">
        <v>240</v>
      </c>
      <c r="F118" s="46">
        <f>F119</f>
        <v>41414.14</v>
      </c>
      <c r="G118" s="46">
        <f>G119</f>
        <v>41414.14</v>
      </c>
    </row>
    <row r="119" spans="1:7" ht="19.5" customHeight="1">
      <c r="A119" s="43" t="s">
        <v>402</v>
      </c>
      <c r="B119" s="44">
        <v>3</v>
      </c>
      <c r="C119" s="44">
        <v>10</v>
      </c>
      <c r="D119" s="45" t="s">
        <v>401</v>
      </c>
      <c r="E119" s="45">
        <v>244</v>
      </c>
      <c r="F119" s="46">
        <f>F120+F121</f>
        <v>41414.14</v>
      </c>
      <c r="G119" s="46">
        <f>G120+G121</f>
        <v>41414.14</v>
      </c>
    </row>
    <row r="120" spans="1:7" ht="31.5">
      <c r="A120" s="43" t="s">
        <v>396</v>
      </c>
      <c r="B120" s="44">
        <v>3</v>
      </c>
      <c r="C120" s="44">
        <v>10</v>
      </c>
      <c r="D120" s="45" t="s">
        <v>401</v>
      </c>
      <c r="E120" s="45">
        <v>244</v>
      </c>
      <c r="F120" s="47">
        <v>41000</v>
      </c>
      <c r="G120" s="47">
        <v>41000</v>
      </c>
    </row>
    <row r="121" spans="1:7" ht="31.5">
      <c r="A121" s="43" t="s">
        <v>397</v>
      </c>
      <c r="B121" s="44">
        <v>3</v>
      </c>
      <c r="C121" s="44">
        <v>10</v>
      </c>
      <c r="D121" s="45" t="s">
        <v>401</v>
      </c>
      <c r="E121" s="45">
        <v>244</v>
      </c>
      <c r="F121" s="47">
        <v>414.14</v>
      </c>
      <c r="G121" s="47">
        <v>414.14</v>
      </c>
    </row>
    <row r="122" spans="1:7" ht="60.75" customHeight="1">
      <c r="A122" s="43" t="s">
        <v>325</v>
      </c>
      <c r="B122" s="44">
        <v>3</v>
      </c>
      <c r="C122" s="44">
        <v>10</v>
      </c>
      <c r="D122" s="45" t="s">
        <v>326</v>
      </c>
      <c r="E122" s="45"/>
      <c r="F122" s="46">
        <f>F123</f>
        <v>82000</v>
      </c>
      <c r="G122" s="46">
        <f>G123</f>
        <v>82000</v>
      </c>
    </row>
    <row r="123" spans="1:7" ht="60.75" customHeight="1">
      <c r="A123" s="43" t="s">
        <v>327</v>
      </c>
      <c r="B123" s="44">
        <v>3</v>
      </c>
      <c r="C123" s="44">
        <v>10</v>
      </c>
      <c r="D123" s="45" t="s">
        <v>328</v>
      </c>
      <c r="E123" s="45"/>
      <c r="F123" s="46">
        <f>F124</f>
        <v>82000</v>
      </c>
      <c r="G123" s="46">
        <f>G124</f>
        <v>82000</v>
      </c>
    </row>
    <row r="124" spans="1:7" ht="47.25" customHeight="1">
      <c r="A124" s="43" t="s">
        <v>403</v>
      </c>
      <c r="B124" s="44">
        <v>3</v>
      </c>
      <c r="C124" s="44">
        <v>10</v>
      </c>
      <c r="D124" s="45" t="s">
        <v>404</v>
      </c>
      <c r="E124" s="45"/>
      <c r="F124" s="46">
        <f>F126</f>
        <v>82000</v>
      </c>
      <c r="G124" s="46">
        <f>G126</f>
        <v>82000</v>
      </c>
    </row>
    <row r="125" spans="1:7" ht="33" customHeight="1">
      <c r="A125" s="43" t="s">
        <v>340</v>
      </c>
      <c r="B125" s="44">
        <v>3</v>
      </c>
      <c r="C125" s="44">
        <v>10</v>
      </c>
      <c r="D125" s="45" t="s">
        <v>404</v>
      </c>
      <c r="E125" s="45">
        <v>200</v>
      </c>
      <c r="F125" s="46">
        <f>F126</f>
        <v>82000</v>
      </c>
      <c r="G125" s="46">
        <f>G126</f>
        <v>82000</v>
      </c>
    </row>
    <row r="126" spans="1:7" ht="47.25" customHeight="1">
      <c r="A126" s="43" t="s">
        <v>341</v>
      </c>
      <c r="B126" s="44">
        <v>3</v>
      </c>
      <c r="C126" s="44">
        <v>10</v>
      </c>
      <c r="D126" s="45" t="s">
        <v>404</v>
      </c>
      <c r="E126" s="45">
        <v>240</v>
      </c>
      <c r="F126" s="46">
        <f>F127</f>
        <v>82000</v>
      </c>
      <c r="G126" s="46">
        <f>G127</f>
        <v>82000</v>
      </c>
    </row>
    <row r="127" spans="1:7" ht="19.5" customHeight="1">
      <c r="A127" s="43" t="s">
        <v>343</v>
      </c>
      <c r="B127" s="44">
        <v>3</v>
      </c>
      <c r="C127" s="44">
        <v>10</v>
      </c>
      <c r="D127" s="45" t="s">
        <v>404</v>
      </c>
      <c r="E127" s="45">
        <v>244</v>
      </c>
      <c r="F127" s="47">
        <v>82000</v>
      </c>
      <c r="G127" s="47">
        <v>82000</v>
      </c>
    </row>
    <row r="128" spans="1:7" ht="19.5" customHeight="1">
      <c r="A128" s="51" t="s">
        <v>405</v>
      </c>
      <c r="B128" s="44">
        <v>4</v>
      </c>
      <c r="C128" s="44"/>
      <c r="D128" s="45"/>
      <c r="E128" s="45"/>
      <c r="F128" s="46">
        <f>F129</f>
        <v>361900</v>
      </c>
      <c r="G128" s="46">
        <f>G129</f>
        <v>378200</v>
      </c>
    </row>
    <row r="129" spans="1:7" ht="19.5" customHeight="1">
      <c r="A129" s="43" t="s">
        <v>406</v>
      </c>
      <c r="B129" s="44">
        <v>4</v>
      </c>
      <c r="C129" s="44">
        <v>9</v>
      </c>
      <c r="D129" s="45"/>
      <c r="E129" s="45"/>
      <c r="F129" s="46">
        <f>F130</f>
        <v>361900</v>
      </c>
      <c r="G129" s="46">
        <f>G130</f>
        <v>378200</v>
      </c>
    </row>
    <row r="130" spans="1:7" ht="60.75" customHeight="1">
      <c r="A130" s="43" t="s">
        <v>325</v>
      </c>
      <c r="B130" s="44">
        <v>4</v>
      </c>
      <c r="C130" s="44">
        <v>9</v>
      </c>
      <c r="D130" s="45" t="s">
        <v>326</v>
      </c>
      <c r="E130" s="45"/>
      <c r="F130" s="46">
        <f>F131</f>
        <v>361900</v>
      </c>
      <c r="G130" s="46">
        <f>G131</f>
        <v>378200</v>
      </c>
    </row>
    <row r="131" spans="1:7" ht="60.75" customHeight="1">
      <c r="A131" s="43" t="s">
        <v>407</v>
      </c>
      <c r="B131" s="44">
        <v>4</v>
      </c>
      <c r="C131" s="44">
        <v>9</v>
      </c>
      <c r="D131" s="45" t="s">
        <v>328</v>
      </c>
      <c r="E131" s="45"/>
      <c r="F131" s="46">
        <f>F132</f>
        <v>361900</v>
      </c>
      <c r="G131" s="46">
        <f>G132</f>
        <v>378200</v>
      </c>
    </row>
    <row r="132" spans="1:7" ht="47.25" customHeight="1">
      <c r="A132" s="43" t="s">
        <v>408</v>
      </c>
      <c r="B132" s="44">
        <v>4</v>
      </c>
      <c r="C132" s="44">
        <v>9</v>
      </c>
      <c r="D132" s="45" t="s">
        <v>409</v>
      </c>
      <c r="E132" s="45"/>
      <c r="F132" s="46">
        <f>F134</f>
        <v>361900</v>
      </c>
      <c r="G132" s="46">
        <f>G134</f>
        <v>378200</v>
      </c>
    </row>
    <row r="133" spans="1:7" ht="33" customHeight="1">
      <c r="A133" s="43" t="s">
        <v>340</v>
      </c>
      <c r="B133" s="44">
        <v>4</v>
      </c>
      <c r="C133" s="44">
        <v>9</v>
      </c>
      <c r="D133" s="45" t="s">
        <v>409</v>
      </c>
      <c r="E133" s="45">
        <v>200</v>
      </c>
      <c r="F133" s="46">
        <f>F134</f>
        <v>361900</v>
      </c>
      <c r="G133" s="46">
        <f>G134</f>
        <v>378200</v>
      </c>
    </row>
    <row r="134" spans="1:7" ht="47.25" customHeight="1">
      <c r="A134" s="43" t="s">
        <v>341</v>
      </c>
      <c r="B134" s="44">
        <v>4</v>
      </c>
      <c r="C134" s="44">
        <v>9</v>
      </c>
      <c r="D134" s="45" t="s">
        <v>409</v>
      </c>
      <c r="E134" s="45">
        <v>240</v>
      </c>
      <c r="F134" s="46">
        <f>F135</f>
        <v>361900</v>
      </c>
      <c r="G134" s="46">
        <f>G135</f>
        <v>378200</v>
      </c>
    </row>
    <row r="135" spans="1:7" ht="19.5" customHeight="1">
      <c r="A135" s="43" t="s">
        <v>343</v>
      </c>
      <c r="B135" s="44">
        <v>4</v>
      </c>
      <c r="C135" s="44">
        <v>9</v>
      </c>
      <c r="D135" s="45" t="s">
        <v>409</v>
      </c>
      <c r="E135" s="45">
        <v>244</v>
      </c>
      <c r="F135" s="47">
        <v>361900</v>
      </c>
      <c r="G135" s="47">
        <v>378200</v>
      </c>
    </row>
    <row r="136" spans="1:7" ht="19.5" customHeight="1">
      <c r="A136" s="43" t="s">
        <v>413</v>
      </c>
      <c r="B136" s="44">
        <v>5</v>
      </c>
      <c r="C136" s="44"/>
      <c r="D136" s="45"/>
      <c r="E136" s="45"/>
      <c r="F136" s="46">
        <f>F137</f>
        <v>598300</v>
      </c>
      <c r="G136" s="46">
        <f>G137</f>
        <v>922300</v>
      </c>
    </row>
    <row r="137" spans="1:7" ht="19.5" customHeight="1">
      <c r="A137" s="43" t="s">
        <v>414</v>
      </c>
      <c r="B137" s="44">
        <v>5</v>
      </c>
      <c r="C137" s="44">
        <v>3</v>
      </c>
      <c r="D137" s="45"/>
      <c r="E137" s="45"/>
      <c r="F137" s="46">
        <f>F138+F143</f>
        <v>598300</v>
      </c>
      <c r="G137" s="46">
        <f>G138+G143</f>
        <v>922300</v>
      </c>
    </row>
    <row r="138" spans="1:7" ht="60.75" customHeight="1">
      <c r="A138" s="43" t="s">
        <v>415</v>
      </c>
      <c r="B138" s="44">
        <v>5</v>
      </c>
      <c r="C138" s="44">
        <v>3</v>
      </c>
      <c r="D138" s="45" t="s">
        <v>416</v>
      </c>
      <c r="E138" s="45"/>
      <c r="F138" s="46">
        <f>F139</f>
        <v>2000</v>
      </c>
      <c r="G138" s="46">
        <f>G139</f>
        <v>0</v>
      </c>
    </row>
    <row r="139" spans="1:7" ht="75" customHeight="1">
      <c r="A139" s="43" t="s">
        <v>417</v>
      </c>
      <c r="B139" s="44">
        <v>5</v>
      </c>
      <c r="C139" s="44">
        <v>3</v>
      </c>
      <c r="D139" s="45" t="s">
        <v>418</v>
      </c>
      <c r="E139" s="45"/>
      <c r="F139" s="46">
        <f>F140</f>
        <v>2000</v>
      </c>
      <c r="G139" s="46">
        <f>G140</f>
        <v>0</v>
      </c>
    </row>
    <row r="140" spans="1:7" ht="33" customHeight="1">
      <c r="A140" s="43" t="s">
        <v>340</v>
      </c>
      <c r="B140" s="44">
        <v>5</v>
      </c>
      <c r="C140" s="44">
        <v>3</v>
      </c>
      <c r="D140" s="45" t="s">
        <v>418</v>
      </c>
      <c r="E140" s="45">
        <v>200</v>
      </c>
      <c r="F140" s="46">
        <f>F141</f>
        <v>2000</v>
      </c>
      <c r="G140" s="46">
        <f>G141</f>
        <v>0</v>
      </c>
    </row>
    <row r="141" spans="1:7" ht="47.25" customHeight="1">
      <c r="A141" s="43" t="s">
        <v>341</v>
      </c>
      <c r="B141" s="44">
        <v>5</v>
      </c>
      <c r="C141" s="44">
        <v>3</v>
      </c>
      <c r="D141" s="45" t="s">
        <v>418</v>
      </c>
      <c r="E141" s="45">
        <v>240</v>
      </c>
      <c r="F141" s="46">
        <f>F142</f>
        <v>2000</v>
      </c>
      <c r="G141" s="46">
        <f>G142</f>
        <v>0</v>
      </c>
    </row>
    <row r="142" spans="1:7" ht="19.5" customHeight="1">
      <c r="A142" s="43" t="s">
        <v>343</v>
      </c>
      <c r="B142" s="44">
        <v>5</v>
      </c>
      <c r="C142" s="44">
        <v>3</v>
      </c>
      <c r="D142" s="45" t="s">
        <v>418</v>
      </c>
      <c r="E142" s="45">
        <v>244</v>
      </c>
      <c r="F142" s="47">
        <v>2000</v>
      </c>
      <c r="G142" s="47"/>
    </row>
    <row r="143" spans="1:7" ht="60.75" customHeight="1">
      <c r="A143" s="43" t="s">
        <v>325</v>
      </c>
      <c r="B143" s="44">
        <v>5</v>
      </c>
      <c r="C143" s="44">
        <v>3</v>
      </c>
      <c r="D143" s="45" t="s">
        <v>326</v>
      </c>
      <c r="E143" s="45"/>
      <c r="F143" s="46">
        <f>F144</f>
        <v>596300</v>
      </c>
      <c r="G143" s="46">
        <f>G144</f>
        <v>922300</v>
      </c>
    </row>
    <row r="144" spans="1:7" ht="33" customHeight="1">
      <c r="A144" s="43" t="s">
        <v>428</v>
      </c>
      <c r="B144" s="44">
        <v>5</v>
      </c>
      <c r="C144" s="44">
        <v>3</v>
      </c>
      <c r="D144" s="45" t="s">
        <v>429</v>
      </c>
      <c r="E144" s="45"/>
      <c r="F144" s="46">
        <f>F145+F150+F154</f>
        <v>596300</v>
      </c>
      <c r="G144" s="46">
        <f>G145+G150+G154</f>
        <v>922300</v>
      </c>
    </row>
    <row r="145" spans="1:7" ht="19.5" customHeight="1">
      <c r="A145" s="43" t="s">
        <v>430</v>
      </c>
      <c r="B145" s="44">
        <v>5</v>
      </c>
      <c r="C145" s="44">
        <v>3</v>
      </c>
      <c r="D145" s="45" t="s">
        <v>431</v>
      </c>
      <c r="E145" s="45"/>
      <c r="F145" s="46">
        <f>F147</f>
        <v>322300</v>
      </c>
      <c r="G145" s="46">
        <f>G147</f>
        <v>324300</v>
      </c>
    </row>
    <row r="146" spans="1:7" ht="33" customHeight="1">
      <c r="A146" s="43" t="s">
        <v>340</v>
      </c>
      <c r="B146" s="44">
        <v>5</v>
      </c>
      <c r="C146" s="44">
        <v>3</v>
      </c>
      <c r="D146" s="45" t="s">
        <v>431</v>
      </c>
      <c r="E146" s="45">
        <v>200</v>
      </c>
      <c r="F146" s="46">
        <f>F147</f>
        <v>322300</v>
      </c>
      <c r="G146" s="46">
        <f>G147</f>
        <v>324300</v>
      </c>
    </row>
    <row r="147" spans="1:7" ht="47.25" customHeight="1">
      <c r="A147" s="51" t="s">
        <v>341</v>
      </c>
      <c r="B147" s="44">
        <v>5</v>
      </c>
      <c r="C147" s="44">
        <v>3</v>
      </c>
      <c r="D147" s="45" t="s">
        <v>431</v>
      </c>
      <c r="E147" s="45">
        <v>240</v>
      </c>
      <c r="F147" s="46">
        <f>F148+F149</f>
        <v>322300</v>
      </c>
      <c r="G147" s="46">
        <f>G148+G149</f>
        <v>324300</v>
      </c>
    </row>
    <row r="148" spans="1:7" ht="19.5" customHeight="1">
      <c r="A148" s="43" t="s">
        <v>343</v>
      </c>
      <c r="B148" s="44">
        <v>5</v>
      </c>
      <c r="C148" s="44">
        <v>3</v>
      </c>
      <c r="D148" s="45" t="s">
        <v>431</v>
      </c>
      <c r="E148" s="45">
        <v>244</v>
      </c>
      <c r="F148" s="47">
        <v>57300</v>
      </c>
      <c r="G148" s="47">
        <v>59300</v>
      </c>
    </row>
    <row r="149" spans="1:7" ht="19.5" customHeight="1">
      <c r="A149" s="43" t="s">
        <v>344</v>
      </c>
      <c r="B149" s="44">
        <v>5</v>
      </c>
      <c r="C149" s="44">
        <v>3</v>
      </c>
      <c r="D149" s="45" t="s">
        <v>431</v>
      </c>
      <c r="E149" s="45">
        <v>247</v>
      </c>
      <c r="F149" s="47">
        <v>265000</v>
      </c>
      <c r="G149" s="47">
        <v>265000</v>
      </c>
    </row>
    <row r="150" spans="1:7" ht="19.5" customHeight="1">
      <c r="A150" s="51" t="s">
        <v>432</v>
      </c>
      <c r="B150" s="44">
        <v>5</v>
      </c>
      <c r="C150" s="44">
        <v>3</v>
      </c>
      <c r="D150" s="45" t="s">
        <v>433</v>
      </c>
      <c r="E150" s="45"/>
      <c r="F150" s="46">
        <f>F151</f>
        <v>64000</v>
      </c>
      <c r="G150" s="46">
        <f>G151</f>
        <v>64000</v>
      </c>
    </row>
    <row r="151" spans="1:7" ht="33" customHeight="1">
      <c r="A151" s="43" t="s">
        <v>340</v>
      </c>
      <c r="B151" s="44">
        <v>5</v>
      </c>
      <c r="C151" s="44">
        <v>3</v>
      </c>
      <c r="D151" s="45" t="s">
        <v>433</v>
      </c>
      <c r="E151" s="45">
        <v>200</v>
      </c>
      <c r="F151" s="46">
        <f>F152</f>
        <v>64000</v>
      </c>
      <c r="G151" s="46">
        <f>G152</f>
        <v>64000</v>
      </c>
    </row>
    <row r="152" spans="1:7" ht="47.25" customHeight="1">
      <c r="A152" s="51" t="s">
        <v>341</v>
      </c>
      <c r="B152" s="44">
        <v>5</v>
      </c>
      <c r="C152" s="44">
        <v>3</v>
      </c>
      <c r="D152" s="45" t="s">
        <v>433</v>
      </c>
      <c r="E152" s="45">
        <v>240</v>
      </c>
      <c r="F152" s="46">
        <f>F153</f>
        <v>64000</v>
      </c>
      <c r="G152" s="46">
        <f>G153</f>
        <v>64000</v>
      </c>
    </row>
    <row r="153" spans="1:7" ht="19.5" customHeight="1">
      <c r="A153" s="43" t="s">
        <v>343</v>
      </c>
      <c r="B153" s="44">
        <v>5</v>
      </c>
      <c r="C153" s="44">
        <v>3</v>
      </c>
      <c r="D153" s="45" t="s">
        <v>433</v>
      </c>
      <c r="E153" s="45">
        <v>244</v>
      </c>
      <c r="F153" s="47">
        <v>64000</v>
      </c>
      <c r="G153" s="47">
        <v>64000</v>
      </c>
    </row>
    <row r="154" spans="1:7" ht="33" customHeight="1">
      <c r="A154" s="51" t="s">
        <v>434</v>
      </c>
      <c r="B154" s="44">
        <v>5</v>
      </c>
      <c r="C154" s="44">
        <v>3</v>
      </c>
      <c r="D154" s="45" t="s">
        <v>435</v>
      </c>
      <c r="E154" s="45"/>
      <c r="F154" s="46">
        <f>F155</f>
        <v>210000</v>
      </c>
      <c r="G154" s="46">
        <f>G155</f>
        <v>534000</v>
      </c>
    </row>
    <row r="155" spans="1:7" ht="33" customHeight="1">
      <c r="A155" s="43" t="s">
        <v>340</v>
      </c>
      <c r="B155" s="44">
        <v>5</v>
      </c>
      <c r="C155" s="44">
        <v>3</v>
      </c>
      <c r="D155" s="45" t="s">
        <v>435</v>
      </c>
      <c r="E155" s="45">
        <v>200</v>
      </c>
      <c r="F155" s="46">
        <f>F156</f>
        <v>210000</v>
      </c>
      <c r="G155" s="46">
        <f>G156</f>
        <v>534000</v>
      </c>
    </row>
    <row r="156" spans="1:7" ht="47.25" customHeight="1">
      <c r="A156" s="51" t="s">
        <v>341</v>
      </c>
      <c r="B156" s="44">
        <v>5</v>
      </c>
      <c r="C156" s="44">
        <v>3</v>
      </c>
      <c r="D156" s="45" t="s">
        <v>435</v>
      </c>
      <c r="E156" s="45">
        <v>240</v>
      </c>
      <c r="F156" s="46">
        <f>F157</f>
        <v>210000</v>
      </c>
      <c r="G156" s="46">
        <f>G157</f>
        <v>534000</v>
      </c>
    </row>
    <row r="157" spans="1:7" ht="19.5" customHeight="1">
      <c r="A157" s="43" t="s">
        <v>343</v>
      </c>
      <c r="B157" s="44">
        <v>5</v>
      </c>
      <c r="C157" s="44">
        <v>3</v>
      </c>
      <c r="D157" s="45" t="s">
        <v>435</v>
      </c>
      <c r="E157" s="45">
        <v>244</v>
      </c>
      <c r="F157" s="47">
        <v>210000</v>
      </c>
      <c r="G157" s="47">
        <v>534000</v>
      </c>
    </row>
    <row r="158" spans="1:7" ht="19.5" customHeight="1">
      <c r="A158" s="43" t="s">
        <v>436</v>
      </c>
      <c r="B158" s="44">
        <v>8</v>
      </c>
      <c r="C158" s="44"/>
      <c r="D158" s="45"/>
      <c r="E158" s="45"/>
      <c r="F158" s="46">
        <f>F159+F188</f>
        <v>2413900</v>
      </c>
      <c r="G158" s="46">
        <f>G159+G188</f>
        <v>2448900</v>
      </c>
    </row>
    <row r="159" spans="1:7" ht="19.5" customHeight="1">
      <c r="A159" s="43" t="s">
        <v>437</v>
      </c>
      <c r="B159" s="44">
        <v>8</v>
      </c>
      <c r="C159" s="44">
        <v>1</v>
      </c>
      <c r="D159" s="45"/>
      <c r="E159" s="45"/>
      <c r="F159" s="46">
        <f>F169+F160</f>
        <v>1307600</v>
      </c>
      <c r="G159" s="46">
        <f>G169+G160</f>
        <v>1305600</v>
      </c>
    </row>
    <row r="160" spans="1:7" ht="47.25" customHeight="1">
      <c r="A160" s="43" t="s">
        <v>438</v>
      </c>
      <c r="B160" s="44">
        <v>8</v>
      </c>
      <c r="C160" s="44">
        <v>1</v>
      </c>
      <c r="D160" s="45" t="s">
        <v>439</v>
      </c>
      <c r="E160" s="45"/>
      <c r="F160" s="46">
        <f>F161</f>
        <v>2000</v>
      </c>
      <c r="G160" s="46">
        <f>G161</f>
        <v>0</v>
      </c>
    </row>
    <row r="161" spans="1:7" ht="68.25" customHeight="1">
      <c r="A161" s="43" t="s">
        <v>440</v>
      </c>
      <c r="B161" s="44">
        <v>8</v>
      </c>
      <c r="C161" s="44">
        <v>1</v>
      </c>
      <c r="D161" s="45" t="s">
        <v>441</v>
      </c>
      <c r="E161" s="45"/>
      <c r="F161" s="46">
        <f>F162</f>
        <v>2000</v>
      </c>
      <c r="G161" s="46">
        <f>G162</f>
        <v>0</v>
      </c>
    </row>
    <row r="162" spans="1:7" ht="33" customHeight="1">
      <c r="A162" s="43" t="s">
        <v>340</v>
      </c>
      <c r="B162" s="44">
        <v>8</v>
      </c>
      <c r="C162" s="44">
        <v>1</v>
      </c>
      <c r="D162" s="45" t="s">
        <v>441</v>
      </c>
      <c r="E162" s="45">
        <v>200</v>
      </c>
      <c r="F162" s="46">
        <f>F163</f>
        <v>2000</v>
      </c>
      <c r="G162" s="46">
        <f>G163</f>
        <v>0</v>
      </c>
    </row>
    <row r="163" spans="1:7" ht="47.25" customHeight="1">
      <c r="A163" s="43" t="s">
        <v>341</v>
      </c>
      <c r="B163" s="44">
        <v>8</v>
      </c>
      <c r="C163" s="44">
        <v>1</v>
      </c>
      <c r="D163" s="45" t="s">
        <v>441</v>
      </c>
      <c r="E163" s="45">
        <v>240</v>
      </c>
      <c r="F163" s="46">
        <f>F164</f>
        <v>2000</v>
      </c>
      <c r="G163" s="46">
        <f>G164</f>
        <v>0</v>
      </c>
    </row>
    <row r="164" spans="1:7" ht="19.5" customHeight="1">
      <c r="A164" s="43" t="s">
        <v>343</v>
      </c>
      <c r="B164" s="44">
        <v>8</v>
      </c>
      <c r="C164" s="44">
        <v>1</v>
      </c>
      <c r="D164" s="45" t="s">
        <v>441</v>
      </c>
      <c r="E164" s="45">
        <v>244</v>
      </c>
      <c r="F164" s="47">
        <v>2000</v>
      </c>
      <c r="G164" s="47"/>
    </row>
    <row r="165" spans="1:7" ht="19.5" customHeight="1" hidden="1">
      <c r="A165" s="43" t="s">
        <v>442</v>
      </c>
      <c r="B165" s="44">
        <v>8</v>
      </c>
      <c r="C165" s="44">
        <v>1</v>
      </c>
      <c r="D165" s="45" t="s">
        <v>443</v>
      </c>
      <c r="E165" s="45">
        <v>244</v>
      </c>
      <c r="F165" s="46">
        <f>SUM(F166:F168)</f>
        <v>0</v>
      </c>
      <c r="G165" s="46">
        <f>SUM(G166:G168)</f>
        <v>0</v>
      </c>
    </row>
    <row r="166" spans="1:7" ht="33" customHeight="1" hidden="1">
      <c r="A166" s="43" t="s">
        <v>444</v>
      </c>
      <c r="B166" s="44">
        <v>8</v>
      </c>
      <c r="C166" s="44">
        <v>1</v>
      </c>
      <c r="D166" s="45" t="s">
        <v>443</v>
      </c>
      <c r="E166" s="45">
        <v>244</v>
      </c>
      <c r="F166" s="47"/>
      <c r="G166" s="47"/>
    </row>
    <row r="167" spans="1:7" ht="33" customHeight="1" hidden="1">
      <c r="A167" s="43" t="s">
        <v>445</v>
      </c>
      <c r="B167" s="44">
        <v>8</v>
      </c>
      <c r="C167" s="44">
        <v>1</v>
      </c>
      <c r="D167" s="45" t="s">
        <v>443</v>
      </c>
      <c r="E167" s="45">
        <v>244</v>
      </c>
      <c r="F167" s="47"/>
      <c r="G167" s="47"/>
    </row>
    <row r="168" spans="1:7" ht="33" customHeight="1" hidden="1">
      <c r="A168" s="43" t="s">
        <v>446</v>
      </c>
      <c r="B168" s="44">
        <v>8</v>
      </c>
      <c r="C168" s="44">
        <v>1</v>
      </c>
      <c r="D168" s="45" t="s">
        <v>443</v>
      </c>
      <c r="E168" s="45">
        <v>244</v>
      </c>
      <c r="F168" s="47"/>
      <c r="G168" s="47"/>
    </row>
    <row r="169" spans="1:7" ht="60.75" customHeight="1">
      <c r="A169" s="43" t="s">
        <v>447</v>
      </c>
      <c r="B169" s="44">
        <v>8</v>
      </c>
      <c r="C169" s="44">
        <v>1</v>
      </c>
      <c r="D169" s="45" t="s">
        <v>326</v>
      </c>
      <c r="E169" s="45"/>
      <c r="F169" s="46">
        <f>F170</f>
        <v>1305600</v>
      </c>
      <c r="G169" s="46">
        <f>G170</f>
        <v>1305600</v>
      </c>
    </row>
    <row r="170" spans="1:7" ht="60.75" customHeight="1">
      <c r="A170" s="43" t="s">
        <v>407</v>
      </c>
      <c r="B170" s="44">
        <v>8</v>
      </c>
      <c r="C170" s="44">
        <v>1</v>
      </c>
      <c r="D170" s="45" t="s">
        <v>328</v>
      </c>
      <c r="E170" s="45"/>
      <c r="F170" s="46">
        <f>F171</f>
        <v>1305600</v>
      </c>
      <c r="G170" s="46">
        <f>G171</f>
        <v>1305600</v>
      </c>
    </row>
    <row r="171" spans="1:7" ht="33" customHeight="1">
      <c r="A171" s="43" t="s">
        <v>448</v>
      </c>
      <c r="B171" s="44">
        <v>8</v>
      </c>
      <c r="C171" s="44">
        <v>1</v>
      </c>
      <c r="D171" s="45" t="s">
        <v>449</v>
      </c>
      <c r="E171" s="45"/>
      <c r="F171" s="46">
        <f>F172+F176+F181</f>
        <v>1305600</v>
      </c>
      <c r="G171" s="46">
        <f>G172+G176+G181</f>
        <v>1305600</v>
      </c>
    </row>
    <row r="172" spans="1:7" ht="75" customHeight="1">
      <c r="A172" s="43" t="s">
        <v>331</v>
      </c>
      <c r="B172" s="44">
        <v>8</v>
      </c>
      <c r="C172" s="44">
        <v>1</v>
      </c>
      <c r="D172" s="45" t="s">
        <v>449</v>
      </c>
      <c r="E172" s="45">
        <v>100</v>
      </c>
      <c r="F172" s="46">
        <f>F173</f>
        <v>982100</v>
      </c>
      <c r="G172" s="46">
        <f>G173</f>
        <v>982100</v>
      </c>
    </row>
    <row r="173" spans="1:7" ht="33" customHeight="1">
      <c r="A173" s="43" t="s">
        <v>450</v>
      </c>
      <c r="B173" s="44">
        <v>8</v>
      </c>
      <c r="C173" s="44">
        <v>1</v>
      </c>
      <c r="D173" s="45" t="s">
        <v>449</v>
      </c>
      <c r="E173" s="45">
        <v>110</v>
      </c>
      <c r="F173" s="46">
        <f>F174+F175</f>
        <v>982100</v>
      </c>
      <c r="G173" s="46">
        <f>G174+G175</f>
        <v>982100</v>
      </c>
    </row>
    <row r="174" spans="1:7" ht="19.5" customHeight="1">
      <c r="A174" s="43" t="s">
        <v>451</v>
      </c>
      <c r="B174" s="44">
        <v>8</v>
      </c>
      <c r="C174" s="44">
        <v>1</v>
      </c>
      <c r="D174" s="45" t="s">
        <v>449</v>
      </c>
      <c r="E174" s="45">
        <v>111</v>
      </c>
      <c r="F174" s="47">
        <v>754300</v>
      </c>
      <c r="G174" s="47">
        <v>754300</v>
      </c>
    </row>
    <row r="175" spans="1:7" ht="60.75" customHeight="1">
      <c r="A175" s="43" t="s">
        <v>452</v>
      </c>
      <c r="B175" s="44">
        <v>8</v>
      </c>
      <c r="C175" s="44">
        <v>1</v>
      </c>
      <c r="D175" s="45" t="s">
        <v>449</v>
      </c>
      <c r="E175" s="45">
        <v>119</v>
      </c>
      <c r="F175" s="47">
        <v>227800</v>
      </c>
      <c r="G175" s="47">
        <v>227800</v>
      </c>
    </row>
    <row r="176" spans="1:7" ht="33" customHeight="1">
      <c r="A176" s="43" t="s">
        <v>340</v>
      </c>
      <c r="B176" s="44">
        <v>8</v>
      </c>
      <c r="C176" s="44">
        <v>1</v>
      </c>
      <c r="D176" s="45" t="s">
        <v>449</v>
      </c>
      <c r="E176" s="45">
        <v>200</v>
      </c>
      <c r="F176" s="46">
        <f>F177</f>
        <v>310000</v>
      </c>
      <c r="G176" s="46">
        <f>G177</f>
        <v>310000</v>
      </c>
    </row>
    <row r="177" spans="1:7" ht="47.25" customHeight="1">
      <c r="A177" s="43" t="s">
        <v>341</v>
      </c>
      <c r="B177" s="44">
        <v>8</v>
      </c>
      <c r="C177" s="44">
        <v>1</v>
      </c>
      <c r="D177" s="45" t="s">
        <v>449</v>
      </c>
      <c r="E177" s="45">
        <v>240</v>
      </c>
      <c r="F177" s="46">
        <f>F178+F179+F180</f>
        <v>310000</v>
      </c>
      <c r="G177" s="46">
        <f>G178+G179+G180</f>
        <v>310000</v>
      </c>
    </row>
    <row r="178" spans="1:7" ht="33" customHeight="1" hidden="1">
      <c r="A178" s="43" t="s">
        <v>342</v>
      </c>
      <c r="B178" s="44">
        <v>8</v>
      </c>
      <c r="C178" s="44">
        <v>1</v>
      </c>
      <c r="D178" s="45" t="s">
        <v>449</v>
      </c>
      <c r="E178" s="45">
        <v>242</v>
      </c>
      <c r="F178" s="48">
        <v>0</v>
      </c>
      <c r="G178" s="48"/>
    </row>
    <row r="179" spans="1:7" ht="19.5" customHeight="1">
      <c r="A179" s="43" t="s">
        <v>343</v>
      </c>
      <c r="B179" s="44">
        <v>8</v>
      </c>
      <c r="C179" s="44">
        <v>1</v>
      </c>
      <c r="D179" s="45" t="s">
        <v>449</v>
      </c>
      <c r="E179" s="45">
        <v>244</v>
      </c>
      <c r="F179" s="47">
        <v>255000</v>
      </c>
      <c r="G179" s="47">
        <v>255000</v>
      </c>
    </row>
    <row r="180" spans="1:7" ht="19.5" customHeight="1">
      <c r="A180" s="43" t="s">
        <v>344</v>
      </c>
      <c r="B180" s="44">
        <v>8</v>
      </c>
      <c r="C180" s="44">
        <v>1</v>
      </c>
      <c r="D180" s="45" t="s">
        <v>449</v>
      </c>
      <c r="E180" s="45">
        <v>247</v>
      </c>
      <c r="F180" s="47">
        <v>55000</v>
      </c>
      <c r="G180" s="47">
        <v>55000</v>
      </c>
    </row>
    <row r="181" spans="1:7" ht="19.5" customHeight="1">
      <c r="A181" s="43" t="s">
        <v>345</v>
      </c>
      <c r="B181" s="44">
        <v>8</v>
      </c>
      <c r="C181" s="44">
        <v>1</v>
      </c>
      <c r="D181" s="45" t="s">
        <v>449</v>
      </c>
      <c r="E181" s="45">
        <v>800</v>
      </c>
      <c r="F181" s="46">
        <f>F182+F184</f>
        <v>13500</v>
      </c>
      <c r="G181" s="46">
        <f>G182+G184</f>
        <v>13500</v>
      </c>
    </row>
    <row r="182" spans="1:7" ht="19.5" customHeight="1" hidden="1">
      <c r="A182" s="43" t="s">
        <v>346</v>
      </c>
      <c r="B182" s="44">
        <v>8</v>
      </c>
      <c r="C182" s="44">
        <v>1</v>
      </c>
      <c r="D182" s="45" t="s">
        <v>449</v>
      </c>
      <c r="E182" s="45">
        <v>830</v>
      </c>
      <c r="F182" s="46">
        <f>F183</f>
        <v>0</v>
      </c>
      <c r="G182" s="46">
        <f>G183</f>
        <v>0</v>
      </c>
    </row>
    <row r="183" spans="1:7" ht="47.25" customHeight="1" hidden="1">
      <c r="A183" s="43" t="s">
        <v>347</v>
      </c>
      <c r="B183" s="44">
        <v>8</v>
      </c>
      <c r="C183" s="44">
        <v>1</v>
      </c>
      <c r="D183" s="45" t="s">
        <v>449</v>
      </c>
      <c r="E183" s="45">
        <v>831</v>
      </c>
      <c r="F183" s="48"/>
      <c r="G183" s="48"/>
    </row>
    <row r="184" spans="1:7" ht="19.5" customHeight="1">
      <c r="A184" s="43" t="s">
        <v>348</v>
      </c>
      <c r="B184" s="44">
        <v>8</v>
      </c>
      <c r="C184" s="44">
        <v>1</v>
      </c>
      <c r="D184" s="45" t="s">
        <v>449</v>
      </c>
      <c r="E184" s="45">
        <v>850</v>
      </c>
      <c r="F184" s="46">
        <f>F185+F187+F186</f>
        <v>13500</v>
      </c>
      <c r="G184" s="46">
        <f>G185+G187+G186</f>
        <v>13500</v>
      </c>
    </row>
    <row r="185" spans="1:7" ht="33" customHeight="1">
      <c r="A185" s="43" t="s">
        <v>349</v>
      </c>
      <c r="B185" s="44">
        <v>8</v>
      </c>
      <c r="C185" s="44">
        <v>1</v>
      </c>
      <c r="D185" s="45" t="s">
        <v>449</v>
      </c>
      <c r="E185" s="45">
        <v>851</v>
      </c>
      <c r="F185" s="47">
        <v>1500</v>
      </c>
      <c r="G185" s="47">
        <v>1500</v>
      </c>
    </row>
    <row r="186" spans="1:7" ht="15.75" hidden="1">
      <c r="A186" s="43" t="s">
        <v>453</v>
      </c>
      <c r="B186" s="44">
        <v>8</v>
      </c>
      <c r="C186" s="44">
        <v>1</v>
      </c>
      <c r="D186" s="45" t="s">
        <v>449</v>
      </c>
      <c r="E186" s="45">
        <v>852</v>
      </c>
      <c r="F186" s="47"/>
      <c r="G186" s="47"/>
    </row>
    <row r="187" spans="1:7" ht="19.5" customHeight="1">
      <c r="A187" s="43" t="s">
        <v>351</v>
      </c>
      <c r="B187" s="44">
        <v>8</v>
      </c>
      <c r="C187" s="44">
        <v>1</v>
      </c>
      <c r="D187" s="45" t="s">
        <v>449</v>
      </c>
      <c r="E187" s="45">
        <v>853</v>
      </c>
      <c r="F187" s="47">
        <v>12000</v>
      </c>
      <c r="G187" s="47">
        <v>12000</v>
      </c>
    </row>
    <row r="188" spans="1:7" ht="33" customHeight="1">
      <c r="A188" s="43" t="s">
        <v>461</v>
      </c>
      <c r="B188" s="44">
        <v>8</v>
      </c>
      <c r="C188" s="44">
        <v>4</v>
      </c>
      <c r="D188" s="45"/>
      <c r="E188" s="45"/>
      <c r="F188" s="46">
        <f>F189</f>
        <v>1106300</v>
      </c>
      <c r="G188" s="46">
        <f>G189</f>
        <v>1143300</v>
      </c>
    </row>
    <row r="189" spans="1:7" ht="60.75" customHeight="1">
      <c r="A189" s="43" t="s">
        <v>325</v>
      </c>
      <c r="B189" s="44">
        <v>8</v>
      </c>
      <c r="C189" s="44">
        <v>4</v>
      </c>
      <c r="D189" s="45" t="s">
        <v>326</v>
      </c>
      <c r="E189" s="45"/>
      <c r="F189" s="46">
        <f>F190</f>
        <v>1106300</v>
      </c>
      <c r="G189" s="46">
        <f>G190</f>
        <v>1143300</v>
      </c>
    </row>
    <row r="190" spans="1:7" ht="60.75" customHeight="1">
      <c r="A190" s="43" t="s">
        <v>327</v>
      </c>
      <c r="B190" s="44">
        <v>8</v>
      </c>
      <c r="C190" s="44">
        <v>4</v>
      </c>
      <c r="D190" s="45" t="s">
        <v>328</v>
      </c>
      <c r="E190" s="45"/>
      <c r="F190" s="46">
        <f>+F191</f>
        <v>1106300</v>
      </c>
      <c r="G190" s="46">
        <f>+G191</f>
        <v>1143300</v>
      </c>
    </row>
    <row r="191" spans="1:7" ht="103.5" customHeight="1">
      <c r="A191" s="43" t="s">
        <v>462</v>
      </c>
      <c r="B191" s="44">
        <v>8</v>
      </c>
      <c r="C191" s="44">
        <v>4</v>
      </c>
      <c r="D191" s="45" t="s">
        <v>463</v>
      </c>
      <c r="E191" s="45"/>
      <c r="F191" s="46">
        <f>F192+F196</f>
        <v>1106300</v>
      </c>
      <c r="G191" s="46">
        <f>G192+G196</f>
        <v>1143300</v>
      </c>
    </row>
    <row r="192" spans="1:7" ht="75" customHeight="1">
      <c r="A192" s="43" t="s">
        <v>331</v>
      </c>
      <c r="B192" s="44">
        <v>8</v>
      </c>
      <c r="C192" s="44">
        <v>4</v>
      </c>
      <c r="D192" s="45" t="s">
        <v>463</v>
      </c>
      <c r="E192" s="45">
        <v>100</v>
      </c>
      <c r="F192" s="46">
        <f>F193</f>
        <v>953300</v>
      </c>
      <c r="G192" s="46">
        <f>G193</f>
        <v>953300</v>
      </c>
    </row>
    <row r="193" spans="1:7" ht="33" customHeight="1">
      <c r="A193" s="43" t="s">
        <v>338</v>
      </c>
      <c r="B193" s="44">
        <v>8</v>
      </c>
      <c r="C193" s="44">
        <v>4</v>
      </c>
      <c r="D193" s="45" t="s">
        <v>463</v>
      </c>
      <c r="E193" s="45">
        <v>120</v>
      </c>
      <c r="F193" s="46">
        <f>F194+F195</f>
        <v>953300</v>
      </c>
      <c r="G193" s="46">
        <f>G194+G195</f>
        <v>953300</v>
      </c>
    </row>
    <row r="194" spans="1:7" ht="33" customHeight="1">
      <c r="A194" s="43" t="s">
        <v>339</v>
      </c>
      <c r="B194" s="44">
        <v>8</v>
      </c>
      <c r="C194" s="44">
        <v>4</v>
      </c>
      <c r="D194" s="45" t="s">
        <v>463</v>
      </c>
      <c r="E194" s="45">
        <v>121</v>
      </c>
      <c r="F194" s="47">
        <v>732200</v>
      </c>
      <c r="G194" s="47">
        <v>732200</v>
      </c>
    </row>
    <row r="195" spans="1:7" ht="60.75" customHeight="1">
      <c r="A195" s="43" t="s">
        <v>334</v>
      </c>
      <c r="B195" s="44">
        <v>8</v>
      </c>
      <c r="C195" s="44">
        <v>4</v>
      </c>
      <c r="D195" s="45" t="s">
        <v>463</v>
      </c>
      <c r="E195" s="45">
        <v>129</v>
      </c>
      <c r="F195" s="47">
        <v>221100</v>
      </c>
      <c r="G195" s="47">
        <v>221100</v>
      </c>
    </row>
    <row r="196" spans="1:7" ht="33" customHeight="1">
      <c r="A196" s="43" t="s">
        <v>340</v>
      </c>
      <c r="B196" s="44">
        <v>8</v>
      </c>
      <c r="C196" s="44">
        <v>4</v>
      </c>
      <c r="D196" s="45" t="s">
        <v>463</v>
      </c>
      <c r="E196" s="45">
        <v>200</v>
      </c>
      <c r="F196" s="46">
        <f>F197</f>
        <v>153000</v>
      </c>
      <c r="G196" s="46">
        <f>G197</f>
        <v>190000</v>
      </c>
    </row>
    <row r="197" spans="1:7" ht="47.25" customHeight="1">
      <c r="A197" s="43" t="s">
        <v>341</v>
      </c>
      <c r="B197" s="44">
        <v>8</v>
      </c>
      <c r="C197" s="44">
        <v>4</v>
      </c>
      <c r="D197" s="45" t="s">
        <v>463</v>
      </c>
      <c r="E197" s="45">
        <v>240</v>
      </c>
      <c r="F197" s="46">
        <f>F198</f>
        <v>153000</v>
      </c>
      <c r="G197" s="46">
        <f>G198</f>
        <v>190000</v>
      </c>
    </row>
    <row r="198" spans="1:7" ht="19.5" customHeight="1">
      <c r="A198" s="43" t="s">
        <v>343</v>
      </c>
      <c r="B198" s="44">
        <v>8</v>
      </c>
      <c r="C198" s="44">
        <v>4</v>
      </c>
      <c r="D198" s="45" t="s">
        <v>463</v>
      </c>
      <c r="E198" s="45">
        <v>244</v>
      </c>
      <c r="F198" s="47">
        <v>153000</v>
      </c>
      <c r="G198" s="47">
        <v>190000</v>
      </c>
    </row>
    <row r="199" spans="1:7" ht="19.5" customHeight="1">
      <c r="A199" s="43" t="s">
        <v>464</v>
      </c>
      <c r="B199" s="44">
        <v>10</v>
      </c>
      <c r="C199" s="44"/>
      <c r="D199" s="45"/>
      <c r="E199" s="45"/>
      <c r="F199" s="46">
        <f>F200+F208</f>
        <v>199100</v>
      </c>
      <c r="G199" s="46">
        <f>G200+G208</f>
        <v>26000</v>
      </c>
    </row>
    <row r="200" spans="1:7" ht="19.5" customHeight="1">
      <c r="A200" s="43" t="s">
        <v>465</v>
      </c>
      <c r="B200" s="44">
        <v>10</v>
      </c>
      <c r="C200" s="44">
        <v>1</v>
      </c>
      <c r="D200" s="45"/>
      <c r="E200" s="45"/>
      <c r="F200" s="46">
        <f>F201</f>
        <v>173100</v>
      </c>
      <c r="G200" s="46">
        <f>G201</f>
        <v>0</v>
      </c>
    </row>
    <row r="201" spans="1:7" ht="47.25" customHeight="1">
      <c r="A201" s="43" t="s">
        <v>466</v>
      </c>
      <c r="B201" s="44">
        <v>10</v>
      </c>
      <c r="C201" s="44">
        <v>1</v>
      </c>
      <c r="D201" s="45" t="s">
        <v>467</v>
      </c>
      <c r="E201" s="45"/>
      <c r="F201" s="46">
        <f>F203</f>
        <v>173100</v>
      </c>
      <c r="G201" s="46">
        <f>G203</f>
        <v>0</v>
      </c>
    </row>
    <row r="202" spans="1:7" ht="33" customHeight="1">
      <c r="A202" s="54" t="s">
        <v>468</v>
      </c>
      <c r="B202" s="44">
        <v>10</v>
      </c>
      <c r="C202" s="44">
        <v>1</v>
      </c>
      <c r="D202" s="45" t="s">
        <v>469</v>
      </c>
      <c r="E202" s="45"/>
      <c r="F202" s="46">
        <f>F203</f>
        <v>173100</v>
      </c>
      <c r="G202" s="46">
        <f>G203</f>
        <v>0</v>
      </c>
    </row>
    <row r="203" spans="1:7" ht="33" customHeight="1">
      <c r="A203" s="43" t="s">
        <v>470</v>
      </c>
      <c r="B203" s="44">
        <v>10</v>
      </c>
      <c r="C203" s="44">
        <v>1</v>
      </c>
      <c r="D203" s="45" t="s">
        <v>471</v>
      </c>
      <c r="E203" s="45"/>
      <c r="F203" s="46">
        <f>F204</f>
        <v>173100</v>
      </c>
      <c r="G203" s="46">
        <f>G204</f>
        <v>0</v>
      </c>
    </row>
    <row r="204" spans="1:7" ht="47.25" customHeight="1">
      <c r="A204" s="43" t="s">
        <v>472</v>
      </c>
      <c r="B204" s="44">
        <v>10</v>
      </c>
      <c r="C204" s="44">
        <v>1</v>
      </c>
      <c r="D204" s="45" t="s">
        <v>473</v>
      </c>
      <c r="E204" s="45"/>
      <c r="F204" s="46">
        <f>F205</f>
        <v>173100</v>
      </c>
      <c r="G204" s="46">
        <f>G205</f>
        <v>0</v>
      </c>
    </row>
    <row r="205" spans="1:7" ht="19.5" customHeight="1">
      <c r="A205" s="43" t="s">
        <v>474</v>
      </c>
      <c r="B205" s="44">
        <v>10</v>
      </c>
      <c r="C205" s="44">
        <v>1</v>
      </c>
      <c r="D205" s="45" t="s">
        <v>473</v>
      </c>
      <c r="E205" s="45">
        <v>300</v>
      </c>
      <c r="F205" s="46">
        <f>F206</f>
        <v>173100</v>
      </c>
      <c r="G205" s="46">
        <f>G206</f>
        <v>0</v>
      </c>
    </row>
    <row r="206" spans="1:7" ht="33" customHeight="1">
      <c r="A206" s="43" t="s">
        <v>475</v>
      </c>
      <c r="B206" s="44">
        <v>10</v>
      </c>
      <c r="C206" s="44">
        <v>1</v>
      </c>
      <c r="D206" s="45" t="s">
        <v>473</v>
      </c>
      <c r="E206" s="45">
        <v>310</v>
      </c>
      <c r="F206" s="46">
        <f>F207</f>
        <v>173100</v>
      </c>
      <c r="G206" s="46">
        <f>G207</f>
        <v>0</v>
      </c>
    </row>
    <row r="207" spans="1:7" ht="19.5" customHeight="1">
      <c r="A207" s="43" t="s">
        <v>476</v>
      </c>
      <c r="B207" s="44">
        <v>10</v>
      </c>
      <c r="C207" s="44">
        <v>1</v>
      </c>
      <c r="D207" s="45" t="s">
        <v>473</v>
      </c>
      <c r="E207" s="45">
        <v>312</v>
      </c>
      <c r="F207" s="47">
        <v>173100</v>
      </c>
      <c r="G207" s="47">
        <v>0</v>
      </c>
    </row>
    <row r="208" spans="1:7" ht="19.5" customHeight="1">
      <c r="A208" s="43" t="s">
        <v>477</v>
      </c>
      <c r="B208" s="44">
        <v>10</v>
      </c>
      <c r="C208" s="44">
        <v>3</v>
      </c>
      <c r="D208" s="45"/>
      <c r="E208" s="45"/>
      <c r="F208" s="49">
        <f aca="true" t="shared" si="2" ref="F208:F213">F209</f>
        <v>26000</v>
      </c>
      <c r="G208" s="49">
        <f aca="true" t="shared" si="3" ref="G208:G213">G209</f>
        <v>26000</v>
      </c>
    </row>
    <row r="209" spans="1:7" ht="60.75" customHeight="1">
      <c r="A209" s="43" t="s">
        <v>325</v>
      </c>
      <c r="B209" s="44">
        <v>10</v>
      </c>
      <c r="C209" s="44">
        <v>3</v>
      </c>
      <c r="D209" s="45" t="s">
        <v>326</v>
      </c>
      <c r="E209" s="45"/>
      <c r="F209" s="46">
        <f t="shared" si="2"/>
        <v>26000</v>
      </c>
      <c r="G209" s="46">
        <f t="shared" si="3"/>
        <v>26000</v>
      </c>
    </row>
    <row r="210" spans="1:7" ht="60.75" customHeight="1">
      <c r="A210" s="43" t="s">
        <v>478</v>
      </c>
      <c r="B210" s="44">
        <v>10</v>
      </c>
      <c r="C210" s="44">
        <v>3</v>
      </c>
      <c r="D210" s="45" t="s">
        <v>328</v>
      </c>
      <c r="E210" s="45"/>
      <c r="F210" s="46">
        <f t="shared" si="2"/>
        <v>26000</v>
      </c>
      <c r="G210" s="46">
        <f t="shared" si="3"/>
        <v>26000</v>
      </c>
    </row>
    <row r="211" spans="1:7" ht="89.25" customHeight="1">
      <c r="A211" s="43" t="s">
        <v>496</v>
      </c>
      <c r="B211" s="44">
        <v>10</v>
      </c>
      <c r="C211" s="44">
        <v>3</v>
      </c>
      <c r="D211" s="45" t="s">
        <v>480</v>
      </c>
      <c r="E211" s="45"/>
      <c r="F211" s="46">
        <f t="shared" si="2"/>
        <v>26000</v>
      </c>
      <c r="G211" s="46">
        <f t="shared" si="3"/>
        <v>26000</v>
      </c>
    </row>
    <row r="212" spans="1:7" ht="75" customHeight="1">
      <c r="A212" s="43" t="s">
        <v>331</v>
      </c>
      <c r="B212" s="44">
        <v>10</v>
      </c>
      <c r="C212" s="44">
        <v>3</v>
      </c>
      <c r="D212" s="45" t="s">
        <v>480</v>
      </c>
      <c r="E212" s="45">
        <v>100</v>
      </c>
      <c r="F212" s="46">
        <f t="shared" si="2"/>
        <v>26000</v>
      </c>
      <c r="G212" s="46">
        <f t="shared" si="3"/>
        <v>26000</v>
      </c>
    </row>
    <row r="213" spans="1:7" ht="33" customHeight="1">
      <c r="A213" s="43" t="s">
        <v>450</v>
      </c>
      <c r="B213" s="44">
        <v>10</v>
      </c>
      <c r="C213" s="44">
        <v>3</v>
      </c>
      <c r="D213" s="45" t="s">
        <v>480</v>
      </c>
      <c r="E213" s="45">
        <v>110</v>
      </c>
      <c r="F213" s="46">
        <f t="shared" si="2"/>
        <v>26000</v>
      </c>
      <c r="G213" s="46">
        <f t="shared" si="3"/>
        <v>26000</v>
      </c>
    </row>
    <row r="214" spans="1:7" ht="33" customHeight="1">
      <c r="A214" s="43" t="s">
        <v>481</v>
      </c>
      <c r="B214" s="44">
        <v>10</v>
      </c>
      <c r="C214" s="44">
        <v>3</v>
      </c>
      <c r="D214" s="45" t="s">
        <v>480</v>
      </c>
      <c r="E214" s="45">
        <v>112</v>
      </c>
      <c r="F214" s="47">
        <v>26000</v>
      </c>
      <c r="G214" s="47">
        <v>26000</v>
      </c>
    </row>
    <row r="215" spans="1:7" ht="19.5" customHeight="1">
      <c r="A215" s="43" t="s">
        <v>482</v>
      </c>
      <c r="B215" s="44">
        <v>11</v>
      </c>
      <c r="C215" s="44"/>
      <c r="D215" s="45"/>
      <c r="E215" s="45"/>
      <c r="F215" s="49">
        <f>F216</f>
        <v>1000</v>
      </c>
      <c r="G215" s="49">
        <f>G216</f>
        <v>0</v>
      </c>
    </row>
    <row r="216" spans="1:7" ht="19.5" customHeight="1">
      <c r="A216" s="43" t="s">
        <v>483</v>
      </c>
      <c r="B216" s="44">
        <v>11</v>
      </c>
      <c r="C216" s="44">
        <v>1</v>
      </c>
      <c r="D216" s="45"/>
      <c r="E216" s="45"/>
      <c r="F216" s="49">
        <f>F217</f>
        <v>1000</v>
      </c>
      <c r="G216" s="49">
        <f>G217</f>
        <v>0</v>
      </c>
    </row>
    <row r="217" spans="1:7" ht="75" customHeight="1">
      <c r="A217" s="43" t="s">
        <v>484</v>
      </c>
      <c r="B217" s="44">
        <v>11</v>
      </c>
      <c r="C217" s="44">
        <v>1</v>
      </c>
      <c r="D217" s="45" t="s">
        <v>485</v>
      </c>
      <c r="E217" s="45"/>
      <c r="F217" s="49">
        <f>F218</f>
        <v>1000</v>
      </c>
      <c r="G217" s="49">
        <f>G218</f>
        <v>0</v>
      </c>
    </row>
    <row r="218" spans="1:7" ht="19.5" customHeight="1">
      <c r="A218" s="43" t="s">
        <v>486</v>
      </c>
      <c r="B218" s="44">
        <v>11</v>
      </c>
      <c r="C218" s="44">
        <v>1</v>
      </c>
      <c r="D218" s="45" t="s">
        <v>487</v>
      </c>
      <c r="E218" s="45"/>
      <c r="F218" s="49">
        <f>F220</f>
        <v>1000</v>
      </c>
      <c r="G218" s="49">
        <f>G220</f>
        <v>0</v>
      </c>
    </row>
    <row r="219" spans="1:7" ht="33" customHeight="1">
      <c r="A219" s="43" t="s">
        <v>488</v>
      </c>
      <c r="B219" s="44">
        <v>11</v>
      </c>
      <c r="C219" s="44">
        <v>1</v>
      </c>
      <c r="D219" s="45" t="s">
        <v>489</v>
      </c>
      <c r="E219" s="45"/>
      <c r="F219" s="49">
        <f>F220</f>
        <v>1000</v>
      </c>
      <c r="G219" s="49">
        <f>G220</f>
        <v>0</v>
      </c>
    </row>
    <row r="220" spans="1:7" ht="33" customHeight="1">
      <c r="A220" s="43" t="s">
        <v>340</v>
      </c>
      <c r="B220" s="44">
        <v>11</v>
      </c>
      <c r="C220" s="44">
        <v>1</v>
      </c>
      <c r="D220" s="45" t="s">
        <v>489</v>
      </c>
      <c r="E220" s="45">
        <v>200</v>
      </c>
      <c r="F220" s="49">
        <f>F221</f>
        <v>1000</v>
      </c>
      <c r="G220" s="49">
        <f>G221</f>
        <v>0</v>
      </c>
    </row>
    <row r="221" spans="1:7" ht="47.25" customHeight="1">
      <c r="A221" s="43" t="s">
        <v>341</v>
      </c>
      <c r="B221" s="44">
        <v>11</v>
      </c>
      <c r="C221" s="44">
        <v>1</v>
      </c>
      <c r="D221" s="45" t="s">
        <v>489</v>
      </c>
      <c r="E221" s="45">
        <v>240</v>
      </c>
      <c r="F221" s="49">
        <f>F222</f>
        <v>1000</v>
      </c>
      <c r="G221" s="49">
        <f>G222</f>
        <v>0</v>
      </c>
    </row>
    <row r="222" spans="1:7" ht="19.5" customHeight="1">
      <c r="A222" s="43" t="s">
        <v>343</v>
      </c>
      <c r="B222" s="44">
        <v>11</v>
      </c>
      <c r="C222" s="44">
        <v>1</v>
      </c>
      <c r="D222" s="45" t="s">
        <v>489</v>
      </c>
      <c r="E222" s="45">
        <v>244</v>
      </c>
      <c r="F222" s="50">
        <v>1000</v>
      </c>
      <c r="G222" s="50"/>
    </row>
    <row r="223" spans="1:7" ht="19.5" customHeight="1">
      <c r="A223" s="116" t="s">
        <v>490</v>
      </c>
      <c r="B223" s="116"/>
      <c r="C223" s="116"/>
      <c r="D223" s="116"/>
      <c r="E223" s="116"/>
      <c r="F223" s="56">
        <f>F24+F25+F32+F33+F36+F37+F38+F43+F44+F45+F49+F55+F60+F64+F68+F72+F76+F81+F87+F88+F91+F99+F100+F107+F113+F114+F120+F121+F127+F135+F142+F148+F149+F153+F157+F164+F174+F175+F179+F180+F185+F187+F194+F195+F198+F207+F214+F222</f>
        <v>8492245</v>
      </c>
      <c r="G223" s="56">
        <f>G24+G25+G32+G33+G36+G37+G38+G43+G44+G45+G49+G55+G60+G64+G68+G72+G76+G81+G87+G88+G91+G99+G100+G107+G113+G114+G120+G121+G127+G135+G142+G148+G149+G153+G157+G164+G174+G175+G179+G180+G185+G187+G194+G195+G198+G207+G214+G222</f>
        <v>8624915</v>
      </c>
    </row>
    <row r="224" spans="1:7" ht="15.75">
      <c r="A224" s="41"/>
      <c r="B224" s="41"/>
      <c r="C224" s="41"/>
      <c r="D224" s="41"/>
      <c r="E224" s="41"/>
      <c r="F224" s="41"/>
      <c r="G224" s="41"/>
    </row>
    <row r="225" spans="1:7" ht="15.75">
      <c r="A225" s="41" t="s">
        <v>53</v>
      </c>
      <c r="B225" s="41"/>
      <c r="C225" s="41"/>
      <c r="D225" s="41"/>
      <c r="E225" s="41"/>
      <c r="F225" s="41" t="s">
        <v>171</v>
      </c>
      <c r="G225" s="41"/>
    </row>
    <row r="226" spans="1:7" ht="15.75">
      <c r="A226" s="41"/>
      <c r="B226" s="41"/>
      <c r="C226" s="41"/>
      <c r="D226" s="41"/>
      <c r="E226" s="41"/>
      <c r="F226" s="41"/>
      <c r="G226" s="41"/>
    </row>
    <row r="227" spans="6:7" ht="15">
      <c r="F227" s="60">
        <f>F17+F92+F101+F128+F136+F158+F199+F215</f>
        <v>8492245</v>
      </c>
      <c r="G227" s="60">
        <f>G17+G92+G101+G128+G136+G158+G199+G215</f>
        <v>8624915</v>
      </c>
    </row>
    <row r="229" spans="6:7" ht="15">
      <c r="F229" s="57">
        <v>8492245</v>
      </c>
      <c r="G229" s="57">
        <v>8624915</v>
      </c>
    </row>
    <row r="231" spans="6:7" ht="15">
      <c r="F231" s="58" t="b">
        <f>F223=F229</f>
        <v>1</v>
      </c>
      <c r="G231" s="58" t="b">
        <f>G223=G229</f>
        <v>1</v>
      </c>
    </row>
  </sheetData>
  <sheetProtection selectLockedCells="1" selectUnlockedCells="1"/>
  <mergeCells count="18">
    <mergeCell ref="G14:G16"/>
    <mergeCell ref="A223:E223"/>
    <mergeCell ref="A10:G10"/>
    <mergeCell ref="A11:G11"/>
    <mergeCell ref="A13:A16"/>
    <mergeCell ref="B13:E13"/>
    <mergeCell ref="F13:G13"/>
    <mergeCell ref="B14:B16"/>
    <mergeCell ref="C14:C16"/>
    <mergeCell ref="D14:D16"/>
    <mergeCell ref="E14:E16"/>
    <mergeCell ref="F14:F16"/>
    <mergeCell ref="E1:G1"/>
    <mergeCell ref="E2:G2"/>
    <mergeCell ref="E3:G3"/>
    <mergeCell ref="E4:G4"/>
    <mergeCell ref="E5:G5"/>
    <mergeCell ref="A9:G9"/>
  </mergeCells>
  <printOptions/>
  <pageMargins left="0.9840277777777777" right="0.39375" top="0.19652777777777777" bottom="0.19652777777777777" header="0.5118055555555555" footer="0.5118055555555555"/>
  <pageSetup fitToHeight="0" fitToWidth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8"/>
  <sheetViews>
    <sheetView view="pageBreakPreview" zoomScale="74" zoomScaleSheetLayoutView="74" zoomScalePageLayoutView="0" workbookViewId="0" topLeftCell="A1">
      <selection activeCell="A248" activeCellId="1" sqref="G128:H128 A248"/>
    </sheetView>
  </sheetViews>
  <sheetFormatPr defaultColWidth="11.57421875" defaultRowHeight="12.75"/>
  <cols>
    <col min="1" max="1" width="52.7109375" style="33" customWidth="1"/>
    <col min="2" max="3" width="9.7109375" style="33" customWidth="1"/>
    <col min="4" max="4" width="13.140625" style="33" customWidth="1"/>
    <col min="5" max="5" width="15.00390625" style="33" customWidth="1"/>
    <col min="6" max="6" width="9.7109375" style="33" customWidth="1"/>
    <col min="7" max="7" width="24.57421875" style="33" customWidth="1"/>
    <col min="8" max="176" width="8.7109375" style="33" customWidth="1"/>
    <col min="177" max="210" width="11.421875" style="31" customWidth="1"/>
    <col min="211" max="16384" width="11.57421875" style="31" customWidth="1"/>
  </cols>
  <sheetData>
    <row r="1" spans="3:7" ht="15">
      <c r="C1" s="35"/>
      <c r="D1" s="35"/>
      <c r="E1" s="89" t="s">
        <v>497</v>
      </c>
      <c r="F1" s="89"/>
      <c r="G1" s="89"/>
    </row>
    <row r="2" spans="3:7" ht="15">
      <c r="C2" s="35"/>
      <c r="D2" s="35"/>
      <c r="E2" s="89" t="s">
        <v>498</v>
      </c>
      <c r="F2" s="89"/>
      <c r="G2" s="89"/>
    </row>
    <row r="3" spans="3:7" ht="15">
      <c r="C3" s="35"/>
      <c r="D3" s="35"/>
      <c r="E3" s="89" t="s">
        <v>499</v>
      </c>
      <c r="F3" s="89"/>
      <c r="G3" s="89"/>
    </row>
    <row r="4" spans="3:7" ht="15">
      <c r="C4" s="35"/>
      <c r="D4" s="35"/>
      <c r="E4" s="89" t="s">
        <v>3</v>
      </c>
      <c r="F4" s="89"/>
      <c r="G4" s="89"/>
    </row>
    <row r="5" spans="3:7" ht="15">
      <c r="C5" s="35"/>
      <c r="D5" s="35"/>
      <c r="E5" s="89" t="s">
        <v>500</v>
      </c>
      <c r="F5" s="89"/>
      <c r="G5" s="89"/>
    </row>
    <row r="6" spans="3:7" ht="15">
      <c r="C6" s="35"/>
      <c r="D6" s="35"/>
      <c r="E6" s="2" t="s">
        <v>5</v>
      </c>
      <c r="F6" s="2"/>
      <c r="G6" s="2"/>
    </row>
    <row r="7" spans="3:8" ht="15">
      <c r="C7" s="35"/>
      <c r="D7" s="35"/>
      <c r="E7" s="2" t="s">
        <v>6</v>
      </c>
      <c r="F7" s="2"/>
      <c r="G7" s="37"/>
      <c r="H7" s="59"/>
    </row>
    <row r="8" ht="12.75" customHeight="1">
      <c r="D8" s="38"/>
    </row>
    <row r="9" spans="1:7" ht="16.5" customHeight="1">
      <c r="A9" s="111" t="s">
        <v>501</v>
      </c>
      <c r="B9" s="111"/>
      <c r="C9" s="111"/>
      <c r="D9" s="111"/>
      <c r="E9" s="111"/>
      <c r="F9" s="111"/>
      <c r="G9" s="111"/>
    </row>
    <row r="10" spans="1:7" ht="16.5" customHeight="1">
      <c r="A10" s="111" t="s">
        <v>8</v>
      </c>
      <c r="B10" s="111"/>
      <c r="C10" s="111"/>
      <c r="D10" s="111"/>
      <c r="E10" s="111"/>
      <c r="F10" s="111"/>
      <c r="G10" s="111"/>
    </row>
    <row r="11" spans="1:7" ht="12.75" customHeight="1">
      <c r="A11" s="61"/>
      <c r="B11" s="39"/>
      <c r="C11" s="61"/>
      <c r="D11" s="61"/>
      <c r="E11" s="61"/>
      <c r="F11" s="61"/>
      <c r="G11" s="61"/>
    </row>
    <row r="12" spans="1:7" ht="12.75" customHeight="1">
      <c r="A12" s="62"/>
      <c r="B12" s="40"/>
      <c r="C12" s="62"/>
      <c r="D12" s="62"/>
      <c r="E12" s="62"/>
      <c r="F12" s="62"/>
      <c r="G12" s="41"/>
    </row>
    <row r="13" spans="1:7" ht="16.5" customHeight="1">
      <c r="A13" s="112" t="s">
        <v>314</v>
      </c>
      <c r="B13" s="112" t="s">
        <v>315</v>
      </c>
      <c r="C13" s="112"/>
      <c r="D13" s="112"/>
      <c r="E13" s="112"/>
      <c r="F13" s="112"/>
      <c r="G13" s="118" t="s">
        <v>316</v>
      </c>
    </row>
    <row r="14" spans="1:7" ht="14.25" customHeight="1">
      <c r="A14" s="112"/>
      <c r="B14" s="112" t="s">
        <v>502</v>
      </c>
      <c r="C14" s="112" t="s">
        <v>317</v>
      </c>
      <c r="D14" s="112" t="s">
        <v>318</v>
      </c>
      <c r="E14" s="112" t="s">
        <v>319</v>
      </c>
      <c r="F14" s="112" t="s">
        <v>320</v>
      </c>
      <c r="G14" s="118" t="s">
        <v>321</v>
      </c>
    </row>
    <row r="15" spans="1:7" ht="14.25" customHeight="1">
      <c r="A15" s="112"/>
      <c r="B15" s="112"/>
      <c r="C15" s="112"/>
      <c r="D15" s="112"/>
      <c r="E15" s="112"/>
      <c r="F15" s="112"/>
      <c r="G15" s="117" t="s">
        <v>503</v>
      </c>
    </row>
    <row r="16" spans="1:7" ht="12.75" customHeight="1">
      <c r="A16" s="112"/>
      <c r="B16" s="112"/>
      <c r="C16" s="112"/>
      <c r="D16" s="112"/>
      <c r="E16" s="112"/>
      <c r="F16" s="112"/>
      <c r="G16" s="117"/>
    </row>
    <row r="17" spans="1:7" ht="33" customHeight="1">
      <c r="A17" s="63" t="s">
        <v>69</v>
      </c>
      <c r="B17" s="64">
        <v>13</v>
      </c>
      <c r="C17" s="42"/>
      <c r="D17" s="42"/>
      <c r="E17" s="42"/>
      <c r="F17" s="42"/>
      <c r="G17" s="65">
        <f>G18+G99+G108+G135+G150+G188+G235+G251</f>
        <v>11202526</v>
      </c>
    </row>
    <row r="18" spans="1:7" ht="19.5" customHeight="1">
      <c r="A18" s="43" t="s">
        <v>323</v>
      </c>
      <c r="B18" s="66">
        <v>13</v>
      </c>
      <c r="C18" s="44">
        <v>1</v>
      </c>
      <c r="D18" s="44"/>
      <c r="E18" s="45"/>
      <c r="F18" s="45"/>
      <c r="G18" s="46">
        <f>G19+G27+G63+G57</f>
        <v>4440271.63</v>
      </c>
    </row>
    <row r="19" spans="1:7" ht="47.25" customHeight="1">
      <c r="A19" s="43" t="s">
        <v>324</v>
      </c>
      <c r="B19" s="66">
        <v>13</v>
      </c>
      <c r="C19" s="44">
        <v>1</v>
      </c>
      <c r="D19" s="44">
        <v>2</v>
      </c>
      <c r="E19" s="45"/>
      <c r="F19" s="45"/>
      <c r="G19" s="46">
        <f>G20</f>
        <v>544100</v>
      </c>
    </row>
    <row r="20" spans="1:7" ht="54.75" customHeight="1">
      <c r="A20" s="43" t="s">
        <v>325</v>
      </c>
      <c r="B20" s="64">
        <v>13</v>
      </c>
      <c r="C20" s="44">
        <v>1</v>
      </c>
      <c r="D20" s="44">
        <v>2</v>
      </c>
      <c r="E20" s="45" t="s">
        <v>326</v>
      </c>
      <c r="F20" s="45"/>
      <c r="G20" s="46">
        <f>G21</f>
        <v>544100</v>
      </c>
    </row>
    <row r="21" spans="1:7" ht="47.25" customHeight="1">
      <c r="A21" s="43" t="s">
        <v>327</v>
      </c>
      <c r="B21" s="66">
        <v>13</v>
      </c>
      <c r="C21" s="44">
        <v>1</v>
      </c>
      <c r="D21" s="44">
        <v>2</v>
      </c>
      <c r="E21" s="45" t="s">
        <v>328</v>
      </c>
      <c r="F21" s="45"/>
      <c r="G21" s="46">
        <f>G22</f>
        <v>544100</v>
      </c>
    </row>
    <row r="22" spans="1:7" ht="33" customHeight="1">
      <c r="A22" s="43" t="s">
        <v>329</v>
      </c>
      <c r="B22" s="66">
        <v>13</v>
      </c>
      <c r="C22" s="44">
        <v>1</v>
      </c>
      <c r="D22" s="44">
        <v>2</v>
      </c>
      <c r="E22" s="45" t="s">
        <v>330</v>
      </c>
      <c r="F22" s="45"/>
      <c r="G22" s="46">
        <f>G23</f>
        <v>544100</v>
      </c>
    </row>
    <row r="23" spans="1:7" ht="75" customHeight="1">
      <c r="A23" s="43" t="s">
        <v>331</v>
      </c>
      <c r="B23" s="64">
        <v>13</v>
      </c>
      <c r="C23" s="44">
        <v>1</v>
      </c>
      <c r="D23" s="44">
        <v>2</v>
      </c>
      <c r="E23" s="45" t="s">
        <v>330</v>
      </c>
      <c r="F23" s="45">
        <v>100</v>
      </c>
      <c r="G23" s="46">
        <f>G24</f>
        <v>544100</v>
      </c>
    </row>
    <row r="24" spans="1:7" ht="33" customHeight="1">
      <c r="A24" s="43" t="s">
        <v>332</v>
      </c>
      <c r="B24" s="66">
        <v>13</v>
      </c>
      <c r="C24" s="44">
        <v>1</v>
      </c>
      <c r="D24" s="44">
        <v>2</v>
      </c>
      <c r="E24" s="45" t="s">
        <v>330</v>
      </c>
      <c r="F24" s="45">
        <v>120</v>
      </c>
      <c r="G24" s="46">
        <f>G25+G26</f>
        <v>544100</v>
      </c>
    </row>
    <row r="25" spans="1:7" ht="33" customHeight="1">
      <c r="A25" s="43" t="s">
        <v>333</v>
      </c>
      <c r="B25" s="66">
        <v>13</v>
      </c>
      <c r="C25" s="44">
        <v>1</v>
      </c>
      <c r="D25" s="44">
        <v>2</v>
      </c>
      <c r="E25" s="45" t="s">
        <v>330</v>
      </c>
      <c r="F25" s="45">
        <v>121</v>
      </c>
      <c r="G25" s="47">
        <v>418800</v>
      </c>
    </row>
    <row r="26" spans="1:7" ht="60.75" customHeight="1">
      <c r="A26" s="43" t="s">
        <v>334</v>
      </c>
      <c r="B26" s="64">
        <v>13</v>
      </c>
      <c r="C26" s="44">
        <v>1</v>
      </c>
      <c r="D26" s="44">
        <v>2</v>
      </c>
      <c r="E26" s="45" t="s">
        <v>330</v>
      </c>
      <c r="F26" s="45">
        <v>129</v>
      </c>
      <c r="G26" s="47">
        <v>125300</v>
      </c>
    </row>
    <row r="27" spans="1:7" ht="60.75" customHeight="1">
      <c r="A27" s="43" t="s">
        <v>335</v>
      </c>
      <c r="B27" s="66">
        <v>13</v>
      </c>
      <c r="C27" s="44">
        <v>1</v>
      </c>
      <c r="D27" s="44">
        <v>4</v>
      </c>
      <c r="E27" s="45"/>
      <c r="F27" s="45"/>
      <c r="G27" s="46">
        <f>G28</f>
        <v>711885.23</v>
      </c>
    </row>
    <row r="28" spans="1:7" ht="54.75" customHeight="1">
      <c r="A28" s="43" t="s">
        <v>325</v>
      </c>
      <c r="B28" s="66">
        <v>13</v>
      </c>
      <c r="C28" s="44">
        <v>1</v>
      </c>
      <c r="D28" s="44">
        <v>4</v>
      </c>
      <c r="E28" s="45" t="s">
        <v>326</v>
      </c>
      <c r="F28" s="45"/>
      <c r="G28" s="46">
        <f>G29</f>
        <v>711885.23</v>
      </c>
    </row>
    <row r="29" spans="1:7" ht="47.25" customHeight="1">
      <c r="A29" s="43" t="s">
        <v>327</v>
      </c>
      <c r="B29" s="64">
        <v>13</v>
      </c>
      <c r="C29" s="44">
        <v>1</v>
      </c>
      <c r="D29" s="44">
        <v>4</v>
      </c>
      <c r="E29" s="45" t="s">
        <v>328</v>
      </c>
      <c r="F29" s="45"/>
      <c r="G29" s="46">
        <f>G30+G47+G51</f>
        <v>711885.23</v>
      </c>
    </row>
    <row r="30" spans="1:7" ht="19.5" customHeight="1">
      <c r="A30" s="43" t="s">
        <v>336</v>
      </c>
      <c r="B30" s="66">
        <v>13</v>
      </c>
      <c r="C30" s="44">
        <v>1</v>
      </c>
      <c r="D30" s="44">
        <v>4</v>
      </c>
      <c r="E30" s="45" t="s">
        <v>337</v>
      </c>
      <c r="F30" s="45"/>
      <c r="G30" s="46">
        <f>G31+G35+G40</f>
        <v>693773.11</v>
      </c>
    </row>
    <row r="31" spans="1:7" ht="75" customHeight="1">
      <c r="A31" s="43" t="s">
        <v>331</v>
      </c>
      <c r="B31" s="64">
        <v>13</v>
      </c>
      <c r="C31" s="44">
        <v>1</v>
      </c>
      <c r="D31" s="44">
        <v>4</v>
      </c>
      <c r="E31" s="45" t="s">
        <v>337</v>
      </c>
      <c r="F31" s="45">
        <v>100</v>
      </c>
      <c r="G31" s="46">
        <f>G32</f>
        <v>340400</v>
      </c>
    </row>
    <row r="32" spans="1:7" ht="33" customHeight="1">
      <c r="A32" s="43" t="s">
        <v>338</v>
      </c>
      <c r="B32" s="66">
        <v>13</v>
      </c>
      <c r="C32" s="44">
        <v>1</v>
      </c>
      <c r="D32" s="44">
        <v>4</v>
      </c>
      <c r="E32" s="45" t="s">
        <v>337</v>
      </c>
      <c r="F32" s="45">
        <v>120</v>
      </c>
      <c r="G32" s="46">
        <f>G33+G34</f>
        <v>340400</v>
      </c>
    </row>
    <row r="33" spans="1:7" ht="33" customHeight="1">
      <c r="A33" s="43" t="s">
        <v>339</v>
      </c>
      <c r="B33" s="66">
        <v>13</v>
      </c>
      <c r="C33" s="44">
        <v>1</v>
      </c>
      <c r="D33" s="44">
        <v>4</v>
      </c>
      <c r="E33" s="45" t="s">
        <v>337</v>
      </c>
      <c r="F33" s="45">
        <v>121</v>
      </c>
      <c r="G33" s="47">
        <v>262300</v>
      </c>
    </row>
    <row r="34" spans="1:7" ht="60.75" customHeight="1">
      <c r="A34" s="43" t="s">
        <v>334</v>
      </c>
      <c r="B34" s="64">
        <v>13</v>
      </c>
      <c r="C34" s="44">
        <v>1</v>
      </c>
      <c r="D34" s="44">
        <v>4</v>
      </c>
      <c r="E34" s="45" t="s">
        <v>337</v>
      </c>
      <c r="F34" s="45">
        <v>129</v>
      </c>
      <c r="G34" s="47">
        <v>78100</v>
      </c>
    </row>
    <row r="35" spans="1:7" ht="33" customHeight="1">
      <c r="A35" s="43" t="s">
        <v>340</v>
      </c>
      <c r="B35" s="66">
        <v>13</v>
      </c>
      <c r="C35" s="44">
        <v>1</v>
      </c>
      <c r="D35" s="44">
        <v>4</v>
      </c>
      <c r="E35" s="45" t="s">
        <v>337</v>
      </c>
      <c r="F35" s="45">
        <v>200</v>
      </c>
      <c r="G35" s="46">
        <f>G36</f>
        <v>319994</v>
      </c>
    </row>
    <row r="36" spans="1:7" ht="33" customHeight="1">
      <c r="A36" s="43" t="s">
        <v>341</v>
      </c>
      <c r="B36" s="66">
        <v>13</v>
      </c>
      <c r="C36" s="44">
        <v>1</v>
      </c>
      <c r="D36" s="44">
        <v>4</v>
      </c>
      <c r="E36" s="45" t="s">
        <v>337</v>
      </c>
      <c r="F36" s="45">
        <v>240</v>
      </c>
      <c r="G36" s="46">
        <f>G37+G38+G39</f>
        <v>319994</v>
      </c>
    </row>
    <row r="37" spans="1:7" ht="33" customHeight="1">
      <c r="A37" s="43" t="s">
        <v>342</v>
      </c>
      <c r="B37" s="64">
        <v>13</v>
      </c>
      <c r="C37" s="44">
        <v>1</v>
      </c>
      <c r="D37" s="44">
        <v>4</v>
      </c>
      <c r="E37" s="45" t="s">
        <v>337</v>
      </c>
      <c r="F37" s="45">
        <v>242</v>
      </c>
      <c r="G37" s="47">
        <v>6600</v>
      </c>
    </row>
    <row r="38" spans="1:7" ht="19.5" customHeight="1">
      <c r="A38" s="43" t="s">
        <v>343</v>
      </c>
      <c r="B38" s="66">
        <v>13</v>
      </c>
      <c r="C38" s="44">
        <v>1</v>
      </c>
      <c r="D38" s="44">
        <v>4</v>
      </c>
      <c r="E38" s="45" t="s">
        <v>337</v>
      </c>
      <c r="F38" s="45">
        <v>244</v>
      </c>
      <c r="G38" s="47">
        <v>277394</v>
      </c>
    </row>
    <row r="39" spans="1:7" ht="19.5" customHeight="1">
      <c r="A39" s="43" t="s">
        <v>344</v>
      </c>
      <c r="B39" s="66">
        <v>13</v>
      </c>
      <c r="C39" s="44">
        <v>1</v>
      </c>
      <c r="D39" s="44">
        <v>4</v>
      </c>
      <c r="E39" s="45" t="s">
        <v>337</v>
      </c>
      <c r="F39" s="45">
        <v>247</v>
      </c>
      <c r="G39" s="47">
        <v>36000</v>
      </c>
    </row>
    <row r="40" spans="1:7" ht="19.5" customHeight="1">
      <c r="A40" s="43" t="s">
        <v>345</v>
      </c>
      <c r="B40" s="66">
        <v>13</v>
      </c>
      <c r="C40" s="44">
        <v>1</v>
      </c>
      <c r="D40" s="44">
        <v>4</v>
      </c>
      <c r="E40" s="45" t="s">
        <v>337</v>
      </c>
      <c r="F40" s="45">
        <v>800</v>
      </c>
      <c r="G40" s="46">
        <f>G41+G43</f>
        <v>33379.11</v>
      </c>
    </row>
    <row r="41" spans="1:7" ht="19.5" customHeight="1" hidden="1">
      <c r="A41" s="43" t="s">
        <v>346</v>
      </c>
      <c r="B41" s="64">
        <v>13</v>
      </c>
      <c r="C41" s="44">
        <v>1</v>
      </c>
      <c r="D41" s="44">
        <v>4</v>
      </c>
      <c r="E41" s="45" t="s">
        <v>337</v>
      </c>
      <c r="F41" s="45">
        <v>830</v>
      </c>
      <c r="G41" s="46">
        <f>G42</f>
        <v>0</v>
      </c>
    </row>
    <row r="42" spans="1:7" ht="47.25" customHeight="1" hidden="1">
      <c r="A42" s="43" t="s">
        <v>347</v>
      </c>
      <c r="B42" s="66">
        <v>13</v>
      </c>
      <c r="C42" s="44">
        <v>1</v>
      </c>
      <c r="D42" s="44">
        <v>4</v>
      </c>
      <c r="E42" s="45" t="s">
        <v>337</v>
      </c>
      <c r="F42" s="45">
        <v>831</v>
      </c>
      <c r="G42" s="48"/>
    </row>
    <row r="43" spans="1:7" ht="19.5" customHeight="1">
      <c r="A43" s="43" t="s">
        <v>348</v>
      </c>
      <c r="B43" s="66">
        <v>13</v>
      </c>
      <c r="C43" s="44">
        <v>1</v>
      </c>
      <c r="D43" s="44">
        <v>4</v>
      </c>
      <c r="E43" s="45" t="s">
        <v>337</v>
      </c>
      <c r="F43" s="45">
        <v>850</v>
      </c>
      <c r="G43" s="46">
        <f>G45+G44+G46</f>
        <v>33379.11</v>
      </c>
    </row>
    <row r="44" spans="1:7" ht="33" customHeight="1">
      <c r="A44" s="43" t="s">
        <v>349</v>
      </c>
      <c r="B44" s="64">
        <v>13</v>
      </c>
      <c r="C44" s="44">
        <v>1</v>
      </c>
      <c r="D44" s="44">
        <v>4</v>
      </c>
      <c r="E44" s="45" t="s">
        <v>337</v>
      </c>
      <c r="F44" s="45">
        <v>851</v>
      </c>
      <c r="G44" s="47">
        <v>5000</v>
      </c>
    </row>
    <row r="45" spans="1:7" ht="19.5" customHeight="1">
      <c r="A45" s="43" t="s">
        <v>350</v>
      </c>
      <c r="B45" s="66">
        <v>13</v>
      </c>
      <c r="C45" s="44">
        <v>1</v>
      </c>
      <c r="D45" s="44">
        <v>4</v>
      </c>
      <c r="E45" s="45" t="s">
        <v>337</v>
      </c>
      <c r="F45" s="45">
        <v>852</v>
      </c>
      <c r="G45" s="47">
        <v>15000</v>
      </c>
    </row>
    <row r="46" spans="1:7" ht="19.5" customHeight="1">
      <c r="A46" s="43" t="s">
        <v>351</v>
      </c>
      <c r="B46" s="66">
        <v>13</v>
      </c>
      <c r="C46" s="44">
        <v>1</v>
      </c>
      <c r="D46" s="44">
        <v>4</v>
      </c>
      <c r="E46" s="45" t="s">
        <v>337</v>
      </c>
      <c r="F46" s="45">
        <v>853</v>
      </c>
      <c r="G46" s="47">
        <v>13379.11</v>
      </c>
    </row>
    <row r="47" spans="1:7" ht="47.25" customHeight="1">
      <c r="A47" s="43" t="s">
        <v>352</v>
      </c>
      <c r="B47" s="66">
        <v>13</v>
      </c>
      <c r="C47" s="44">
        <v>1</v>
      </c>
      <c r="D47" s="44">
        <v>4</v>
      </c>
      <c r="E47" s="45" t="s">
        <v>353</v>
      </c>
      <c r="F47" s="45"/>
      <c r="G47" s="46">
        <f>G48</f>
        <v>1000</v>
      </c>
    </row>
    <row r="48" spans="1:7" ht="33" customHeight="1">
      <c r="A48" s="43" t="s">
        <v>340</v>
      </c>
      <c r="B48" s="64">
        <v>13</v>
      </c>
      <c r="C48" s="44">
        <v>1</v>
      </c>
      <c r="D48" s="44">
        <v>4</v>
      </c>
      <c r="E48" s="45" t="s">
        <v>353</v>
      </c>
      <c r="F48" s="45">
        <v>200</v>
      </c>
      <c r="G48" s="46">
        <f>G49</f>
        <v>1000</v>
      </c>
    </row>
    <row r="49" spans="1:7" ht="33" customHeight="1">
      <c r="A49" s="43" t="s">
        <v>341</v>
      </c>
      <c r="B49" s="66">
        <v>13</v>
      </c>
      <c r="C49" s="44">
        <v>1</v>
      </c>
      <c r="D49" s="44">
        <v>4</v>
      </c>
      <c r="E49" s="45" t="s">
        <v>353</v>
      </c>
      <c r="F49" s="45">
        <v>240</v>
      </c>
      <c r="G49" s="46">
        <f>G50</f>
        <v>1000</v>
      </c>
    </row>
    <row r="50" spans="1:7" ht="19.5" customHeight="1">
      <c r="A50" s="43" t="s">
        <v>343</v>
      </c>
      <c r="B50" s="66">
        <v>13</v>
      </c>
      <c r="C50" s="44">
        <v>1</v>
      </c>
      <c r="D50" s="44">
        <v>4</v>
      </c>
      <c r="E50" s="45" t="s">
        <v>353</v>
      </c>
      <c r="F50" s="45">
        <v>244</v>
      </c>
      <c r="G50" s="47">
        <v>1000</v>
      </c>
    </row>
    <row r="51" spans="1:7" ht="60.75" customHeight="1">
      <c r="A51" s="43" t="s">
        <v>354</v>
      </c>
      <c r="B51" s="64">
        <v>13</v>
      </c>
      <c r="C51" s="44">
        <v>1</v>
      </c>
      <c r="D51" s="44">
        <v>4</v>
      </c>
      <c r="E51" s="45" t="s">
        <v>355</v>
      </c>
      <c r="F51" s="45"/>
      <c r="G51" s="46">
        <f>G52</f>
        <v>17112.12</v>
      </c>
    </row>
    <row r="52" spans="1:7" ht="33" customHeight="1">
      <c r="A52" s="43" t="s">
        <v>340</v>
      </c>
      <c r="B52" s="66">
        <v>13</v>
      </c>
      <c r="C52" s="44">
        <v>1</v>
      </c>
      <c r="D52" s="44">
        <v>4</v>
      </c>
      <c r="E52" s="45" t="s">
        <v>355</v>
      </c>
      <c r="F52" s="45">
        <v>200</v>
      </c>
      <c r="G52" s="46">
        <f>G53</f>
        <v>17112.12</v>
      </c>
    </row>
    <row r="53" spans="1:7" ht="33" customHeight="1">
      <c r="A53" s="43" t="s">
        <v>341</v>
      </c>
      <c r="B53" s="66">
        <v>13</v>
      </c>
      <c r="C53" s="44">
        <v>1</v>
      </c>
      <c r="D53" s="44">
        <v>4</v>
      </c>
      <c r="E53" s="45" t="s">
        <v>355</v>
      </c>
      <c r="F53" s="45">
        <v>240</v>
      </c>
      <c r="G53" s="46">
        <f>G54</f>
        <v>17112.12</v>
      </c>
    </row>
    <row r="54" spans="1:7" ht="47.25" customHeight="1">
      <c r="A54" s="43" t="s">
        <v>356</v>
      </c>
      <c r="B54" s="66">
        <v>13</v>
      </c>
      <c r="C54" s="44">
        <v>1</v>
      </c>
      <c r="D54" s="44">
        <v>4</v>
      </c>
      <c r="E54" s="45" t="s">
        <v>355</v>
      </c>
      <c r="F54" s="45">
        <v>242</v>
      </c>
      <c r="G54" s="46">
        <f>G55+G56</f>
        <v>17112.12</v>
      </c>
    </row>
    <row r="55" spans="1:7" ht="47.25" customHeight="1">
      <c r="A55" s="43" t="s">
        <v>357</v>
      </c>
      <c r="B55" s="66">
        <v>13</v>
      </c>
      <c r="C55" s="44">
        <v>1</v>
      </c>
      <c r="D55" s="44">
        <v>4</v>
      </c>
      <c r="E55" s="45" t="s">
        <v>355</v>
      </c>
      <c r="F55" s="45">
        <v>242</v>
      </c>
      <c r="G55" s="47">
        <v>16941</v>
      </c>
    </row>
    <row r="56" spans="1:7" ht="47.25" customHeight="1">
      <c r="A56" s="43" t="s">
        <v>358</v>
      </c>
      <c r="B56" s="66">
        <v>13</v>
      </c>
      <c r="C56" s="44">
        <v>1</v>
      </c>
      <c r="D56" s="44">
        <v>4</v>
      </c>
      <c r="E56" s="45" t="s">
        <v>355</v>
      </c>
      <c r="F56" s="45">
        <v>242</v>
      </c>
      <c r="G56" s="47">
        <v>171.12</v>
      </c>
    </row>
    <row r="57" spans="1:7" ht="19.5" customHeight="1">
      <c r="A57" s="43" t="s">
        <v>359</v>
      </c>
      <c r="B57" s="66">
        <v>13</v>
      </c>
      <c r="C57" s="44">
        <v>1</v>
      </c>
      <c r="D57" s="44">
        <v>11</v>
      </c>
      <c r="E57" s="45"/>
      <c r="F57" s="45"/>
      <c r="G57" s="49">
        <f>G58</f>
        <v>74353</v>
      </c>
    </row>
    <row r="58" spans="1:7" ht="54.75" customHeight="1">
      <c r="A58" s="43" t="s">
        <v>325</v>
      </c>
      <c r="B58" s="66">
        <v>13</v>
      </c>
      <c r="C58" s="44">
        <v>1</v>
      </c>
      <c r="D58" s="44">
        <v>11</v>
      </c>
      <c r="E58" s="45" t="s">
        <v>326</v>
      </c>
      <c r="F58" s="45"/>
      <c r="G58" s="49">
        <f>G59</f>
        <v>74353</v>
      </c>
    </row>
    <row r="59" spans="1:7" ht="47.25" customHeight="1">
      <c r="A59" s="43" t="s">
        <v>327</v>
      </c>
      <c r="B59" s="66">
        <v>13</v>
      </c>
      <c r="C59" s="44">
        <v>1</v>
      </c>
      <c r="D59" s="44">
        <v>11</v>
      </c>
      <c r="E59" s="45" t="s">
        <v>328</v>
      </c>
      <c r="F59" s="45"/>
      <c r="G59" s="49">
        <f>G60</f>
        <v>74353</v>
      </c>
    </row>
    <row r="60" spans="1:7" ht="33" customHeight="1">
      <c r="A60" s="43" t="s">
        <v>360</v>
      </c>
      <c r="B60" s="66">
        <v>13</v>
      </c>
      <c r="C60" s="44">
        <v>1</v>
      </c>
      <c r="D60" s="44">
        <v>11</v>
      </c>
      <c r="E60" s="45" t="s">
        <v>361</v>
      </c>
      <c r="F60" s="45"/>
      <c r="G60" s="49">
        <f>G61</f>
        <v>74353</v>
      </c>
    </row>
    <row r="61" spans="1:7" ht="19.5" customHeight="1">
      <c r="A61" s="43" t="s">
        <v>345</v>
      </c>
      <c r="B61" s="66">
        <v>13</v>
      </c>
      <c r="C61" s="44">
        <v>1</v>
      </c>
      <c r="D61" s="44">
        <v>11</v>
      </c>
      <c r="E61" s="45" t="s">
        <v>361</v>
      </c>
      <c r="F61" s="45">
        <v>800</v>
      </c>
      <c r="G61" s="49">
        <f>G62</f>
        <v>74353</v>
      </c>
    </row>
    <row r="62" spans="1:7" ht="19.5" customHeight="1">
      <c r="A62" s="43" t="s">
        <v>362</v>
      </c>
      <c r="B62" s="66">
        <v>13</v>
      </c>
      <c r="C62" s="44">
        <v>1</v>
      </c>
      <c r="D62" s="44">
        <v>11</v>
      </c>
      <c r="E62" s="45" t="s">
        <v>361</v>
      </c>
      <c r="F62" s="45">
        <v>870</v>
      </c>
      <c r="G62" s="50">
        <v>74353</v>
      </c>
    </row>
    <row r="63" spans="1:7" ht="19.5" customHeight="1">
      <c r="A63" s="43" t="s">
        <v>363</v>
      </c>
      <c r="B63" s="66">
        <v>13</v>
      </c>
      <c r="C63" s="44">
        <v>1</v>
      </c>
      <c r="D63" s="44">
        <v>13</v>
      </c>
      <c r="E63" s="45"/>
      <c r="F63" s="45"/>
      <c r="G63" s="46">
        <f>G89+G68+G64+G84+G72+G76+G80</f>
        <v>3109933.4</v>
      </c>
    </row>
    <row r="64" spans="1:7" ht="60.75" customHeight="1">
      <c r="A64" s="43" t="s">
        <v>364</v>
      </c>
      <c r="B64" s="66">
        <v>13</v>
      </c>
      <c r="C64" s="44">
        <v>1</v>
      </c>
      <c r="D64" s="44">
        <v>13</v>
      </c>
      <c r="E64" s="45" t="s">
        <v>365</v>
      </c>
      <c r="F64" s="45"/>
      <c r="G64" s="46">
        <f>G65</f>
        <v>1000</v>
      </c>
    </row>
    <row r="65" spans="1:7" ht="33" customHeight="1">
      <c r="A65" s="43" t="s">
        <v>340</v>
      </c>
      <c r="B65" s="66">
        <v>13</v>
      </c>
      <c r="C65" s="44">
        <v>1</v>
      </c>
      <c r="D65" s="44">
        <v>13</v>
      </c>
      <c r="E65" s="45" t="s">
        <v>365</v>
      </c>
      <c r="F65" s="45">
        <v>200</v>
      </c>
      <c r="G65" s="46">
        <f>G66</f>
        <v>1000</v>
      </c>
    </row>
    <row r="66" spans="1:7" ht="33" customHeight="1">
      <c r="A66" s="43" t="s">
        <v>341</v>
      </c>
      <c r="B66" s="66">
        <v>13</v>
      </c>
      <c r="C66" s="44">
        <v>1</v>
      </c>
      <c r="D66" s="44">
        <v>13</v>
      </c>
      <c r="E66" s="45" t="s">
        <v>365</v>
      </c>
      <c r="F66" s="45">
        <v>240</v>
      </c>
      <c r="G66" s="46">
        <f>G67</f>
        <v>1000</v>
      </c>
    </row>
    <row r="67" spans="1:7" ht="19.5" customHeight="1">
      <c r="A67" s="43" t="s">
        <v>343</v>
      </c>
      <c r="B67" s="66">
        <v>13</v>
      </c>
      <c r="C67" s="44">
        <v>1</v>
      </c>
      <c r="D67" s="44">
        <v>13</v>
      </c>
      <c r="E67" s="45" t="s">
        <v>365</v>
      </c>
      <c r="F67" s="45">
        <v>244</v>
      </c>
      <c r="G67" s="47">
        <v>1000</v>
      </c>
    </row>
    <row r="68" spans="1:7" ht="47.25" customHeight="1">
      <c r="A68" s="43" t="s">
        <v>366</v>
      </c>
      <c r="B68" s="66">
        <v>13</v>
      </c>
      <c r="C68" s="44">
        <v>1</v>
      </c>
      <c r="D68" s="44">
        <v>13</v>
      </c>
      <c r="E68" s="45" t="s">
        <v>367</v>
      </c>
      <c r="F68" s="45"/>
      <c r="G68" s="46">
        <f>G69</f>
        <v>2000</v>
      </c>
    </row>
    <row r="69" spans="1:7" ht="33" customHeight="1">
      <c r="A69" s="43" t="s">
        <v>340</v>
      </c>
      <c r="B69" s="66">
        <v>13</v>
      </c>
      <c r="C69" s="44">
        <v>1</v>
      </c>
      <c r="D69" s="44">
        <v>13</v>
      </c>
      <c r="E69" s="45" t="s">
        <v>367</v>
      </c>
      <c r="F69" s="45">
        <v>200</v>
      </c>
      <c r="G69" s="46">
        <f>G70</f>
        <v>2000</v>
      </c>
    </row>
    <row r="70" spans="1:7" s="67" customFormat="1" ht="33" customHeight="1">
      <c r="A70" s="43" t="s">
        <v>341</v>
      </c>
      <c r="B70" s="66">
        <v>13</v>
      </c>
      <c r="C70" s="44">
        <v>1</v>
      </c>
      <c r="D70" s="44">
        <v>13</v>
      </c>
      <c r="E70" s="45" t="s">
        <v>367</v>
      </c>
      <c r="F70" s="45">
        <v>240</v>
      </c>
      <c r="G70" s="46">
        <f>G71</f>
        <v>2000</v>
      </c>
    </row>
    <row r="71" spans="1:7" ht="19.5" customHeight="1">
      <c r="A71" s="43" t="s">
        <v>343</v>
      </c>
      <c r="B71" s="66">
        <v>13</v>
      </c>
      <c r="C71" s="44">
        <v>1</v>
      </c>
      <c r="D71" s="44">
        <v>13</v>
      </c>
      <c r="E71" s="45" t="s">
        <v>367</v>
      </c>
      <c r="F71" s="45">
        <v>244</v>
      </c>
      <c r="G71" s="47">
        <v>2000</v>
      </c>
    </row>
    <row r="72" spans="1:7" ht="75" customHeight="1">
      <c r="A72" s="43" t="s">
        <v>368</v>
      </c>
      <c r="B72" s="66">
        <v>13</v>
      </c>
      <c r="C72" s="44">
        <v>1</v>
      </c>
      <c r="D72" s="44">
        <v>13</v>
      </c>
      <c r="E72" s="45" t="s">
        <v>369</v>
      </c>
      <c r="F72" s="45"/>
      <c r="G72" s="46">
        <f>G73</f>
        <v>1000</v>
      </c>
    </row>
    <row r="73" spans="1:7" ht="33" customHeight="1">
      <c r="A73" s="43" t="s">
        <v>340</v>
      </c>
      <c r="B73" s="66">
        <v>13</v>
      </c>
      <c r="C73" s="44">
        <v>1</v>
      </c>
      <c r="D73" s="44">
        <v>13</v>
      </c>
      <c r="E73" s="45" t="s">
        <v>369</v>
      </c>
      <c r="F73" s="45">
        <v>200</v>
      </c>
      <c r="G73" s="46">
        <f>G74</f>
        <v>1000</v>
      </c>
    </row>
    <row r="74" spans="1:7" ht="33" customHeight="1">
      <c r="A74" s="43" t="s">
        <v>341</v>
      </c>
      <c r="B74" s="66">
        <v>13</v>
      </c>
      <c r="C74" s="44">
        <v>1</v>
      </c>
      <c r="D74" s="44">
        <v>13</v>
      </c>
      <c r="E74" s="45" t="s">
        <v>369</v>
      </c>
      <c r="F74" s="45">
        <v>240</v>
      </c>
      <c r="G74" s="46">
        <f>G75</f>
        <v>1000</v>
      </c>
    </row>
    <row r="75" spans="1:7" ht="19.5" customHeight="1">
      <c r="A75" s="43" t="s">
        <v>343</v>
      </c>
      <c r="B75" s="66">
        <v>13</v>
      </c>
      <c r="C75" s="44">
        <v>1</v>
      </c>
      <c r="D75" s="44">
        <v>13</v>
      </c>
      <c r="E75" s="45" t="s">
        <v>369</v>
      </c>
      <c r="F75" s="45">
        <v>244</v>
      </c>
      <c r="G75" s="47">
        <v>1000</v>
      </c>
    </row>
    <row r="76" spans="1:7" ht="47.25" customHeight="1">
      <c r="A76" s="43" t="s">
        <v>370</v>
      </c>
      <c r="B76" s="66">
        <v>13</v>
      </c>
      <c r="C76" s="44">
        <v>1</v>
      </c>
      <c r="D76" s="44">
        <v>13</v>
      </c>
      <c r="E76" s="45" t="s">
        <v>371</v>
      </c>
      <c r="F76" s="45"/>
      <c r="G76" s="46">
        <f>G77</f>
        <v>1000</v>
      </c>
    </row>
    <row r="77" spans="1:7" ht="33" customHeight="1">
      <c r="A77" s="43" t="s">
        <v>340</v>
      </c>
      <c r="B77" s="66">
        <v>13</v>
      </c>
      <c r="C77" s="44">
        <v>1</v>
      </c>
      <c r="D77" s="44">
        <v>13</v>
      </c>
      <c r="E77" s="45" t="s">
        <v>371</v>
      </c>
      <c r="F77" s="45">
        <v>200</v>
      </c>
      <c r="G77" s="46">
        <f>G78</f>
        <v>1000</v>
      </c>
    </row>
    <row r="78" spans="1:7" ht="33" customHeight="1">
      <c r="A78" s="43" t="s">
        <v>341</v>
      </c>
      <c r="B78" s="66">
        <v>13</v>
      </c>
      <c r="C78" s="44">
        <v>1</v>
      </c>
      <c r="D78" s="44">
        <v>13</v>
      </c>
      <c r="E78" s="45" t="s">
        <v>371</v>
      </c>
      <c r="F78" s="45">
        <v>240</v>
      </c>
      <c r="G78" s="46">
        <f>G79</f>
        <v>1000</v>
      </c>
    </row>
    <row r="79" spans="1:7" ht="19.5" customHeight="1">
      <c r="A79" s="43" t="s">
        <v>343</v>
      </c>
      <c r="B79" s="66">
        <v>13</v>
      </c>
      <c r="C79" s="44">
        <v>1</v>
      </c>
      <c r="D79" s="44">
        <v>13</v>
      </c>
      <c r="E79" s="45" t="s">
        <v>371</v>
      </c>
      <c r="F79" s="45">
        <v>244</v>
      </c>
      <c r="G79" s="47">
        <v>1000</v>
      </c>
    </row>
    <row r="80" spans="1:7" ht="75" customHeight="1">
      <c r="A80" s="43" t="s">
        <v>372</v>
      </c>
      <c r="B80" s="66">
        <v>13</v>
      </c>
      <c r="C80" s="44">
        <v>1</v>
      </c>
      <c r="D80" s="44">
        <v>13</v>
      </c>
      <c r="E80" s="45" t="s">
        <v>373</v>
      </c>
      <c r="F80" s="45"/>
      <c r="G80" s="46">
        <f>G81</f>
        <v>1000</v>
      </c>
    </row>
    <row r="81" spans="1:7" ht="33" customHeight="1">
      <c r="A81" s="43" t="s">
        <v>340</v>
      </c>
      <c r="B81" s="66">
        <v>13</v>
      </c>
      <c r="C81" s="44">
        <v>1</v>
      </c>
      <c r="D81" s="44">
        <v>13</v>
      </c>
      <c r="E81" s="45" t="s">
        <v>373</v>
      </c>
      <c r="F81" s="45">
        <v>200</v>
      </c>
      <c r="G81" s="46">
        <f>G82</f>
        <v>1000</v>
      </c>
    </row>
    <row r="82" spans="1:7" ht="33" customHeight="1">
      <c r="A82" s="43" t="s">
        <v>341</v>
      </c>
      <c r="B82" s="66">
        <v>13</v>
      </c>
      <c r="C82" s="44">
        <v>1</v>
      </c>
      <c r="D82" s="44">
        <v>13</v>
      </c>
      <c r="E82" s="45" t="s">
        <v>373</v>
      </c>
      <c r="F82" s="45">
        <v>240</v>
      </c>
      <c r="G82" s="46">
        <f>G83</f>
        <v>1000</v>
      </c>
    </row>
    <row r="83" spans="1:7" ht="19.5" customHeight="1">
      <c r="A83" s="43" t="s">
        <v>343</v>
      </c>
      <c r="B83" s="66">
        <v>13</v>
      </c>
      <c r="C83" s="44">
        <v>1</v>
      </c>
      <c r="D83" s="44">
        <v>13</v>
      </c>
      <c r="E83" s="45" t="s">
        <v>373</v>
      </c>
      <c r="F83" s="45">
        <v>244</v>
      </c>
      <c r="G83" s="47">
        <v>1000</v>
      </c>
    </row>
    <row r="84" spans="1:7" ht="75" customHeight="1">
      <c r="A84" s="43" t="s">
        <v>374</v>
      </c>
      <c r="B84" s="66">
        <v>13</v>
      </c>
      <c r="C84" s="44">
        <v>1</v>
      </c>
      <c r="D84" s="44">
        <v>13</v>
      </c>
      <c r="E84" s="45" t="s">
        <v>375</v>
      </c>
      <c r="F84" s="45"/>
      <c r="G84" s="49">
        <f>G85</f>
        <v>1000</v>
      </c>
    </row>
    <row r="85" spans="1:7" ht="47.25" customHeight="1">
      <c r="A85" s="43" t="s">
        <v>376</v>
      </c>
      <c r="B85" s="66">
        <v>13</v>
      </c>
      <c r="C85" s="44">
        <v>1</v>
      </c>
      <c r="D85" s="44">
        <v>13</v>
      </c>
      <c r="E85" s="45" t="s">
        <v>377</v>
      </c>
      <c r="F85" s="45"/>
      <c r="G85" s="49">
        <f>G86</f>
        <v>1000</v>
      </c>
    </row>
    <row r="86" spans="1:7" ht="47.25" customHeight="1">
      <c r="A86" s="43" t="s">
        <v>376</v>
      </c>
      <c r="B86" s="66">
        <v>13</v>
      </c>
      <c r="C86" s="44">
        <v>1</v>
      </c>
      <c r="D86" s="44">
        <v>13</v>
      </c>
      <c r="E86" s="45" t="s">
        <v>378</v>
      </c>
      <c r="F86" s="45"/>
      <c r="G86" s="49">
        <f>G87</f>
        <v>1000</v>
      </c>
    </row>
    <row r="87" spans="1:7" ht="33" customHeight="1">
      <c r="A87" s="43" t="s">
        <v>341</v>
      </c>
      <c r="B87" s="66">
        <v>13</v>
      </c>
      <c r="C87" s="44">
        <v>1</v>
      </c>
      <c r="D87" s="44">
        <v>13</v>
      </c>
      <c r="E87" s="45" t="s">
        <v>378</v>
      </c>
      <c r="F87" s="45">
        <v>240</v>
      </c>
      <c r="G87" s="49">
        <f>G88</f>
        <v>1000</v>
      </c>
    </row>
    <row r="88" spans="1:7" ht="19.5" customHeight="1">
      <c r="A88" s="43" t="s">
        <v>343</v>
      </c>
      <c r="B88" s="66">
        <v>13</v>
      </c>
      <c r="C88" s="44">
        <v>1</v>
      </c>
      <c r="D88" s="44">
        <v>13</v>
      </c>
      <c r="E88" s="45" t="s">
        <v>378</v>
      </c>
      <c r="F88" s="45">
        <v>244</v>
      </c>
      <c r="G88" s="50">
        <v>1000</v>
      </c>
    </row>
    <row r="89" spans="1:7" ht="54.75" customHeight="1">
      <c r="A89" s="43" t="s">
        <v>325</v>
      </c>
      <c r="B89" s="66">
        <v>13</v>
      </c>
      <c r="C89" s="44">
        <v>1</v>
      </c>
      <c r="D89" s="44">
        <v>13</v>
      </c>
      <c r="E89" s="45" t="s">
        <v>326</v>
      </c>
      <c r="F89" s="45"/>
      <c r="G89" s="46">
        <f>G90</f>
        <v>3102933.4</v>
      </c>
    </row>
    <row r="90" spans="1:7" ht="47.25" customHeight="1">
      <c r="A90" s="43" t="s">
        <v>327</v>
      </c>
      <c r="B90" s="66">
        <v>13</v>
      </c>
      <c r="C90" s="44">
        <v>1</v>
      </c>
      <c r="D90" s="44">
        <v>13</v>
      </c>
      <c r="E90" s="45" t="s">
        <v>328</v>
      </c>
      <c r="F90" s="45"/>
      <c r="G90" s="46">
        <f>G91</f>
        <v>3102933.4</v>
      </c>
    </row>
    <row r="91" spans="1:7" ht="33" customHeight="1">
      <c r="A91" s="43" t="s">
        <v>379</v>
      </c>
      <c r="B91" s="66">
        <v>13</v>
      </c>
      <c r="C91" s="44">
        <v>1</v>
      </c>
      <c r="D91" s="44">
        <v>13</v>
      </c>
      <c r="E91" s="45" t="s">
        <v>380</v>
      </c>
      <c r="F91" s="45"/>
      <c r="G91" s="46">
        <f>G92+G96</f>
        <v>3102933.4</v>
      </c>
    </row>
    <row r="92" spans="1:7" ht="75" customHeight="1">
      <c r="A92" s="43" t="s">
        <v>331</v>
      </c>
      <c r="B92" s="66">
        <v>13</v>
      </c>
      <c r="C92" s="44">
        <v>1</v>
      </c>
      <c r="D92" s="44">
        <v>13</v>
      </c>
      <c r="E92" s="45" t="s">
        <v>380</v>
      </c>
      <c r="F92" s="45">
        <v>100</v>
      </c>
      <c r="G92" s="46">
        <f>G93</f>
        <v>2621000</v>
      </c>
    </row>
    <row r="93" spans="1:7" ht="33" customHeight="1">
      <c r="A93" s="43" t="s">
        <v>338</v>
      </c>
      <c r="B93" s="66">
        <v>13</v>
      </c>
      <c r="C93" s="44">
        <v>1</v>
      </c>
      <c r="D93" s="44">
        <v>13</v>
      </c>
      <c r="E93" s="45" t="s">
        <v>380</v>
      </c>
      <c r="F93" s="45">
        <v>120</v>
      </c>
      <c r="G93" s="46">
        <f>G94+G95</f>
        <v>2621000</v>
      </c>
    </row>
    <row r="94" spans="1:7" ht="33" customHeight="1">
      <c r="A94" s="43" t="s">
        <v>333</v>
      </c>
      <c r="B94" s="68">
        <v>13</v>
      </c>
      <c r="C94" s="44">
        <v>1</v>
      </c>
      <c r="D94" s="44">
        <v>13</v>
      </c>
      <c r="E94" s="45" t="s">
        <v>380</v>
      </c>
      <c r="F94" s="45">
        <v>121</v>
      </c>
      <c r="G94" s="47">
        <v>2025500</v>
      </c>
    </row>
    <row r="95" spans="1:7" ht="60.75" customHeight="1">
      <c r="A95" s="43" t="s">
        <v>334</v>
      </c>
      <c r="B95" s="66">
        <v>13</v>
      </c>
      <c r="C95" s="44">
        <v>1</v>
      </c>
      <c r="D95" s="44">
        <v>13</v>
      </c>
      <c r="E95" s="45" t="s">
        <v>380</v>
      </c>
      <c r="F95" s="45">
        <v>129</v>
      </c>
      <c r="G95" s="47">
        <v>595500</v>
      </c>
    </row>
    <row r="96" spans="1:7" ht="33" customHeight="1">
      <c r="A96" s="43" t="s">
        <v>340</v>
      </c>
      <c r="B96" s="66">
        <v>13</v>
      </c>
      <c r="C96" s="44">
        <v>1</v>
      </c>
      <c r="D96" s="44">
        <v>13</v>
      </c>
      <c r="E96" s="45" t="s">
        <v>380</v>
      </c>
      <c r="F96" s="45">
        <v>200</v>
      </c>
      <c r="G96" s="46">
        <f>G97</f>
        <v>481933.4</v>
      </c>
    </row>
    <row r="97" spans="1:7" ht="33" customHeight="1">
      <c r="A97" s="43" t="s">
        <v>341</v>
      </c>
      <c r="B97" s="66">
        <v>13</v>
      </c>
      <c r="C97" s="44">
        <v>1</v>
      </c>
      <c r="D97" s="44">
        <v>13</v>
      </c>
      <c r="E97" s="45" t="s">
        <v>380</v>
      </c>
      <c r="F97" s="45">
        <v>240</v>
      </c>
      <c r="G97" s="46">
        <f>G98</f>
        <v>481933.4</v>
      </c>
    </row>
    <row r="98" spans="1:7" ht="19.5" customHeight="1">
      <c r="A98" s="43" t="s">
        <v>343</v>
      </c>
      <c r="B98" s="66">
        <v>13</v>
      </c>
      <c r="C98" s="44">
        <v>1</v>
      </c>
      <c r="D98" s="44">
        <v>13</v>
      </c>
      <c r="E98" s="45" t="s">
        <v>380</v>
      </c>
      <c r="F98" s="45">
        <v>244</v>
      </c>
      <c r="G98" s="47">
        <v>481933.4</v>
      </c>
    </row>
    <row r="99" spans="1:7" ht="19.5" customHeight="1">
      <c r="A99" s="43" t="s">
        <v>381</v>
      </c>
      <c r="B99" s="64">
        <v>13</v>
      </c>
      <c r="C99" s="44">
        <v>2</v>
      </c>
      <c r="D99" s="44"/>
      <c r="E99" s="45"/>
      <c r="F99" s="45"/>
      <c r="G99" s="46">
        <f aca="true" t="shared" si="0" ref="G99:G104">G100</f>
        <v>139900</v>
      </c>
    </row>
    <row r="100" spans="1:7" ht="19.5" customHeight="1">
      <c r="A100" s="43" t="s">
        <v>382</v>
      </c>
      <c r="B100" s="66">
        <v>13</v>
      </c>
      <c r="C100" s="44">
        <v>2</v>
      </c>
      <c r="D100" s="44">
        <v>3</v>
      </c>
      <c r="E100" s="45"/>
      <c r="F100" s="45"/>
      <c r="G100" s="46">
        <f t="shared" si="0"/>
        <v>139900</v>
      </c>
    </row>
    <row r="101" spans="1:7" ht="54.75" customHeight="1">
      <c r="A101" s="43" t="s">
        <v>325</v>
      </c>
      <c r="B101" s="66">
        <v>13</v>
      </c>
      <c r="C101" s="44">
        <v>2</v>
      </c>
      <c r="D101" s="44">
        <v>3</v>
      </c>
      <c r="E101" s="45" t="s">
        <v>326</v>
      </c>
      <c r="F101" s="45"/>
      <c r="G101" s="46">
        <f t="shared" si="0"/>
        <v>139900</v>
      </c>
    </row>
    <row r="102" spans="1:7" ht="47.25" customHeight="1">
      <c r="A102" s="43" t="s">
        <v>327</v>
      </c>
      <c r="B102" s="64">
        <v>13</v>
      </c>
      <c r="C102" s="44">
        <v>2</v>
      </c>
      <c r="D102" s="44">
        <v>3</v>
      </c>
      <c r="E102" s="45" t="s">
        <v>328</v>
      </c>
      <c r="F102" s="45"/>
      <c r="G102" s="46">
        <f t="shared" si="0"/>
        <v>139900</v>
      </c>
    </row>
    <row r="103" spans="1:7" ht="33" customHeight="1">
      <c r="A103" s="43" t="s">
        <v>383</v>
      </c>
      <c r="B103" s="66">
        <v>13</v>
      </c>
      <c r="C103" s="44">
        <v>2</v>
      </c>
      <c r="D103" s="44">
        <v>3</v>
      </c>
      <c r="E103" s="45" t="s">
        <v>384</v>
      </c>
      <c r="F103" s="45"/>
      <c r="G103" s="46">
        <f t="shared" si="0"/>
        <v>139900</v>
      </c>
    </row>
    <row r="104" spans="1:7" ht="75" customHeight="1">
      <c r="A104" s="43" t="s">
        <v>331</v>
      </c>
      <c r="B104" s="66">
        <v>13</v>
      </c>
      <c r="C104" s="44">
        <v>2</v>
      </c>
      <c r="D104" s="44">
        <v>3</v>
      </c>
      <c r="E104" s="45" t="s">
        <v>384</v>
      </c>
      <c r="F104" s="45">
        <v>100</v>
      </c>
      <c r="G104" s="46">
        <f t="shared" si="0"/>
        <v>139900</v>
      </c>
    </row>
    <row r="105" spans="1:7" ht="33" customHeight="1">
      <c r="A105" s="43" t="s">
        <v>338</v>
      </c>
      <c r="B105" s="66">
        <v>13</v>
      </c>
      <c r="C105" s="44">
        <v>2</v>
      </c>
      <c r="D105" s="44">
        <v>3</v>
      </c>
      <c r="E105" s="45" t="s">
        <v>384</v>
      </c>
      <c r="F105" s="45">
        <v>120</v>
      </c>
      <c r="G105" s="46">
        <f>G106+G107</f>
        <v>139900</v>
      </c>
    </row>
    <row r="106" spans="1:7" ht="33" customHeight="1">
      <c r="A106" s="43" t="s">
        <v>333</v>
      </c>
      <c r="B106" s="66">
        <v>13</v>
      </c>
      <c r="C106" s="44">
        <v>2</v>
      </c>
      <c r="D106" s="44">
        <v>3</v>
      </c>
      <c r="E106" s="45" t="s">
        <v>384</v>
      </c>
      <c r="F106" s="45">
        <v>121</v>
      </c>
      <c r="G106" s="47">
        <v>107450</v>
      </c>
    </row>
    <row r="107" spans="1:7" ht="60.75" customHeight="1">
      <c r="A107" s="43" t="s">
        <v>334</v>
      </c>
      <c r="B107" s="66">
        <v>13</v>
      </c>
      <c r="C107" s="44">
        <v>2</v>
      </c>
      <c r="D107" s="44">
        <v>3</v>
      </c>
      <c r="E107" s="45" t="s">
        <v>384</v>
      </c>
      <c r="F107" s="45">
        <v>129</v>
      </c>
      <c r="G107" s="47">
        <v>32450</v>
      </c>
    </row>
    <row r="108" spans="1:7" ht="33" customHeight="1">
      <c r="A108" s="51" t="s">
        <v>385</v>
      </c>
      <c r="B108" s="66">
        <v>13</v>
      </c>
      <c r="C108" s="44">
        <v>3</v>
      </c>
      <c r="D108" s="44"/>
      <c r="E108" s="45"/>
      <c r="F108" s="45"/>
      <c r="G108" s="46">
        <f>G109</f>
        <v>448229.29000000004</v>
      </c>
    </row>
    <row r="109" spans="1:7" ht="47.25" customHeight="1">
      <c r="A109" s="43" t="s">
        <v>386</v>
      </c>
      <c r="B109" s="66">
        <v>13</v>
      </c>
      <c r="C109" s="44">
        <v>3</v>
      </c>
      <c r="D109" s="44">
        <v>10</v>
      </c>
      <c r="E109" s="45"/>
      <c r="F109" s="45"/>
      <c r="G109" s="46">
        <f>G110+G129</f>
        <v>448229.29000000004</v>
      </c>
    </row>
    <row r="110" spans="1:7" ht="60.75" customHeight="1">
      <c r="A110" s="43" t="s">
        <v>387</v>
      </c>
      <c r="B110" s="66">
        <v>13</v>
      </c>
      <c r="C110" s="44">
        <v>3</v>
      </c>
      <c r="D110" s="44">
        <v>10</v>
      </c>
      <c r="E110" s="45" t="s">
        <v>388</v>
      </c>
      <c r="F110" s="45"/>
      <c r="G110" s="46">
        <f>G111+G115+G122</f>
        <v>352129.29000000004</v>
      </c>
    </row>
    <row r="111" spans="1:7" ht="89.25" customHeight="1">
      <c r="A111" s="43" t="s">
        <v>389</v>
      </c>
      <c r="B111" s="66">
        <v>13</v>
      </c>
      <c r="C111" s="44">
        <v>3</v>
      </c>
      <c r="D111" s="44">
        <v>10</v>
      </c>
      <c r="E111" s="45" t="s">
        <v>390</v>
      </c>
      <c r="F111" s="45"/>
      <c r="G111" s="46">
        <f>G113</f>
        <v>162230.3</v>
      </c>
    </row>
    <row r="112" spans="1:7" ht="33" customHeight="1">
      <c r="A112" s="43" t="s">
        <v>340</v>
      </c>
      <c r="B112" s="66">
        <v>13</v>
      </c>
      <c r="C112" s="44">
        <v>3</v>
      </c>
      <c r="D112" s="44">
        <v>10</v>
      </c>
      <c r="E112" s="45" t="s">
        <v>391</v>
      </c>
      <c r="F112" s="45">
        <v>200</v>
      </c>
      <c r="G112" s="46">
        <f>G113</f>
        <v>162230.3</v>
      </c>
    </row>
    <row r="113" spans="1:7" ht="33" customHeight="1">
      <c r="A113" s="43" t="s">
        <v>341</v>
      </c>
      <c r="B113" s="66">
        <v>13</v>
      </c>
      <c r="C113" s="44">
        <v>3</v>
      </c>
      <c r="D113" s="44">
        <v>10</v>
      </c>
      <c r="E113" s="45" t="s">
        <v>391</v>
      </c>
      <c r="F113" s="45">
        <v>240</v>
      </c>
      <c r="G113" s="46">
        <f>G114</f>
        <v>162230.3</v>
      </c>
    </row>
    <row r="114" spans="1:7" ht="19.5" customHeight="1">
      <c r="A114" s="43" t="s">
        <v>343</v>
      </c>
      <c r="B114" s="66">
        <v>13</v>
      </c>
      <c r="C114" s="44">
        <v>3</v>
      </c>
      <c r="D114" s="44">
        <v>10</v>
      </c>
      <c r="E114" s="45" t="s">
        <v>391</v>
      </c>
      <c r="F114" s="45">
        <v>244</v>
      </c>
      <c r="G114" s="47">
        <v>162230.3</v>
      </c>
    </row>
    <row r="115" spans="1:7" ht="75" customHeight="1">
      <c r="A115" s="43" t="s">
        <v>392</v>
      </c>
      <c r="B115" s="66">
        <v>13</v>
      </c>
      <c r="C115" s="44">
        <v>3</v>
      </c>
      <c r="D115" s="44">
        <v>10</v>
      </c>
      <c r="E115" s="45" t="s">
        <v>393</v>
      </c>
      <c r="F115" s="45"/>
      <c r="G115" s="52">
        <f>G116</f>
        <v>148484.85</v>
      </c>
    </row>
    <row r="116" spans="1:7" ht="75" customHeight="1">
      <c r="A116" s="43" t="s">
        <v>394</v>
      </c>
      <c r="B116" s="66">
        <v>13</v>
      </c>
      <c r="C116" s="44">
        <v>3</v>
      </c>
      <c r="D116" s="44">
        <v>10</v>
      </c>
      <c r="E116" s="45" t="s">
        <v>395</v>
      </c>
      <c r="F116" s="45"/>
      <c r="G116" s="52">
        <f>G118</f>
        <v>148484.85</v>
      </c>
    </row>
    <row r="117" spans="1:7" ht="33" customHeight="1">
      <c r="A117" s="43" t="s">
        <v>340</v>
      </c>
      <c r="B117" s="66">
        <v>13</v>
      </c>
      <c r="C117" s="44">
        <v>3</v>
      </c>
      <c r="D117" s="44">
        <v>10</v>
      </c>
      <c r="E117" s="45" t="s">
        <v>395</v>
      </c>
      <c r="F117" s="45">
        <v>200</v>
      </c>
      <c r="G117" s="52">
        <f>G118</f>
        <v>148484.85</v>
      </c>
    </row>
    <row r="118" spans="1:7" ht="33" customHeight="1">
      <c r="A118" s="43" t="s">
        <v>341</v>
      </c>
      <c r="B118" s="66">
        <v>13</v>
      </c>
      <c r="C118" s="44">
        <v>3</v>
      </c>
      <c r="D118" s="44">
        <v>10</v>
      </c>
      <c r="E118" s="45" t="s">
        <v>395</v>
      </c>
      <c r="F118" s="45">
        <v>240</v>
      </c>
      <c r="G118" s="52">
        <f>G119</f>
        <v>148484.85</v>
      </c>
    </row>
    <row r="119" spans="1:7" ht="19.5" customHeight="1">
      <c r="A119" s="43" t="s">
        <v>343</v>
      </c>
      <c r="B119" s="64">
        <v>13</v>
      </c>
      <c r="C119" s="44">
        <v>3</v>
      </c>
      <c r="D119" s="44">
        <v>10</v>
      </c>
      <c r="E119" s="45" t="s">
        <v>395</v>
      </c>
      <c r="F119" s="45">
        <v>244</v>
      </c>
      <c r="G119" s="52">
        <f>G120+G121</f>
        <v>148484.85</v>
      </c>
    </row>
    <row r="120" spans="1:7" ht="33" customHeight="1">
      <c r="A120" s="43" t="s">
        <v>396</v>
      </c>
      <c r="B120" s="66">
        <v>13</v>
      </c>
      <c r="C120" s="44">
        <v>3</v>
      </c>
      <c r="D120" s="44">
        <v>10</v>
      </c>
      <c r="E120" s="45" t="s">
        <v>395</v>
      </c>
      <c r="F120" s="45">
        <v>244</v>
      </c>
      <c r="G120" s="53">
        <v>147000</v>
      </c>
    </row>
    <row r="121" spans="1:7" ht="33" customHeight="1">
      <c r="A121" s="43" t="s">
        <v>397</v>
      </c>
      <c r="B121" s="66">
        <v>13</v>
      </c>
      <c r="C121" s="44">
        <v>3</v>
      </c>
      <c r="D121" s="44">
        <v>10</v>
      </c>
      <c r="E121" s="45" t="s">
        <v>395</v>
      </c>
      <c r="F121" s="45">
        <v>244</v>
      </c>
      <c r="G121" s="53">
        <v>1484.85</v>
      </c>
    </row>
    <row r="122" spans="1:7" ht="75" customHeight="1">
      <c r="A122" s="43" t="s">
        <v>398</v>
      </c>
      <c r="B122" s="64">
        <v>13</v>
      </c>
      <c r="C122" s="44">
        <v>3</v>
      </c>
      <c r="D122" s="44">
        <v>10</v>
      </c>
      <c r="E122" s="45" t="s">
        <v>399</v>
      </c>
      <c r="F122" s="45"/>
      <c r="G122" s="46">
        <f>G123</f>
        <v>41414.14</v>
      </c>
    </row>
    <row r="123" spans="1:7" ht="75" customHeight="1">
      <c r="A123" s="43" t="s">
        <v>400</v>
      </c>
      <c r="B123" s="66">
        <v>13</v>
      </c>
      <c r="C123" s="44">
        <v>3</v>
      </c>
      <c r="D123" s="44">
        <v>10</v>
      </c>
      <c r="E123" s="45" t="s">
        <v>401</v>
      </c>
      <c r="F123" s="45"/>
      <c r="G123" s="46">
        <f>G125</f>
        <v>41414.14</v>
      </c>
    </row>
    <row r="124" spans="1:7" ht="33" customHeight="1">
      <c r="A124" s="43" t="s">
        <v>340</v>
      </c>
      <c r="B124" s="66">
        <v>13</v>
      </c>
      <c r="C124" s="44">
        <v>3</v>
      </c>
      <c r="D124" s="44">
        <v>10</v>
      </c>
      <c r="E124" s="45" t="s">
        <v>401</v>
      </c>
      <c r="F124" s="45">
        <v>200</v>
      </c>
      <c r="G124" s="46">
        <f>G125</f>
        <v>41414.14</v>
      </c>
    </row>
    <row r="125" spans="1:7" ht="33" customHeight="1">
      <c r="A125" s="43" t="s">
        <v>341</v>
      </c>
      <c r="B125" s="66">
        <v>13</v>
      </c>
      <c r="C125" s="44">
        <v>3</v>
      </c>
      <c r="D125" s="44">
        <v>10</v>
      </c>
      <c r="E125" s="45" t="s">
        <v>401</v>
      </c>
      <c r="F125" s="45">
        <v>240</v>
      </c>
      <c r="G125" s="46">
        <f>G126</f>
        <v>41414.14</v>
      </c>
    </row>
    <row r="126" spans="1:7" ht="19.5" customHeight="1">
      <c r="A126" s="43" t="s">
        <v>402</v>
      </c>
      <c r="B126" s="66">
        <v>13</v>
      </c>
      <c r="C126" s="44">
        <v>3</v>
      </c>
      <c r="D126" s="44">
        <v>10</v>
      </c>
      <c r="E126" s="45" t="s">
        <v>401</v>
      </c>
      <c r="F126" s="45">
        <v>244</v>
      </c>
      <c r="G126" s="46">
        <f>G127+G128</f>
        <v>41414.14</v>
      </c>
    </row>
    <row r="127" spans="1:7" ht="33" customHeight="1">
      <c r="A127" s="43" t="s">
        <v>396</v>
      </c>
      <c r="B127" s="66">
        <v>13</v>
      </c>
      <c r="C127" s="44">
        <v>3</v>
      </c>
      <c r="D127" s="44">
        <v>10</v>
      </c>
      <c r="E127" s="45" t="s">
        <v>401</v>
      </c>
      <c r="F127" s="45">
        <v>244</v>
      </c>
      <c r="G127" s="47">
        <v>41000</v>
      </c>
    </row>
    <row r="128" spans="1:7" ht="33" customHeight="1">
      <c r="A128" s="43" t="s">
        <v>397</v>
      </c>
      <c r="B128" s="66">
        <v>13</v>
      </c>
      <c r="C128" s="44">
        <v>3</v>
      </c>
      <c r="D128" s="44">
        <v>10</v>
      </c>
      <c r="E128" s="45" t="s">
        <v>401</v>
      </c>
      <c r="F128" s="45">
        <v>244</v>
      </c>
      <c r="G128" s="47">
        <v>414.14</v>
      </c>
    </row>
    <row r="129" spans="1:7" ht="54.75" customHeight="1">
      <c r="A129" s="43" t="s">
        <v>325</v>
      </c>
      <c r="B129" s="64">
        <v>13</v>
      </c>
      <c r="C129" s="44">
        <v>3</v>
      </c>
      <c r="D129" s="44">
        <v>10</v>
      </c>
      <c r="E129" s="45" t="s">
        <v>326</v>
      </c>
      <c r="F129" s="45"/>
      <c r="G129" s="46">
        <f>G130</f>
        <v>96100</v>
      </c>
    </row>
    <row r="130" spans="1:7" ht="47.25" customHeight="1">
      <c r="A130" s="43" t="s">
        <v>327</v>
      </c>
      <c r="B130" s="66">
        <v>13</v>
      </c>
      <c r="C130" s="44">
        <v>3</v>
      </c>
      <c r="D130" s="44">
        <v>10</v>
      </c>
      <c r="E130" s="45" t="s">
        <v>328</v>
      </c>
      <c r="F130" s="45"/>
      <c r="G130" s="46">
        <f>G131</f>
        <v>96100</v>
      </c>
    </row>
    <row r="131" spans="1:7" ht="47.25" customHeight="1">
      <c r="A131" s="43" t="s">
        <v>403</v>
      </c>
      <c r="B131" s="64">
        <v>13</v>
      </c>
      <c r="C131" s="44">
        <v>3</v>
      </c>
      <c r="D131" s="44">
        <v>10</v>
      </c>
      <c r="E131" s="45" t="s">
        <v>404</v>
      </c>
      <c r="F131" s="45"/>
      <c r="G131" s="46">
        <f>G133</f>
        <v>96100</v>
      </c>
    </row>
    <row r="132" spans="1:7" ht="33" customHeight="1">
      <c r="A132" s="43" t="s">
        <v>340</v>
      </c>
      <c r="B132" s="66">
        <v>13</v>
      </c>
      <c r="C132" s="44">
        <v>3</v>
      </c>
      <c r="D132" s="44">
        <v>10</v>
      </c>
      <c r="E132" s="45" t="s">
        <v>404</v>
      </c>
      <c r="F132" s="45">
        <v>200</v>
      </c>
      <c r="G132" s="46">
        <f>G133</f>
        <v>96100</v>
      </c>
    </row>
    <row r="133" spans="1:7" ht="33" customHeight="1">
      <c r="A133" s="43" t="s">
        <v>341</v>
      </c>
      <c r="B133" s="66">
        <v>13</v>
      </c>
      <c r="C133" s="44">
        <v>3</v>
      </c>
      <c r="D133" s="44">
        <v>10</v>
      </c>
      <c r="E133" s="45" t="s">
        <v>404</v>
      </c>
      <c r="F133" s="45">
        <v>240</v>
      </c>
      <c r="G133" s="46">
        <f>G134</f>
        <v>96100</v>
      </c>
    </row>
    <row r="134" spans="1:7" ht="19.5" customHeight="1">
      <c r="A134" s="43" t="s">
        <v>343</v>
      </c>
      <c r="B134" s="64">
        <v>13</v>
      </c>
      <c r="C134" s="44">
        <v>3</v>
      </c>
      <c r="D134" s="44">
        <v>10</v>
      </c>
      <c r="E134" s="45" t="s">
        <v>404</v>
      </c>
      <c r="F134" s="45">
        <v>244</v>
      </c>
      <c r="G134" s="47">
        <v>96100</v>
      </c>
    </row>
    <row r="135" spans="1:7" ht="19.5" customHeight="1">
      <c r="A135" s="51" t="s">
        <v>405</v>
      </c>
      <c r="B135" s="66">
        <v>13</v>
      </c>
      <c r="C135" s="44">
        <v>4</v>
      </c>
      <c r="D135" s="44"/>
      <c r="E135" s="45"/>
      <c r="F135" s="45"/>
      <c r="G135" s="46">
        <f>G136+G143</f>
        <v>343700</v>
      </c>
    </row>
    <row r="136" spans="1:7" ht="19.5" customHeight="1">
      <c r="A136" s="43" t="s">
        <v>406</v>
      </c>
      <c r="B136" s="66">
        <v>13</v>
      </c>
      <c r="C136" s="44">
        <v>4</v>
      </c>
      <c r="D136" s="44">
        <v>9</v>
      </c>
      <c r="E136" s="45"/>
      <c r="F136" s="45"/>
      <c r="G136" s="46">
        <f>G137</f>
        <v>338700</v>
      </c>
    </row>
    <row r="137" spans="1:7" ht="54.75" customHeight="1">
      <c r="A137" s="43" t="s">
        <v>325</v>
      </c>
      <c r="B137" s="64">
        <v>13</v>
      </c>
      <c r="C137" s="44">
        <v>4</v>
      </c>
      <c r="D137" s="44">
        <v>9</v>
      </c>
      <c r="E137" s="45" t="s">
        <v>326</v>
      </c>
      <c r="F137" s="45"/>
      <c r="G137" s="46">
        <f>G138</f>
        <v>338700</v>
      </c>
    </row>
    <row r="138" spans="1:7" ht="47.25" customHeight="1">
      <c r="A138" s="43" t="s">
        <v>407</v>
      </c>
      <c r="B138" s="66">
        <v>13</v>
      </c>
      <c r="C138" s="44">
        <v>4</v>
      </c>
      <c r="D138" s="44">
        <v>9</v>
      </c>
      <c r="E138" s="45" t="s">
        <v>328</v>
      </c>
      <c r="F138" s="45"/>
      <c r="G138" s="46">
        <f>G139</f>
        <v>338700</v>
      </c>
    </row>
    <row r="139" spans="1:7" ht="47.25" customHeight="1">
      <c r="A139" s="43" t="s">
        <v>408</v>
      </c>
      <c r="B139" s="66">
        <v>13</v>
      </c>
      <c r="C139" s="44">
        <v>4</v>
      </c>
      <c r="D139" s="44">
        <v>9</v>
      </c>
      <c r="E139" s="45" t="s">
        <v>409</v>
      </c>
      <c r="F139" s="45"/>
      <c r="G139" s="46">
        <f>G141</f>
        <v>338700</v>
      </c>
    </row>
    <row r="140" spans="1:7" ht="33" customHeight="1">
      <c r="A140" s="43" t="s">
        <v>340</v>
      </c>
      <c r="B140" s="64">
        <v>13</v>
      </c>
      <c r="C140" s="44">
        <v>4</v>
      </c>
      <c r="D140" s="44">
        <v>9</v>
      </c>
      <c r="E140" s="45" t="s">
        <v>409</v>
      </c>
      <c r="F140" s="45">
        <v>200</v>
      </c>
      <c r="G140" s="46">
        <f>G141</f>
        <v>338700</v>
      </c>
    </row>
    <row r="141" spans="1:7" ht="33" customHeight="1">
      <c r="A141" s="43" t="s">
        <v>341</v>
      </c>
      <c r="B141" s="66">
        <v>13</v>
      </c>
      <c r="C141" s="44">
        <v>4</v>
      </c>
      <c r="D141" s="44">
        <v>9</v>
      </c>
      <c r="E141" s="45" t="s">
        <v>409</v>
      </c>
      <c r="F141" s="45">
        <v>240</v>
      </c>
      <c r="G141" s="46">
        <f>G142</f>
        <v>338700</v>
      </c>
    </row>
    <row r="142" spans="1:7" ht="19.5" customHeight="1">
      <c r="A142" s="43" t="s">
        <v>343</v>
      </c>
      <c r="B142" s="66">
        <v>13</v>
      </c>
      <c r="C142" s="44">
        <v>4</v>
      </c>
      <c r="D142" s="44">
        <v>9</v>
      </c>
      <c r="E142" s="45" t="s">
        <v>409</v>
      </c>
      <c r="F142" s="45">
        <v>244</v>
      </c>
      <c r="G142" s="47">
        <v>338700</v>
      </c>
    </row>
    <row r="143" spans="1:7" ht="19.5" customHeight="1">
      <c r="A143" s="43" t="s">
        <v>410</v>
      </c>
      <c r="B143" s="64">
        <v>13</v>
      </c>
      <c r="C143" s="44">
        <v>4</v>
      </c>
      <c r="D143" s="44">
        <v>12</v>
      </c>
      <c r="E143" s="45"/>
      <c r="F143" s="45"/>
      <c r="G143" s="46">
        <f>G144</f>
        <v>5000</v>
      </c>
    </row>
    <row r="144" spans="1:7" ht="54.75" customHeight="1">
      <c r="A144" s="43" t="s">
        <v>325</v>
      </c>
      <c r="B144" s="66">
        <v>13</v>
      </c>
      <c r="C144" s="44">
        <v>4</v>
      </c>
      <c r="D144" s="44">
        <v>12</v>
      </c>
      <c r="E144" s="45" t="s">
        <v>326</v>
      </c>
      <c r="F144" s="45"/>
      <c r="G144" s="46">
        <f>G145</f>
        <v>5000</v>
      </c>
    </row>
    <row r="145" spans="1:7" ht="47.25" customHeight="1">
      <c r="A145" s="43" t="s">
        <v>407</v>
      </c>
      <c r="B145" s="64">
        <v>13</v>
      </c>
      <c r="C145" s="44">
        <v>4</v>
      </c>
      <c r="D145" s="44">
        <v>12</v>
      </c>
      <c r="E145" s="45" t="s">
        <v>328</v>
      </c>
      <c r="F145" s="45"/>
      <c r="G145" s="46">
        <f>G146</f>
        <v>5000</v>
      </c>
    </row>
    <row r="146" spans="1:7" ht="33" customHeight="1">
      <c r="A146" s="43" t="s">
        <v>411</v>
      </c>
      <c r="B146" s="66">
        <v>13</v>
      </c>
      <c r="C146" s="44">
        <v>4</v>
      </c>
      <c r="D146" s="44">
        <v>12</v>
      </c>
      <c r="E146" s="45" t="s">
        <v>412</v>
      </c>
      <c r="F146" s="45"/>
      <c r="G146" s="46">
        <f>G148</f>
        <v>5000</v>
      </c>
    </row>
    <row r="147" spans="1:7" ht="33" customHeight="1">
      <c r="A147" s="43" t="s">
        <v>340</v>
      </c>
      <c r="B147" s="66">
        <v>13</v>
      </c>
      <c r="C147" s="44">
        <v>4</v>
      </c>
      <c r="D147" s="44">
        <v>12</v>
      </c>
      <c r="E147" s="45" t="s">
        <v>412</v>
      </c>
      <c r="F147" s="45">
        <v>200</v>
      </c>
      <c r="G147" s="46">
        <f>G148</f>
        <v>5000</v>
      </c>
    </row>
    <row r="148" spans="1:7" ht="33" customHeight="1">
      <c r="A148" s="43" t="s">
        <v>341</v>
      </c>
      <c r="B148" s="64">
        <v>13</v>
      </c>
      <c r="C148" s="44">
        <v>4</v>
      </c>
      <c r="D148" s="44">
        <v>12</v>
      </c>
      <c r="E148" s="45" t="s">
        <v>412</v>
      </c>
      <c r="F148" s="45">
        <v>240</v>
      </c>
      <c r="G148" s="46">
        <f>G149</f>
        <v>5000</v>
      </c>
    </row>
    <row r="149" spans="1:7" ht="19.5" customHeight="1">
      <c r="A149" s="43" t="s">
        <v>343</v>
      </c>
      <c r="B149" s="66">
        <v>13</v>
      </c>
      <c r="C149" s="44">
        <v>4</v>
      </c>
      <c r="D149" s="44">
        <v>12</v>
      </c>
      <c r="E149" s="45" t="s">
        <v>412</v>
      </c>
      <c r="F149" s="45">
        <v>244</v>
      </c>
      <c r="G149" s="47">
        <v>5000</v>
      </c>
    </row>
    <row r="150" spans="1:7" ht="19.5" customHeight="1">
      <c r="A150" s="43" t="s">
        <v>413</v>
      </c>
      <c r="B150" s="66">
        <v>13</v>
      </c>
      <c r="C150" s="44">
        <v>5</v>
      </c>
      <c r="D150" s="44"/>
      <c r="E150" s="45"/>
      <c r="F150" s="45"/>
      <c r="G150" s="46">
        <f>G151</f>
        <v>930512.02</v>
      </c>
    </row>
    <row r="151" spans="1:7" ht="19.5" customHeight="1">
      <c r="A151" s="43" t="s">
        <v>414</v>
      </c>
      <c r="B151" s="64">
        <v>13</v>
      </c>
      <c r="C151" s="44">
        <v>5</v>
      </c>
      <c r="D151" s="44">
        <v>3</v>
      </c>
      <c r="E151" s="45"/>
      <c r="F151" s="45"/>
      <c r="G151" s="46">
        <f>G173+G152+G157</f>
        <v>930512.02</v>
      </c>
    </row>
    <row r="152" spans="1:7" ht="60.75" customHeight="1">
      <c r="A152" s="43" t="s">
        <v>415</v>
      </c>
      <c r="B152" s="66">
        <v>13</v>
      </c>
      <c r="C152" s="44">
        <v>5</v>
      </c>
      <c r="D152" s="44">
        <v>3</v>
      </c>
      <c r="E152" s="45" t="s">
        <v>416</v>
      </c>
      <c r="F152" s="45"/>
      <c r="G152" s="46">
        <f>G153</f>
        <v>2000</v>
      </c>
    </row>
    <row r="153" spans="1:7" ht="75" customHeight="1">
      <c r="A153" s="43" t="s">
        <v>417</v>
      </c>
      <c r="B153" s="66">
        <v>13</v>
      </c>
      <c r="C153" s="44">
        <v>5</v>
      </c>
      <c r="D153" s="44">
        <v>3</v>
      </c>
      <c r="E153" s="45" t="s">
        <v>418</v>
      </c>
      <c r="F153" s="45"/>
      <c r="G153" s="46">
        <f>G154</f>
        <v>2000</v>
      </c>
    </row>
    <row r="154" spans="1:7" ht="33" customHeight="1">
      <c r="A154" s="43" t="s">
        <v>340</v>
      </c>
      <c r="B154" s="64">
        <v>13</v>
      </c>
      <c r="C154" s="44">
        <v>5</v>
      </c>
      <c r="D154" s="44">
        <v>3</v>
      </c>
      <c r="E154" s="45" t="s">
        <v>418</v>
      </c>
      <c r="F154" s="45">
        <v>200</v>
      </c>
      <c r="G154" s="46">
        <f>G155</f>
        <v>2000</v>
      </c>
    </row>
    <row r="155" spans="1:7" ht="33" customHeight="1">
      <c r="A155" s="43" t="s">
        <v>341</v>
      </c>
      <c r="B155" s="66">
        <v>13</v>
      </c>
      <c r="C155" s="44">
        <v>5</v>
      </c>
      <c r="D155" s="44">
        <v>3</v>
      </c>
      <c r="E155" s="45" t="s">
        <v>418</v>
      </c>
      <c r="F155" s="45">
        <v>240</v>
      </c>
      <c r="G155" s="46">
        <f>G156</f>
        <v>2000</v>
      </c>
    </row>
    <row r="156" spans="1:7" ht="19.5" customHeight="1">
      <c r="A156" s="43" t="s">
        <v>343</v>
      </c>
      <c r="B156" s="66">
        <v>13</v>
      </c>
      <c r="C156" s="44">
        <v>5</v>
      </c>
      <c r="D156" s="44">
        <v>3</v>
      </c>
      <c r="E156" s="45" t="s">
        <v>418</v>
      </c>
      <c r="F156" s="45">
        <v>244</v>
      </c>
      <c r="G156" s="47">
        <v>2000</v>
      </c>
    </row>
    <row r="157" spans="1:7" ht="60.75" customHeight="1">
      <c r="A157" s="43" t="s">
        <v>419</v>
      </c>
      <c r="B157" s="64">
        <v>13</v>
      </c>
      <c r="C157" s="44">
        <v>5</v>
      </c>
      <c r="D157" s="44">
        <v>3</v>
      </c>
      <c r="E157" s="45" t="s">
        <v>420</v>
      </c>
      <c r="F157" s="45"/>
      <c r="G157" s="46">
        <f>G158+G162+G166</f>
        <v>264646.46</v>
      </c>
    </row>
    <row r="158" spans="1:7" ht="47.25" customHeight="1" hidden="1">
      <c r="A158" s="43" t="s">
        <v>421</v>
      </c>
      <c r="B158" s="66">
        <v>13</v>
      </c>
      <c r="C158" s="44">
        <v>5</v>
      </c>
      <c r="D158" s="44">
        <v>3</v>
      </c>
      <c r="E158" s="45" t="s">
        <v>422</v>
      </c>
      <c r="F158" s="45"/>
      <c r="G158" s="46">
        <f>G159</f>
        <v>0</v>
      </c>
    </row>
    <row r="159" spans="1:7" ht="33" customHeight="1" hidden="1">
      <c r="A159" s="43" t="s">
        <v>340</v>
      </c>
      <c r="B159" s="64">
        <v>13</v>
      </c>
      <c r="C159" s="44">
        <v>5</v>
      </c>
      <c r="D159" s="44">
        <v>3</v>
      </c>
      <c r="E159" s="45" t="s">
        <v>422</v>
      </c>
      <c r="F159" s="45">
        <v>200</v>
      </c>
      <c r="G159" s="46">
        <f>G160</f>
        <v>0</v>
      </c>
    </row>
    <row r="160" spans="1:7" ht="33" customHeight="1" hidden="1">
      <c r="A160" s="43" t="s">
        <v>341</v>
      </c>
      <c r="B160" s="66">
        <v>13</v>
      </c>
      <c r="C160" s="44">
        <v>5</v>
      </c>
      <c r="D160" s="44">
        <v>3</v>
      </c>
      <c r="E160" s="45" t="s">
        <v>422</v>
      </c>
      <c r="F160" s="45">
        <v>240</v>
      </c>
      <c r="G160" s="46">
        <f>G161</f>
        <v>0</v>
      </c>
    </row>
    <row r="161" spans="1:7" ht="19.5" customHeight="1" hidden="1">
      <c r="A161" s="43" t="s">
        <v>343</v>
      </c>
      <c r="B161" s="66">
        <v>13</v>
      </c>
      <c r="C161" s="44">
        <v>5</v>
      </c>
      <c r="D161" s="44">
        <v>3</v>
      </c>
      <c r="E161" s="45" t="s">
        <v>422</v>
      </c>
      <c r="F161" s="45">
        <v>244</v>
      </c>
      <c r="G161" s="48"/>
    </row>
    <row r="162" spans="1:7" ht="33" customHeight="1" hidden="1">
      <c r="A162" s="43" t="s">
        <v>423</v>
      </c>
      <c r="B162" s="64">
        <v>13</v>
      </c>
      <c r="C162" s="44">
        <v>5</v>
      </c>
      <c r="D162" s="44">
        <v>3</v>
      </c>
      <c r="E162" s="45" t="s">
        <v>424</v>
      </c>
      <c r="F162" s="45"/>
      <c r="G162" s="46">
        <f>G163</f>
        <v>0</v>
      </c>
    </row>
    <row r="163" spans="1:7" ht="33" customHeight="1" hidden="1">
      <c r="A163" s="43" t="s">
        <v>340</v>
      </c>
      <c r="B163" s="66">
        <v>13</v>
      </c>
      <c r="C163" s="44">
        <v>5</v>
      </c>
      <c r="D163" s="44">
        <v>3</v>
      </c>
      <c r="E163" s="45" t="s">
        <v>424</v>
      </c>
      <c r="F163" s="45">
        <v>200</v>
      </c>
      <c r="G163" s="46">
        <f>G164</f>
        <v>0</v>
      </c>
    </row>
    <row r="164" spans="1:7" ht="33" customHeight="1" hidden="1">
      <c r="A164" s="43" t="s">
        <v>341</v>
      </c>
      <c r="B164" s="66">
        <v>13</v>
      </c>
      <c r="C164" s="44">
        <v>5</v>
      </c>
      <c r="D164" s="44">
        <v>3</v>
      </c>
      <c r="E164" s="45" t="s">
        <v>424</v>
      </c>
      <c r="F164" s="45">
        <v>240</v>
      </c>
      <c r="G164" s="46">
        <f>G165</f>
        <v>0</v>
      </c>
    </row>
    <row r="165" spans="1:7" ht="19.5" customHeight="1" hidden="1">
      <c r="A165" s="43" t="s">
        <v>343</v>
      </c>
      <c r="B165" s="64">
        <v>13</v>
      </c>
      <c r="C165" s="44">
        <v>5</v>
      </c>
      <c r="D165" s="44">
        <v>3</v>
      </c>
      <c r="E165" s="45" t="s">
        <v>424</v>
      </c>
      <c r="F165" s="45">
        <v>244</v>
      </c>
      <c r="G165" s="48"/>
    </row>
    <row r="166" spans="1:7" ht="75" customHeight="1">
      <c r="A166" s="43" t="s">
        <v>425</v>
      </c>
      <c r="B166" s="66">
        <v>13</v>
      </c>
      <c r="C166" s="44">
        <v>5</v>
      </c>
      <c r="D166" s="44">
        <v>3</v>
      </c>
      <c r="E166" s="45" t="s">
        <v>426</v>
      </c>
      <c r="F166" s="45"/>
      <c r="G166" s="46">
        <f>G167</f>
        <v>264646.46</v>
      </c>
    </row>
    <row r="167" spans="1:7" ht="33" customHeight="1">
      <c r="A167" s="43" t="s">
        <v>340</v>
      </c>
      <c r="B167" s="66">
        <v>13</v>
      </c>
      <c r="C167" s="44">
        <v>5</v>
      </c>
      <c r="D167" s="44">
        <v>3</v>
      </c>
      <c r="E167" s="45" t="s">
        <v>426</v>
      </c>
      <c r="F167" s="45">
        <v>200</v>
      </c>
      <c r="G167" s="46">
        <f>G168</f>
        <v>264646.46</v>
      </c>
    </row>
    <row r="168" spans="1:7" ht="33" customHeight="1">
      <c r="A168" s="43" t="s">
        <v>341</v>
      </c>
      <c r="B168" s="64">
        <v>13</v>
      </c>
      <c r="C168" s="44">
        <v>5</v>
      </c>
      <c r="D168" s="44">
        <v>3</v>
      </c>
      <c r="E168" s="45" t="s">
        <v>426</v>
      </c>
      <c r="F168" s="45">
        <v>240</v>
      </c>
      <c r="G168" s="46">
        <f>G169</f>
        <v>264646.46</v>
      </c>
    </row>
    <row r="169" spans="1:7" ht="19.5" customHeight="1">
      <c r="A169" s="43" t="s">
        <v>402</v>
      </c>
      <c r="B169" s="66">
        <v>13</v>
      </c>
      <c r="C169" s="44">
        <v>5</v>
      </c>
      <c r="D169" s="44">
        <v>3</v>
      </c>
      <c r="E169" s="45" t="s">
        <v>426</v>
      </c>
      <c r="F169" s="45">
        <v>244</v>
      </c>
      <c r="G169" s="46">
        <f>G170+G171+G172</f>
        <v>264646.46</v>
      </c>
    </row>
    <row r="170" spans="1:7" ht="33" customHeight="1">
      <c r="A170" s="43" t="s">
        <v>427</v>
      </c>
      <c r="B170" s="66">
        <v>13</v>
      </c>
      <c r="C170" s="44">
        <v>5</v>
      </c>
      <c r="D170" s="44">
        <v>3</v>
      </c>
      <c r="E170" s="45" t="s">
        <v>426</v>
      </c>
      <c r="F170" s="45">
        <v>244</v>
      </c>
      <c r="G170" s="47">
        <v>235800</v>
      </c>
    </row>
    <row r="171" spans="1:7" ht="33" customHeight="1">
      <c r="A171" s="43" t="s">
        <v>396</v>
      </c>
      <c r="B171" s="64">
        <v>13</v>
      </c>
      <c r="C171" s="44">
        <v>5</v>
      </c>
      <c r="D171" s="44">
        <v>3</v>
      </c>
      <c r="E171" s="45" t="s">
        <v>426</v>
      </c>
      <c r="F171" s="45">
        <v>244</v>
      </c>
      <c r="G171" s="47">
        <v>26200</v>
      </c>
    </row>
    <row r="172" spans="1:7" ht="33" customHeight="1">
      <c r="A172" s="43" t="s">
        <v>397</v>
      </c>
      <c r="B172" s="66">
        <v>13</v>
      </c>
      <c r="C172" s="44">
        <v>5</v>
      </c>
      <c r="D172" s="44">
        <v>3</v>
      </c>
      <c r="E172" s="45" t="s">
        <v>426</v>
      </c>
      <c r="F172" s="45">
        <v>244</v>
      </c>
      <c r="G172" s="47">
        <v>2646.46</v>
      </c>
    </row>
    <row r="173" spans="1:7" ht="54.75" customHeight="1">
      <c r="A173" s="43" t="s">
        <v>325</v>
      </c>
      <c r="B173" s="66">
        <v>13</v>
      </c>
      <c r="C173" s="44">
        <v>5</v>
      </c>
      <c r="D173" s="44">
        <v>3</v>
      </c>
      <c r="E173" s="45" t="s">
        <v>326</v>
      </c>
      <c r="F173" s="45"/>
      <c r="G173" s="46">
        <f>G174</f>
        <v>663865.56</v>
      </c>
    </row>
    <row r="174" spans="1:7" ht="33" customHeight="1">
      <c r="A174" s="43" t="s">
        <v>428</v>
      </c>
      <c r="B174" s="64">
        <v>13</v>
      </c>
      <c r="C174" s="44">
        <v>5</v>
      </c>
      <c r="D174" s="44">
        <v>3</v>
      </c>
      <c r="E174" s="45" t="s">
        <v>429</v>
      </c>
      <c r="F174" s="45"/>
      <c r="G174" s="46">
        <f>G175+G180+G184</f>
        <v>663865.56</v>
      </c>
    </row>
    <row r="175" spans="1:7" ht="19.5" customHeight="1">
      <c r="A175" s="43" t="s">
        <v>430</v>
      </c>
      <c r="B175" s="66">
        <v>13</v>
      </c>
      <c r="C175" s="44">
        <v>5</v>
      </c>
      <c r="D175" s="44">
        <v>3</v>
      </c>
      <c r="E175" s="45" t="s">
        <v>431</v>
      </c>
      <c r="F175" s="45"/>
      <c r="G175" s="46">
        <f>G177</f>
        <v>355775.56</v>
      </c>
    </row>
    <row r="176" spans="1:7" ht="33" customHeight="1">
      <c r="A176" s="43" t="s">
        <v>340</v>
      </c>
      <c r="B176" s="66">
        <v>13</v>
      </c>
      <c r="C176" s="44">
        <v>5</v>
      </c>
      <c r="D176" s="44">
        <v>3</v>
      </c>
      <c r="E176" s="45" t="s">
        <v>431</v>
      </c>
      <c r="F176" s="45">
        <v>200</v>
      </c>
      <c r="G176" s="46">
        <f>G177</f>
        <v>355775.56</v>
      </c>
    </row>
    <row r="177" spans="1:7" ht="33" customHeight="1">
      <c r="A177" s="51" t="s">
        <v>341</v>
      </c>
      <c r="B177" s="66">
        <v>13</v>
      </c>
      <c r="C177" s="44">
        <v>5</v>
      </c>
      <c r="D177" s="44">
        <v>3</v>
      </c>
      <c r="E177" s="45" t="s">
        <v>431</v>
      </c>
      <c r="F177" s="45">
        <v>240</v>
      </c>
      <c r="G177" s="46">
        <f>G178+G179</f>
        <v>355775.56</v>
      </c>
    </row>
    <row r="178" spans="1:7" ht="19.5" customHeight="1">
      <c r="A178" s="43" t="s">
        <v>343</v>
      </c>
      <c r="B178" s="66">
        <v>13</v>
      </c>
      <c r="C178" s="44">
        <v>5</v>
      </c>
      <c r="D178" s="44">
        <v>3</v>
      </c>
      <c r="E178" s="45" t="s">
        <v>431</v>
      </c>
      <c r="F178" s="45">
        <v>244</v>
      </c>
      <c r="G178" s="47">
        <v>92075.56</v>
      </c>
    </row>
    <row r="179" spans="1:7" ht="19.5" customHeight="1">
      <c r="A179" s="43" t="s">
        <v>344</v>
      </c>
      <c r="B179" s="64">
        <v>13</v>
      </c>
      <c r="C179" s="44">
        <v>5</v>
      </c>
      <c r="D179" s="44">
        <v>3</v>
      </c>
      <c r="E179" s="45" t="s">
        <v>431</v>
      </c>
      <c r="F179" s="45">
        <v>247</v>
      </c>
      <c r="G179" s="47">
        <v>263700</v>
      </c>
    </row>
    <row r="180" spans="1:7" ht="19.5" customHeight="1">
      <c r="A180" s="51" t="s">
        <v>432</v>
      </c>
      <c r="B180" s="66">
        <v>13</v>
      </c>
      <c r="C180" s="44">
        <v>5</v>
      </c>
      <c r="D180" s="44">
        <v>3</v>
      </c>
      <c r="E180" s="45" t="s">
        <v>433</v>
      </c>
      <c r="F180" s="45"/>
      <c r="G180" s="46">
        <f>G181</f>
        <v>113700</v>
      </c>
    </row>
    <row r="181" spans="1:7" ht="33" customHeight="1">
      <c r="A181" s="43" t="s">
        <v>340</v>
      </c>
      <c r="B181" s="66">
        <v>13</v>
      </c>
      <c r="C181" s="44">
        <v>5</v>
      </c>
      <c r="D181" s="44">
        <v>3</v>
      </c>
      <c r="E181" s="45" t="s">
        <v>433</v>
      </c>
      <c r="F181" s="45">
        <v>200</v>
      </c>
      <c r="G181" s="46">
        <f>G182</f>
        <v>113700</v>
      </c>
    </row>
    <row r="182" spans="1:7" ht="33" customHeight="1">
      <c r="A182" s="51" t="s">
        <v>341</v>
      </c>
      <c r="B182" s="64">
        <v>13</v>
      </c>
      <c r="C182" s="44">
        <v>5</v>
      </c>
      <c r="D182" s="44">
        <v>3</v>
      </c>
      <c r="E182" s="45" t="s">
        <v>433</v>
      </c>
      <c r="F182" s="45">
        <v>240</v>
      </c>
      <c r="G182" s="46">
        <f>G183</f>
        <v>113700</v>
      </c>
    </row>
    <row r="183" spans="1:7" ht="19.5" customHeight="1">
      <c r="A183" s="43" t="s">
        <v>343</v>
      </c>
      <c r="B183" s="66">
        <v>13</v>
      </c>
      <c r="C183" s="44">
        <v>5</v>
      </c>
      <c r="D183" s="44">
        <v>3</v>
      </c>
      <c r="E183" s="45" t="s">
        <v>433</v>
      </c>
      <c r="F183" s="45">
        <v>244</v>
      </c>
      <c r="G183" s="47">
        <v>113700</v>
      </c>
    </row>
    <row r="184" spans="1:7" ht="33" customHeight="1">
      <c r="A184" s="51" t="s">
        <v>434</v>
      </c>
      <c r="B184" s="66">
        <v>13</v>
      </c>
      <c r="C184" s="44">
        <v>5</v>
      </c>
      <c r="D184" s="44">
        <v>3</v>
      </c>
      <c r="E184" s="45" t="s">
        <v>435</v>
      </c>
      <c r="F184" s="45"/>
      <c r="G184" s="46">
        <f>G185</f>
        <v>194390</v>
      </c>
    </row>
    <row r="185" spans="1:7" ht="33" customHeight="1">
      <c r="A185" s="43" t="s">
        <v>340</v>
      </c>
      <c r="B185" s="66">
        <v>13</v>
      </c>
      <c r="C185" s="44">
        <v>5</v>
      </c>
      <c r="D185" s="44">
        <v>3</v>
      </c>
      <c r="E185" s="45" t="s">
        <v>435</v>
      </c>
      <c r="F185" s="45">
        <v>200</v>
      </c>
      <c r="G185" s="46">
        <f>G186</f>
        <v>194390</v>
      </c>
    </row>
    <row r="186" spans="1:7" ht="33" customHeight="1">
      <c r="A186" s="51" t="s">
        <v>341</v>
      </c>
      <c r="B186" s="66">
        <v>13</v>
      </c>
      <c r="C186" s="44">
        <v>5</v>
      </c>
      <c r="D186" s="44">
        <v>3</v>
      </c>
      <c r="E186" s="45" t="s">
        <v>435</v>
      </c>
      <c r="F186" s="45">
        <v>240</v>
      </c>
      <c r="G186" s="46">
        <f>G187</f>
        <v>194390</v>
      </c>
    </row>
    <row r="187" spans="1:7" ht="19.5" customHeight="1">
      <c r="A187" s="43" t="s">
        <v>343</v>
      </c>
      <c r="B187" s="66">
        <v>13</v>
      </c>
      <c r="C187" s="44">
        <v>5</v>
      </c>
      <c r="D187" s="44">
        <v>3</v>
      </c>
      <c r="E187" s="45" t="s">
        <v>435</v>
      </c>
      <c r="F187" s="45">
        <v>244</v>
      </c>
      <c r="G187" s="47">
        <v>194390</v>
      </c>
    </row>
    <row r="188" spans="1:7" ht="19.5" customHeight="1">
      <c r="A188" s="43" t="s">
        <v>436</v>
      </c>
      <c r="B188" s="66">
        <v>13</v>
      </c>
      <c r="C188" s="44">
        <v>8</v>
      </c>
      <c r="D188" s="44"/>
      <c r="E188" s="45"/>
      <c r="F188" s="45"/>
      <c r="G188" s="46">
        <f>G189+G224</f>
        <v>4627013.06</v>
      </c>
    </row>
    <row r="189" spans="1:7" ht="19.5" customHeight="1">
      <c r="A189" s="43" t="s">
        <v>437</v>
      </c>
      <c r="B189" s="66">
        <v>13</v>
      </c>
      <c r="C189" s="44">
        <v>8</v>
      </c>
      <c r="D189" s="44">
        <v>1</v>
      </c>
      <c r="E189" s="45"/>
      <c r="F189" s="45"/>
      <c r="G189" s="46">
        <f>G199+G190</f>
        <v>3666013.0599999996</v>
      </c>
    </row>
    <row r="190" spans="1:7" ht="47.25" customHeight="1">
      <c r="A190" s="43" t="s">
        <v>438</v>
      </c>
      <c r="B190" s="66">
        <v>13</v>
      </c>
      <c r="C190" s="44">
        <v>8</v>
      </c>
      <c r="D190" s="44">
        <v>1</v>
      </c>
      <c r="E190" s="45" t="s">
        <v>439</v>
      </c>
      <c r="F190" s="45"/>
      <c r="G190" s="46">
        <f>G191</f>
        <v>2000</v>
      </c>
    </row>
    <row r="191" spans="1:7" ht="60.75" customHeight="1">
      <c r="A191" s="43" t="s">
        <v>440</v>
      </c>
      <c r="B191" s="66">
        <v>13</v>
      </c>
      <c r="C191" s="44">
        <v>8</v>
      </c>
      <c r="D191" s="44">
        <v>1</v>
      </c>
      <c r="E191" s="45" t="s">
        <v>441</v>
      </c>
      <c r="F191" s="45"/>
      <c r="G191" s="46">
        <f>G192</f>
        <v>2000</v>
      </c>
    </row>
    <row r="192" spans="1:7" ht="33" customHeight="1">
      <c r="A192" s="43" t="s">
        <v>340</v>
      </c>
      <c r="B192" s="66">
        <v>13</v>
      </c>
      <c r="C192" s="44">
        <v>8</v>
      </c>
      <c r="D192" s="44">
        <v>1</v>
      </c>
      <c r="E192" s="45" t="s">
        <v>441</v>
      </c>
      <c r="F192" s="45">
        <v>200</v>
      </c>
      <c r="G192" s="46">
        <f>G193</f>
        <v>2000</v>
      </c>
    </row>
    <row r="193" spans="1:7" ht="33" customHeight="1">
      <c r="A193" s="43" t="s">
        <v>341</v>
      </c>
      <c r="B193" s="68">
        <v>13</v>
      </c>
      <c r="C193" s="44">
        <v>8</v>
      </c>
      <c r="D193" s="44">
        <v>1</v>
      </c>
      <c r="E193" s="45" t="s">
        <v>441</v>
      </c>
      <c r="F193" s="45">
        <v>240</v>
      </c>
      <c r="G193" s="46">
        <f>G194</f>
        <v>2000</v>
      </c>
    </row>
    <row r="194" spans="1:7" ht="19.5" customHeight="1">
      <c r="A194" s="43" t="s">
        <v>343</v>
      </c>
      <c r="B194" s="66">
        <v>13</v>
      </c>
      <c r="C194" s="44">
        <v>8</v>
      </c>
      <c r="D194" s="44">
        <v>1</v>
      </c>
      <c r="E194" s="45" t="s">
        <v>441</v>
      </c>
      <c r="F194" s="45">
        <v>244</v>
      </c>
      <c r="G194" s="47">
        <v>2000</v>
      </c>
    </row>
    <row r="195" spans="1:7" ht="19.5" customHeight="1" hidden="1">
      <c r="A195" s="43" t="s">
        <v>442</v>
      </c>
      <c r="B195" s="66">
        <v>13</v>
      </c>
      <c r="C195" s="44">
        <v>8</v>
      </c>
      <c r="D195" s="44">
        <v>1</v>
      </c>
      <c r="E195" s="45" t="s">
        <v>443</v>
      </c>
      <c r="F195" s="45">
        <v>244</v>
      </c>
      <c r="G195" s="46">
        <f>SUM(G196:G198)</f>
        <v>0</v>
      </c>
    </row>
    <row r="196" spans="1:7" ht="33" customHeight="1" hidden="1">
      <c r="A196" s="43" t="s">
        <v>444</v>
      </c>
      <c r="B196" s="66">
        <v>13</v>
      </c>
      <c r="C196" s="44">
        <v>8</v>
      </c>
      <c r="D196" s="44">
        <v>1</v>
      </c>
      <c r="E196" s="45" t="s">
        <v>443</v>
      </c>
      <c r="F196" s="45">
        <v>244</v>
      </c>
      <c r="G196" s="47">
        <v>0</v>
      </c>
    </row>
    <row r="197" spans="1:7" ht="33" customHeight="1" hidden="1">
      <c r="A197" s="43" t="s">
        <v>445</v>
      </c>
      <c r="B197" s="66">
        <v>13</v>
      </c>
      <c r="C197" s="44">
        <v>8</v>
      </c>
      <c r="D197" s="44">
        <v>1</v>
      </c>
      <c r="E197" s="45" t="s">
        <v>443</v>
      </c>
      <c r="F197" s="45">
        <v>244</v>
      </c>
      <c r="G197" s="47">
        <v>0</v>
      </c>
    </row>
    <row r="198" spans="1:7" ht="33" customHeight="1" hidden="1">
      <c r="A198" s="43" t="s">
        <v>446</v>
      </c>
      <c r="B198" s="66">
        <v>13</v>
      </c>
      <c r="C198" s="44">
        <v>8</v>
      </c>
      <c r="D198" s="44">
        <v>1</v>
      </c>
      <c r="E198" s="45" t="s">
        <v>443</v>
      </c>
      <c r="F198" s="45">
        <v>244</v>
      </c>
      <c r="G198" s="47">
        <v>0</v>
      </c>
    </row>
    <row r="199" spans="1:7" ht="54.75" customHeight="1">
      <c r="A199" s="43" t="s">
        <v>447</v>
      </c>
      <c r="B199" s="66">
        <v>13</v>
      </c>
      <c r="C199" s="44">
        <v>8</v>
      </c>
      <c r="D199" s="44">
        <v>1</v>
      </c>
      <c r="E199" s="45" t="s">
        <v>326</v>
      </c>
      <c r="F199" s="45"/>
      <c r="G199" s="46">
        <f>G200</f>
        <v>3664013.0599999996</v>
      </c>
    </row>
    <row r="200" spans="1:7" ht="47.25" customHeight="1">
      <c r="A200" s="43" t="s">
        <v>407</v>
      </c>
      <c r="B200" s="66">
        <v>13</v>
      </c>
      <c r="C200" s="44">
        <v>8</v>
      </c>
      <c r="D200" s="44">
        <v>1</v>
      </c>
      <c r="E200" s="45" t="s">
        <v>328</v>
      </c>
      <c r="F200" s="45"/>
      <c r="G200" s="46">
        <f>G201+G218</f>
        <v>3664013.0599999996</v>
      </c>
    </row>
    <row r="201" spans="1:7" ht="33" customHeight="1">
      <c r="A201" s="43" t="s">
        <v>448</v>
      </c>
      <c r="B201" s="68">
        <v>13</v>
      </c>
      <c r="C201" s="44">
        <v>8</v>
      </c>
      <c r="D201" s="44">
        <v>1</v>
      </c>
      <c r="E201" s="45" t="s">
        <v>449</v>
      </c>
      <c r="F201" s="45"/>
      <c r="G201" s="46">
        <f>G202+G206+G211</f>
        <v>1138760.53</v>
      </c>
    </row>
    <row r="202" spans="1:7" ht="75" customHeight="1">
      <c r="A202" s="43" t="s">
        <v>331</v>
      </c>
      <c r="B202" s="66">
        <v>13</v>
      </c>
      <c r="C202" s="44">
        <v>8</v>
      </c>
      <c r="D202" s="44">
        <v>1</v>
      </c>
      <c r="E202" s="45" t="s">
        <v>449</v>
      </c>
      <c r="F202" s="45">
        <v>100</v>
      </c>
      <c r="G202" s="46">
        <f>G203</f>
        <v>878600</v>
      </c>
    </row>
    <row r="203" spans="1:7" ht="19.5" customHeight="1">
      <c r="A203" s="43" t="s">
        <v>450</v>
      </c>
      <c r="B203" s="66">
        <v>13</v>
      </c>
      <c r="C203" s="44">
        <v>8</v>
      </c>
      <c r="D203" s="44">
        <v>1</v>
      </c>
      <c r="E203" s="45" t="s">
        <v>449</v>
      </c>
      <c r="F203" s="45">
        <v>110</v>
      </c>
      <c r="G203" s="46">
        <f>G204+G205</f>
        <v>878600</v>
      </c>
    </row>
    <row r="204" spans="1:7" ht="19.5" customHeight="1">
      <c r="A204" s="43" t="s">
        <v>451</v>
      </c>
      <c r="B204" s="66">
        <v>13</v>
      </c>
      <c r="C204" s="44">
        <v>8</v>
      </c>
      <c r="D204" s="44">
        <v>1</v>
      </c>
      <c r="E204" s="45" t="s">
        <v>449</v>
      </c>
      <c r="F204" s="45">
        <v>111</v>
      </c>
      <c r="G204" s="47">
        <v>674800</v>
      </c>
    </row>
    <row r="205" spans="1:7" ht="47.25" customHeight="1">
      <c r="A205" s="43" t="s">
        <v>452</v>
      </c>
      <c r="B205" s="66">
        <v>13</v>
      </c>
      <c r="C205" s="44">
        <v>8</v>
      </c>
      <c r="D205" s="44">
        <v>1</v>
      </c>
      <c r="E205" s="45" t="s">
        <v>449</v>
      </c>
      <c r="F205" s="45">
        <v>119</v>
      </c>
      <c r="G205" s="47">
        <v>203800</v>
      </c>
    </row>
    <row r="206" spans="1:7" ht="33" customHeight="1">
      <c r="A206" s="43" t="s">
        <v>340</v>
      </c>
      <c r="B206" s="66">
        <v>13</v>
      </c>
      <c r="C206" s="44">
        <v>8</v>
      </c>
      <c r="D206" s="44">
        <v>1</v>
      </c>
      <c r="E206" s="45" t="s">
        <v>449</v>
      </c>
      <c r="F206" s="45">
        <v>200</v>
      </c>
      <c r="G206" s="46">
        <f>G207</f>
        <v>240700</v>
      </c>
    </row>
    <row r="207" spans="1:7" ht="33" customHeight="1">
      <c r="A207" s="43" t="s">
        <v>341</v>
      </c>
      <c r="B207" s="66">
        <v>13</v>
      </c>
      <c r="C207" s="44">
        <v>8</v>
      </c>
      <c r="D207" s="44">
        <v>1</v>
      </c>
      <c r="E207" s="45" t="s">
        <v>449</v>
      </c>
      <c r="F207" s="45">
        <v>240</v>
      </c>
      <c r="G207" s="46">
        <f>G208+G209+G210</f>
        <v>240700</v>
      </c>
    </row>
    <row r="208" spans="1:7" ht="33" customHeight="1" hidden="1">
      <c r="A208" s="43" t="s">
        <v>342</v>
      </c>
      <c r="B208" s="66">
        <v>13</v>
      </c>
      <c r="C208" s="44">
        <v>8</v>
      </c>
      <c r="D208" s="44">
        <v>1</v>
      </c>
      <c r="E208" s="45" t="s">
        <v>449</v>
      </c>
      <c r="F208" s="45">
        <v>242</v>
      </c>
      <c r="G208" s="48">
        <v>0</v>
      </c>
    </row>
    <row r="209" spans="1:7" ht="19.5" customHeight="1">
      <c r="A209" s="43" t="s">
        <v>343</v>
      </c>
      <c r="B209" s="66">
        <v>13</v>
      </c>
      <c r="C209" s="44">
        <v>8</v>
      </c>
      <c r="D209" s="44">
        <v>1</v>
      </c>
      <c r="E209" s="45" t="s">
        <v>449</v>
      </c>
      <c r="F209" s="45">
        <v>244</v>
      </c>
      <c r="G209" s="47">
        <v>240700</v>
      </c>
    </row>
    <row r="210" spans="1:7" ht="19.5" customHeight="1">
      <c r="A210" s="43" t="s">
        <v>344</v>
      </c>
      <c r="B210" s="66">
        <v>13</v>
      </c>
      <c r="C210" s="44">
        <v>8</v>
      </c>
      <c r="D210" s="44">
        <v>1</v>
      </c>
      <c r="E210" s="45" t="s">
        <v>449</v>
      </c>
      <c r="F210" s="45">
        <v>247</v>
      </c>
      <c r="G210" s="47">
        <v>0</v>
      </c>
    </row>
    <row r="211" spans="1:7" ht="19.5" customHeight="1">
      <c r="A211" s="43" t="s">
        <v>345</v>
      </c>
      <c r="B211" s="66">
        <v>13</v>
      </c>
      <c r="C211" s="44">
        <v>8</v>
      </c>
      <c r="D211" s="44">
        <v>1</v>
      </c>
      <c r="E211" s="45" t="s">
        <v>449</v>
      </c>
      <c r="F211" s="45">
        <v>800</v>
      </c>
      <c r="G211" s="46">
        <f>G212+G214</f>
        <v>19460.53</v>
      </c>
    </row>
    <row r="212" spans="1:7" ht="19.5" customHeight="1">
      <c r="A212" s="43" t="s">
        <v>346</v>
      </c>
      <c r="B212" s="66">
        <v>13</v>
      </c>
      <c r="C212" s="44">
        <v>8</v>
      </c>
      <c r="D212" s="44">
        <v>1</v>
      </c>
      <c r="E212" s="45" t="s">
        <v>449</v>
      </c>
      <c r="F212" s="45">
        <v>830</v>
      </c>
      <c r="G212" s="46">
        <f>G213</f>
        <v>2036.11</v>
      </c>
    </row>
    <row r="213" spans="1:7" ht="47.25" customHeight="1">
      <c r="A213" s="43" t="s">
        <v>347</v>
      </c>
      <c r="B213" s="69">
        <v>13</v>
      </c>
      <c r="C213" s="44">
        <v>8</v>
      </c>
      <c r="D213" s="44">
        <v>1</v>
      </c>
      <c r="E213" s="45" t="s">
        <v>449</v>
      </c>
      <c r="F213" s="45">
        <v>831</v>
      </c>
      <c r="G213" s="47">
        <v>2036.11</v>
      </c>
    </row>
    <row r="214" spans="1:7" ht="19.5" customHeight="1">
      <c r="A214" s="43" t="s">
        <v>348</v>
      </c>
      <c r="B214" s="69">
        <v>13</v>
      </c>
      <c r="C214" s="44">
        <v>8</v>
      </c>
      <c r="D214" s="44">
        <v>1</v>
      </c>
      <c r="E214" s="45" t="s">
        <v>449</v>
      </c>
      <c r="F214" s="45">
        <v>850</v>
      </c>
      <c r="G214" s="46">
        <f>G215+G217+G216</f>
        <v>17424.42</v>
      </c>
    </row>
    <row r="215" spans="1:7" ht="33" customHeight="1">
      <c r="A215" s="43" t="s">
        <v>349</v>
      </c>
      <c r="B215" s="69">
        <v>13</v>
      </c>
      <c r="C215" s="44">
        <v>8</v>
      </c>
      <c r="D215" s="44">
        <v>1</v>
      </c>
      <c r="E215" s="45" t="s">
        <v>449</v>
      </c>
      <c r="F215" s="45">
        <v>851</v>
      </c>
      <c r="G215" s="47">
        <v>2403</v>
      </c>
    </row>
    <row r="216" spans="1:7" ht="19.5" customHeight="1">
      <c r="A216" s="43" t="s">
        <v>453</v>
      </c>
      <c r="B216" s="66">
        <v>13</v>
      </c>
      <c r="C216" s="44">
        <v>8</v>
      </c>
      <c r="D216" s="44">
        <v>1</v>
      </c>
      <c r="E216" s="45" t="s">
        <v>449</v>
      </c>
      <c r="F216" s="45">
        <v>852</v>
      </c>
      <c r="G216" s="47">
        <v>600</v>
      </c>
    </row>
    <row r="217" spans="1:7" ht="19.5" customHeight="1">
      <c r="A217" s="43" t="s">
        <v>351</v>
      </c>
      <c r="B217" s="66">
        <v>13</v>
      </c>
      <c r="C217" s="44">
        <v>8</v>
      </c>
      <c r="D217" s="44">
        <v>1</v>
      </c>
      <c r="E217" s="45" t="s">
        <v>449</v>
      </c>
      <c r="F217" s="45">
        <v>853</v>
      </c>
      <c r="G217" s="47">
        <v>14421.42</v>
      </c>
    </row>
    <row r="218" spans="1:7" ht="47.25" customHeight="1">
      <c r="A218" s="43" t="s">
        <v>454</v>
      </c>
      <c r="B218" s="66">
        <v>13</v>
      </c>
      <c r="C218" s="44">
        <v>8</v>
      </c>
      <c r="D218" s="44">
        <v>1</v>
      </c>
      <c r="E218" s="45" t="s">
        <v>455</v>
      </c>
      <c r="F218" s="45"/>
      <c r="G218" s="46">
        <f>G219</f>
        <v>2525252.53</v>
      </c>
    </row>
    <row r="219" spans="1:7" ht="33" customHeight="1">
      <c r="A219" s="43" t="s">
        <v>456</v>
      </c>
      <c r="B219" s="66">
        <v>13</v>
      </c>
      <c r="C219" s="44">
        <v>8</v>
      </c>
      <c r="D219" s="44">
        <v>1</v>
      </c>
      <c r="E219" s="45" t="s">
        <v>455</v>
      </c>
      <c r="F219" s="45">
        <v>400</v>
      </c>
      <c r="G219" s="46">
        <f>G220</f>
        <v>2525252.53</v>
      </c>
    </row>
    <row r="220" spans="1:7" ht="19.5" customHeight="1">
      <c r="A220" s="43" t="s">
        <v>457</v>
      </c>
      <c r="B220" s="66">
        <v>13</v>
      </c>
      <c r="C220" s="44">
        <v>8</v>
      </c>
      <c r="D220" s="44">
        <v>1</v>
      </c>
      <c r="E220" s="45" t="s">
        <v>455</v>
      </c>
      <c r="F220" s="45">
        <v>410</v>
      </c>
      <c r="G220" s="46">
        <f>G221</f>
        <v>2525252.53</v>
      </c>
    </row>
    <row r="221" spans="1:7" ht="47.25" customHeight="1">
      <c r="A221" s="43" t="s">
        <v>458</v>
      </c>
      <c r="B221" s="66">
        <v>13</v>
      </c>
      <c r="C221" s="44">
        <v>8</v>
      </c>
      <c r="D221" s="44">
        <v>1</v>
      </c>
      <c r="E221" s="45" t="s">
        <v>455</v>
      </c>
      <c r="F221" s="45">
        <v>414</v>
      </c>
      <c r="G221" s="46">
        <f>G222+G223</f>
        <v>2525252.53</v>
      </c>
    </row>
    <row r="222" spans="1:7" ht="47.25" customHeight="1">
      <c r="A222" s="43" t="s">
        <v>459</v>
      </c>
      <c r="B222" s="66">
        <v>13</v>
      </c>
      <c r="C222" s="44">
        <v>8</v>
      </c>
      <c r="D222" s="44">
        <v>1</v>
      </c>
      <c r="E222" s="45" t="s">
        <v>455</v>
      </c>
      <c r="F222" s="45">
        <v>414</v>
      </c>
      <c r="G222" s="47">
        <v>2500000</v>
      </c>
    </row>
    <row r="223" spans="1:7" ht="47.25" customHeight="1">
      <c r="A223" s="43" t="s">
        <v>460</v>
      </c>
      <c r="B223" s="66">
        <v>13</v>
      </c>
      <c r="C223" s="44">
        <v>8</v>
      </c>
      <c r="D223" s="44">
        <v>1</v>
      </c>
      <c r="E223" s="45" t="s">
        <v>455</v>
      </c>
      <c r="F223" s="45">
        <v>414</v>
      </c>
      <c r="G223" s="47">
        <v>25252.53</v>
      </c>
    </row>
    <row r="224" spans="1:7" ht="19.5" customHeight="1">
      <c r="A224" s="43" t="s">
        <v>461</v>
      </c>
      <c r="B224" s="66">
        <v>13</v>
      </c>
      <c r="C224" s="44">
        <v>8</v>
      </c>
      <c r="D224" s="44">
        <v>4</v>
      </c>
      <c r="E224" s="45"/>
      <c r="F224" s="45"/>
      <c r="G224" s="46">
        <f>G225</f>
        <v>961000</v>
      </c>
    </row>
    <row r="225" spans="1:7" ht="54.75" customHeight="1">
      <c r="A225" s="43" t="s">
        <v>325</v>
      </c>
      <c r="B225" s="66">
        <v>13</v>
      </c>
      <c r="C225" s="44">
        <v>8</v>
      </c>
      <c r="D225" s="44">
        <v>4</v>
      </c>
      <c r="E225" s="45" t="s">
        <v>326</v>
      </c>
      <c r="F225" s="45"/>
      <c r="G225" s="46">
        <f>G226</f>
        <v>961000</v>
      </c>
    </row>
    <row r="226" spans="1:7" ht="47.25" customHeight="1">
      <c r="A226" s="43" t="s">
        <v>327</v>
      </c>
      <c r="B226" s="68">
        <v>13</v>
      </c>
      <c r="C226" s="44">
        <v>8</v>
      </c>
      <c r="D226" s="44">
        <v>4</v>
      </c>
      <c r="E226" s="45" t="s">
        <v>328</v>
      </c>
      <c r="F226" s="45"/>
      <c r="G226" s="46">
        <f>+G227</f>
        <v>961000</v>
      </c>
    </row>
    <row r="227" spans="1:7" ht="103.5" customHeight="1">
      <c r="A227" s="43" t="s">
        <v>462</v>
      </c>
      <c r="B227" s="66">
        <v>13</v>
      </c>
      <c r="C227" s="44">
        <v>8</v>
      </c>
      <c r="D227" s="44">
        <v>4</v>
      </c>
      <c r="E227" s="45" t="s">
        <v>463</v>
      </c>
      <c r="F227" s="45"/>
      <c r="G227" s="46">
        <f>G228+G232</f>
        <v>961000</v>
      </c>
    </row>
    <row r="228" spans="1:7" ht="75" customHeight="1">
      <c r="A228" s="43" t="s">
        <v>331</v>
      </c>
      <c r="B228" s="66">
        <v>13</v>
      </c>
      <c r="C228" s="44">
        <v>8</v>
      </c>
      <c r="D228" s="44">
        <v>4</v>
      </c>
      <c r="E228" s="45" t="s">
        <v>463</v>
      </c>
      <c r="F228" s="45">
        <v>100</v>
      </c>
      <c r="G228" s="46">
        <f>G229</f>
        <v>867700</v>
      </c>
    </row>
    <row r="229" spans="1:7" ht="33" customHeight="1">
      <c r="A229" s="43" t="s">
        <v>338</v>
      </c>
      <c r="B229" s="66">
        <v>13</v>
      </c>
      <c r="C229" s="44">
        <v>8</v>
      </c>
      <c r="D229" s="44">
        <v>4</v>
      </c>
      <c r="E229" s="45" t="s">
        <v>463</v>
      </c>
      <c r="F229" s="45">
        <v>120</v>
      </c>
      <c r="G229" s="46">
        <f>G230+G231</f>
        <v>867700</v>
      </c>
    </row>
    <row r="230" spans="1:7" ht="33" customHeight="1">
      <c r="A230" s="43" t="s">
        <v>339</v>
      </c>
      <c r="B230" s="66">
        <v>13</v>
      </c>
      <c r="C230" s="44">
        <v>8</v>
      </c>
      <c r="D230" s="44">
        <v>4</v>
      </c>
      <c r="E230" s="45" t="s">
        <v>463</v>
      </c>
      <c r="F230" s="45">
        <v>121</v>
      </c>
      <c r="G230" s="47">
        <v>669200</v>
      </c>
    </row>
    <row r="231" spans="1:7" ht="60.75" customHeight="1">
      <c r="A231" s="43" t="s">
        <v>334</v>
      </c>
      <c r="B231" s="66">
        <v>13</v>
      </c>
      <c r="C231" s="44">
        <v>8</v>
      </c>
      <c r="D231" s="44">
        <v>4</v>
      </c>
      <c r="E231" s="45" t="s">
        <v>463</v>
      </c>
      <c r="F231" s="45">
        <v>129</v>
      </c>
      <c r="G231" s="47">
        <v>198500</v>
      </c>
    </row>
    <row r="232" spans="1:7" ht="33" customHeight="1">
      <c r="A232" s="43" t="s">
        <v>340</v>
      </c>
      <c r="B232" s="66">
        <v>13</v>
      </c>
      <c r="C232" s="44">
        <v>8</v>
      </c>
      <c r="D232" s="44">
        <v>4</v>
      </c>
      <c r="E232" s="45" t="s">
        <v>463</v>
      </c>
      <c r="F232" s="45">
        <v>200</v>
      </c>
      <c r="G232" s="46">
        <f>G233</f>
        <v>93300</v>
      </c>
    </row>
    <row r="233" spans="1:7" ht="33" customHeight="1">
      <c r="A233" s="43" t="s">
        <v>341</v>
      </c>
      <c r="B233" s="66">
        <v>13</v>
      </c>
      <c r="C233" s="44">
        <v>8</v>
      </c>
      <c r="D233" s="44">
        <v>4</v>
      </c>
      <c r="E233" s="45" t="s">
        <v>463</v>
      </c>
      <c r="F233" s="45">
        <v>240</v>
      </c>
      <c r="G233" s="46">
        <f>G234</f>
        <v>93300</v>
      </c>
    </row>
    <row r="234" spans="1:7" ht="19.5" customHeight="1">
      <c r="A234" s="43" t="s">
        <v>343</v>
      </c>
      <c r="B234" s="68">
        <v>13</v>
      </c>
      <c r="C234" s="44">
        <v>8</v>
      </c>
      <c r="D234" s="44">
        <v>4</v>
      </c>
      <c r="E234" s="45" t="s">
        <v>463</v>
      </c>
      <c r="F234" s="45">
        <v>244</v>
      </c>
      <c r="G234" s="47">
        <v>93300</v>
      </c>
    </row>
    <row r="235" spans="1:7" ht="19.5" customHeight="1">
      <c r="A235" s="43" t="s">
        <v>464</v>
      </c>
      <c r="B235" s="66">
        <v>13</v>
      </c>
      <c r="C235" s="44">
        <v>10</v>
      </c>
      <c r="D235" s="44"/>
      <c r="E235" s="45"/>
      <c r="F235" s="45"/>
      <c r="G235" s="46">
        <f>G236+G244</f>
        <v>271900</v>
      </c>
    </row>
    <row r="236" spans="1:7" ht="19.5" customHeight="1">
      <c r="A236" s="43" t="s">
        <v>465</v>
      </c>
      <c r="B236" s="66">
        <v>13</v>
      </c>
      <c r="C236" s="44">
        <v>10</v>
      </c>
      <c r="D236" s="44">
        <v>1</v>
      </c>
      <c r="E236" s="45"/>
      <c r="F236" s="45"/>
      <c r="G236" s="46">
        <f>G237</f>
        <v>245900</v>
      </c>
    </row>
    <row r="237" spans="1:7" ht="47.25" customHeight="1">
      <c r="A237" s="43" t="s">
        <v>466</v>
      </c>
      <c r="B237" s="66">
        <v>13</v>
      </c>
      <c r="C237" s="44">
        <v>10</v>
      </c>
      <c r="D237" s="44">
        <v>1</v>
      </c>
      <c r="E237" s="45" t="s">
        <v>467</v>
      </c>
      <c r="F237" s="45"/>
      <c r="G237" s="46">
        <f>G239</f>
        <v>245900</v>
      </c>
    </row>
    <row r="238" spans="1:7" ht="33" customHeight="1">
      <c r="A238" s="54" t="s">
        <v>468</v>
      </c>
      <c r="B238" s="66">
        <v>13</v>
      </c>
      <c r="C238" s="44">
        <v>10</v>
      </c>
      <c r="D238" s="44">
        <v>1</v>
      </c>
      <c r="E238" s="45" t="s">
        <v>469</v>
      </c>
      <c r="F238" s="45"/>
      <c r="G238" s="46">
        <f>G239</f>
        <v>245900</v>
      </c>
    </row>
    <row r="239" spans="1:7" ht="33" customHeight="1">
      <c r="A239" s="43" t="s">
        <v>470</v>
      </c>
      <c r="B239" s="66">
        <v>13</v>
      </c>
      <c r="C239" s="44">
        <v>10</v>
      </c>
      <c r="D239" s="44">
        <v>1</v>
      </c>
      <c r="E239" s="45" t="s">
        <v>471</v>
      </c>
      <c r="F239" s="45"/>
      <c r="G239" s="46">
        <f>G240</f>
        <v>245900</v>
      </c>
    </row>
    <row r="240" spans="1:7" ht="33" customHeight="1">
      <c r="A240" s="43" t="s">
        <v>472</v>
      </c>
      <c r="B240" s="66">
        <v>13</v>
      </c>
      <c r="C240" s="44">
        <v>10</v>
      </c>
      <c r="D240" s="44">
        <v>1</v>
      </c>
      <c r="E240" s="45" t="s">
        <v>473</v>
      </c>
      <c r="F240" s="45"/>
      <c r="G240" s="46">
        <f>G241</f>
        <v>245900</v>
      </c>
    </row>
    <row r="241" spans="1:7" ht="19.5" customHeight="1">
      <c r="A241" s="43" t="s">
        <v>474</v>
      </c>
      <c r="B241" s="66">
        <v>13</v>
      </c>
      <c r="C241" s="44">
        <v>10</v>
      </c>
      <c r="D241" s="44">
        <v>1</v>
      </c>
      <c r="E241" s="45" t="s">
        <v>473</v>
      </c>
      <c r="F241" s="45">
        <v>300</v>
      </c>
      <c r="G241" s="46">
        <f>G242</f>
        <v>245900</v>
      </c>
    </row>
    <row r="242" spans="1:7" ht="33" customHeight="1">
      <c r="A242" s="43" t="s">
        <v>475</v>
      </c>
      <c r="B242" s="66">
        <v>13</v>
      </c>
      <c r="C242" s="44">
        <v>10</v>
      </c>
      <c r="D242" s="44">
        <v>1</v>
      </c>
      <c r="E242" s="45" t="s">
        <v>473</v>
      </c>
      <c r="F242" s="45">
        <v>310</v>
      </c>
      <c r="G242" s="46">
        <f>G243</f>
        <v>245900</v>
      </c>
    </row>
    <row r="243" spans="1:7" ht="19.5" customHeight="1">
      <c r="A243" s="43" t="s">
        <v>476</v>
      </c>
      <c r="B243" s="66">
        <v>13</v>
      </c>
      <c r="C243" s="44">
        <v>10</v>
      </c>
      <c r="D243" s="44">
        <v>1</v>
      </c>
      <c r="E243" s="45" t="s">
        <v>473</v>
      </c>
      <c r="F243" s="45">
        <v>312</v>
      </c>
      <c r="G243" s="47">
        <v>245900</v>
      </c>
    </row>
    <row r="244" spans="1:7" ht="19.5" customHeight="1">
      <c r="A244" s="43" t="s">
        <v>477</v>
      </c>
      <c r="B244" s="66">
        <v>13</v>
      </c>
      <c r="C244" s="44">
        <v>10</v>
      </c>
      <c r="D244" s="44">
        <v>3</v>
      </c>
      <c r="E244" s="45"/>
      <c r="F244" s="45"/>
      <c r="G244" s="49">
        <f aca="true" t="shared" si="1" ref="G244:G249">G245</f>
        <v>26000</v>
      </c>
    </row>
    <row r="245" spans="1:7" ht="54.75" customHeight="1">
      <c r="A245" s="43" t="s">
        <v>325</v>
      </c>
      <c r="B245" s="66">
        <v>13</v>
      </c>
      <c r="C245" s="44">
        <v>10</v>
      </c>
      <c r="D245" s="44">
        <v>3</v>
      </c>
      <c r="E245" s="45" t="s">
        <v>326</v>
      </c>
      <c r="F245" s="45"/>
      <c r="G245" s="46">
        <f t="shared" si="1"/>
        <v>26000</v>
      </c>
    </row>
    <row r="246" spans="1:7" ht="54.75" customHeight="1">
      <c r="A246" s="43" t="s">
        <v>478</v>
      </c>
      <c r="B246" s="69">
        <v>13</v>
      </c>
      <c r="C246" s="44">
        <v>10</v>
      </c>
      <c r="D246" s="44">
        <v>3</v>
      </c>
      <c r="E246" s="45" t="s">
        <v>328</v>
      </c>
      <c r="F246" s="45"/>
      <c r="G246" s="46">
        <f t="shared" si="1"/>
        <v>26000</v>
      </c>
    </row>
    <row r="247" spans="1:7" ht="78.75">
      <c r="A247" s="43" t="s">
        <v>479</v>
      </c>
      <c r="B247" s="69">
        <v>13</v>
      </c>
      <c r="C247" s="44">
        <v>10</v>
      </c>
      <c r="D247" s="44">
        <v>3</v>
      </c>
      <c r="E247" s="45" t="s">
        <v>480</v>
      </c>
      <c r="F247" s="45"/>
      <c r="G247" s="46">
        <f t="shared" si="1"/>
        <v>26000</v>
      </c>
    </row>
    <row r="248" spans="1:7" ht="75" customHeight="1">
      <c r="A248" s="43" t="s">
        <v>331</v>
      </c>
      <c r="B248" s="69">
        <v>13</v>
      </c>
      <c r="C248" s="44">
        <v>10</v>
      </c>
      <c r="D248" s="44">
        <v>3</v>
      </c>
      <c r="E248" s="45" t="s">
        <v>480</v>
      </c>
      <c r="F248" s="45">
        <v>100</v>
      </c>
      <c r="G248" s="46">
        <f t="shared" si="1"/>
        <v>26000</v>
      </c>
    </row>
    <row r="249" spans="1:7" ht="19.5" customHeight="1">
      <c r="A249" s="43" t="s">
        <v>450</v>
      </c>
      <c r="B249" s="66">
        <v>13</v>
      </c>
      <c r="C249" s="44">
        <v>10</v>
      </c>
      <c r="D249" s="44">
        <v>3</v>
      </c>
      <c r="E249" s="45" t="s">
        <v>480</v>
      </c>
      <c r="F249" s="45">
        <v>110</v>
      </c>
      <c r="G249" s="46">
        <f t="shared" si="1"/>
        <v>26000</v>
      </c>
    </row>
    <row r="250" spans="1:7" ht="33" customHeight="1">
      <c r="A250" s="43" t="s">
        <v>481</v>
      </c>
      <c r="B250" s="66">
        <v>13</v>
      </c>
      <c r="C250" s="44">
        <v>10</v>
      </c>
      <c r="D250" s="44">
        <v>3</v>
      </c>
      <c r="E250" s="45" t="s">
        <v>480</v>
      </c>
      <c r="F250" s="45">
        <v>112</v>
      </c>
      <c r="G250" s="47">
        <v>26000</v>
      </c>
    </row>
    <row r="251" spans="1:7" ht="19.5" customHeight="1">
      <c r="A251" s="43" t="s">
        <v>482</v>
      </c>
      <c r="B251" s="66">
        <v>13</v>
      </c>
      <c r="C251" s="44">
        <v>11</v>
      </c>
      <c r="D251" s="44"/>
      <c r="E251" s="45"/>
      <c r="F251" s="45"/>
      <c r="G251" s="49">
        <f>G252</f>
        <v>1000</v>
      </c>
    </row>
    <row r="252" spans="1:7" ht="19.5" customHeight="1">
      <c r="A252" s="43" t="s">
        <v>483</v>
      </c>
      <c r="B252" s="66">
        <v>13</v>
      </c>
      <c r="C252" s="44">
        <v>11</v>
      </c>
      <c r="D252" s="44">
        <v>1</v>
      </c>
      <c r="E252" s="45"/>
      <c r="F252" s="45"/>
      <c r="G252" s="49">
        <f>G253</f>
        <v>1000</v>
      </c>
    </row>
    <row r="253" spans="1:7" ht="75" customHeight="1">
      <c r="A253" s="43" t="s">
        <v>484</v>
      </c>
      <c r="B253" s="66">
        <v>13</v>
      </c>
      <c r="C253" s="44">
        <v>11</v>
      </c>
      <c r="D253" s="44">
        <v>1</v>
      </c>
      <c r="E253" s="45" t="s">
        <v>485</v>
      </c>
      <c r="F253" s="45"/>
      <c r="G253" s="49">
        <f>G254</f>
        <v>1000</v>
      </c>
    </row>
    <row r="254" spans="1:7" ht="19.5" customHeight="1">
      <c r="A254" s="43" t="s">
        <v>486</v>
      </c>
      <c r="B254" s="66">
        <v>13</v>
      </c>
      <c r="C254" s="44">
        <v>11</v>
      </c>
      <c r="D254" s="44">
        <v>1</v>
      </c>
      <c r="E254" s="45" t="s">
        <v>487</v>
      </c>
      <c r="F254" s="45"/>
      <c r="G254" s="49">
        <f>G256</f>
        <v>1000</v>
      </c>
    </row>
    <row r="255" spans="1:7" ht="33" customHeight="1">
      <c r="A255" s="43" t="s">
        <v>488</v>
      </c>
      <c r="B255" s="66">
        <v>13</v>
      </c>
      <c r="C255" s="44">
        <v>11</v>
      </c>
      <c r="D255" s="44">
        <v>1</v>
      </c>
      <c r="E255" s="45" t="s">
        <v>489</v>
      </c>
      <c r="F255" s="45"/>
      <c r="G255" s="49">
        <f>G256</f>
        <v>1000</v>
      </c>
    </row>
    <row r="256" spans="1:7" ht="33" customHeight="1">
      <c r="A256" s="43" t="s">
        <v>340</v>
      </c>
      <c r="B256" s="66">
        <v>13</v>
      </c>
      <c r="C256" s="44">
        <v>11</v>
      </c>
      <c r="D256" s="44">
        <v>1</v>
      </c>
      <c r="E256" s="45" t="s">
        <v>489</v>
      </c>
      <c r="F256" s="45">
        <v>200</v>
      </c>
      <c r="G256" s="49">
        <f>G257</f>
        <v>1000</v>
      </c>
    </row>
    <row r="257" spans="1:7" ht="33" customHeight="1">
      <c r="A257" s="43" t="s">
        <v>341</v>
      </c>
      <c r="B257" s="66">
        <v>13</v>
      </c>
      <c r="C257" s="44">
        <v>11</v>
      </c>
      <c r="D257" s="44">
        <v>1</v>
      </c>
      <c r="E257" s="45" t="s">
        <v>489</v>
      </c>
      <c r="F257" s="45">
        <v>240</v>
      </c>
      <c r="G257" s="49">
        <f>G258</f>
        <v>1000</v>
      </c>
    </row>
    <row r="258" spans="1:7" ht="19.5" customHeight="1">
      <c r="A258" s="43" t="s">
        <v>343</v>
      </c>
      <c r="B258" s="66">
        <v>13</v>
      </c>
      <c r="C258" s="44">
        <v>11</v>
      </c>
      <c r="D258" s="44">
        <v>1</v>
      </c>
      <c r="E258" s="45" t="s">
        <v>489</v>
      </c>
      <c r="F258" s="45">
        <v>244</v>
      </c>
      <c r="G258" s="50">
        <v>1000</v>
      </c>
    </row>
    <row r="259" spans="1:7" ht="19.5" customHeight="1">
      <c r="A259" s="43"/>
      <c r="B259" s="66"/>
      <c r="C259" s="55"/>
      <c r="D259" s="55"/>
      <c r="E259" s="55"/>
      <c r="F259" s="55"/>
      <c r="G259" s="56">
        <f>G25+G26+G33+G34+G37+G38+G39+G44+G45+G46+G50+G55+G56+G62+G67+G71+G75+G79+G83+G88+G94+G95+G98+G106+G107+G114+G120+G121+G127+G128+G134+G142+G149+G156+G170+G171+G172+G178+G179+G183+G187+G194+G204+G205+G209+G213+G215+G216+G217+G222+G223+G230+G231+G234+G243+G250+G258</f>
        <v>11202525.999999998</v>
      </c>
    </row>
    <row r="260" spans="1:7" ht="15.75">
      <c r="A260" s="41"/>
      <c r="B260" s="41"/>
      <c r="C260" s="41"/>
      <c r="D260" s="41"/>
      <c r="E260" s="41"/>
      <c r="F260" s="41"/>
      <c r="G260" s="41"/>
    </row>
    <row r="261" spans="1:7" ht="15.75">
      <c r="A261" s="41" t="s">
        <v>53</v>
      </c>
      <c r="B261" s="41"/>
      <c r="C261" s="41"/>
      <c r="D261" s="41"/>
      <c r="E261" s="41"/>
      <c r="F261" s="41" t="s">
        <v>171</v>
      </c>
      <c r="G261" s="41"/>
    </row>
    <row r="262" spans="1:7" ht="15.75">
      <c r="A262" s="41"/>
      <c r="B262" s="41"/>
      <c r="C262" s="41"/>
      <c r="D262" s="41"/>
      <c r="E262" s="41"/>
      <c r="F262" s="41"/>
      <c r="G262" s="70" t="b">
        <f>G17=G259</f>
        <v>1</v>
      </c>
    </row>
    <row r="263" ht="15">
      <c r="G263" s="58" t="b">
        <f>G259=G265</f>
        <v>1</v>
      </c>
    </row>
    <row r="265" ht="15">
      <c r="G265" s="57">
        <v>11202526</v>
      </c>
    </row>
    <row r="268" ht="15">
      <c r="G268" s="57"/>
    </row>
  </sheetData>
  <sheetProtection selectLockedCells="1" selectUnlockedCells="1"/>
  <mergeCells count="16">
    <mergeCell ref="A10:G10"/>
    <mergeCell ref="A13:A16"/>
    <mergeCell ref="B13:F13"/>
    <mergeCell ref="G13:G14"/>
    <mergeCell ref="B14:B16"/>
    <mergeCell ref="C14:C16"/>
    <mergeCell ref="D14:D16"/>
    <mergeCell ref="E14:E16"/>
    <mergeCell ref="F14:F16"/>
    <mergeCell ref="G15:G16"/>
    <mergeCell ref="E1:G1"/>
    <mergeCell ref="E2:G2"/>
    <mergeCell ref="E3:G3"/>
    <mergeCell ref="E4:G4"/>
    <mergeCell ref="E5:G5"/>
    <mergeCell ref="A9:G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3"/>
  <sheetViews>
    <sheetView view="pageBreakPreview" zoomScale="74" zoomScaleSheetLayoutView="74" zoomScalePageLayoutView="0" workbookViewId="0" topLeftCell="A1">
      <selection activeCell="A213" activeCellId="1" sqref="G128:H128 A213"/>
    </sheetView>
  </sheetViews>
  <sheetFormatPr defaultColWidth="11.57421875" defaultRowHeight="12.75"/>
  <cols>
    <col min="1" max="1" width="50.57421875" style="33" customWidth="1"/>
    <col min="2" max="3" width="9.7109375" style="33" customWidth="1"/>
    <col min="4" max="4" width="10.28125" style="33" customWidth="1"/>
    <col min="5" max="5" width="16.00390625" style="33" customWidth="1"/>
    <col min="6" max="6" width="9.7109375" style="33" customWidth="1"/>
    <col min="7" max="7" width="19.8515625" style="33" customWidth="1"/>
    <col min="8" max="8" width="17.57421875" style="33" customWidth="1"/>
    <col min="9" max="177" width="8.7109375" style="33" customWidth="1"/>
    <col min="178" max="211" width="11.421875" style="31" customWidth="1"/>
    <col min="212" max="16384" width="11.57421875" style="31" customWidth="1"/>
  </cols>
  <sheetData>
    <row r="1" spans="3:8" ht="15">
      <c r="C1" s="35"/>
      <c r="D1" s="35"/>
      <c r="E1" s="35"/>
      <c r="F1" s="89" t="s">
        <v>504</v>
      </c>
      <c r="G1" s="89"/>
      <c r="H1" s="89"/>
    </row>
    <row r="2" spans="3:8" ht="15">
      <c r="C2" s="35"/>
      <c r="D2" s="35"/>
      <c r="E2" s="35"/>
      <c r="F2" s="89" t="s">
        <v>1</v>
      </c>
      <c r="G2" s="89"/>
      <c r="H2" s="89"/>
    </row>
    <row r="3" spans="3:8" ht="15">
      <c r="C3" s="35"/>
      <c r="D3" s="35"/>
      <c r="E3" s="35"/>
      <c r="F3" s="89" t="s">
        <v>56</v>
      </c>
      <c r="G3" s="89"/>
      <c r="H3" s="89"/>
    </row>
    <row r="4" spans="3:8" ht="15">
      <c r="C4" s="35"/>
      <c r="D4" s="35"/>
      <c r="E4" s="35"/>
      <c r="F4" s="89" t="s">
        <v>3</v>
      </c>
      <c r="G4" s="89"/>
      <c r="H4" s="89"/>
    </row>
    <row r="5" spans="3:8" ht="15">
      <c r="C5" s="35"/>
      <c r="D5" s="35"/>
      <c r="E5" s="35"/>
      <c r="F5" s="89" t="s">
        <v>505</v>
      </c>
      <c r="G5" s="89"/>
      <c r="H5" s="89"/>
    </row>
    <row r="6" spans="3:8" ht="15">
      <c r="C6" s="35"/>
      <c r="D6" s="35"/>
      <c r="E6" s="35"/>
      <c r="F6" s="2" t="s">
        <v>5</v>
      </c>
      <c r="G6" s="2"/>
      <c r="H6" s="2"/>
    </row>
    <row r="7" spans="3:9" ht="15">
      <c r="C7" s="35"/>
      <c r="D7" s="35"/>
      <c r="E7" s="35"/>
      <c r="F7" s="2" t="s">
        <v>6</v>
      </c>
      <c r="G7" s="2"/>
      <c r="H7" s="37"/>
      <c r="I7" s="59"/>
    </row>
    <row r="8" ht="12.75" customHeight="1">
      <c r="D8" s="38"/>
    </row>
    <row r="9" spans="1:8" ht="16.5" customHeight="1">
      <c r="A9" s="111" t="s">
        <v>501</v>
      </c>
      <c r="B9" s="111"/>
      <c r="C9" s="111"/>
      <c r="D9" s="111"/>
      <c r="E9" s="111"/>
      <c r="F9" s="111"/>
      <c r="G9" s="111"/>
      <c r="H9" s="111"/>
    </row>
    <row r="10" spans="1:8" ht="16.5" customHeight="1">
      <c r="A10" s="111" t="s">
        <v>57</v>
      </c>
      <c r="B10" s="111"/>
      <c r="C10" s="111"/>
      <c r="D10" s="111"/>
      <c r="E10" s="111"/>
      <c r="F10" s="111"/>
      <c r="G10" s="111"/>
      <c r="H10" s="111"/>
    </row>
    <row r="11" spans="1:8" ht="12.75" customHeight="1">
      <c r="A11" s="61"/>
      <c r="B11" s="39"/>
      <c r="C11" s="61"/>
      <c r="D11" s="61"/>
      <c r="E11" s="61"/>
      <c r="F11" s="61"/>
      <c r="G11" s="61"/>
      <c r="H11" s="61"/>
    </row>
    <row r="12" spans="1:8" ht="12.75" customHeight="1">
      <c r="A12" s="62"/>
      <c r="B12" s="40"/>
      <c r="C12" s="62"/>
      <c r="D12" s="62"/>
      <c r="E12" s="62"/>
      <c r="F12" s="62"/>
      <c r="G12" s="62"/>
      <c r="H12" s="41"/>
    </row>
    <row r="13" spans="1:8" ht="16.5" customHeight="1">
      <c r="A13" s="112" t="s">
        <v>314</v>
      </c>
      <c r="B13" s="112" t="s">
        <v>315</v>
      </c>
      <c r="C13" s="112"/>
      <c r="D13" s="112"/>
      <c r="E13" s="112"/>
      <c r="F13" s="112"/>
      <c r="G13" s="118" t="s">
        <v>316</v>
      </c>
      <c r="H13" s="118" t="s">
        <v>316</v>
      </c>
    </row>
    <row r="14" spans="1:8" ht="14.25" customHeight="1">
      <c r="A14" s="112"/>
      <c r="B14" s="112" t="s">
        <v>502</v>
      </c>
      <c r="C14" s="112" t="s">
        <v>317</v>
      </c>
      <c r="D14" s="112" t="s">
        <v>318</v>
      </c>
      <c r="E14" s="112" t="s">
        <v>319</v>
      </c>
      <c r="F14" s="112" t="s">
        <v>320</v>
      </c>
      <c r="G14" s="118" t="s">
        <v>321</v>
      </c>
      <c r="H14" s="118" t="s">
        <v>321</v>
      </c>
    </row>
    <row r="15" spans="1:8" ht="14.25" customHeight="1">
      <c r="A15" s="112"/>
      <c r="B15" s="112"/>
      <c r="C15" s="112"/>
      <c r="D15" s="112"/>
      <c r="E15" s="112"/>
      <c r="F15" s="112"/>
      <c r="G15" s="117" t="s">
        <v>494</v>
      </c>
      <c r="H15" s="117" t="s">
        <v>506</v>
      </c>
    </row>
    <row r="16" spans="1:8" ht="12.75" customHeight="1">
      <c r="A16" s="112"/>
      <c r="B16" s="112"/>
      <c r="C16" s="112"/>
      <c r="D16" s="112"/>
      <c r="E16" s="112"/>
      <c r="F16" s="112"/>
      <c r="G16" s="117"/>
      <c r="H16" s="117"/>
    </row>
    <row r="17" spans="1:8" ht="33" customHeight="1">
      <c r="A17" s="63" t="s">
        <v>69</v>
      </c>
      <c r="B17" s="64">
        <v>13</v>
      </c>
      <c r="C17" s="42"/>
      <c r="D17" s="42"/>
      <c r="E17" s="42"/>
      <c r="F17" s="42"/>
      <c r="G17" s="65">
        <f>G18+G93+G102+G129+G137+G159+G200+G216</f>
        <v>8492245</v>
      </c>
      <c r="H17" s="65">
        <f>H18+H93+H102+H129+H137+H159+H200+H216</f>
        <v>8624915</v>
      </c>
    </row>
    <row r="18" spans="1:8" ht="19.5" customHeight="1">
      <c r="A18" s="43" t="s">
        <v>323</v>
      </c>
      <c r="B18" s="66">
        <v>13</v>
      </c>
      <c r="C18" s="44">
        <v>1</v>
      </c>
      <c r="D18" s="44"/>
      <c r="E18" s="45"/>
      <c r="F18" s="45"/>
      <c r="G18" s="46">
        <f>G19+G27+G57+G51</f>
        <v>4470215.71</v>
      </c>
      <c r="H18" s="46">
        <f>H19+H27+H57+H51</f>
        <v>4435716.01</v>
      </c>
    </row>
    <row r="19" spans="1:8" ht="47.25" customHeight="1">
      <c r="A19" s="43" t="s">
        <v>324</v>
      </c>
      <c r="B19" s="66">
        <v>13</v>
      </c>
      <c r="C19" s="44">
        <v>1</v>
      </c>
      <c r="D19" s="44">
        <v>2</v>
      </c>
      <c r="E19" s="45"/>
      <c r="F19" s="45"/>
      <c r="G19" s="46">
        <f>G20</f>
        <v>597900</v>
      </c>
      <c r="H19" s="46">
        <f>H20</f>
        <v>597900</v>
      </c>
    </row>
    <row r="20" spans="1:8" ht="60.75" customHeight="1">
      <c r="A20" s="43" t="s">
        <v>325</v>
      </c>
      <c r="B20" s="66">
        <v>13</v>
      </c>
      <c r="C20" s="44">
        <v>1</v>
      </c>
      <c r="D20" s="44">
        <v>2</v>
      </c>
      <c r="E20" s="45" t="s">
        <v>326</v>
      </c>
      <c r="F20" s="45"/>
      <c r="G20" s="46">
        <f>G21</f>
        <v>597900</v>
      </c>
      <c r="H20" s="46">
        <f>H21</f>
        <v>597900</v>
      </c>
    </row>
    <row r="21" spans="1:8" ht="60.75" customHeight="1">
      <c r="A21" s="43" t="s">
        <v>327</v>
      </c>
      <c r="B21" s="64">
        <v>13</v>
      </c>
      <c r="C21" s="44">
        <v>1</v>
      </c>
      <c r="D21" s="44">
        <v>2</v>
      </c>
      <c r="E21" s="45" t="s">
        <v>328</v>
      </c>
      <c r="F21" s="45"/>
      <c r="G21" s="46">
        <f>G22</f>
        <v>597900</v>
      </c>
      <c r="H21" s="46">
        <f>H22</f>
        <v>597900</v>
      </c>
    </row>
    <row r="22" spans="1:8" ht="33" customHeight="1">
      <c r="A22" s="43" t="s">
        <v>329</v>
      </c>
      <c r="B22" s="66">
        <v>13</v>
      </c>
      <c r="C22" s="44">
        <v>1</v>
      </c>
      <c r="D22" s="44">
        <v>2</v>
      </c>
      <c r="E22" s="45" t="s">
        <v>330</v>
      </c>
      <c r="F22" s="45"/>
      <c r="G22" s="46">
        <f>G23</f>
        <v>597900</v>
      </c>
      <c r="H22" s="46">
        <f>H23</f>
        <v>597900</v>
      </c>
    </row>
    <row r="23" spans="1:8" ht="75" customHeight="1">
      <c r="A23" s="43" t="s">
        <v>331</v>
      </c>
      <c r="B23" s="66">
        <v>13</v>
      </c>
      <c r="C23" s="44">
        <v>1</v>
      </c>
      <c r="D23" s="44">
        <v>2</v>
      </c>
      <c r="E23" s="45" t="s">
        <v>330</v>
      </c>
      <c r="F23" s="45">
        <v>100</v>
      </c>
      <c r="G23" s="46">
        <f>G24</f>
        <v>597900</v>
      </c>
      <c r="H23" s="46">
        <f>H24</f>
        <v>597900</v>
      </c>
    </row>
    <row r="24" spans="1:8" ht="33" customHeight="1">
      <c r="A24" s="43" t="s">
        <v>332</v>
      </c>
      <c r="B24" s="66">
        <v>13</v>
      </c>
      <c r="C24" s="44">
        <v>1</v>
      </c>
      <c r="D24" s="44">
        <v>2</v>
      </c>
      <c r="E24" s="45" t="s">
        <v>330</v>
      </c>
      <c r="F24" s="45">
        <v>120</v>
      </c>
      <c r="G24" s="46">
        <f>G25+G26</f>
        <v>597900</v>
      </c>
      <c r="H24" s="46">
        <f>H25+H26</f>
        <v>597900</v>
      </c>
    </row>
    <row r="25" spans="1:8" ht="33" customHeight="1">
      <c r="A25" s="43" t="s">
        <v>333</v>
      </c>
      <c r="B25" s="64">
        <v>13</v>
      </c>
      <c r="C25" s="44">
        <v>1</v>
      </c>
      <c r="D25" s="44">
        <v>2</v>
      </c>
      <c r="E25" s="45" t="s">
        <v>330</v>
      </c>
      <c r="F25" s="45">
        <v>121</v>
      </c>
      <c r="G25" s="47">
        <v>459200</v>
      </c>
      <c r="H25" s="47">
        <v>459200</v>
      </c>
    </row>
    <row r="26" spans="1:8" ht="60.75" customHeight="1">
      <c r="A26" s="43" t="s">
        <v>334</v>
      </c>
      <c r="B26" s="66">
        <v>13</v>
      </c>
      <c r="C26" s="44">
        <v>1</v>
      </c>
      <c r="D26" s="44">
        <v>2</v>
      </c>
      <c r="E26" s="45" t="s">
        <v>330</v>
      </c>
      <c r="F26" s="45">
        <v>129</v>
      </c>
      <c r="G26" s="47">
        <v>138700</v>
      </c>
      <c r="H26" s="47">
        <v>138700</v>
      </c>
    </row>
    <row r="27" spans="1:8" ht="60.75" customHeight="1">
      <c r="A27" s="43" t="s">
        <v>335</v>
      </c>
      <c r="B27" s="66">
        <v>13</v>
      </c>
      <c r="C27" s="44">
        <v>1</v>
      </c>
      <c r="D27" s="44">
        <v>4</v>
      </c>
      <c r="E27" s="45"/>
      <c r="F27" s="45"/>
      <c r="G27" s="46">
        <f>G28</f>
        <v>656700</v>
      </c>
      <c r="H27" s="46">
        <f>H28</f>
        <v>598700</v>
      </c>
    </row>
    <row r="28" spans="1:8" ht="60.75" customHeight="1">
      <c r="A28" s="43" t="s">
        <v>325</v>
      </c>
      <c r="B28" s="66">
        <v>13</v>
      </c>
      <c r="C28" s="44">
        <v>1</v>
      </c>
      <c r="D28" s="44">
        <v>4</v>
      </c>
      <c r="E28" s="45" t="s">
        <v>326</v>
      </c>
      <c r="F28" s="45"/>
      <c r="G28" s="46">
        <f>G29</f>
        <v>656700</v>
      </c>
      <c r="H28" s="46">
        <f>H29</f>
        <v>598700</v>
      </c>
    </row>
    <row r="29" spans="1:8" ht="60.75" customHeight="1">
      <c r="A29" s="43" t="s">
        <v>327</v>
      </c>
      <c r="B29" s="64">
        <v>13</v>
      </c>
      <c r="C29" s="44">
        <v>1</v>
      </c>
      <c r="D29" s="44">
        <v>4</v>
      </c>
      <c r="E29" s="45" t="s">
        <v>328</v>
      </c>
      <c r="F29" s="45"/>
      <c r="G29" s="46">
        <f>G30+G47</f>
        <v>656700</v>
      </c>
      <c r="H29" s="46">
        <f>H30+H47</f>
        <v>598700</v>
      </c>
    </row>
    <row r="30" spans="1:8" ht="19.5" customHeight="1">
      <c r="A30" s="43" t="s">
        <v>336</v>
      </c>
      <c r="B30" s="66">
        <v>13</v>
      </c>
      <c r="C30" s="44">
        <v>1</v>
      </c>
      <c r="D30" s="44">
        <v>4</v>
      </c>
      <c r="E30" s="45" t="s">
        <v>337</v>
      </c>
      <c r="F30" s="45"/>
      <c r="G30" s="46">
        <f>G31+G35+G40</f>
        <v>655700</v>
      </c>
      <c r="H30" s="46">
        <f>H31+H35+H40</f>
        <v>597700</v>
      </c>
    </row>
    <row r="31" spans="1:8" ht="75" customHeight="1">
      <c r="A31" s="43" t="s">
        <v>331</v>
      </c>
      <c r="B31" s="66">
        <v>13</v>
      </c>
      <c r="C31" s="44">
        <v>1</v>
      </c>
      <c r="D31" s="44">
        <v>4</v>
      </c>
      <c r="E31" s="45" t="s">
        <v>337</v>
      </c>
      <c r="F31" s="45">
        <v>100</v>
      </c>
      <c r="G31" s="46">
        <f>G32</f>
        <v>347600</v>
      </c>
      <c r="H31" s="46">
        <f>H32</f>
        <v>347600</v>
      </c>
    </row>
    <row r="32" spans="1:8" ht="33" customHeight="1">
      <c r="A32" s="43" t="s">
        <v>338</v>
      </c>
      <c r="B32" s="66">
        <v>13</v>
      </c>
      <c r="C32" s="44">
        <v>1</v>
      </c>
      <c r="D32" s="44">
        <v>4</v>
      </c>
      <c r="E32" s="45" t="s">
        <v>337</v>
      </c>
      <c r="F32" s="45">
        <v>120</v>
      </c>
      <c r="G32" s="46">
        <f>G33+G34</f>
        <v>347600</v>
      </c>
      <c r="H32" s="46">
        <f>H33+H34</f>
        <v>347600</v>
      </c>
    </row>
    <row r="33" spans="1:8" ht="33" customHeight="1">
      <c r="A33" s="43" t="s">
        <v>339</v>
      </c>
      <c r="B33" s="64">
        <v>13</v>
      </c>
      <c r="C33" s="44">
        <v>1</v>
      </c>
      <c r="D33" s="44">
        <v>4</v>
      </c>
      <c r="E33" s="45" t="s">
        <v>337</v>
      </c>
      <c r="F33" s="45">
        <v>121</v>
      </c>
      <c r="G33" s="47">
        <v>266900</v>
      </c>
      <c r="H33" s="47">
        <v>266900</v>
      </c>
    </row>
    <row r="34" spans="1:8" ht="60.75" customHeight="1">
      <c r="A34" s="43" t="s">
        <v>334</v>
      </c>
      <c r="B34" s="66">
        <v>13</v>
      </c>
      <c r="C34" s="44">
        <v>1</v>
      </c>
      <c r="D34" s="44">
        <v>4</v>
      </c>
      <c r="E34" s="45" t="s">
        <v>337</v>
      </c>
      <c r="F34" s="45">
        <v>129</v>
      </c>
      <c r="G34" s="47">
        <v>80700</v>
      </c>
      <c r="H34" s="47">
        <v>80700</v>
      </c>
    </row>
    <row r="35" spans="1:8" ht="33" customHeight="1">
      <c r="A35" s="43" t="s">
        <v>340</v>
      </c>
      <c r="B35" s="66">
        <v>13</v>
      </c>
      <c r="C35" s="44">
        <v>1</v>
      </c>
      <c r="D35" s="44">
        <v>4</v>
      </c>
      <c r="E35" s="45" t="s">
        <v>337</v>
      </c>
      <c r="F35" s="45">
        <v>200</v>
      </c>
      <c r="G35" s="46">
        <f>G36</f>
        <v>277100</v>
      </c>
      <c r="H35" s="46">
        <f>H36</f>
        <v>219100</v>
      </c>
    </row>
    <row r="36" spans="1:8" ht="47.25" customHeight="1">
      <c r="A36" s="43" t="s">
        <v>341</v>
      </c>
      <c r="B36" s="66">
        <v>13</v>
      </c>
      <c r="C36" s="44">
        <v>1</v>
      </c>
      <c r="D36" s="44">
        <v>4</v>
      </c>
      <c r="E36" s="45" t="s">
        <v>337</v>
      </c>
      <c r="F36" s="45">
        <v>240</v>
      </c>
      <c r="G36" s="46">
        <f>G37+G38+G39</f>
        <v>277100</v>
      </c>
      <c r="H36" s="46">
        <f>H37+H38+H39</f>
        <v>219100</v>
      </c>
    </row>
    <row r="37" spans="1:8" ht="33" customHeight="1">
      <c r="A37" s="43" t="s">
        <v>342</v>
      </c>
      <c r="B37" s="64">
        <v>13</v>
      </c>
      <c r="C37" s="44">
        <v>1</v>
      </c>
      <c r="D37" s="44">
        <v>4</v>
      </c>
      <c r="E37" s="45" t="s">
        <v>337</v>
      </c>
      <c r="F37" s="45">
        <v>242</v>
      </c>
      <c r="G37" s="47">
        <v>18600</v>
      </c>
      <c r="H37" s="47">
        <v>18600</v>
      </c>
    </row>
    <row r="38" spans="1:8" ht="19.5" customHeight="1">
      <c r="A38" s="43" t="s">
        <v>343</v>
      </c>
      <c r="B38" s="66">
        <v>13</v>
      </c>
      <c r="C38" s="44">
        <v>1</v>
      </c>
      <c r="D38" s="44">
        <v>4</v>
      </c>
      <c r="E38" s="45" t="s">
        <v>337</v>
      </c>
      <c r="F38" s="45">
        <v>244</v>
      </c>
      <c r="G38" s="47">
        <v>222500</v>
      </c>
      <c r="H38" s="47">
        <v>164500</v>
      </c>
    </row>
    <row r="39" spans="1:8" ht="19.5" customHeight="1">
      <c r="A39" s="43" t="s">
        <v>344</v>
      </c>
      <c r="B39" s="66">
        <v>13</v>
      </c>
      <c r="C39" s="44">
        <v>1</v>
      </c>
      <c r="D39" s="44">
        <v>4</v>
      </c>
      <c r="E39" s="45" t="s">
        <v>337</v>
      </c>
      <c r="F39" s="45">
        <v>247</v>
      </c>
      <c r="G39" s="47">
        <v>36000</v>
      </c>
      <c r="H39" s="47">
        <v>36000</v>
      </c>
    </row>
    <row r="40" spans="1:8" ht="19.5" customHeight="1">
      <c r="A40" s="43" t="s">
        <v>345</v>
      </c>
      <c r="B40" s="66">
        <v>13</v>
      </c>
      <c r="C40" s="44">
        <v>1</v>
      </c>
      <c r="D40" s="44">
        <v>4</v>
      </c>
      <c r="E40" s="45" t="s">
        <v>337</v>
      </c>
      <c r="F40" s="45">
        <v>800</v>
      </c>
      <c r="G40" s="46">
        <f>G41+G43</f>
        <v>31000</v>
      </c>
      <c r="H40" s="46">
        <f>H41+H43</f>
        <v>31000</v>
      </c>
    </row>
    <row r="41" spans="1:8" ht="19.5" customHeight="1">
      <c r="A41" s="43" t="s">
        <v>346</v>
      </c>
      <c r="B41" s="66">
        <v>13</v>
      </c>
      <c r="C41" s="44">
        <v>1</v>
      </c>
      <c r="D41" s="44">
        <v>4</v>
      </c>
      <c r="E41" s="45" t="s">
        <v>337</v>
      </c>
      <c r="F41" s="45">
        <v>830</v>
      </c>
      <c r="G41" s="46">
        <f>G42</f>
        <v>0</v>
      </c>
      <c r="H41" s="46">
        <f>H42</f>
        <v>0</v>
      </c>
    </row>
    <row r="42" spans="1:8" ht="47.25" customHeight="1" hidden="1">
      <c r="A42" s="43" t="s">
        <v>347</v>
      </c>
      <c r="B42" s="64">
        <v>13</v>
      </c>
      <c r="C42" s="44">
        <v>1</v>
      </c>
      <c r="D42" s="44">
        <v>4</v>
      </c>
      <c r="E42" s="45" t="s">
        <v>337</v>
      </c>
      <c r="F42" s="45">
        <v>831</v>
      </c>
      <c r="G42" s="48"/>
      <c r="H42" s="48"/>
    </row>
    <row r="43" spans="1:8" ht="19.5" customHeight="1">
      <c r="A43" s="43" t="s">
        <v>348</v>
      </c>
      <c r="B43" s="66">
        <v>13</v>
      </c>
      <c r="C43" s="44">
        <v>1</v>
      </c>
      <c r="D43" s="44">
        <v>4</v>
      </c>
      <c r="E43" s="45" t="s">
        <v>337</v>
      </c>
      <c r="F43" s="45">
        <v>850</v>
      </c>
      <c r="G43" s="46">
        <f>G45+G44+G46</f>
        <v>31000</v>
      </c>
      <c r="H43" s="46">
        <f>H45+H44+H46</f>
        <v>31000</v>
      </c>
    </row>
    <row r="44" spans="1:8" ht="33" customHeight="1">
      <c r="A44" s="43" t="s">
        <v>349</v>
      </c>
      <c r="B44" s="66">
        <v>13</v>
      </c>
      <c r="C44" s="44">
        <v>1</v>
      </c>
      <c r="D44" s="44">
        <v>4</v>
      </c>
      <c r="E44" s="45" t="s">
        <v>337</v>
      </c>
      <c r="F44" s="45">
        <v>851</v>
      </c>
      <c r="G44" s="47">
        <v>5000</v>
      </c>
      <c r="H44" s="47">
        <v>5000</v>
      </c>
    </row>
    <row r="45" spans="1:8" ht="19.5" customHeight="1">
      <c r="A45" s="43" t="s">
        <v>350</v>
      </c>
      <c r="B45" s="66">
        <v>13</v>
      </c>
      <c r="C45" s="44">
        <v>1</v>
      </c>
      <c r="D45" s="44">
        <v>4</v>
      </c>
      <c r="E45" s="45" t="s">
        <v>337</v>
      </c>
      <c r="F45" s="45">
        <v>852</v>
      </c>
      <c r="G45" s="47">
        <v>15000</v>
      </c>
      <c r="H45" s="47">
        <v>15000</v>
      </c>
    </row>
    <row r="46" spans="1:8" ht="19.5" customHeight="1">
      <c r="A46" s="43" t="s">
        <v>351</v>
      </c>
      <c r="B46" s="64">
        <v>13</v>
      </c>
      <c r="C46" s="44">
        <v>1</v>
      </c>
      <c r="D46" s="44">
        <v>4</v>
      </c>
      <c r="E46" s="45" t="s">
        <v>337</v>
      </c>
      <c r="F46" s="45">
        <v>853</v>
      </c>
      <c r="G46" s="47">
        <v>11000</v>
      </c>
      <c r="H46" s="47">
        <v>11000</v>
      </c>
    </row>
    <row r="47" spans="1:8" ht="60.75" customHeight="1">
      <c r="A47" s="43" t="s">
        <v>352</v>
      </c>
      <c r="B47" s="66">
        <v>13</v>
      </c>
      <c r="C47" s="44">
        <v>1</v>
      </c>
      <c r="D47" s="44">
        <v>4</v>
      </c>
      <c r="E47" s="45" t="s">
        <v>353</v>
      </c>
      <c r="F47" s="45"/>
      <c r="G47" s="46">
        <f>G48</f>
        <v>1000</v>
      </c>
      <c r="H47" s="46">
        <f>H48</f>
        <v>1000</v>
      </c>
    </row>
    <row r="48" spans="1:8" ht="33" customHeight="1">
      <c r="A48" s="43" t="s">
        <v>340</v>
      </c>
      <c r="B48" s="66">
        <v>13</v>
      </c>
      <c r="C48" s="44">
        <v>1</v>
      </c>
      <c r="D48" s="44">
        <v>4</v>
      </c>
      <c r="E48" s="45" t="s">
        <v>353</v>
      </c>
      <c r="F48" s="45">
        <v>200</v>
      </c>
      <c r="G48" s="46">
        <f>G49</f>
        <v>1000</v>
      </c>
      <c r="H48" s="46">
        <f>H49</f>
        <v>1000</v>
      </c>
    </row>
    <row r="49" spans="1:8" ht="47.25" customHeight="1">
      <c r="A49" s="43" t="s">
        <v>341</v>
      </c>
      <c r="B49" s="66">
        <v>13</v>
      </c>
      <c r="C49" s="44">
        <v>1</v>
      </c>
      <c r="D49" s="44">
        <v>4</v>
      </c>
      <c r="E49" s="45" t="s">
        <v>353</v>
      </c>
      <c r="F49" s="45">
        <v>240</v>
      </c>
      <c r="G49" s="46">
        <f>G50</f>
        <v>1000</v>
      </c>
      <c r="H49" s="46">
        <f>H50</f>
        <v>1000</v>
      </c>
    </row>
    <row r="50" spans="1:8" ht="19.5" customHeight="1">
      <c r="A50" s="43" t="s">
        <v>343</v>
      </c>
      <c r="B50" s="64">
        <v>13</v>
      </c>
      <c r="C50" s="44">
        <v>1</v>
      </c>
      <c r="D50" s="44">
        <v>4</v>
      </c>
      <c r="E50" s="45" t="s">
        <v>353</v>
      </c>
      <c r="F50" s="45">
        <v>244</v>
      </c>
      <c r="G50" s="47">
        <v>1000</v>
      </c>
      <c r="H50" s="47">
        <v>1000</v>
      </c>
    </row>
    <row r="51" spans="1:8" ht="19.5" customHeight="1">
      <c r="A51" s="43" t="s">
        <v>359</v>
      </c>
      <c r="B51" s="66">
        <v>13</v>
      </c>
      <c r="C51" s="44">
        <v>1</v>
      </c>
      <c r="D51" s="44">
        <v>11</v>
      </c>
      <c r="E51" s="45"/>
      <c r="F51" s="45"/>
      <c r="G51" s="49">
        <f>G52</f>
        <v>81100</v>
      </c>
      <c r="H51" s="49">
        <f>H52</f>
        <v>82370</v>
      </c>
    </row>
    <row r="52" spans="1:8" ht="60.75" customHeight="1">
      <c r="A52" s="43" t="s">
        <v>325</v>
      </c>
      <c r="B52" s="66">
        <v>13</v>
      </c>
      <c r="C52" s="44">
        <v>1</v>
      </c>
      <c r="D52" s="44">
        <v>11</v>
      </c>
      <c r="E52" s="45" t="s">
        <v>326</v>
      </c>
      <c r="F52" s="45"/>
      <c r="G52" s="49">
        <f>G53</f>
        <v>81100</v>
      </c>
      <c r="H52" s="49">
        <f>H53</f>
        <v>82370</v>
      </c>
    </row>
    <row r="53" spans="1:8" ht="60.75" customHeight="1">
      <c r="A53" s="43" t="s">
        <v>327</v>
      </c>
      <c r="B53" s="66">
        <v>13</v>
      </c>
      <c r="C53" s="44">
        <v>1</v>
      </c>
      <c r="D53" s="44">
        <v>11</v>
      </c>
      <c r="E53" s="45" t="s">
        <v>328</v>
      </c>
      <c r="F53" s="45"/>
      <c r="G53" s="49">
        <f>G54</f>
        <v>81100</v>
      </c>
      <c r="H53" s="49">
        <f>H54</f>
        <v>82370</v>
      </c>
    </row>
    <row r="54" spans="1:8" ht="33" customHeight="1">
      <c r="A54" s="43" t="s">
        <v>360</v>
      </c>
      <c r="B54" s="64">
        <v>13</v>
      </c>
      <c r="C54" s="44">
        <v>1</v>
      </c>
      <c r="D54" s="44">
        <v>11</v>
      </c>
      <c r="E54" s="45" t="s">
        <v>361</v>
      </c>
      <c r="F54" s="45"/>
      <c r="G54" s="49">
        <f>G55</f>
        <v>81100</v>
      </c>
      <c r="H54" s="49">
        <f>H55</f>
        <v>82370</v>
      </c>
    </row>
    <row r="55" spans="1:8" ht="19.5" customHeight="1">
      <c r="A55" s="43" t="s">
        <v>345</v>
      </c>
      <c r="B55" s="66">
        <v>13</v>
      </c>
      <c r="C55" s="44">
        <v>1</v>
      </c>
      <c r="D55" s="44">
        <v>11</v>
      </c>
      <c r="E55" s="45" t="s">
        <v>361</v>
      </c>
      <c r="F55" s="45">
        <v>800</v>
      </c>
      <c r="G55" s="49">
        <f>G56</f>
        <v>81100</v>
      </c>
      <c r="H55" s="49">
        <f>H56</f>
        <v>82370</v>
      </c>
    </row>
    <row r="56" spans="1:8" ht="19.5" customHeight="1">
      <c r="A56" s="43" t="s">
        <v>362</v>
      </c>
      <c r="B56" s="66">
        <v>13</v>
      </c>
      <c r="C56" s="44">
        <v>1</v>
      </c>
      <c r="D56" s="44">
        <v>11</v>
      </c>
      <c r="E56" s="45" t="s">
        <v>361</v>
      </c>
      <c r="F56" s="45">
        <v>870</v>
      </c>
      <c r="G56" s="50">
        <v>81100</v>
      </c>
      <c r="H56" s="50">
        <v>82370</v>
      </c>
    </row>
    <row r="57" spans="1:8" ht="19.5" customHeight="1">
      <c r="A57" s="43" t="s">
        <v>363</v>
      </c>
      <c r="B57" s="66">
        <v>13</v>
      </c>
      <c r="C57" s="44">
        <v>1</v>
      </c>
      <c r="D57" s="44">
        <v>13</v>
      </c>
      <c r="E57" s="45"/>
      <c r="F57" s="45"/>
      <c r="G57" s="46">
        <f>G83+G62+G58+G78+G66+G70+G74</f>
        <v>3134515.71</v>
      </c>
      <c r="H57" s="46">
        <f>H83+H62+H58+H78+H66+H70+H74</f>
        <v>3156746.01</v>
      </c>
    </row>
    <row r="58" spans="1:8" ht="60.75" customHeight="1">
      <c r="A58" s="43" t="s">
        <v>364</v>
      </c>
      <c r="B58" s="64">
        <v>13</v>
      </c>
      <c r="C58" s="44">
        <v>1</v>
      </c>
      <c r="D58" s="44">
        <v>13</v>
      </c>
      <c r="E58" s="45" t="s">
        <v>365</v>
      </c>
      <c r="F58" s="45"/>
      <c r="G58" s="46">
        <f>G59</f>
        <v>1000</v>
      </c>
      <c r="H58" s="46">
        <f>H59</f>
        <v>0</v>
      </c>
    </row>
    <row r="59" spans="1:8" ht="33" customHeight="1">
      <c r="A59" s="43" t="s">
        <v>340</v>
      </c>
      <c r="B59" s="66">
        <v>13</v>
      </c>
      <c r="C59" s="44">
        <v>1</v>
      </c>
      <c r="D59" s="44">
        <v>13</v>
      </c>
      <c r="E59" s="45" t="s">
        <v>365</v>
      </c>
      <c r="F59" s="45">
        <v>200</v>
      </c>
      <c r="G59" s="46">
        <f>G60</f>
        <v>1000</v>
      </c>
      <c r="H59" s="46">
        <f>H60</f>
        <v>0</v>
      </c>
    </row>
    <row r="60" spans="1:8" ht="47.25" customHeight="1">
      <c r="A60" s="43" t="s">
        <v>341</v>
      </c>
      <c r="B60" s="66">
        <v>13</v>
      </c>
      <c r="C60" s="44">
        <v>1</v>
      </c>
      <c r="D60" s="44">
        <v>13</v>
      </c>
      <c r="E60" s="45" t="s">
        <v>365</v>
      </c>
      <c r="F60" s="45">
        <v>240</v>
      </c>
      <c r="G60" s="46">
        <f>G61</f>
        <v>1000</v>
      </c>
      <c r="H60" s="46">
        <f>H61</f>
        <v>0</v>
      </c>
    </row>
    <row r="61" spans="1:8" ht="19.5" customHeight="1">
      <c r="A61" s="43" t="s">
        <v>343</v>
      </c>
      <c r="B61" s="66">
        <v>13</v>
      </c>
      <c r="C61" s="44">
        <v>1</v>
      </c>
      <c r="D61" s="44">
        <v>13</v>
      </c>
      <c r="E61" s="45" t="s">
        <v>365</v>
      </c>
      <c r="F61" s="45">
        <v>244</v>
      </c>
      <c r="G61" s="47">
        <v>1000</v>
      </c>
      <c r="H61" s="47"/>
    </row>
    <row r="62" spans="1:8" ht="47.25" customHeight="1">
      <c r="A62" s="43" t="s">
        <v>366</v>
      </c>
      <c r="B62" s="64">
        <v>13</v>
      </c>
      <c r="C62" s="44">
        <v>1</v>
      </c>
      <c r="D62" s="44">
        <v>13</v>
      </c>
      <c r="E62" s="45" t="s">
        <v>367</v>
      </c>
      <c r="F62" s="45"/>
      <c r="G62" s="46">
        <f>G63</f>
        <v>2000</v>
      </c>
      <c r="H62" s="46">
        <f>H63</f>
        <v>0</v>
      </c>
    </row>
    <row r="63" spans="1:8" ht="33" customHeight="1">
      <c r="A63" s="43" t="s">
        <v>340</v>
      </c>
      <c r="B63" s="66">
        <v>13</v>
      </c>
      <c r="C63" s="44">
        <v>1</v>
      </c>
      <c r="D63" s="44">
        <v>13</v>
      </c>
      <c r="E63" s="45" t="s">
        <v>367</v>
      </c>
      <c r="F63" s="45">
        <v>200</v>
      </c>
      <c r="G63" s="46">
        <f>G64</f>
        <v>2000</v>
      </c>
      <c r="H63" s="46">
        <f>H64</f>
        <v>0</v>
      </c>
    </row>
    <row r="64" spans="1:8" ht="47.25" customHeight="1">
      <c r="A64" s="43" t="s">
        <v>341</v>
      </c>
      <c r="B64" s="66">
        <v>13</v>
      </c>
      <c r="C64" s="44">
        <v>1</v>
      </c>
      <c r="D64" s="44">
        <v>13</v>
      </c>
      <c r="E64" s="45" t="s">
        <v>367</v>
      </c>
      <c r="F64" s="45">
        <v>240</v>
      </c>
      <c r="G64" s="46">
        <f>G65</f>
        <v>2000</v>
      </c>
      <c r="H64" s="46">
        <f>H65</f>
        <v>0</v>
      </c>
    </row>
    <row r="65" spans="1:8" ht="19.5" customHeight="1">
      <c r="A65" s="43" t="s">
        <v>343</v>
      </c>
      <c r="B65" s="66">
        <v>13</v>
      </c>
      <c r="C65" s="44">
        <v>1</v>
      </c>
      <c r="D65" s="44">
        <v>13</v>
      </c>
      <c r="E65" s="45" t="s">
        <v>367</v>
      </c>
      <c r="F65" s="45">
        <v>244</v>
      </c>
      <c r="G65" s="47">
        <v>2000</v>
      </c>
      <c r="H65" s="47"/>
    </row>
    <row r="66" spans="1:8" ht="75" customHeight="1">
      <c r="A66" s="43" t="s">
        <v>368</v>
      </c>
      <c r="B66" s="64">
        <v>13</v>
      </c>
      <c r="C66" s="44">
        <v>1</v>
      </c>
      <c r="D66" s="44">
        <v>13</v>
      </c>
      <c r="E66" s="45" t="s">
        <v>369</v>
      </c>
      <c r="F66" s="45"/>
      <c r="G66" s="46">
        <f>G67</f>
        <v>1000</v>
      </c>
      <c r="H66" s="46">
        <f>H67</f>
        <v>0</v>
      </c>
    </row>
    <row r="67" spans="1:8" ht="33" customHeight="1">
      <c r="A67" s="43" t="s">
        <v>340</v>
      </c>
      <c r="B67" s="66">
        <v>13</v>
      </c>
      <c r="C67" s="44">
        <v>1</v>
      </c>
      <c r="D67" s="44">
        <v>13</v>
      </c>
      <c r="E67" s="45" t="s">
        <v>369</v>
      </c>
      <c r="F67" s="45">
        <v>200</v>
      </c>
      <c r="G67" s="46">
        <f>G68</f>
        <v>1000</v>
      </c>
      <c r="H67" s="46">
        <f>H68</f>
        <v>0</v>
      </c>
    </row>
    <row r="68" spans="1:8" ht="47.25" customHeight="1">
      <c r="A68" s="43" t="s">
        <v>341</v>
      </c>
      <c r="B68" s="66">
        <v>13</v>
      </c>
      <c r="C68" s="44">
        <v>1</v>
      </c>
      <c r="D68" s="44">
        <v>13</v>
      </c>
      <c r="E68" s="45" t="s">
        <v>369</v>
      </c>
      <c r="F68" s="45">
        <v>240</v>
      </c>
      <c r="G68" s="46">
        <f>G69</f>
        <v>1000</v>
      </c>
      <c r="H68" s="46">
        <f>H69</f>
        <v>0</v>
      </c>
    </row>
    <row r="69" spans="1:8" ht="19.5" customHeight="1">
      <c r="A69" s="43" t="s">
        <v>343</v>
      </c>
      <c r="B69" s="66">
        <v>13</v>
      </c>
      <c r="C69" s="44">
        <v>1</v>
      </c>
      <c r="D69" s="44">
        <v>13</v>
      </c>
      <c r="E69" s="45" t="s">
        <v>369</v>
      </c>
      <c r="F69" s="45">
        <v>244</v>
      </c>
      <c r="G69" s="47">
        <v>1000</v>
      </c>
      <c r="H69" s="47"/>
    </row>
    <row r="70" spans="1:8" ht="47.25" customHeight="1">
      <c r="A70" s="43" t="s">
        <v>370</v>
      </c>
      <c r="B70" s="64">
        <v>13</v>
      </c>
      <c r="C70" s="44">
        <v>1</v>
      </c>
      <c r="D70" s="44">
        <v>13</v>
      </c>
      <c r="E70" s="45" t="s">
        <v>371</v>
      </c>
      <c r="F70" s="45"/>
      <c r="G70" s="46">
        <f>G71</f>
        <v>1000</v>
      </c>
      <c r="H70" s="46">
        <f>H71</f>
        <v>0</v>
      </c>
    </row>
    <row r="71" spans="1:8" ht="33" customHeight="1">
      <c r="A71" s="43" t="s">
        <v>340</v>
      </c>
      <c r="B71" s="66">
        <v>13</v>
      </c>
      <c r="C71" s="44">
        <v>1</v>
      </c>
      <c r="D71" s="44">
        <v>13</v>
      </c>
      <c r="E71" s="45" t="s">
        <v>371</v>
      </c>
      <c r="F71" s="45">
        <v>200</v>
      </c>
      <c r="G71" s="46">
        <f>G72</f>
        <v>1000</v>
      </c>
      <c r="H71" s="46">
        <f>H72</f>
        <v>0</v>
      </c>
    </row>
    <row r="72" spans="1:8" ht="47.25" customHeight="1">
      <c r="A72" s="43" t="s">
        <v>341</v>
      </c>
      <c r="B72" s="64">
        <v>13</v>
      </c>
      <c r="C72" s="44">
        <v>1</v>
      </c>
      <c r="D72" s="44">
        <v>13</v>
      </c>
      <c r="E72" s="45" t="s">
        <v>371</v>
      </c>
      <c r="F72" s="45">
        <v>240</v>
      </c>
      <c r="G72" s="46">
        <f>G73</f>
        <v>1000</v>
      </c>
      <c r="H72" s="46">
        <f>H73</f>
        <v>0</v>
      </c>
    </row>
    <row r="73" spans="1:8" ht="19.5" customHeight="1">
      <c r="A73" s="43" t="s">
        <v>343</v>
      </c>
      <c r="B73" s="66">
        <v>13</v>
      </c>
      <c r="C73" s="44">
        <v>1</v>
      </c>
      <c r="D73" s="44">
        <v>13</v>
      </c>
      <c r="E73" s="45" t="s">
        <v>371</v>
      </c>
      <c r="F73" s="45">
        <v>244</v>
      </c>
      <c r="G73" s="47">
        <v>1000</v>
      </c>
      <c r="H73" s="47"/>
    </row>
    <row r="74" spans="1:8" ht="75" customHeight="1">
      <c r="A74" s="43" t="s">
        <v>372</v>
      </c>
      <c r="B74" s="66">
        <v>13</v>
      </c>
      <c r="C74" s="44">
        <v>1</v>
      </c>
      <c r="D74" s="44">
        <v>13</v>
      </c>
      <c r="E74" s="45" t="s">
        <v>373</v>
      </c>
      <c r="F74" s="45"/>
      <c r="G74" s="46">
        <f>G75</f>
        <v>1000</v>
      </c>
      <c r="H74" s="46">
        <f>H75</f>
        <v>0</v>
      </c>
    </row>
    <row r="75" spans="1:8" ht="33" customHeight="1">
      <c r="A75" s="43" t="s">
        <v>340</v>
      </c>
      <c r="B75" s="66">
        <v>13</v>
      </c>
      <c r="C75" s="44">
        <v>1</v>
      </c>
      <c r="D75" s="44">
        <v>13</v>
      </c>
      <c r="E75" s="45" t="s">
        <v>373</v>
      </c>
      <c r="F75" s="45">
        <v>200</v>
      </c>
      <c r="G75" s="46">
        <f>G76</f>
        <v>1000</v>
      </c>
      <c r="H75" s="46">
        <f>H76</f>
        <v>0</v>
      </c>
    </row>
    <row r="76" spans="1:8" ht="47.25" customHeight="1">
      <c r="A76" s="43" t="s">
        <v>341</v>
      </c>
      <c r="B76" s="64">
        <v>13</v>
      </c>
      <c r="C76" s="44">
        <v>1</v>
      </c>
      <c r="D76" s="44">
        <v>13</v>
      </c>
      <c r="E76" s="45" t="s">
        <v>373</v>
      </c>
      <c r="F76" s="45">
        <v>240</v>
      </c>
      <c r="G76" s="46">
        <f>G77</f>
        <v>1000</v>
      </c>
      <c r="H76" s="46">
        <f>H77</f>
        <v>0</v>
      </c>
    </row>
    <row r="77" spans="1:8" ht="19.5" customHeight="1">
      <c r="A77" s="43" t="s">
        <v>343</v>
      </c>
      <c r="B77" s="66">
        <v>13</v>
      </c>
      <c r="C77" s="44">
        <v>1</v>
      </c>
      <c r="D77" s="44">
        <v>13</v>
      </c>
      <c r="E77" s="45" t="s">
        <v>373</v>
      </c>
      <c r="F77" s="45">
        <v>244</v>
      </c>
      <c r="G77" s="47">
        <v>1000</v>
      </c>
      <c r="H77" s="47"/>
    </row>
    <row r="78" spans="1:8" ht="75" customHeight="1">
      <c r="A78" s="43" t="s">
        <v>374</v>
      </c>
      <c r="B78" s="66">
        <v>13</v>
      </c>
      <c r="C78" s="44">
        <v>1</v>
      </c>
      <c r="D78" s="44">
        <v>13</v>
      </c>
      <c r="E78" s="45" t="s">
        <v>375</v>
      </c>
      <c r="F78" s="45"/>
      <c r="G78" s="49">
        <f>G79</f>
        <v>1000</v>
      </c>
      <c r="H78" s="49">
        <f>H79</f>
        <v>0</v>
      </c>
    </row>
    <row r="79" spans="1:8" ht="47.25" customHeight="1">
      <c r="A79" s="43" t="s">
        <v>376</v>
      </c>
      <c r="B79" s="66">
        <v>13</v>
      </c>
      <c r="C79" s="44">
        <v>1</v>
      </c>
      <c r="D79" s="44">
        <v>13</v>
      </c>
      <c r="E79" s="45" t="s">
        <v>377</v>
      </c>
      <c r="F79" s="45"/>
      <c r="G79" s="49">
        <f>G80</f>
        <v>1000</v>
      </c>
      <c r="H79" s="49">
        <f>H80</f>
        <v>0</v>
      </c>
    </row>
    <row r="80" spans="1:8" ht="47.25" customHeight="1">
      <c r="A80" s="43" t="s">
        <v>376</v>
      </c>
      <c r="B80" s="64">
        <v>13</v>
      </c>
      <c r="C80" s="44">
        <v>1</v>
      </c>
      <c r="D80" s="44">
        <v>13</v>
      </c>
      <c r="E80" s="45" t="s">
        <v>378</v>
      </c>
      <c r="F80" s="45"/>
      <c r="G80" s="49">
        <f>G81</f>
        <v>1000</v>
      </c>
      <c r="H80" s="49">
        <f>H81</f>
        <v>0</v>
      </c>
    </row>
    <row r="81" spans="1:8" ht="47.25" customHeight="1">
      <c r="A81" s="43" t="s">
        <v>341</v>
      </c>
      <c r="B81" s="66">
        <v>13</v>
      </c>
      <c r="C81" s="44">
        <v>1</v>
      </c>
      <c r="D81" s="44">
        <v>13</v>
      </c>
      <c r="E81" s="45" t="s">
        <v>378</v>
      </c>
      <c r="F81" s="45">
        <v>240</v>
      </c>
      <c r="G81" s="49">
        <f>G82</f>
        <v>1000</v>
      </c>
      <c r="H81" s="49">
        <f>H82</f>
        <v>0</v>
      </c>
    </row>
    <row r="82" spans="1:8" ht="19.5" customHeight="1">
      <c r="A82" s="43" t="s">
        <v>343</v>
      </c>
      <c r="B82" s="66">
        <v>13</v>
      </c>
      <c r="C82" s="44">
        <v>1</v>
      </c>
      <c r="D82" s="44">
        <v>13</v>
      </c>
      <c r="E82" s="45" t="s">
        <v>378</v>
      </c>
      <c r="F82" s="45">
        <v>244</v>
      </c>
      <c r="G82" s="50">
        <v>1000</v>
      </c>
      <c r="H82" s="50"/>
    </row>
    <row r="83" spans="1:8" ht="60.75" customHeight="1">
      <c r="A83" s="43" t="s">
        <v>325</v>
      </c>
      <c r="B83" s="66">
        <v>13</v>
      </c>
      <c r="C83" s="44">
        <v>1</v>
      </c>
      <c r="D83" s="44">
        <v>13</v>
      </c>
      <c r="E83" s="45" t="s">
        <v>326</v>
      </c>
      <c r="F83" s="45"/>
      <c r="G83" s="46">
        <f>G84</f>
        <v>3127515.71</v>
      </c>
      <c r="H83" s="46">
        <f>H84</f>
        <v>3156746.01</v>
      </c>
    </row>
    <row r="84" spans="1:8" ht="60.75" customHeight="1">
      <c r="A84" s="43" t="s">
        <v>327</v>
      </c>
      <c r="B84" s="64">
        <v>13</v>
      </c>
      <c r="C84" s="44">
        <v>1</v>
      </c>
      <c r="D84" s="44">
        <v>13</v>
      </c>
      <c r="E84" s="45" t="s">
        <v>328</v>
      </c>
      <c r="F84" s="45"/>
      <c r="G84" s="46">
        <f>G85</f>
        <v>3127515.71</v>
      </c>
      <c r="H84" s="46">
        <f>H85</f>
        <v>3156746.01</v>
      </c>
    </row>
    <row r="85" spans="1:8" ht="33" customHeight="1">
      <c r="A85" s="43" t="s">
        <v>379</v>
      </c>
      <c r="B85" s="66">
        <v>13</v>
      </c>
      <c r="C85" s="44">
        <v>1</v>
      </c>
      <c r="D85" s="44">
        <v>13</v>
      </c>
      <c r="E85" s="45" t="s">
        <v>380</v>
      </c>
      <c r="F85" s="45"/>
      <c r="G85" s="46">
        <f>G86+G90</f>
        <v>3127515.71</v>
      </c>
      <c r="H85" s="46">
        <f>H86+H90</f>
        <v>3156746.01</v>
      </c>
    </row>
    <row r="86" spans="1:8" ht="75" customHeight="1">
      <c r="A86" s="43" t="s">
        <v>331</v>
      </c>
      <c r="B86" s="66">
        <v>13</v>
      </c>
      <c r="C86" s="44">
        <v>1</v>
      </c>
      <c r="D86" s="44">
        <v>13</v>
      </c>
      <c r="E86" s="45" t="s">
        <v>380</v>
      </c>
      <c r="F86" s="45">
        <v>100</v>
      </c>
      <c r="G86" s="46">
        <f>G87</f>
        <v>2656100</v>
      </c>
      <c r="H86" s="46">
        <f>H87</f>
        <v>2656100</v>
      </c>
    </row>
    <row r="87" spans="1:8" ht="33" customHeight="1">
      <c r="A87" s="43" t="s">
        <v>338</v>
      </c>
      <c r="B87" s="66">
        <v>13</v>
      </c>
      <c r="C87" s="44">
        <v>1</v>
      </c>
      <c r="D87" s="44">
        <v>13</v>
      </c>
      <c r="E87" s="45" t="s">
        <v>380</v>
      </c>
      <c r="F87" s="45">
        <v>120</v>
      </c>
      <c r="G87" s="46">
        <f>G88+G89</f>
        <v>2656100</v>
      </c>
      <c r="H87" s="46">
        <f>H88+H89</f>
        <v>2656100</v>
      </c>
    </row>
    <row r="88" spans="1:8" ht="33" customHeight="1">
      <c r="A88" s="43" t="s">
        <v>333</v>
      </c>
      <c r="B88" s="64">
        <v>13</v>
      </c>
      <c r="C88" s="44">
        <v>1</v>
      </c>
      <c r="D88" s="44">
        <v>13</v>
      </c>
      <c r="E88" s="45" t="s">
        <v>380</v>
      </c>
      <c r="F88" s="45">
        <v>121</v>
      </c>
      <c r="G88" s="47">
        <v>2040000</v>
      </c>
      <c r="H88" s="47">
        <v>2040000</v>
      </c>
    </row>
    <row r="89" spans="1:8" ht="60.75" customHeight="1">
      <c r="A89" s="43" t="s">
        <v>334</v>
      </c>
      <c r="B89" s="66">
        <v>13</v>
      </c>
      <c r="C89" s="44">
        <v>1</v>
      </c>
      <c r="D89" s="44">
        <v>13</v>
      </c>
      <c r="E89" s="45" t="s">
        <v>380</v>
      </c>
      <c r="F89" s="45">
        <v>129</v>
      </c>
      <c r="G89" s="47">
        <v>616100</v>
      </c>
      <c r="H89" s="47">
        <v>616100</v>
      </c>
    </row>
    <row r="90" spans="1:8" ht="33" customHeight="1">
      <c r="A90" s="43" t="s">
        <v>340</v>
      </c>
      <c r="B90" s="66">
        <v>13</v>
      </c>
      <c r="C90" s="44">
        <v>1</v>
      </c>
      <c r="D90" s="44">
        <v>13</v>
      </c>
      <c r="E90" s="45" t="s">
        <v>380</v>
      </c>
      <c r="F90" s="45">
        <v>200</v>
      </c>
      <c r="G90" s="46">
        <f>G91</f>
        <v>471415.71</v>
      </c>
      <c r="H90" s="46">
        <f>H91</f>
        <v>500646.01</v>
      </c>
    </row>
    <row r="91" spans="1:8" ht="47.25" customHeight="1">
      <c r="A91" s="43" t="s">
        <v>341</v>
      </c>
      <c r="B91" s="66">
        <v>13</v>
      </c>
      <c r="C91" s="44">
        <v>1</v>
      </c>
      <c r="D91" s="44">
        <v>13</v>
      </c>
      <c r="E91" s="45" t="s">
        <v>380</v>
      </c>
      <c r="F91" s="45">
        <v>240</v>
      </c>
      <c r="G91" s="46">
        <f>G92</f>
        <v>471415.71</v>
      </c>
      <c r="H91" s="46">
        <f>H92</f>
        <v>500646.01</v>
      </c>
    </row>
    <row r="92" spans="1:8" ht="19.5" customHeight="1">
      <c r="A92" s="43" t="s">
        <v>343</v>
      </c>
      <c r="B92" s="66">
        <v>13</v>
      </c>
      <c r="C92" s="44">
        <v>1</v>
      </c>
      <c r="D92" s="44">
        <v>13</v>
      </c>
      <c r="E92" s="45" t="s">
        <v>380</v>
      </c>
      <c r="F92" s="45">
        <v>244</v>
      </c>
      <c r="G92" s="47">
        <v>471415.71</v>
      </c>
      <c r="H92" s="47">
        <v>500646.01</v>
      </c>
    </row>
    <row r="93" spans="1:8" ht="19.5" customHeight="1">
      <c r="A93" s="43" t="s">
        <v>381</v>
      </c>
      <c r="B93" s="64">
        <v>13</v>
      </c>
      <c r="C93" s="44">
        <v>2</v>
      </c>
      <c r="D93" s="44"/>
      <c r="E93" s="45"/>
      <c r="F93" s="45"/>
      <c r="G93" s="46">
        <f aca="true" t="shared" si="0" ref="G93:G98">G94</f>
        <v>140900</v>
      </c>
      <c r="H93" s="46">
        <f aca="true" t="shared" si="1" ref="H93:H98">H94</f>
        <v>141900</v>
      </c>
    </row>
    <row r="94" spans="1:8" ht="19.5" customHeight="1">
      <c r="A94" s="43" t="s">
        <v>382</v>
      </c>
      <c r="B94" s="66">
        <v>13</v>
      </c>
      <c r="C94" s="44">
        <v>2</v>
      </c>
      <c r="D94" s="44">
        <v>3</v>
      </c>
      <c r="E94" s="45"/>
      <c r="F94" s="45"/>
      <c r="G94" s="46">
        <f t="shared" si="0"/>
        <v>140900</v>
      </c>
      <c r="H94" s="46">
        <f t="shared" si="1"/>
        <v>141900</v>
      </c>
    </row>
    <row r="95" spans="1:8" ht="60.75" customHeight="1">
      <c r="A95" s="43" t="s">
        <v>325</v>
      </c>
      <c r="B95" s="66">
        <v>13</v>
      </c>
      <c r="C95" s="44">
        <v>2</v>
      </c>
      <c r="D95" s="44">
        <v>3</v>
      </c>
      <c r="E95" s="45" t="s">
        <v>326</v>
      </c>
      <c r="F95" s="45"/>
      <c r="G95" s="46">
        <f t="shared" si="0"/>
        <v>140900</v>
      </c>
      <c r="H95" s="46">
        <f t="shared" si="1"/>
        <v>141900</v>
      </c>
    </row>
    <row r="96" spans="1:8" ht="60.75" customHeight="1">
      <c r="A96" s="43" t="s">
        <v>327</v>
      </c>
      <c r="B96" s="66">
        <v>13</v>
      </c>
      <c r="C96" s="44">
        <v>2</v>
      </c>
      <c r="D96" s="44">
        <v>3</v>
      </c>
      <c r="E96" s="45" t="s">
        <v>328</v>
      </c>
      <c r="F96" s="45"/>
      <c r="G96" s="46">
        <f t="shared" si="0"/>
        <v>140900</v>
      </c>
      <c r="H96" s="46">
        <f t="shared" si="1"/>
        <v>141900</v>
      </c>
    </row>
    <row r="97" spans="1:8" ht="47.25" customHeight="1">
      <c r="A97" s="43" t="s">
        <v>383</v>
      </c>
      <c r="B97" s="64">
        <v>13</v>
      </c>
      <c r="C97" s="44">
        <v>2</v>
      </c>
      <c r="D97" s="44">
        <v>3</v>
      </c>
      <c r="E97" s="45" t="s">
        <v>384</v>
      </c>
      <c r="F97" s="45"/>
      <c r="G97" s="46">
        <f t="shared" si="0"/>
        <v>140900</v>
      </c>
      <c r="H97" s="46">
        <f t="shared" si="1"/>
        <v>141900</v>
      </c>
    </row>
    <row r="98" spans="1:8" ht="75" customHeight="1">
      <c r="A98" s="43" t="s">
        <v>331</v>
      </c>
      <c r="B98" s="66">
        <v>13</v>
      </c>
      <c r="C98" s="44">
        <v>2</v>
      </c>
      <c r="D98" s="44">
        <v>3</v>
      </c>
      <c r="E98" s="45" t="s">
        <v>384</v>
      </c>
      <c r="F98" s="45">
        <v>100</v>
      </c>
      <c r="G98" s="46">
        <f t="shared" si="0"/>
        <v>140900</v>
      </c>
      <c r="H98" s="46">
        <f t="shared" si="1"/>
        <v>141900</v>
      </c>
    </row>
    <row r="99" spans="1:8" ht="33" customHeight="1">
      <c r="A99" s="43" t="s">
        <v>338</v>
      </c>
      <c r="B99" s="66">
        <v>13</v>
      </c>
      <c r="C99" s="44">
        <v>2</v>
      </c>
      <c r="D99" s="44">
        <v>3</v>
      </c>
      <c r="E99" s="45" t="s">
        <v>384</v>
      </c>
      <c r="F99" s="45">
        <v>120</v>
      </c>
      <c r="G99" s="46">
        <f>G100+G101</f>
        <v>140900</v>
      </c>
      <c r="H99" s="46">
        <f>H100+H101</f>
        <v>141900</v>
      </c>
    </row>
    <row r="100" spans="1:8" ht="33" customHeight="1">
      <c r="A100" s="43" t="s">
        <v>333</v>
      </c>
      <c r="B100" s="66">
        <v>13</v>
      </c>
      <c r="C100" s="44">
        <v>2</v>
      </c>
      <c r="D100" s="44">
        <v>3</v>
      </c>
      <c r="E100" s="45" t="s">
        <v>384</v>
      </c>
      <c r="F100" s="45">
        <v>121</v>
      </c>
      <c r="G100" s="47">
        <v>108200</v>
      </c>
      <c r="H100" s="47">
        <v>109000</v>
      </c>
    </row>
    <row r="101" spans="1:8" ht="60.75" customHeight="1">
      <c r="A101" s="43" t="s">
        <v>334</v>
      </c>
      <c r="B101" s="64">
        <v>13</v>
      </c>
      <c r="C101" s="44">
        <v>2</v>
      </c>
      <c r="D101" s="44">
        <v>3</v>
      </c>
      <c r="E101" s="45" t="s">
        <v>384</v>
      </c>
      <c r="F101" s="45">
        <v>129</v>
      </c>
      <c r="G101" s="47">
        <v>32700</v>
      </c>
      <c r="H101" s="47">
        <v>32900</v>
      </c>
    </row>
    <row r="102" spans="1:8" ht="33" customHeight="1">
      <c r="A102" s="51" t="s">
        <v>385</v>
      </c>
      <c r="B102" s="66">
        <v>13</v>
      </c>
      <c r="C102" s="44">
        <v>3</v>
      </c>
      <c r="D102" s="44"/>
      <c r="E102" s="45"/>
      <c r="F102" s="45"/>
      <c r="G102" s="46">
        <f>G103</f>
        <v>306929.29000000004</v>
      </c>
      <c r="H102" s="46">
        <f>H103</f>
        <v>271898.99</v>
      </c>
    </row>
    <row r="103" spans="1:8" ht="47.25" customHeight="1">
      <c r="A103" s="43" t="s">
        <v>386</v>
      </c>
      <c r="B103" s="66">
        <v>13</v>
      </c>
      <c r="C103" s="44">
        <v>3</v>
      </c>
      <c r="D103" s="44">
        <v>10</v>
      </c>
      <c r="E103" s="45"/>
      <c r="F103" s="45"/>
      <c r="G103" s="46">
        <f>G104+G123</f>
        <v>306929.29000000004</v>
      </c>
      <c r="H103" s="46">
        <f>H104+H123</f>
        <v>271898.99</v>
      </c>
    </row>
    <row r="104" spans="1:8" ht="75" customHeight="1">
      <c r="A104" s="43" t="s">
        <v>387</v>
      </c>
      <c r="B104" s="66">
        <v>13</v>
      </c>
      <c r="C104" s="44">
        <v>3</v>
      </c>
      <c r="D104" s="44">
        <v>10</v>
      </c>
      <c r="E104" s="45" t="s">
        <v>388</v>
      </c>
      <c r="F104" s="45"/>
      <c r="G104" s="46">
        <f>G105+G109+G116</f>
        <v>224929.29000000004</v>
      </c>
      <c r="H104" s="46">
        <f>H105+H109+H116</f>
        <v>189898.99</v>
      </c>
    </row>
    <row r="105" spans="1:8" ht="103.5" customHeight="1">
      <c r="A105" s="43" t="s">
        <v>389</v>
      </c>
      <c r="B105" s="64">
        <v>13</v>
      </c>
      <c r="C105" s="44">
        <v>3</v>
      </c>
      <c r="D105" s="44">
        <v>10</v>
      </c>
      <c r="E105" s="45" t="s">
        <v>390</v>
      </c>
      <c r="F105" s="45"/>
      <c r="G105" s="46">
        <f>G107</f>
        <v>35030.3</v>
      </c>
      <c r="H105" s="46">
        <f>H107</f>
        <v>0</v>
      </c>
    </row>
    <row r="106" spans="1:8" ht="33" customHeight="1">
      <c r="A106" s="43" t="s">
        <v>340</v>
      </c>
      <c r="B106" s="66">
        <v>13</v>
      </c>
      <c r="C106" s="44">
        <v>3</v>
      </c>
      <c r="D106" s="44">
        <v>10</v>
      </c>
      <c r="E106" s="45" t="s">
        <v>391</v>
      </c>
      <c r="F106" s="45">
        <v>200</v>
      </c>
      <c r="G106" s="46">
        <f>G107</f>
        <v>35030.3</v>
      </c>
      <c r="H106" s="46">
        <f>H107</f>
        <v>0</v>
      </c>
    </row>
    <row r="107" spans="1:8" ht="47.25" customHeight="1">
      <c r="A107" s="43" t="s">
        <v>341</v>
      </c>
      <c r="B107" s="66">
        <v>13</v>
      </c>
      <c r="C107" s="44">
        <v>3</v>
      </c>
      <c r="D107" s="44">
        <v>10</v>
      </c>
      <c r="E107" s="45" t="s">
        <v>391</v>
      </c>
      <c r="F107" s="45">
        <v>240</v>
      </c>
      <c r="G107" s="46">
        <f>G108</f>
        <v>35030.3</v>
      </c>
      <c r="H107" s="46">
        <f>H108</f>
        <v>0</v>
      </c>
    </row>
    <row r="108" spans="1:8" ht="19.5" customHeight="1">
      <c r="A108" s="43" t="s">
        <v>343</v>
      </c>
      <c r="B108" s="66">
        <v>13</v>
      </c>
      <c r="C108" s="44">
        <v>3</v>
      </c>
      <c r="D108" s="44">
        <v>10</v>
      </c>
      <c r="E108" s="45" t="s">
        <v>391</v>
      </c>
      <c r="F108" s="45">
        <v>244</v>
      </c>
      <c r="G108" s="47">
        <v>35030.3</v>
      </c>
      <c r="H108" s="47"/>
    </row>
    <row r="109" spans="1:8" ht="89.25" customHeight="1">
      <c r="A109" s="43" t="s">
        <v>392</v>
      </c>
      <c r="B109" s="64">
        <v>13</v>
      </c>
      <c r="C109" s="44">
        <v>3</v>
      </c>
      <c r="D109" s="44">
        <v>10</v>
      </c>
      <c r="E109" s="45" t="s">
        <v>393</v>
      </c>
      <c r="F109" s="45"/>
      <c r="G109" s="52">
        <f>G110</f>
        <v>148484.85</v>
      </c>
      <c r="H109" s="52">
        <f>H110</f>
        <v>148484.85</v>
      </c>
    </row>
    <row r="110" spans="1:8" ht="89.25" customHeight="1">
      <c r="A110" s="43" t="s">
        <v>394</v>
      </c>
      <c r="B110" s="66">
        <v>13</v>
      </c>
      <c r="C110" s="44">
        <v>3</v>
      </c>
      <c r="D110" s="44">
        <v>10</v>
      </c>
      <c r="E110" s="45" t="s">
        <v>395</v>
      </c>
      <c r="F110" s="45"/>
      <c r="G110" s="52">
        <f>G112</f>
        <v>148484.85</v>
      </c>
      <c r="H110" s="52">
        <f>H112</f>
        <v>148484.85</v>
      </c>
    </row>
    <row r="111" spans="1:8" ht="33" customHeight="1">
      <c r="A111" s="43" t="s">
        <v>340</v>
      </c>
      <c r="B111" s="64">
        <v>13</v>
      </c>
      <c r="C111" s="44">
        <v>3</v>
      </c>
      <c r="D111" s="44">
        <v>10</v>
      </c>
      <c r="E111" s="45" t="s">
        <v>395</v>
      </c>
      <c r="F111" s="45">
        <v>200</v>
      </c>
      <c r="G111" s="52">
        <f>G112</f>
        <v>148484.85</v>
      </c>
      <c r="H111" s="52">
        <f>H112</f>
        <v>148484.85</v>
      </c>
    </row>
    <row r="112" spans="1:8" ht="47.25" customHeight="1">
      <c r="A112" s="43" t="s">
        <v>341</v>
      </c>
      <c r="B112" s="66">
        <v>13</v>
      </c>
      <c r="C112" s="44">
        <v>3</v>
      </c>
      <c r="D112" s="44">
        <v>10</v>
      </c>
      <c r="E112" s="45" t="s">
        <v>395</v>
      </c>
      <c r="F112" s="45">
        <v>240</v>
      </c>
      <c r="G112" s="52">
        <f>G113</f>
        <v>148484.85</v>
      </c>
      <c r="H112" s="52">
        <f>H113</f>
        <v>148484.85</v>
      </c>
    </row>
    <row r="113" spans="1:8" ht="19.5" customHeight="1">
      <c r="A113" s="43" t="s">
        <v>343</v>
      </c>
      <c r="B113" s="66">
        <v>13</v>
      </c>
      <c r="C113" s="44">
        <v>3</v>
      </c>
      <c r="D113" s="44">
        <v>10</v>
      </c>
      <c r="E113" s="45" t="s">
        <v>395</v>
      </c>
      <c r="F113" s="45">
        <v>244</v>
      </c>
      <c r="G113" s="52">
        <f>G114+G115</f>
        <v>148484.85</v>
      </c>
      <c r="H113" s="52">
        <f>H114+H115</f>
        <v>148484.85</v>
      </c>
    </row>
    <row r="114" spans="1:8" ht="33" customHeight="1">
      <c r="A114" s="43" t="s">
        <v>396</v>
      </c>
      <c r="B114" s="64">
        <v>13</v>
      </c>
      <c r="C114" s="44">
        <v>3</v>
      </c>
      <c r="D114" s="44">
        <v>10</v>
      </c>
      <c r="E114" s="45" t="s">
        <v>395</v>
      </c>
      <c r="F114" s="45">
        <v>244</v>
      </c>
      <c r="G114" s="53">
        <v>147000</v>
      </c>
      <c r="H114" s="53">
        <v>147000</v>
      </c>
    </row>
    <row r="115" spans="1:8" ht="33" customHeight="1">
      <c r="A115" s="43" t="s">
        <v>397</v>
      </c>
      <c r="B115" s="66">
        <v>13</v>
      </c>
      <c r="C115" s="44">
        <v>3</v>
      </c>
      <c r="D115" s="44">
        <v>10</v>
      </c>
      <c r="E115" s="45" t="s">
        <v>395</v>
      </c>
      <c r="F115" s="45">
        <v>244</v>
      </c>
      <c r="G115" s="53">
        <v>1484.85</v>
      </c>
      <c r="H115" s="53">
        <v>1484.85</v>
      </c>
    </row>
    <row r="116" spans="1:8" ht="89.25" customHeight="1">
      <c r="A116" s="43" t="s">
        <v>398</v>
      </c>
      <c r="B116" s="66">
        <v>13</v>
      </c>
      <c r="C116" s="44">
        <v>3</v>
      </c>
      <c r="D116" s="44">
        <v>10</v>
      </c>
      <c r="E116" s="45" t="s">
        <v>399</v>
      </c>
      <c r="F116" s="45"/>
      <c r="G116" s="46">
        <f>G117</f>
        <v>41414.14</v>
      </c>
      <c r="H116" s="46">
        <f>H117</f>
        <v>41414.14</v>
      </c>
    </row>
    <row r="117" spans="1:8" ht="89.25" customHeight="1">
      <c r="A117" s="43" t="s">
        <v>400</v>
      </c>
      <c r="B117" s="66">
        <v>13</v>
      </c>
      <c r="C117" s="44">
        <v>3</v>
      </c>
      <c r="D117" s="44">
        <v>10</v>
      </c>
      <c r="E117" s="45" t="s">
        <v>401</v>
      </c>
      <c r="F117" s="45"/>
      <c r="G117" s="46">
        <f>G119</f>
        <v>41414.14</v>
      </c>
      <c r="H117" s="46">
        <f>H119</f>
        <v>41414.14</v>
      </c>
    </row>
    <row r="118" spans="1:8" ht="33" customHeight="1">
      <c r="A118" s="43" t="s">
        <v>340</v>
      </c>
      <c r="B118" s="64">
        <v>13</v>
      </c>
      <c r="C118" s="44">
        <v>3</v>
      </c>
      <c r="D118" s="44">
        <v>10</v>
      </c>
      <c r="E118" s="45" t="s">
        <v>401</v>
      </c>
      <c r="F118" s="45">
        <v>200</v>
      </c>
      <c r="G118" s="46">
        <f>G119</f>
        <v>41414.14</v>
      </c>
      <c r="H118" s="46">
        <f>H119</f>
        <v>41414.14</v>
      </c>
    </row>
    <row r="119" spans="1:8" ht="47.25" customHeight="1">
      <c r="A119" s="43" t="s">
        <v>341</v>
      </c>
      <c r="B119" s="66">
        <v>13</v>
      </c>
      <c r="C119" s="44">
        <v>3</v>
      </c>
      <c r="D119" s="44">
        <v>10</v>
      </c>
      <c r="E119" s="45" t="s">
        <v>401</v>
      </c>
      <c r="F119" s="45">
        <v>240</v>
      </c>
      <c r="G119" s="46">
        <f>G120</f>
        <v>41414.14</v>
      </c>
      <c r="H119" s="46">
        <f>H120</f>
        <v>41414.14</v>
      </c>
    </row>
    <row r="120" spans="1:8" ht="19.5" customHeight="1">
      <c r="A120" s="43" t="s">
        <v>402</v>
      </c>
      <c r="B120" s="66">
        <v>13</v>
      </c>
      <c r="C120" s="44">
        <v>3</v>
      </c>
      <c r="D120" s="44">
        <v>10</v>
      </c>
      <c r="E120" s="45" t="s">
        <v>401</v>
      </c>
      <c r="F120" s="45">
        <v>244</v>
      </c>
      <c r="G120" s="46">
        <f>G121+G122</f>
        <v>41414.14</v>
      </c>
      <c r="H120" s="46">
        <f>H121+H122</f>
        <v>41414.14</v>
      </c>
    </row>
    <row r="121" spans="1:8" ht="33" customHeight="1">
      <c r="A121" s="43" t="s">
        <v>396</v>
      </c>
      <c r="B121" s="66">
        <v>13</v>
      </c>
      <c r="C121" s="44">
        <v>3</v>
      </c>
      <c r="D121" s="44">
        <v>10</v>
      </c>
      <c r="E121" s="45" t="s">
        <v>401</v>
      </c>
      <c r="F121" s="45">
        <v>244</v>
      </c>
      <c r="G121" s="47">
        <v>41000</v>
      </c>
      <c r="H121" s="47">
        <v>41000</v>
      </c>
    </row>
    <row r="122" spans="1:8" ht="33" customHeight="1">
      <c r="A122" s="43" t="s">
        <v>397</v>
      </c>
      <c r="B122" s="64">
        <v>13</v>
      </c>
      <c r="C122" s="44">
        <v>3</v>
      </c>
      <c r="D122" s="44">
        <v>10</v>
      </c>
      <c r="E122" s="45" t="s">
        <v>401</v>
      </c>
      <c r="F122" s="45">
        <v>244</v>
      </c>
      <c r="G122" s="47">
        <v>414.14</v>
      </c>
      <c r="H122" s="47">
        <v>414.14</v>
      </c>
    </row>
    <row r="123" spans="1:8" ht="60.75" customHeight="1">
      <c r="A123" s="43" t="s">
        <v>325</v>
      </c>
      <c r="B123" s="66">
        <v>13</v>
      </c>
      <c r="C123" s="44">
        <v>3</v>
      </c>
      <c r="D123" s="44">
        <v>10</v>
      </c>
      <c r="E123" s="45" t="s">
        <v>326</v>
      </c>
      <c r="F123" s="45"/>
      <c r="G123" s="46">
        <f>G124</f>
        <v>82000</v>
      </c>
      <c r="H123" s="46">
        <f>H124</f>
        <v>82000</v>
      </c>
    </row>
    <row r="124" spans="1:8" ht="60.75" customHeight="1">
      <c r="A124" s="43" t="s">
        <v>327</v>
      </c>
      <c r="B124" s="66">
        <v>13</v>
      </c>
      <c r="C124" s="44">
        <v>3</v>
      </c>
      <c r="D124" s="44">
        <v>10</v>
      </c>
      <c r="E124" s="45" t="s">
        <v>328</v>
      </c>
      <c r="F124" s="45"/>
      <c r="G124" s="46">
        <f>G125</f>
        <v>82000</v>
      </c>
      <c r="H124" s="46">
        <f>H125</f>
        <v>82000</v>
      </c>
    </row>
    <row r="125" spans="1:8" ht="47.25" customHeight="1">
      <c r="A125" s="43" t="s">
        <v>403</v>
      </c>
      <c r="B125" s="66">
        <v>13</v>
      </c>
      <c r="C125" s="44">
        <v>3</v>
      </c>
      <c r="D125" s="44">
        <v>10</v>
      </c>
      <c r="E125" s="45" t="s">
        <v>404</v>
      </c>
      <c r="F125" s="45"/>
      <c r="G125" s="46">
        <f>G127</f>
        <v>82000</v>
      </c>
      <c r="H125" s="46">
        <f>H127</f>
        <v>82000</v>
      </c>
    </row>
    <row r="126" spans="1:8" ht="33" customHeight="1">
      <c r="A126" s="43" t="s">
        <v>340</v>
      </c>
      <c r="B126" s="64">
        <v>13</v>
      </c>
      <c r="C126" s="44">
        <v>3</v>
      </c>
      <c r="D126" s="44">
        <v>10</v>
      </c>
      <c r="E126" s="45" t="s">
        <v>404</v>
      </c>
      <c r="F126" s="45">
        <v>200</v>
      </c>
      <c r="G126" s="46">
        <f>G127</f>
        <v>82000</v>
      </c>
      <c r="H126" s="46">
        <f>H127</f>
        <v>82000</v>
      </c>
    </row>
    <row r="127" spans="1:8" ht="47.25" customHeight="1">
      <c r="A127" s="43" t="s">
        <v>341</v>
      </c>
      <c r="B127" s="66">
        <v>13</v>
      </c>
      <c r="C127" s="44">
        <v>3</v>
      </c>
      <c r="D127" s="44">
        <v>10</v>
      </c>
      <c r="E127" s="45" t="s">
        <v>404</v>
      </c>
      <c r="F127" s="45">
        <v>240</v>
      </c>
      <c r="G127" s="46">
        <f>G128</f>
        <v>82000</v>
      </c>
      <c r="H127" s="46">
        <f>H128</f>
        <v>82000</v>
      </c>
    </row>
    <row r="128" spans="1:8" ht="19.5" customHeight="1">
      <c r="A128" s="43" t="s">
        <v>343</v>
      </c>
      <c r="B128" s="66">
        <v>13</v>
      </c>
      <c r="C128" s="44">
        <v>3</v>
      </c>
      <c r="D128" s="44">
        <v>10</v>
      </c>
      <c r="E128" s="45" t="s">
        <v>404</v>
      </c>
      <c r="F128" s="45">
        <v>244</v>
      </c>
      <c r="G128" s="47">
        <v>82000</v>
      </c>
      <c r="H128" s="47">
        <v>82000</v>
      </c>
    </row>
    <row r="129" spans="1:8" ht="19.5" customHeight="1">
      <c r="A129" s="51" t="s">
        <v>405</v>
      </c>
      <c r="B129" s="66">
        <v>13</v>
      </c>
      <c r="C129" s="44">
        <v>4</v>
      </c>
      <c r="D129" s="44"/>
      <c r="E129" s="45"/>
      <c r="F129" s="45"/>
      <c r="G129" s="46">
        <f>G130</f>
        <v>361900</v>
      </c>
      <c r="H129" s="46">
        <f>H130</f>
        <v>378200</v>
      </c>
    </row>
    <row r="130" spans="1:8" ht="19.5" customHeight="1">
      <c r="A130" s="43" t="s">
        <v>406</v>
      </c>
      <c r="B130" s="64">
        <v>13</v>
      </c>
      <c r="C130" s="44">
        <v>4</v>
      </c>
      <c r="D130" s="44">
        <v>9</v>
      </c>
      <c r="E130" s="45"/>
      <c r="F130" s="45"/>
      <c r="G130" s="46">
        <f>G131</f>
        <v>361900</v>
      </c>
      <c r="H130" s="46">
        <f>H131</f>
        <v>378200</v>
      </c>
    </row>
    <row r="131" spans="1:8" ht="60.75" customHeight="1">
      <c r="A131" s="43" t="s">
        <v>325</v>
      </c>
      <c r="B131" s="66">
        <v>13</v>
      </c>
      <c r="C131" s="44">
        <v>4</v>
      </c>
      <c r="D131" s="44">
        <v>9</v>
      </c>
      <c r="E131" s="45" t="s">
        <v>326</v>
      </c>
      <c r="F131" s="45"/>
      <c r="G131" s="46">
        <f>G132</f>
        <v>361900</v>
      </c>
      <c r="H131" s="46">
        <f>H132</f>
        <v>378200</v>
      </c>
    </row>
    <row r="132" spans="1:8" ht="60.75" customHeight="1">
      <c r="A132" s="43" t="s">
        <v>407</v>
      </c>
      <c r="B132" s="66">
        <v>13</v>
      </c>
      <c r="C132" s="44">
        <v>4</v>
      </c>
      <c r="D132" s="44">
        <v>9</v>
      </c>
      <c r="E132" s="45" t="s">
        <v>328</v>
      </c>
      <c r="F132" s="45"/>
      <c r="G132" s="46">
        <f>G133</f>
        <v>361900</v>
      </c>
      <c r="H132" s="46">
        <f>H133</f>
        <v>378200</v>
      </c>
    </row>
    <row r="133" spans="1:8" ht="47.25" customHeight="1">
      <c r="A133" s="43" t="s">
        <v>408</v>
      </c>
      <c r="B133" s="66">
        <v>13</v>
      </c>
      <c r="C133" s="44">
        <v>4</v>
      </c>
      <c r="D133" s="44">
        <v>9</v>
      </c>
      <c r="E133" s="45" t="s">
        <v>409</v>
      </c>
      <c r="F133" s="45"/>
      <c r="G133" s="46">
        <f>G135</f>
        <v>361900</v>
      </c>
      <c r="H133" s="46">
        <f>H135</f>
        <v>378200</v>
      </c>
    </row>
    <row r="134" spans="1:8" ht="33" customHeight="1">
      <c r="A134" s="43" t="s">
        <v>340</v>
      </c>
      <c r="B134" s="64">
        <v>13</v>
      </c>
      <c r="C134" s="44">
        <v>4</v>
      </c>
      <c r="D134" s="44">
        <v>9</v>
      </c>
      <c r="E134" s="45" t="s">
        <v>409</v>
      </c>
      <c r="F134" s="45">
        <v>200</v>
      </c>
      <c r="G134" s="46">
        <f>G135</f>
        <v>361900</v>
      </c>
      <c r="H134" s="46">
        <f>H135</f>
        <v>378200</v>
      </c>
    </row>
    <row r="135" spans="1:8" ht="47.25" customHeight="1">
      <c r="A135" s="43" t="s">
        <v>341</v>
      </c>
      <c r="B135" s="66">
        <v>13</v>
      </c>
      <c r="C135" s="44">
        <v>4</v>
      </c>
      <c r="D135" s="44">
        <v>9</v>
      </c>
      <c r="E135" s="45" t="s">
        <v>409</v>
      </c>
      <c r="F135" s="45">
        <v>240</v>
      </c>
      <c r="G135" s="46">
        <f>G136</f>
        <v>361900</v>
      </c>
      <c r="H135" s="46">
        <f>H136</f>
        <v>378200</v>
      </c>
    </row>
    <row r="136" spans="1:8" ht="19.5" customHeight="1">
      <c r="A136" s="43" t="s">
        <v>343</v>
      </c>
      <c r="B136" s="66">
        <v>13</v>
      </c>
      <c r="C136" s="44">
        <v>4</v>
      </c>
      <c r="D136" s="44">
        <v>9</v>
      </c>
      <c r="E136" s="45" t="s">
        <v>409</v>
      </c>
      <c r="F136" s="45">
        <v>244</v>
      </c>
      <c r="G136" s="47">
        <v>361900</v>
      </c>
      <c r="H136" s="47">
        <v>378200</v>
      </c>
    </row>
    <row r="137" spans="1:8" ht="19.5" customHeight="1">
      <c r="A137" s="43" t="s">
        <v>413</v>
      </c>
      <c r="B137" s="64">
        <v>13</v>
      </c>
      <c r="C137" s="44">
        <v>5</v>
      </c>
      <c r="D137" s="44"/>
      <c r="E137" s="45"/>
      <c r="F137" s="45"/>
      <c r="G137" s="46">
        <f>G138</f>
        <v>598300</v>
      </c>
      <c r="H137" s="46">
        <f>H138</f>
        <v>922300</v>
      </c>
    </row>
    <row r="138" spans="1:8" ht="19.5" customHeight="1">
      <c r="A138" s="43" t="s">
        <v>414</v>
      </c>
      <c r="B138" s="66">
        <v>13</v>
      </c>
      <c r="C138" s="44">
        <v>5</v>
      </c>
      <c r="D138" s="44">
        <v>3</v>
      </c>
      <c r="E138" s="45"/>
      <c r="F138" s="45"/>
      <c r="G138" s="46">
        <f>G139+G144</f>
        <v>598300</v>
      </c>
      <c r="H138" s="46">
        <f>H139+H144</f>
        <v>922300</v>
      </c>
    </row>
    <row r="139" spans="1:8" ht="60.75" customHeight="1">
      <c r="A139" s="43" t="s">
        <v>415</v>
      </c>
      <c r="B139" s="66">
        <v>13</v>
      </c>
      <c r="C139" s="44">
        <v>5</v>
      </c>
      <c r="D139" s="44">
        <v>3</v>
      </c>
      <c r="E139" s="45" t="s">
        <v>416</v>
      </c>
      <c r="F139" s="45"/>
      <c r="G139" s="46">
        <f>G140</f>
        <v>2000</v>
      </c>
      <c r="H139" s="46">
        <f>H140</f>
        <v>0</v>
      </c>
    </row>
    <row r="140" spans="1:8" ht="75" customHeight="1">
      <c r="A140" s="43" t="s">
        <v>417</v>
      </c>
      <c r="B140" s="66">
        <v>13</v>
      </c>
      <c r="C140" s="44">
        <v>5</v>
      </c>
      <c r="D140" s="44">
        <v>3</v>
      </c>
      <c r="E140" s="45" t="s">
        <v>418</v>
      </c>
      <c r="F140" s="45"/>
      <c r="G140" s="46">
        <f>G141</f>
        <v>2000</v>
      </c>
      <c r="H140" s="46">
        <f>H141</f>
        <v>0</v>
      </c>
    </row>
    <row r="141" spans="1:8" ht="33" customHeight="1">
      <c r="A141" s="43" t="s">
        <v>340</v>
      </c>
      <c r="B141" s="66">
        <v>13</v>
      </c>
      <c r="C141" s="44">
        <v>5</v>
      </c>
      <c r="D141" s="44">
        <v>3</v>
      </c>
      <c r="E141" s="45" t="s">
        <v>418</v>
      </c>
      <c r="F141" s="45">
        <v>200</v>
      </c>
      <c r="G141" s="46">
        <f>G142</f>
        <v>2000</v>
      </c>
      <c r="H141" s="46">
        <f>H142</f>
        <v>0</v>
      </c>
    </row>
    <row r="142" spans="1:8" ht="47.25" customHeight="1">
      <c r="A142" s="43" t="s">
        <v>341</v>
      </c>
      <c r="B142" s="66">
        <v>13</v>
      </c>
      <c r="C142" s="44">
        <v>5</v>
      </c>
      <c r="D142" s="44">
        <v>3</v>
      </c>
      <c r="E142" s="45" t="s">
        <v>418</v>
      </c>
      <c r="F142" s="45">
        <v>240</v>
      </c>
      <c r="G142" s="46">
        <f>G143</f>
        <v>2000</v>
      </c>
      <c r="H142" s="46">
        <f>H143</f>
        <v>0</v>
      </c>
    </row>
    <row r="143" spans="1:8" ht="19.5" customHeight="1">
      <c r="A143" s="43" t="s">
        <v>343</v>
      </c>
      <c r="B143" s="64">
        <v>13</v>
      </c>
      <c r="C143" s="44">
        <v>5</v>
      </c>
      <c r="D143" s="44">
        <v>3</v>
      </c>
      <c r="E143" s="45" t="s">
        <v>418</v>
      </c>
      <c r="F143" s="45">
        <v>244</v>
      </c>
      <c r="G143" s="47">
        <v>2000</v>
      </c>
      <c r="H143" s="47"/>
    </row>
    <row r="144" spans="1:8" ht="60.75" customHeight="1">
      <c r="A144" s="43" t="s">
        <v>325</v>
      </c>
      <c r="B144" s="66">
        <v>13</v>
      </c>
      <c r="C144" s="44">
        <v>5</v>
      </c>
      <c r="D144" s="44">
        <v>3</v>
      </c>
      <c r="E144" s="45" t="s">
        <v>326</v>
      </c>
      <c r="F144" s="45"/>
      <c r="G144" s="46">
        <f>G145</f>
        <v>596300</v>
      </c>
      <c r="H144" s="46">
        <f>H145</f>
        <v>922300</v>
      </c>
    </row>
    <row r="145" spans="1:8" ht="33" customHeight="1">
      <c r="A145" s="43" t="s">
        <v>428</v>
      </c>
      <c r="B145" s="66">
        <v>13</v>
      </c>
      <c r="C145" s="44">
        <v>5</v>
      </c>
      <c r="D145" s="44">
        <v>3</v>
      </c>
      <c r="E145" s="45" t="s">
        <v>429</v>
      </c>
      <c r="F145" s="45"/>
      <c r="G145" s="46">
        <f>G146+G151+G155</f>
        <v>596300</v>
      </c>
      <c r="H145" s="46">
        <f>H146+H151+H155</f>
        <v>922300</v>
      </c>
    </row>
    <row r="146" spans="1:8" ht="19.5" customHeight="1">
      <c r="A146" s="43" t="s">
        <v>430</v>
      </c>
      <c r="B146" s="66">
        <v>13</v>
      </c>
      <c r="C146" s="44">
        <v>5</v>
      </c>
      <c r="D146" s="44">
        <v>3</v>
      </c>
      <c r="E146" s="45" t="s">
        <v>431</v>
      </c>
      <c r="F146" s="45"/>
      <c r="G146" s="46">
        <f>G148</f>
        <v>322300</v>
      </c>
      <c r="H146" s="46">
        <f>H148</f>
        <v>324300</v>
      </c>
    </row>
    <row r="147" spans="1:8" ht="33" customHeight="1">
      <c r="A147" s="43" t="s">
        <v>340</v>
      </c>
      <c r="B147" s="64">
        <v>13</v>
      </c>
      <c r="C147" s="44">
        <v>5</v>
      </c>
      <c r="D147" s="44">
        <v>3</v>
      </c>
      <c r="E147" s="45" t="s">
        <v>431</v>
      </c>
      <c r="F147" s="45">
        <v>200</v>
      </c>
      <c r="G147" s="46">
        <f>G148</f>
        <v>322300</v>
      </c>
      <c r="H147" s="46">
        <f>H148</f>
        <v>324300</v>
      </c>
    </row>
    <row r="148" spans="1:8" ht="47.25" customHeight="1">
      <c r="A148" s="51" t="s">
        <v>341</v>
      </c>
      <c r="B148" s="66">
        <v>13</v>
      </c>
      <c r="C148" s="44">
        <v>5</v>
      </c>
      <c r="D148" s="44">
        <v>3</v>
      </c>
      <c r="E148" s="45" t="s">
        <v>431</v>
      </c>
      <c r="F148" s="45">
        <v>240</v>
      </c>
      <c r="G148" s="46">
        <f>G149+G150</f>
        <v>322300</v>
      </c>
      <c r="H148" s="46">
        <f>H149+H150</f>
        <v>324300</v>
      </c>
    </row>
    <row r="149" spans="1:8" ht="19.5" customHeight="1">
      <c r="A149" s="43" t="s">
        <v>343</v>
      </c>
      <c r="B149" s="66">
        <v>13</v>
      </c>
      <c r="C149" s="44">
        <v>5</v>
      </c>
      <c r="D149" s="44">
        <v>3</v>
      </c>
      <c r="E149" s="45" t="s">
        <v>431</v>
      </c>
      <c r="F149" s="45">
        <v>244</v>
      </c>
      <c r="G149" s="47">
        <v>57300</v>
      </c>
      <c r="H149" s="47">
        <v>59300</v>
      </c>
    </row>
    <row r="150" spans="1:8" ht="19.5" customHeight="1">
      <c r="A150" s="43" t="s">
        <v>344</v>
      </c>
      <c r="B150" s="66">
        <v>13</v>
      </c>
      <c r="C150" s="44">
        <v>5</v>
      </c>
      <c r="D150" s="44">
        <v>3</v>
      </c>
      <c r="E150" s="45" t="s">
        <v>431</v>
      </c>
      <c r="F150" s="45">
        <v>247</v>
      </c>
      <c r="G150" s="47">
        <v>265000</v>
      </c>
      <c r="H150" s="47">
        <v>265000</v>
      </c>
    </row>
    <row r="151" spans="1:8" ht="19.5" customHeight="1">
      <c r="A151" s="51" t="s">
        <v>432</v>
      </c>
      <c r="B151" s="64">
        <v>13</v>
      </c>
      <c r="C151" s="44">
        <v>5</v>
      </c>
      <c r="D151" s="44">
        <v>3</v>
      </c>
      <c r="E151" s="45" t="s">
        <v>433</v>
      </c>
      <c r="F151" s="45"/>
      <c r="G151" s="46">
        <f>G152</f>
        <v>64000</v>
      </c>
      <c r="H151" s="46">
        <f>H152</f>
        <v>64000</v>
      </c>
    </row>
    <row r="152" spans="1:8" ht="33" customHeight="1">
      <c r="A152" s="43" t="s">
        <v>340</v>
      </c>
      <c r="B152" s="66">
        <v>13</v>
      </c>
      <c r="C152" s="44">
        <v>5</v>
      </c>
      <c r="D152" s="44">
        <v>3</v>
      </c>
      <c r="E152" s="45" t="s">
        <v>433</v>
      </c>
      <c r="F152" s="45">
        <v>200</v>
      </c>
      <c r="G152" s="46">
        <f>G153</f>
        <v>64000</v>
      </c>
      <c r="H152" s="46">
        <f>H153</f>
        <v>64000</v>
      </c>
    </row>
    <row r="153" spans="1:8" ht="47.25" customHeight="1">
      <c r="A153" s="51" t="s">
        <v>341</v>
      </c>
      <c r="B153" s="66">
        <v>13</v>
      </c>
      <c r="C153" s="44">
        <v>5</v>
      </c>
      <c r="D153" s="44">
        <v>3</v>
      </c>
      <c r="E153" s="45" t="s">
        <v>433</v>
      </c>
      <c r="F153" s="45">
        <v>240</v>
      </c>
      <c r="G153" s="46">
        <f>G154</f>
        <v>64000</v>
      </c>
      <c r="H153" s="46">
        <f>H154</f>
        <v>64000</v>
      </c>
    </row>
    <row r="154" spans="1:8" ht="19.5" customHeight="1">
      <c r="A154" s="43" t="s">
        <v>343</v>
      </c>
      <c r="B154" s="66">
        <v>13</v>
      </c>
      <c r="C154" s="44">
        <v>5</v>
      </c>
      <c r="D154" s="44">
        <v>3</v>
      </c>
      <c r="E154" s="45" t="s">
        <v>433</v>
      </c>
      <c r="F154" s="45">
        <v>244</v>
      </c>
      <c r="G154" s="47">
        <v>64000</v>
      </c>
      <c r="H154" s="47">
        <v>64000</v>
      </c>
    </row>
    <row r="155" spans="1:8" ht="33" customHeight="1">
      <c r="A155" s="51" t="s">
        <v>434</v>
      </c>
      <c r="B155" s="64">
        <v>13</v>
      </c>
      <c r="C155" s="44">
        <v>5</v>
      </c>
      <c r="D155" s="44">
        <v>3</v>
      </c>
      <c r="E155" s="45" t="s">
        <v>435</v>
      </c>
      <c r="F155" s="45"/>
      <c r="G155" s="46">
        <f>G156</f>
        <v>210000</v>
      </c>
      <c r="H155" s="46">
        <f>H156</f>
        <v>534000</v>
      </c>
    </row>
    <row r="156" spans="1:8" ht="33" customHeight="1">
      <c r="A156" s="43" t="s">
        <v>340</v>
      </c>
      <c r="B156" s="66">
        <v>13</v>
      </c>
      <c r="C156" s="44">
        <v>5</v>
      </c>
      <c r="D156" s="44">
        <v>3</v>
      </c>
      <c r="E156" s="45" t="s">
        <v>435</v>
      </c>
      <c r="F156" s="45">
        <v>200</v>
      </c>
      <c r="G156" s="46">
        <f>G157</f>
        <v>210000</v>
      </c>
      <c r="H156" s="46">
        <f>H157</f>
        <v>534000</v>
      </c>
    </row>
    <row r="157" spans="1:8" ht="47.25" customHeight="1">
      <c r="A157" s="51" t="s">
        <v>341</v>
      </c>
      <c r="B157" s="66">
        <v>13</v>
      </c>
      <c r="C157" s="44">
        <v>5</v>
      </c>
      <c r="D157" s="44">
        <v>3</v>
      </c>
      <c r="E157" s="45" t="s">
        <v>435</v>
      </c>
      <c r="F157" s="45">
        <v>240</v>
      </c>
      <c r="G157" s="46">
        <f>G158</f>
        <v>210000</v>
      </c>
      <c r="H157" s="46">
        <f>H158</f>
        <v>534000</v>
      </c>
    </row>
    <row r="158" spans="1:8" ht="19.5" customHeight="1">
      <c r="A158" s="43" t="s">
        <v>343</v>
      </c>
      <c r="B158" s="66">
        <v>13</v>
      </c>
      <c r="C158" s="44">
        <v>5</v>
      </c>
      <c r="D158" s="44">
        <v>3</v>
      </c>
      <c r="E158" s="45" t="s">
        <v>435</v>
      </c>
      <c r="F158" s="45">
        <v>244</v>
      </c>
      <c r="G158" s="47">
        <v>210000</v>
      </c>
      <c r="H158" s="47">
        <v>534000</v>
      </c>
    </row>
    <row r="159" spans="1:8" ht="19.5" customHeight="1">
      <c r="A159" s="43" t="s">
        <v>436</v>
      </c>
      <c r="B159" s="64">
        <v>13</v>
      </c>
      <c r="C159" s="44">
        <v>8</v>
      </c>
      <c r="D159" s="44"/>
      <c r="E159" s="45"/>
      <c r="F159" s="45"/>
      <c r="G159" s="46">
        <f>G160+G189</f>
        <v>2413900</v>
      </c>
      <c r="H159" s="46">
        <f>H160+H189</f>
        <v>2448900</v>
      </c>
    </row>
    <row r="160" spans="1:8" ht="19.5" customHeight="1">
      <c r="A160" s="43" t="s">
        <v>437</v>
      </c>
      <c r="B160" s="66">
        <v>13</v>
      </c>
      <c r="C160" s="44">
        <v>8</v>
      </c>
      <c r="D160" s="44">
        <v>1</v>
      </c>
      <c r="E160" s="45"/>
      <c r="F160" s="45"/>
      <c r="G160" s="46">
        <f>G170+G161</f>
        <v>1307600</v>
      </c>
      <c r="H160" s="46">
        <f>H170+H161</f>
        <v>1305600</v>
      </c>
    </row>
    <row r="161" spans="1:8" ht="47.25" customHeight="1">
      <c r="A161" s="43" t="s">
        <v>438</v>
      </c>
      <c r="B161" s="66">
        <v>13</v>
      </c>
      <c r="C161" s="44">
        <v>8</v>
      </c>
      <c r="D161" s="44">
        <v>1</v>
      </c>
      <c r="E161" s="45" t="s">
        <v>439</v>
      </c>
      <c r="F161" s="45"/>
      <c r="G161" s="46">
        <f>G162</f>
        <v>2000</v>
      </c>
      <c r="H161" s="46">
        <f>H162</f>
        <v>0</v>
      </c>
    </row>
    <row r="162" spans="1:8" ht="68.25" customHeight="1">
      <c r="A162" s="43" t="s">
        <v>440</v>
      </c>
      <c r="B162" s="66">
        <v>13</v>
      </c>
      <c r="C162" s="44">
        <v>8</v>
      </c>
      <c r="D162" s="44">
        <v>1</v>
      </c>
      <c r="E162" s="45" t="s">
        <v>441</v>
      </c>
      <c r="F162" s="45"/>
      <c r="G162" s="46">
        <f>G163</f>
        <v>2000</v>
      </c>
      <c r="H162" s="46">
        <f>H163</f>
        <v>0</v>
      </c>
    </row>
    <row r="163" spans="1:8" ht="33" customHeight="1">
      <c r="A163" s="43" t="s">
        <v>340</v>
      </c>
      <c r="B163" s="66">
        <v>13</v>
      </c>
      <c r="C163" s="44">
        <v>8</v>
      </c>
      <c r="D163" s="44">
        <v>1</v>
      </c>
      <c r="E163" s="45" t="s">
        <v>441</v>
      </c>
      <c r="F163" s="45">
        <v>200</v>
      </c>
      <c r="G163" s="46">
        <f>G164</f>
        <v>2000</v>
      </c>
      <c r="H163" s="46">
        <f>H164</f>
        <v>0</v>
      </c>
    </row>
    <row r="164" spans="1:8" ht="47.25" customHeight="1">
      <c r="A164" s="43" t="s">
        <v>341</v>
      </c>
      <c r="B164" s="66">
        <v>13</v>
      </c>
      <c r="C164" s="44">
        <v>8</v>
      </c>
      <c r="D164" s="44">
        <v>1</v>
      </c>
      <c r="E164" s="45" t="s">
        <v>441</v>
      </c>
      <c r="F164" s="45">
        <v>240</v>
      </c>
      <c r="G164" s="46">
        <f>G165</f>
        <v>2000</v>
      </c>
      <c r="H164" s="46">
        <f>H165</f>
        <v>0</v>
      </c>
    </row>
    <row r="165" spans="1:8" ht="19.5" customHeight="1">
      <c r="A165" s="43" t="s">
        <v>343</v>
      </c>
      <c r="B165" s="64">
        <v>13</v>
      </c>
      <c r="C165" s="44">
        <v>8</v>
      </c>
      <c r="D165" s="44">
        <v>1</v>
      </c>
      <c r="E165" s="45" t="s">
        <v>441</v>
      </c>
      <c r="F165" s="45">
        <v>244</v>
      </c>
      <c r="G165" s="47">
        <v>2000</v>
      </c>
      <c r="H165" s="47"/>
    </row>
    <row r="166" spans="1:8" ht="19.5" customHeight="1" hidden="1">
      <c r="A166" s="43" t="s">
        <v>442</v>
      </c>
      <c r="B166" s="66">
        <v>13</v>
      </c>
      <c r="C166" s="44">
        <v>8</v>
      </c>
      <c r="D166" s="44">
        <v>1</v>
      </c>
      <c r="E166" s="45" t="s">
        <v>443</v>
      </c>
      <c r="F166" s="45">
        <v>244</v>
      </c>
      <c r="G166" s="46">
        <f>SUM(G167:G169)</f>
        <v>0</v>
      </c>
      <c r="H166" s="46">
        <f>SUM(H167:H169)</f>
        <v>0</v>
      </c>
    </row>
    <row r="167" spans="1:8" ht="33" customHeight="1" hidden="1">
      <c r="A167" s="43" t="s">
        <v>444</v>
      </c>
      <c r="B167" s="66">
        <v>13</v>
      </c>
      <c r="C167" s="44">
        <v>8</v>
      </c>
      <c r="D167" s="44">
        <v>1</v>
      </c>
      <c r="E167" s="45" t="s">
        <v>443</v>
      </c>
      <c r="F167" s="45">
        <v>244</v>
      </c>
      <c r="G167" s="47"/>
      <c r="H167" s="47"/>
    </row>
    <row r="168" spans="1:8" ht="33" customHeight="1" hidden="1">
      <c r="A168" s="43" t="s">
        <v>445</v>
      </c>
      <c r="B168" s="66">
        <v>13</v>
      </c>
      <c r="C168" s="44">
        <v>8</v>
      </c>
      <c r="D168" s="44">
        <v>1</v>
      </c>
      <c r="E168" s="45" t="s">
        <v>443</v>
      </c>
      <c r="F168" s="45">
        <v>244</v>
      </c>
      <c r="G168" s="47"/>
      <c r="H168" s="47"/>
    </row>
    <row r="169" spans="1:8" ht="33" customHeight="1" hidden="1">
      <c r="A169" s="43" t="s">
        <v>446</v>
      </c>
      <c r="B169" s="64">
        <v>13</v>
      </c>
      <c r="C169" s="44">
        <v>8</v>
      </c>
      <c r="D169" s="44">
        <v>1</v>
      </c>
      <c r="E169" s="45" t="s">
        <v>443</v>
      </c>
      <c r="F169" s="45">
        <v>244</v>
      </c>
      <c r="G169" s="47"/>
      <c r="H169" s="47"/>
    </row>
    <row r="170" spans="1:8" ht="60.75" customHeight="1">
      <c r="A170" s="43" t="s">
        <v>447</v>
      </c>
      <c r="B170" s="66">
        <v>13</v>
      </c>
      <c r="C170" s="44">
        <v>8</v>
      </c>
      <c r="D170" s="44">
        <v>1</v>
      </c>
      <c r="E170" s="45" t="s">
        <v>326</v>
      </c>
      <c r="F170" s="45"/>
      <c r="G170" s="46">
        <f>G171</f>
        <v>1305600</v>
      </c>
      <c r="H170" s="46">
        <f>H171</f>
        <v>1305600</v>
      </c>
    </row>
    <row r="171" spans="1:8" ht="60.75" customHeight="1">
      <c r="A171" s="43" t="s">
        <v>407</v>
      </c>
      <c r="B171" s="66">
        <v>13</v>
      </c>
      <c r="C171" s="44">
        <v>8</v>
      </c>
      <c r="D171" s="44">
        <v>1</v>
      </c>
      <c r="E171" s="45" t="s">
        <v>328</v>
      </c>
      <c r="F171" s="45"/>
      <c r="G171" s="46">
        <f>G172</f>
        <v>1305600</v>
      </c>
      <c r="H171" s="46">
        <f>H172</f>
        <v>1305600</v>
      </c>
    </row>
    <row r="172" spans="1:8" ht="33" customHeight="1">
      <c r="A172" s="43" t="s">
        <v>448</v>
      </c>
      <c r="B172" s="66">
        <v>13</v>
      </c>
      <c r="C172" s="44">
        <v>8</v>
      </c>
      <c r="D172" s="44">
        <v>1</v>
      </c>
      <c r="E172" s="45" t="s">
        <v>449</v>
      </c>
      <c r="F172" s="45"/>
      <c r="G172" s="46">
        <f>G173+G177+G182</f>
        <v>1305600</v>
      </c>
      <c r="H172" s="46">
        <f>H173+H177+H182</f>
        <v>1305600</v>
      </c>
    </row>
    <row r="173" spans="1:8" ht="75" customHeight="1">
      <c r="A173" s="43" t="s">
        <v>331</v>
      </c>
      <c r="B173" s="64">
        <v>13</v>
      </c>
      <c r="C173" s="44">
        <v>8</v>
      </c>
      <c r="D173" s="44">
        <v>1</v>
      </c>
      <c r="E173" s="45" t="s">
        <v>449</v>
      </c>
      <c r="F173" s="45">
        <v>100</v>
      </c>
      <c r="G173" s="46">
        <f>G174</f>
        <v>982100</v>
      </c>
      <c r="H173" s="46">
        <f>H174</f>
        <v>982100</v>
      </c>
    </row>
    <row r="174" spans="1:8" ht="33" customHeight="1">
      <c r="A174" s="43" t="s">
        <v>450</v>
      </c>
      <c r="B174" s="66">
        <v>13</v>
      </c>
      <c r="C174" s="44">
        <v>8</v>
      </c>
      <c r="D174" s="44">
        <v>1</v>
      </c>
      <c r="E174" s="45" t="s">
        <v>449</v>
      </c>
      <c r="F174" s="45">
        <v>110</v>
      </c>
      <c r="G174" s="46">
        <f>G175+G176</f>
        <v>982100</v>
      </c>
      <c r="H174" s="46">
        <f>H175+H176</f>
        <v>982100</v>
      </c>
    </row>
    <row r="175" spans="1:8" ht="19.5" customHeight="1">
      <c r="A175" s="43" t="s">
        <v>451</v>
      </c>
      <c r="B175" s="66">
        <v>13</v>
      </c>
      <c r="C175" s="44">
        <v>8</v>
      </c>
      <c r="D175" s="44">
        <v>1</v>
      </c>
      <c r="E175" s="45" t="s">
        <v>449</v>
      </c>
      <c r="F175" s="45">
        <v>111</v>
      </c>
      <c r="G175" s="47">
        <v>754300</v>
      </c>
      <c r="H175" s="47">
        <v>754300</v>
      </c>
    </row>
    <row r="176" spans="1:8" ht="60.75" customHeight="1">
      <c r="A176" s="43" t="s">
        <v>452</v>
      </c>
      <c r="B176" s="66">
        <v>13</v>
      </c>
      <c r="C176" s="44">
        <v>8</v>
      </c>
      <c r="D176" s="44">
        <v>1</v>
      </c>
      <c r="E176" s="45" t="s">
        <v>449</v>
      </c>
      <c r="F176" s="45">
        <v>119</v>
      </c>
      <c r="G176" s="47">
        <v>227800</v>
      </c>
      <c r="H176" s="47">
        <v>227800</v>
      </c>
    </row>
    <row r="177" spans="1:8" ht="33" customHeight="1">
      <c r="A177" s="43" t="s">
        <v>340</v>
      </c>
      <c r="B177" s="64">
        <v>13</v>
      </c>
      <c r="C177" s="44">
        <v>8</v>
      </c>
      <c r="D177" s="44">
        <v>1</v>
      </c>
      <c r="E177" s="45" t="s">
        <v>449</v>
      </c>
      <c r="F177" s="45">
        <v>200</v>
      </c>
      <c r="G177" s="46">
        <f>G178</f>
        <v>310000</v>
      </c>
      <c r="H177" s="46">
        <f>H178</f>
        <v>310000</v>
      </c>
    </row>
    <row r="178" spans="1:8" ht="47.25" customHeight="1">
      <c r="A178" s="43" t="s">
        <v>341</v>
      </c>
      <c r="B178" s="66">
        <v>13</v>
      </c>
      <c r="C178" s="44">
        <v>8</v>
      </c>
      <c r="D178" s="44">
        <v>1</v>
      </c>
      <c r="E178" s="45" t="s">
        <v>449</v>
      </c>
      <c r="F178" s="45">
        <v>240</v>
      </c>
      <c r="G178" s="46">
        <f>G179+G180+G181</f>
        <v>310000</v>
      </c>
      <c r="H178" s="46">
        <f>H179+H180+H181</f>
        <v>310000</v>
      </c>
    </row>
    <row r="179" spans="1:8" ht="33" customHeight="1" hidden="1">
      <c r="A179" s="43" t="s">
        <v>342</v>
      </c>
      <c r="B179" s="66">
        <v>13</v>
      </c>
      <c r="C179" s="44">
        <v>8</v>
      </c>
      <c r="D179" s="44">
        <v>1</v>
      </c>
      <c r="E179" s="45" t="s">
        <v>449</v>
      </c>
      <c r="F179" s="45">
        <v>242</v>
      </c>
      <c r="G179" s="48">
        <v>0</v>
      </c>
      <c r="H179" s="48"/>
    </row>
    <row r="180" spans="1:8" ht="19.5" customHeight="1">
      <c r="A180" s="43" t="s">
        <v>343</v>
      </c>
      <c r="B180" s="66">
        <v>13</v>
      </c>
      <c r="C180" s="44">
        <v>8</v>
      </c>
      <c r="D180" s="44">
        <v>1</v>
      </c>
      <c r="E180" s="45" t="s">
        <v>449</v>
      </c>
      <c r="F180" s="45">
        <v>244</v>
      </c>
      <c r="G180" s="47">
        <v>255000</v>
      </c>
      <c r="H180" s="47">
        <v>255000</v>
      </c>
    </row>
    <row r="181" spans="1:8" ht="19.5" customHeight="1">
      <c r="A181" s="43" t="s">
        <v>344</v>
      </c>
      <c r="B181" s="64">
        <v>13</v>
      </c>
      <c r="C181" s="44">
        <v>8</v>
      </c>
      <c r="D181" s="44">
        <v>1</v>
      </c>
      <c r="E181" s="45" t="s">
        <v>449</v>
      </c>
      <c r="F181" s="45">
        <v>247</v>
      </c>
      <c r="G181" s="47">
        <v>55000</v>
      </c>
      <c r="H181" s="47">
        <v>55000</v>
      </c>
    </row>
    <row r="182" spans="1:8" ht="19.5" customHeight="1">
      <c r="A182" s="43" t="s">
        <v>345</v>
      </c>
      <c r="B182" s="66">
        <v>13</v>
      </c>
      <c r="C182" s="44">
        <v>8</v>
      </c>
      <c r="D182" s="44">
        <v>1</v>
      </c>
      <c r="E182" s="45" t="s">
        <v>449</v>
      </c>
      <c r="F182" s="45">
        <v>800</v>
      </c>
      <c r="G182" s="46">
        <f>G183+G185</f>
        <v>13500</v>
      </c>
      <c r="H182" s="46">
        <f>H183+H185</f>
        <v>13500</v>
      </c>
    </row>
    <row r="183" spans="1:8" ht="19.5" customHeight="1" hidden="1">
      <c r="A183" s="43" t="s">
        <v>346</v>
      </c>
      <c r="B183" s="66">
        <v>13</v>
      </c>
      <c r="C183" s="44">
        <v>8</v>
      </c>
      <c r="D183" s="44">
        <v>1</v>
      </c>
      <c r="E183" s="45" t="s">
        <v>449</v>
      </c>
      <c r="F183" s="45">
        <v>830</v>
      </c>
      <c r="G183" s="46">
        <f>G184</f>
        <v>0</v>
      </c>
      <c r="H183" s="46">
        <f>H184</f>
        <v>0</v>
      </c>
    </row>
    <row r="184" spans="1:8" ht="47.25" customHeight="1" hidden="1">
      <c r="A184" s="43" t="s">
        <v>347</v>
      </c>
      <c r="B184" s="66">
        <v>13</v>
      </c>
      <c r="C184" s="44">
        <v>8</v>
      </c>
      <c r="D184" s="44">
        <v>1</v>
      </c>
      <c r="E184" s="45" t="s">
        <v>449</v>
      </c>
      <c r="F184" s="45">
        <v>831</v>
      </c>
      <c r="G184" s="48"/>
      <c r="H184" s="48"/>
    </row>
    <row r="185" spans="1:8" ht="19.5" customHeight="1">
      <c r="A185" s="43" t="s">
        <v>348</v>
      </c>
      <c r="B185" s="64">
        <v>13</v>
      </c>
      <c r="C185" s="44">
        <v>8</v>
      </c>
      <c r="D185" s="44">
        <v>1</v>
      </c>
      <c r="E185" s="45" t="s">
        <v>449</v>
      </c>
      <c r="F185" s="45">
        <v>850</v>
      </c>
      <c r="G185" s="46">
        <f>G186+G188+G187</f>
        <v>13500</v>
      </c>
      <c r="H185" s="46">
        <f>H186+H188+H187</f>
        <v>13500</v>
      </c>
    </row>
    <row r="186" spans="1:8" ht="33" customHeight="1">
      <c r="A186" s="43" t="s">
        <v>349</v>
      </c>
      <c r="B186" s="64">
        <v>13</v>
      </c>
      <c r="C186" s="44">
        <v>8</v>
      </c>
      <c r="D186" s="44">
        <v>1</v>
      </c>
      <c r="E186" s="45" t="s">
        <v>449</v>
      </c>
      <c r="F186" s="45">
        <v>851</v>
      </c>
      <c r="G186" s="47">
        <v>1500</v>
      </c>
      <c r="H186" s="47">
        <v>1500</v>
      </c>
    </row>
    <row r="187" spans="1:8" ht="19.5" customHeight="1" hidden="1">
      <c r="A187" s="43" t="s">
        <v>453</v>
      </c>
      <c r="B187" s="66">
        <v>13</v>
      </c>
      <c r="C187" s="44">
        <v>8</v>
      </c>
      <c r="D187" s="44">
        <v>1</v>
      </c>
      <c r="E187" s="45" t="s">
        <v>449</v>
      </c>
      <c r="F187" s="45">
        <v>852</v>
      </c>
      <c r="G187" s="47"/>
      <c r="H187" s="47"/>
    </row>
    <row r="188" spans="1:8" ht="19.5" customHeight="1">
      <c r="A188" s="43" t="s">
        <v>351</v>
      </c>
      <c r="B188" s="66">
        <v>13</v>
      </c>
      <c r="C188" s="44">
        <v>8</v>
      </c>
      <c r="D188" s="44">
        <v>1</v>
      </c>
      <c r="E188" s="45" t="s">
        <v>449</v>
      </c>
      <c r="F188" s="45">
        <v>853</v>
      </c>
      <c r="G188" s="47">
        <v>12000</v>
      </c>
      <c r="H188" s="47">
        <v>12000</v>
      </c>
    </row>
    <row r="189" spans="1:8" ht="33" customHeight="1">
      <c r="A189" s="43" t="s">
        <v>461</v>
      </c>
      <c r="B189" s="66">
        <v>13</v>
      </c>
      <c r="C189" s="44">
        <v>8</v>
      </c>
      <c r="D189" s="44">
        <v>4</v>
      </c>
      <c r="E189" s="45"/>
      <c r="F189" s="45"/>
      <c r="G189" s="46">
        <f>G190</f>
        <v>1106300</v>
      </c>
      <c r="H189" s="46">
        <f>H190</f>
        <v>1143300</v>
      </c>
    </row>
    <row r="190" spans="1:8" ht="60.75" customHeight="1">
      <c r="A190" s="43" t="s">
        <v>325</v>
      </c>
      <c r="B190" s="64">
        <v>13</v>
      </c>
      <c r="C190" s="44">
        <v>8</v>
      </c>
      <c r="D190" s="44">
        <v>4</v>
      </c>
      <c r="E190" s="45" t="s">
        <v>326</v>
      </c>
      <c r="F190" s="45"/>
      <c r="G190" s="46">
        <f>G191</f>
        <v>1106300</v>
      </c>
      <c r="H190" s="46">
        <f>H191</f>
        <v>1143300</v>
      </c>
    </row>
    <row r="191" spans="1:8" ht="60.75" customHeight="1">
      <c r="A191" s="43" t="s">
        <v>327</v>
      </c>
      <c r="B191" s="66">
        <v>13</v>
      </c>
      <c r="C191" s="44">
        <v>8</v>
      </c>
      <c r="D191" s="44">
        <v>4</v>
      </c>
      <c r="E191" s="45" t="s">
        <v>328</v>
      </c>
      <c r="F191" s="45"/>
      <c r="G191" s="46">
        <f>+G192</f>
        <v>1106300</v>
      </c>
      <c r="H191" s="46">
        <f>+H192</f>
        <v>1143300</v>
      </c>
    </row>
    <row r="192" spans="1:8" ht="103.5" customHeight="1">
      <c r="A192" s="43" t="s">
        <v>462</v>
      </c>
      <c r="B192" s="66">
        <v>13</v>
      </c>
      <c r="C192" s="44">
        <v>8</v>
      </c>
      <c r="D192" s="44">
        <v>4</v>
      </c>
      <c r="E192" s="45" t="s">
        <v>463</v>
      </c>
      <c r="F192" s="45"/>
      <c r="G192" s="46">
        <f>G193+G197</f>
        <v>1106300</v>
      </c>
      <c r="H192" s="46">
        <f>H193+H197</f>
        <v>1143300</v>
      </c>
    </row>
    <row r="193" spans="1:8" ht="75" customHeight="1">
      <c r="A193" s="43" t="s">
        <v>331</v>
      </c>
      <c r="B193" s="66">
        <v>13</v>
      </c>
      <c r="C193" s="44">
        <v>8</v>
      </c>
      <c r="D193" s="44">
        <v>4</v>
      </c>
      <c r="E193" s="45" t="s">
        <v>463</v>
      </c>
      <c r="F193" s="45">
        <v>100</v>
      </c>
      <c r="G193" s="46">
        <f>G194</f>
        <v>953300</v>
      </c>
      <c r="H193" s="46">
        <f>H194</f>
        <v>953300</v>
      </c>
    </row>
    <row r="194" spans="1:8" ht="33" customHeight="1">
      <c r="A194" s="43" t="s">
        <v>338</v>
      </c>
      <c r="B194" s="64">
        <v>13</v>
      </c>
      <c r="C194" s="44">
        <v>8</v>
      </c>
      <c r="D194" s="44">
        <v>4</v>
      </c>
      <c r="E194" s="45" t="s">
        <v>463</v>
      </c>
      <c r="F194" s="45">
        <v>120</v>
      </c>
      <c r="G194" s="46">
        <f>G195+G196</f>
        <v>953300</v>
      </c>
      <c r="H194" s="46">
        <f>H195+H196</f>
        <v>953300</v>
      </c>
    </row>
    <row r="195" spans="1:8" ht="33" customHeight="1">
      <c r="A195" s="43" t="s">
        <v>339</v>
      </c>
      <c r="B195" s="66">
        <v>13</v>
      </c>
      <c r="C195" s="44">
        <v>8</v>
      </c>
      <c r="D195" s="44">
        <v>4</v>
      </c>
      <c r="E195" s="45" t="s">
        <v>463</v>
      </c>
      <c r="F195" s="45">
        <v>121</v>
      </c>
      <c r="G195" s="47">
        <v>732200</v>
      </c>
      <c r="H195" s="47">
        <v>732200</v>
      </c>
    </row>
    <row r="196" spans="1:8" ht="60.75" customHeight="1">
      <c r="A196" s="43" t="s">
        <v>334</v>
      </c>
      <c r="B196" s="66">
        <v>13</v>
      </c>
      <c r="C196" s="44">
        <v>8</v>
      </c>
      <c r="D196" s="44">
        <v>4</v>
      </c>
      <c r="E196" s="45" t="s">
        <v>463</v>
      </c>
      <c r="F196" s="45">
        <v>129</v>
      </c>
      <c r="G196" s="47">
        <v>221100</v>
      </c>
      <c r="H196" s="47">
        <v>221100</v>
      </c>
    </row>
    <row r="197" spans="1:8" ht="33" customHeight="1">
      <c r="A197" s="43" t="s">
        <v>340</v>
      </c>
      <c r="B197" s="66">
        <v>13</v>
      </c>
      <c r="C197" s="44">
        <v>8</v>
      </c>
      <c r="D197" s="44">
        <v>4</v>
      </c>
      <c r="E197" s="45" t="s">
        <v>463</v>
      </c>
      <c r="F197" s="45">
        <v>200</v>
      </c>
      <c r="G197" s="46">
        <f>G198</f>
        <v>153000</v>
      </c>
      <c r="H197" s="46">
        <f>H198</f>
        <v>190000</v>
      </c>
    </row>
    <row r="198" spans="1:8" ht="47.25" customHeight="1">
      <c r="A198" s="43" t="s">
        <v>341</v>
      </c>
      <c r="B198" s="66">
        <v>13</v>
      </c>
      <c r="C198" s="44">
        <v>8</v>
      </c>
      <c r="D198" s="44">
        <v>4</v>
      </c>
      <c r="E198" s="45" t="s">
        <v>463</v>
      </c>
      <c r="F198" s="45">
        <v>240</v>
      </c>
      <c r="G198" s="46">
        <f>G199</f>
        <v>153000</v>
      </c>
      <c r="H198" s="46">
        <f>H199</f>
        <v>190000</v>
      </c>
    </row>
    <row r="199" spans="1:8" ht="19.5" customHeight="1">
      <c r="A199" s="43" t="s">
        <v>343</v>
      </c>
      <c r="B199" s="66">
        <v>13</v>
      </c>
      <c r="C199" s="44">
        <v>8</v>
      </c>
      <c r="D199" s="44">
        <v>4</v>
      </c>
      <c r="E199" s="45" t="s">
        <v>463</v>
      </c>
      <c r="F199" s="45">
        <v>244</v>
      </c>
      <c r="G199" s="47">
        <v>153000</v>
      </c>
      <c r="H199" s="47">
        <v>190000</v>
      </c>
    </row>
    <row r="200" spans="1:8" ht="19.5" customHeight="1">
      <c r="A200" s="43" t="s">
        <v>464</v>
      </c>
      <c r="B200" s="66">
        <v>13</v>
      </c>
      <c r="C200" s="44">
        <v>10</v>
      </c>
      <c r="D200" s="44"/>
      <c r="E200" s="45"/>
      <c r="F200" s="45"/>
      <c r="G200" s="46">
        <f>G201+G209</f>
        <v>199100</v>
      </c>
      <c r="H200" s="46">
        <f>H201+H209</f>
        <v>26000</v>
      </c>
    </row>
    <row r="201" spans="1:8" ht="19.5" customHeight="1">
      <c r="A201" s="43" t="s">
        <v>465</v>
      </c>
      <c r="B201" s="66">
        <v>13</v>
      </c>
      <c r="C201" s="44">
        <v>10</v>
      </c>
      <c r="D201" s="44">
        <v>1</v>
      </c>
      <c r="E201" s="45"/>
      <c r="F201" s="45"/>
      <c r="G201" s="46">
        <f>G202</f>
        <v>173100</v>
      </c>
      <c r="H201" s="46">
        <f>H202</f>
        <v>0</v>
      </c>
    </row>
    <row r="202" spans="1:8" ht="47.25" customHeight="1">
      <c r="A202" s="43" t="s">
        <v>466</v>
      </c>
      <c r="B202" s="66">
        <v>13</v>
      </c>
      <c r="C202" s="44">
        <v>10</v>
      </c>
      <c r="D202" s="44">
        <v>1</v>
      </c>
      <c r="E202" s="45" t="s">
        <v>467</v>
      </c>
      <c r="F202" s="45"/>
      <c r="G202" s="46">
        <f>G204</f>
        <v>173100</v>
      </c>
      <c r="H202" s="46">
        <f>H204</f>
        <v>0</v>
      </c>
    </row>
    <row r="203" spans="1:8" ht="33" customHeight="1">
      <c r="A203" s="54" t="s">
        <v>468</v>
      </c>
      <c r="B203" s="66">
        <v>13</v>
      </c>
      <c r="C203" s="44">
        <v>10</v>
      </c>
      <c r="D203" s="44">
        <v>1</v>
      </c>
      <c r="E203" s="45" t="s">
        <v>469</v>
      </c>
      <c r="F203" s="45"/>
      <c r="G203" s="46">
        <f>G204</f>
        <v>173100</v>
      </c>
      <c r="H203" s="46">
        <f>H204</f>
        <v>0</v>
      </c>
    </row>
    <row r="204" spans="1:8" ht="33" customHeight="1">
      <c r="A204" s="43" t="s">
        <v>470</v>
      </c>
      <c r="B204" s="66">
        <v>13</v>
      </c>
      <c r="C204" s="44">
        <v>10</v>
      </c>
      <c r="D204" s="44">
        <v>1</v>
      </c>
      <c r="E204" s="45" t="s">
        <v>471</v>
      </c>
      <c r="F204" s="45"/>
      <c r="G204" s="46">
        <f>G205</f>
        <v>173100</v>
      </c>
      <c r="H204" s="46">
        <f>H205</f>
        <v>0</v>
      </c>
    </row>
    <row r="205" spans="1:8" ht="47.25" customHeight="1">
      <c r="A205" s="43" t="s">
        <v>472</v>
      </c>
      <c r="B205" s="66">
        <v>13</v>
      </c>
      <c r="C205" s="44">
        <v>10</v>
      </c>
      <c r="D205" s="44">
        <v>1</v>
      </c>
      <c r="E205" s="45" t="s">
        <v>473</v>
      </c>
      <c r="F205" s="45"/>
      <c r="G205" s="46">
        <f>G206</f>
        <v>173100</v>
      </c>
      <c r="H205" s="46">
        <f>H206</f>
        <v>0</v>
      </c>
    </row>
    <row r="206" spans="1:8" ht="19.5" customHeight="1">
      <c r="A206" s="43" t="s">
        <v>474</v>
      </c>
      <c r="B206" s="66">
        <v>13</v>
      </c>
      <c r="C206" s="44">
        <v>10</v>
      </c>
      <c r="D206" s="44">
        <v>1</v>
      </c>
      <c r="E206" s="45" t="s">
        <v>473</v>
      </c>
      <c r="F206" s="45">
        <v>300</v>
      </c>
      <c r="G206" s="46">
        <f>G207</f>
        <v>173100</v>
      </c>
      <c r="H206" s="46">
        <f>H207</f>
        <v>0</v>
      </c>
    </row>
    <row r="207" spans="1:8" ht="33" customHeight="1">
      <c r="A207" s="43" t="s">
        <v>475</v>
      </c>
      <c r="B207" s="66">
        <v>13</v>
      </c>
      <c r="C207" s="44">
        <v>10</v>
      </c>
      <c r="D207" s="44">
        <v>1</v>
      </c>
      <c r="E207" s="45" t="s">
        <v>473</v>
      </c>
      <c r="F207" s="45">
        <v>310</v>
      </c>
      <c r="G207" s="46">
        <f>G208</f>
        <v>173100</v>
      </c>
      <c r="H207" s="46">
        <f>H208</f>
        <v>0</v>
      </c>
    </row>
    <row r="208" spans="1:8" ht="19.5" customHeight="1">
      <c r="A208" s="43" t="s">
        <v>476</v>
      </c>
      <c r="B208" s="66">
        <v>13</v>
      </c>
      <c r="C208" s="44">
        <v>10</v>
      </c>
      <c r="D208" s="44">
        <v>1</v>
      </c>
      <c r="E208" s="45" t="s">
        <v>473</v>
      </c>
      <c r="F208" s="45">
        <v>312</v>
      </c>
      <c r="G208" s="47">
        <v>173100</v>
      </c>
      <c r="H208" s="47">
        <v>0</v>
      </c>
    </row>
    <row r="209" spans="1:8" ht="19.5" customHeight="1">
      <c r="A209" s="43" t="s">
        <v>477</v>
      </c>
      <c r="B209" s="66">
        <v>13</v>
      </c>
      <c r="C209" s="44">
        <v>10</v>
      </c>
      <c r="D209" s="44">
        <v>3</v>
      </c>
      <c r="E209" s="45"/>
      <c r="F209" s="45"/>
      <c r="G209" s="49">
        <f aca="true" t="shared" si="2" ref="G209:G214">G210</f>
        <v>26000</v>
      </c>
      <c r="H209" s="49">
        <f aca="true" t="shared" si="3" ref="H209:H214">H210</f>
        <v>26000</v>
      </c>
    </row>
    <row r="210" spans="1:8" ht="60.75" customHeight="1">
      <c r="A210" s="43" t="s">
        <v>325</v>
      </c>
      <c r="B210" s="66">
        <v>13</v>
      </c>
      <c r="C210" s="44">
        <v>10</v>
      </c>
      <c r="D210" s="44">
        <v>3</v>
      </c>
      <c r="E210" s="45" t="s">
        <v>326</v>
      </c>
      <c r="F210" s="45"/>
      <c r="G210" s="46">
        <f t="shared" si="2"/>
        <v>26000</v>
      </c>
      <c r="H210" s="46">
        <f t="shared" si="3"/>
        <v>26000</v>
      </c>
    </row>
    <row r="211" spans="1:8" ht="60.75" customHeight="1">
      <c r="A211" s="43" t="s">
        <v>478</v>
      </c>
      <c r="B211" s="66">
        <v>13</v>
      </c>
      <c r="C211" s="44">
        <v>10</v>
      </c>
      <c r="D211" s="44">
        <v>3</v>
      </c>
      <c r="E211" s="45" t="s">
        <v>328</v>
      </c>
      <c r="F211" s="45"/>
      <c r="G211" s="46">
        <f t="shared" si="2"/>
        <v>26000</v>
      </c>
      <c r="H211" s="46">
        <f t="shared" si="3"/>
        <v>26000</v>
      </c>
    </row>
    <row r="212" spans="1:8" ht="78.75">
      <c r="A212" s="43" t="s">
        <v>507</v>
      </c>
      <c r="B212" s="64">
        <v>13</v>
      </c>
      <c r="C212" s="44">
        <v>10</v>
      </c>
      <c r="D212" s="44">
        <v>3</v>
      </c>
      <c r="E212" s="45" t="s">
        <v>480</v>
      </c>
      <c r="F212" s="45"/>
      <c r="G212" s="46">
        <f t="shared" si="2"/>
        <v>26000</v>
      </c>
      <c r="H212" s="46">
        <f t="shared" si="3"/>
        <v>26000</v>
      </c>
    </row>
    <row r="213" spans="1:8" ht="75" customHeight="1">
      <c r="A213" s="43" t="s">
        <v>331</v>
      </c>
      <c r="B213" s="66">
        <v>13</v>
      </c>
      <c r="C213" s="44">
        <v>10</v>
      </c>
      <c r="D213" s="44">
        <v>3</v>
      </c>
      <c r="E213" s="45" t="s">
        <v>480</v>
      </c>
      <c r="F213" s="45">
        <v>100</v>
      </c>
      <c r="G213" s="46">
        <f t="shared" si="2"/>
        <v>26000</v>
      </c>
      <c r="H213" s="46">
        <f t="shared" si="3"/>
        <v>26000</v>
      </c>
    </row>
    <row r="214" spans="1:8" ht="33" customHeight="1">
      <c r="A214" s="43" t="s">
        <v>450</v>
      </c>
      <c r="B214" s="66">
        <v>13</v>
      </c>
      <c r="C214" s="44">
        <v>10</v>
      </c>
      <c r="D214" s="44">
        <v>3</v>
      </c>
      <c r="E214" s="45" t="s">
        <v>480</v>
      </c>
      <c r="F214" s="45">
        <v>110</v>
      </c>
      <c r="G214" s="46">
        <f t="shared" si="2"/>
        <v>26000</v>
      </c>
      <c r="H214" s="46">
        <f t="shared" si="3"/>
        <v>26000</v>
      </c>
    </row>
    <row r="215" spans="1:8" ht="33" customHeight="1">
      <c r="A215" s="43" t="s">
        <v>481</v>
      </c>
      <c r="B215" s="66">
        <v>13</v>
      </c>
      <c r="C215" s="44">
        <v>10</v>
      </c>
      <c r="D215" s="44">
        <v>3</v>
      </c>
      <c r="E215" s="45" t="s">
        <v>480</v>
      </c>
      <c r="F215" s="45">
        <v>112</v>
      </c>
      <c r="G215" s="47">
        <v>26000</v>
      </c>
      <c r="H215" s="47">
        <v>26000</v>
      </c>
    </row>
    <row r="216" spans="1:8" ht="19.5" customHeight="1">
      <c r="A216" s="43" t="s">
        <v>482</v>
      </c>
      <c r="B216" s="64">
        <v>13</v>
      </c>
      <c r="C216" s="44">
        <v>11</v>
      </c>
      <c r="D216" s="44"/>
      <c r="E216" s="45"/>
      <c r="F216" s="45"/>
      <c r="G216" s="49">
        <f>G217</f>
        <v>1000</v>
      </c>
      <c r="H216" s="49">
        <f>H217</f>
        <v>0</v>
      </c>
    </row>
    <row r="217" spans="1:8" ht="19.5" customHeight="1">
      <c r="A217" s="43" t="s">
        <v>483</v>
      </c>
      <c r="B217" s="66">
        <v>13</v>
      </c>
      <c r="C217" s="44">
        <v>11</v>
      </c>
      <c r="D217" s="44">
        <v>1</v>
      </c>
      <c r="E217" s="45"/>
      <c r="F217" s="45"/>
      <c r="G217" s="49">
        <f>G218</f>
        <v>1000</v>
      </c>
      <c r="H217" s="49">
        <f>H218</f>
        <v>0</v>
      </c>
    </row>
    <row r="218" spans="1:8" ht="75" customHeight="1">
      <c r="A218" s="43" t="s">
        <v>484</v>
      </c>
      <c r="B218" s="66">
        <v>13</v>
      </c>
      <c r="C218" s="44">
        <v>11</v>
      </c>
      <c r="D218" s="44">
        <v>1</v>
      </c>
      <c r="E218" s="45" t="s">
        <v>485</v>
      </c>
      <c r="F218" s="45"/>
      <c r="G218" s="49">
        <f>G219</f>
        <v>1000</v>
      </c>
      <c r="H218" s="49">
        <f>H219</f>
        <v>0</v>
      </c>
    </row>
    <row r="219" spans="1:8" ht="19.5" customHeight="1">
      <c r="A219" s="43" t="s">
        <v>486</v>
      </c>
      <c r="B219" s="66">
        <v>13</v>
      </c>
      <c r="C219" s="44">
        <v>11</v>
      </c>
      <c r="D219" s="44">
        <v>1</v>
      </c>
      <c r="E219" s="45" t="s">
        <v>487</v>
      </c>
      <c r="F219" s="45"/>
      <c r="G219" s="49">
        <f>G221</f>
        <v>1000</v>
      </c>
      <c r="H219" s="49">
        <f>H221</f>
        <v>0</v>
      </c>
    </row>
    <row r="220" spans="1:8" ht="33" customHeight="1">
      <c r="A220" s="43" t="s">
        <v>488</v>
      </c>
      <c r="B220" s="64">
        <v>13</v>
      </c>
      <c r="C220" s="44">
        <v>11</v>
      </c>
      <c r="D220" s="44">
        <v>1</v>
      </c>
      <c r="E220" s="45" t="s">
        <v>489</v>
      </c>
      <c r="F220" s="45"/>
      <c r="G220" s="49">
        <f>G221</f>
        <v>1000</v>
      </c>
      <c r="H220" s="49">
        <f>H221</f>
        <v>0</v>
      </c>
    </row>
    <row r="221" spans="1:8" ht="33" customHeight="1">
      <c r="A221" s="43" t="s">
        <v>340</v>
      </c>
      <c r="B221" s="64">
        <v>13</v>
      </c>
      <c r="C221" s="44">
        <v>11</v>
      </c>
      <c r="D221" s="44">
        <v>1</v>
      </c>
      <c r="E221" s="45" t="s">
        <v>489</v>
      </c>
      <c r="F221" s="45">
        <v>200</v>
      </c>
      <c r="G221" s="49">
        <f>G222</f>
        <v>1000</v>
      </c>
      <c r="H221" s="49">
        <f>H222</f>
        <v>0</v>
      </c>
    </row>
    <row r="222" spans="1:8" ht="47.25" customHeight="1">
      <c r="A222" s="43" t="s">
        <v>341</v>
      </c>
      <c r="B222" s="66">
        <v>13</v>
      </c>
      <c r="C222" s="44">
        <v>11</v>
      </c>
      <c r="D222" s="44">
        <v>1</v>
      </c>
      <c r="E222" s="45" t="s">
        <v>489</v>
      </c>
      <c r="F222" s="45">
        <v>240</v>
      </c>
      <c r="G222" s="49">
        <f>G223</f>
        <v>1000</v>
      </c>
      <c r="H222" s="49">
        <f>H223</f>
        <v>0</v>
      </c>
    </row>
    <row r="223" spans="1:8" ht="19.5" customHeight="1">
      <c r="A223" s="43" t="s">
        <v>343</v>
      </c>
      <c r="B223" s="66">
        <v>13</v>
      </c>
      <c r="C223" s="44">
        <v>11</v>
      </c>
      <c r="D223" s="44">
        <v>1</v>
      </c>
      <c r="E223" s="45" t="s">
        <v>489</v>
      </c>
      <c r="F223" s="45">
        <v>244</v>
      </c>
      <c r="G223" s="50">
        <v>1000</v>
      </c>
      <c r="H223" s="50"/>
    </row>
    <row r="224" spans="1:8" ht="16.5" customHeight="1">
      <c r="A224" s="119" t="s">
        <v>508</v>
      </c>
      <c r="B224" s="119">
        <v>13</v>
      </c>
      <c r="C224" s="119"/>
      <c r="D224" s="119"/>
      <c r="E224" s="119"/>
      <c r="F224" s="119"/>
      <c r="G224" s="56">
        <f>G25+G26+G33+G34+G37+G38+G39+G44+G45+G46+G50+G56+G61+G65+G69+G73+G77+G82+G88+G89+G92+G100+G101+G108+G114+G115+G121+G122+G128+G136+G143+G149++G150+G154+G158+G165+G175+G176+G180+G181+G186+G188+G195+G196+G199+G208+G215+G223</f>
        <v>8492245</v>
      </c>
      <c r="H224" s="56">
        <f>H25+H26+H33+H34+H37+H38+H39+H44+H45+H46+H50+H56+H61+H65+H69+H73+H77+H82+H88+H89+H92+H100+H101+H108+H114+H115+H121+H122+H128+H136+H143+H149++H150+H154+H158+H165+H175+H176+H180+H181+H186+H188+H195+H196+H199+H208+H215+H223</f>
        <v>8624915</v>
      </c>
    </row>
    <row r="225" spans="1:8" ht="18" customHeight="1">
      <c r="A225" s="41"/>
      <c r="B225" s="41"/>
      <c r="C225" s="41"/>
      <c r="D225" s="41"/>
      <c r="E225" s="41"/>
      <c r="F225" s="41"/>
      <c r="G225" s="41"/>
      <c r="H225" s="41"/>
    </row>
    <row r="226" spans="1:8" ht="18" customHeight="1">
      <c r="A226" s="41" t="s">
        <v>53</v>
      </c>
      <c r="B226" s="41"/>
      <c r="C226" s="41"/>
      <c r="D226" s="41"/>
      <c r="E226" s="41"/>
      <c r="F226" s="41" t="s">
        <v>171</v>
      </c>
      <c r="G226" s="41"/>
      <c r="H226" s="41"/>
    </row>
    <row r="228" spans="7:8" ht="15">
      <c r="G228" s="58" t="b">
        <f>G17=G224</f>
        <v>1</v>
      </c>
      <c r="H228" s="58" t="b">
        <f>H17=H224</f>
        <v>1</v>
      </c>
    </row>
    <row r="229" spans="7:8" ht="15">
      <c r="G229" s="58" t="b">
        <f>G224=G230</f>
        <v>1</v>
      </c>
      <c r="H229" s="58" t="b">
        <f>H224=H230</f>
        <v>1</v>
      </c>
    </row>
    <row r="230" spans="7:8" ht="15">
      <c r="G230" s="57">
        <v>8492245</v>
      </c>
      <c r="H230" s="57">
        <v>8624915</v>
      </c>
    </row>
    <row r="233" spans="7:8" ht="15">
      <c r="G233" s="57"/>
      <c r="H233" s="57"/>
    </row>
  </sheetData>
  <sheetProtection selectLockedCells="1" selectUnlockedCells="1"/>
  <mergeCells count="18">
    <mergeCell ref="H15:H16"/>
    <mergeCell ref="A224:F224"/>
    <mergeCell ref="A10:H10"/>
    <mergeCell ref="A13:A16"/>
    <mergeCell ref="B13:F13"/>
    <mergeCell ref="G13:H14"/>
    <mergeCell ref="B14:B16"/>
    <mergeCell ref="C14:C16"/>
    <mergeCell ref="D14:D16"/>
    <mergeCell ref="E14:E16"/>
    <mergeCell ref="F14:F16"/>
    <mergeCell ref="G15:G16"/>
    <mergeCell ref="F1:H1"/>
    <mergeCell ref="F2:H2"/>
    <mergeCell ref="F3:H3"/>
    <mergeCell ref="F4:H4"/>
    <mergeCell ref="F5:H5"/>
    <mergeCell ref="A9:H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view="pageBreakPreview" zoomScale="74" zoomScaleSheetLayoutView="74" zoomScalePageLayoutView="0" workbookViewId="0" topLeftCell="A1">
      <selection activeCell="A16" activeCellId="1" sqref="G128:H128 A16"/>
    </sheetView>
  </sheetViews>
  <sheetFormatPr defaultColWidth="11.57421875" defaultRowHeight="12.75"/>
  <cols>
    <col min="1" max="1" width="50.57421875" style="33" customWidth="1"/>
    <col min="2" max="2" width="16.00390625" style="33" customWidth="1"/>
    <col min="3" max="3" width="9.7109375" style="33" customWidth="1"/>
    <col min="4" max="4" width="10.28125" style="33" customWidth="1"/>
    <col min="5" max="5" width="11.140625" style="33" customWidth="1"/>
    <col min="6" max="6" width="11.00390625" style="33" customWidth="1"/>
    <col min="7" max="7" width="26.00390625" style="33" customWidth="1"/>
    <col min="8" max="176" width="8.7109375" style="33" customWidth="1"/>
    <col min="177" max="210" width="11.421875" style="34" customWidth="1"/>
    <col min="211" max="16384" width="11.57421875" style="34" customWidth="1"/>
  </cols>
  <sheetData>
    <row r="1" spans="2:7" ht="15">
      <c r="B1" s="35"/>
      <c r="C1" s="35"/>
      <c r="D1" s="35"/>
      <c r="E1" s="89" t="s">
        <v>509</v>
      </c>
      <c r="F1" s="89"/>
      <c r="G1" s="89"/>
    </row>
    <row r="2" spans="2:7" ht="15">
      <c r="B2" s="35"/>
      <c r="C2" s="35"/>
      <c r="D2" s="35"/>
      <c r="E2" s="89" t="s">
        <v>1</v>
      </c>
      <c r="F2" s="89"/>
      <c r="G2" s="89"/>
    </row>
    <row r="3" spans="2:7" ht="15">
      <c r="B3" s="35"/>
      <c r="C3" s="35"/>
      <c r="D3" s="35"/>
      <c r="E3" s="89" t="s">
        <v>56</v>
      </c>
      <c r="F3" s="89"/>
      <c r="G3" s="89"/>
    </row>
    <row r="4" spans="2:7" ht="15">
      <c r="B4" s="35"/>
      <c r="C4" s="35"/>
      <c r="D4" s="35"/>
      <c r="E4" s="89" t="s">
        <v>3</v>
      </c>
      <c r="F4" s="89"/>
      <c r="G4" s="89"/>
    </row>
    <row r="5" spans="2:7" ht="15">
      <c r="B5" s="35"/>
      <c r="C5" s="35"/>
      <c r="D5" s="35"/>
      <c r="E5" s="89" t="s">
        <v>61</v>
      </c>
      <c r="F5" s="89"/>
      <c r="G5" s="89"/>
    </row>
    <row r="6" spans="2:7" ht="15">
      <c r="B6" s="35"/>
      <c r="C6" s="35"/>
      <c r="D6" s="35"/>
      <c r="E6" s="2" t="s">
        <v>5</v>
      </c>
      <c r="F6" s="2"/>
      <c r="G6" s="2"/>
    </row>
    <row r="7" spans="2:8" ht="15">
      <c r="B7" s="35"/>
      <c r="C7" s="35"/>
      <c r="D7" s="35"/>
      <c r="E7" s="2" t="s">
        <v>6</v>
      </c>
      <c r="F7" s="2"/>
      <c r="G7" s="2"/>
      <c r="H7" s="59"/>
    </row>
    <row r="8" ht="12.75" customHeight="1">
      <c r="D8" s="38"/>
    </row>
    <row r="9" spans="1:7" ht="16.5" customHeight="1">
      <c r="A9" s="111" t="s">
        <v>62</v>
      </c>
      <c r="B9" s="111"/>
      <c r="C9" s="111"/>
      <c r="D9" s="111"/>
      <c r="E9" s="111"/>
      <c r="F9" s="111"/>
      <c r="G9" s="111"/>
    </row>
    <row r="10" spans="1:7" ht="16.5" customHeight="1">
      <c r="A10" s="111" t="s">
        <v>510</v>
      </c>
      <c r="B10" s="111"/>
      <c r="C10" s="111"/>
      <c r="D10" s="111"/>
      <c r="E10" s="111"/>
      <c r="F10" s="111"/>
      <c r="G10" s="111"/>
    </row>
    <row r="11" spans="1:7" ht="16.5" customHeight="1">
      <c r="A11" s="111" t="s">
        <v>511</v>
      </c>
      <c r="B11" s="111"/>
      <c r="C11" s="111"/>
      <c r="D11" s="111"/>
      <c r="E11" s="111"/>
      <c r="F11" s="111"/>
      <c r="G11" s="111"/>
    </row>
    <row r="12" spans="1:7" ht="12.75" customHeight="1">
      <c r="A12" s="40"/>
      <c r="B12" s="40"/>
      <c r="C12" s="40"/>
      <c r="D12" s="40"/>
      <c r="E12" s="40"/>
      <c r="F12" s="40"/>
      <c r="G12" s="41"/>
    </row>
    <row r="13" spans="1:7" ht="12.75" customHeight="1">
      <c r="A13" s="120" t="s">
        <v>314</v>
      </c>
      <c r="B13" s="120" t="s">
        <v>512</v>
      </c>
      <c r="C13" s="120" t="s">
        <v>513</v>
      </c>
      <c r="D13" s="120" t="s">
        <v>514</v>
      </c>
      <c r="E13" s="120" t="s">
        <v>320</v>
      </c>
      <c r="F13" s="120" t="s">
        <v>515</v>
      </c>
      <c r="G13" s="121" t="s">
        <v>516</v>
      </c>
    </row>
    <row r="14" spans="1:7" ht="14.25" customHeight="1">
      <c r="A14" s="120"/>
      <c r="B14" s="120"/>
      <c r="C14" s="120"/>
      <c r="D14" s="120"/>
      <c r="E14" s="120"/>
      <c r="F14" s="120"/>
      <c r="G14" s="121"/>
    </row>
    <row r="15" spans="1:7" ht="12.75" customHeight="1">
      <c r="A15" s="120"/>
      <c r="B15" s="120"/>
      <c r="C15" s="120"/>
      <c r="D15" s="120"/>
      <c r="E15" s="120"/>
      <c r="F15" s="120"/>
      <c r="G15" s="121"/>
    </row>
    <row r="16" spans="1:7" ht="47.25" customHeight="1">
      <c r="A16" s="43" t="s">
        <v>466</v>
      </c>
      <c r="B16" s="45" t="s">
        <v>517</v>
      </c>
      <c r="C16" s="44"/>
      <c r="D16" s="44"/>
      <c r="E16" s="45"/>
      <c r="F16" s="66"/>
      <c r="G16" s="46">
        <f>G17</f>
        <v>245900</v>
      </c>
    </row>
    <row r="17" spans="1:7" ht="33" customHeight="1">
      <c r="A17" s="54" t="s">
        <v>468</v>
      </c>
      <c r="B17" s="45" t="s">
        <v>471</v>
      </c>
      <c r="C17" s="44"/>
      <c r="D17" s="44"/>
      <c r="E17" s="45"/>
      <c r="F17" s="72"/>
      <c r="G17" s="46">
        <f>G18</f>
        <v>245900</v>
      </c>
    </row>
    <row r="18" spans="1:7" ht="19.5" customHeight="1">
      <c r="A18" s="43" t="s">
        <v>518</v>
      </c>
      <c r="B18" s="45" t="s">
        <v>471</v>
      </c>
      <c r="C18" s="44">
        <v>10</v>
      </c>
      <c r="D18" s="44"/>
      <c r="E18" s="45"/>
      <c r="F18" s="66"/>
      <c r="G18" s="46">
        <f>G19+G26</f>
        <v>245900</v>
      </c>
    </row>
    <row r="19" spans="1:7" ht="19.5" customHeight="1" hidden="1">
      <c r="A19" s="43" t="s">
        <v>477</v>
      </c>
      <c r="B19" s="45" t="s">
        <v>471</v>
      </c>
      <c r="C19" s="44">
        <v>10</v>
      </c>
      <c r="D19" s="44">
        <v>3</v>
      </c>
      <c r="E19" s="45"/>
      <c r="F19" s="66"/>
      <c r="G19" s="46">
        <f>G20</f>
        <v>0</v>
      </c>
    </row>
    <row r="20" spans="1:7" ht="33" customHeight="1" hidden="1">
      <c r="A20" s="73" t="s">
        <v>470</v>
      </c>
      <c r="B20" s="45" t="s">
        <v>471</v>
      </c>
      <c r="C20" s="44">
        <v>10</v>
      </c>
      <c r="D20" s="44">
        <v>3</v>
      </c>
      <c r="E20" s="45"/>
      <c r="F20" s="66"/>
      <c r="G20" s="49">
        <f>G21</f>
        <v>0</v>
      </c>
    </row>
    <row r="21" spans="1:7" ht="33" customHeight="1" hidden="1">
      <c r="A21" s="73" t="s">
        <v>519</v>
      </c>
      <c r="B21" s="45" t="s">
        <v>520</v>
      </c>
      <c r="C21" s="44">
        <v>10</v>
      </c>
      <c r="D21" s="44">
        <v>3</v>
      </c>
      <c r="E21" s="45"/>
      <c r="F21" s="66"/>
      <c r="G21" s="49">
        <f>G23</f>
        <v>0</v>
      </c>
    </row>
    <row r="22" spans="1:7" ht="19.5" customHeight="1" hidden="1">
      <c r="A22" s="43" t="s">
        <v>474</v>
      </c>
      <c r="B22" s="45" t="s">
        <v>520</v>
      </c>
      <c r="C22" s="44">
        <v>10</v>
      </c>
      <c r="D22" s="44">
        <v>3</v>
      </c>
      <c r="E22" s="45">
        <v>300</v>
      </c>
      <c r="F22" s="66"/>
      <c r="G22" s="46">
        <f>G23</f>
        <v>0</v>
      </c>
    </row>
    <row r="23" spans="1:7" ht="33" customHeight="1" hidden="1">
      <c r="A23" s="73" t="s">
        <v>475</v>
      </c>
      <c r="B23" s="45" t="s">
        <v>520</v>
      </c>
      <c r="C23" s="44">
        <v>10</v>
      </c>
      <c r="D23" s="44">
        <v>3</v>
      </c>
      <c r="E23" s="45">
        <v>310</v>
      </c>
      <c r="F23" s="66"/>
      <c r="G23" s="49">
        <f>G24</f>
        <v>0</v>
      </c>
    </row>
    <row r="24" spans="1:7" ht="47.25" customHeight="1" hidden="1">
      <c r="A24" s="73" t="s">
        <v>521</v>
      </c>
      <c r="B24" s="45" t="s">
        <v>520</v>
      </c>
      <c r="C24" s="44">
        <v>10</v>
      </c>
      <c r="D24" s="44">
        <v>3</v>
      </c>
      <c r="E24" s="45">
        <v>313</v>
      </c>
      <c r="F24" s="66"/>
      <c r="G24" s="49">
        <f>G25</f>
        <v>0</v>
      </c>
    </row>
    <row r="25" spans="1:7" ht="33" customHeight="1" hidden="1">
      <c r="A25" s="73" t="s">
        <v>69</v>
      </c>
      <c r="B25" s="45" t="s">
        <v>520</v>
      </c>
      <c r="C25" s="44">
        <v>10</v>
      </c>
      <c r="D25" s="44">
        <v>3</v>
      </c>
      <c r="E25" s="45">
        <v>313</v>
      </c>
      <c r="F25" s="66">
        <v>13</v>
      </c>
      <c r="G25" s="50">
        <v>0</v>
      </c>
    </row>
    <row r="26" spans="1:7" ht="19.5" customHeight="1">
      <c r="A26" s="43" t="s">
        <v>465</v>
      </c>
      <c r="B26" s="45" t="s">
        <v>471</v>
      </c>
      <c r="C26" s="44">
        <v>10</v>
      </c>
      <c r="D26" s="44">
        <v>1</v>
      </c>
      <c r="E26" s="45"/>
      <c r="F26" s="66"/>
      <c r="G26" s="46">
        <f aca="true" t="shared" si="0" ref="G26:G31">G27</f>
        <v>245900</v>
      </c>
    </row>
    <row r="27" spans="1:7" ht="33" customHeight="1">
      <c r="A27" s="73" t="s">
        <v>470</v>
      </c>
      <c r="B27" s="45" t="s">
        <v>471</v>
      </c>
      <c r="C27" s="44">
        <v>10</v>
      </c>
      <c r="D27" s="44">
        <v>1</v>
      </c>
      <c r="E27" s="45"/>
      <c r="F27" s="66"/>
      <c r="G27" s="46">
        <f t="shared" si="0"/>
        <v>245900</v>
      </c>
    </row>
    <row r="28" spans="1:7" ht="47.25" customHeight="1">
      <c r="A28" s="43" t="s">
        <v>472</v>
      </c>
      <c r="B28" s="45" t="s">
        <v>473</v>
      </c>
      <c r="C28" s="44">
        <v>10</v>
      </c>
      <c r="D28" s="44">
        <v>1</v>
      </c>
      <c r="E28" s="45"/>
      <c r="F28" s="66"/>
      <c r="G28" s="46">
        <f t="shared" si="0"/>
        <v>245900</v>
      </c>
    </row>
    <row r="29" spans="1:7" ht="19.5" customHeight="1">
      <c r="A29" s="43" t="s">
        <v>474</v>
      </c>
      <c r="B29" s="45" t="s">
        <v>473</v>
      </c>
      <c r="C29" s="44">
        <v>10</v>
      </c>
      <c r="D29" s="44">
        <v>1</v>
      </c>
      <c r="E29" s="45">
        <v>300</v>
      </c>
      <c r="F29" s="66"/>
      <c r="G29" s="46">
        <f t="shared" si="0"/>
        <v>245900</v>
      </c>
    </row>
    <row r="30" spans="1:7" ht="33" customHeight="1">
      <c r="A30" s="43" t="s">
        <v>475</v>
      </c>
      <c r="B30" s="45" t="s">
        <v>473</v>
      </c>
      <c r="C30" s="44">
        <v>10</v>
      </c>
      <c r="D30" s="44">
        <v>1</v>
      </c>
      <c r="E30" s="45">
        <v>310</v>
      </c>
      <c r="F30" s="66"/>
      <c r="G30" s="46">
        <f t="shared" si="0"/>
        <v>245900</v>
      </c>
    </row>
    <row r="31" spans="1:7" ht="19.5" customHeight="1">
      <c r="A31" s="43" t="s">
        <v>476</v>
      </c>
      <c r="B31" s="45" t="s">
        <v>473</v>
      </c>
      <c r="C31" s="44">
        <v>10</v>
      </c>
      <c r="D31" s="44">
        <v>1</v>
      </c>
      <c r="E31" s="45">
        <v>312</v>
      </c>
      <c r="F31" s="66"/>
      <c r="G31" s="46">
        <f t="shared" si="0"/>
        <v>245900</v>
      </c>
    </row>
    <row r="32" spans="1:7" ht="33" customHeight="1">
      <c r="A32" s="43" t="s">
        <v>69</v>
      </c>
      <c r="B32" s="45" t="s">
        <v>473</v>
      </c>
      <c r="C32" s="44">
        <v>10</v>
      </c>
      <c r="D32" s="44">
        <v>1</v>
      </c>
      <c r="E32" s="45">
        <v>312</v>
      </c>
      <c r="F32" s="66">
        <v>13</v>
      </c>
      <c r="G32" s="47">
        <v>245900</v>
      </c>
    </row>
    <row r="33" spans="1:7" ht="60.75" customHeight="1">
      <c r="A33" s="43" t="s">
        <v>364</v>
      </c>
      <c r="B33" s="74" t="s">
        <v>365</v>
      </c>
      <c r="C33" s="74"/>
      <c r="D33" s="74"/>
      <c r="E33" s="74"/>
      <c r="F33" s="71"/>
      <c r="G33" s="75">
        <f aca="true" t="shared" si="1" ref="G33:G38">G34</f>
        <v>1000</v>
      </c>
    </row>
    <row r="34" spans="1:7" ht="19.5" customHeight="1">
      <c r="A34" s="43" t="s">
        <v>323</v>
      </c>
      <c r="B34" s="74" t="s">
        <v>365</v>
      </c>
      <c r="C34" s="76">
        <v>1</v>
      </c>
      <c r="D34" s="74"/>
      <c r="E34" s="74"/>
      <c r="F34" s="71"/>
      <c r="G34" s="75">
        <f t="shared" si="1"/>
        <v>1000</v>
      </c>
    </row>
    <row r="35" spans="1:7" ht="19.5" customHeight="1">
      <c r="A35" s="43" t="s">
        <v>363</v>
      </c>
      <c r="B35" s="74" t="s">
        <v>365</v>
      </c>
      <c r="C35" s="76">
        <v>1</v>
      </c>
      <c r="D35" s="74">
        <v>13</v>
      </c>
      <c r="E35" s="74"/>
      <c r="F35" s="71"/>
      <c r="G35" s="75">
        <f t="shared" si="1"/>
        <v>1000</v>
      </c>
    </row>
    <row r="36" spans="1:7" ht="33" customHeight="1">
      <c r="A36" s="43" t="s">
        <v>340</v>
      </c>
      <c r="B36" s="74" t="s">
        <v>365</v>
      </c>
      <c r="C36" s="76">
        <v>1</v>
      </c>
      <c r="D36" s="74">
        <v>13</v>
      </c>
      <c r="E36" s="74">
        <v>200</v>
      </c>
      <c r="F36" s="71"/>
      <c r="G36" s="75">
        <f t="shared" si="1"/>
        <v>1000</v>
      </c>
    </row>
    <row r="37" spans="1:7" ht="47.25" customHeight="1">
      <c r="A37" s="43" t="s">
        <v>341</v>
      </c>
      <c r="B37" s="74" t="s">
        <v>365</v>
      </c>
      <c r="C37" s="76">
        <v>1</v>
      </c>
      <c r="D37" s="74">
        <v>13</v>
      </c>
      <c r="E37" s="74">
        <v>240</v>
      </c>
      <c r="F37" s="71"/>
      <c r="G37" s="75">
        <f t="shared" si="1"/>
        <v>1000</v>
      </c>
    </row>
    <row r="38" spans="1:7" ht="19.5" customHeight="1">
      <c r="A38" s="43" t="s">
        <v>343</v>
      </c>
      <c r="B38" s="74" t="s">
        <v>365</v>
      </c>
      <c r="C38" s="76">
        <v>1</v>
      </c>
      <c r="D38" s="74">
        <v>13</v>
      </c>
      <c r="E38" s="74">
        <v>244</v>
      </c>
      <c r="F38" s="71"/>
      <c r="G38" s="75">
        <f t="shared" si="1"/>
        <v>1000</v>
      </c>
    </row>
    <row r="39" spans="1:7" ht="33" customHeight="1">
      <c r="A39" s="77" t="s">
        <v>69</v>
      </c>
      <c r="B39" s="74" t="s">
        <v>365</v>
      </c>
      <c r="C39" s="76">
        <v>1</v>
      </c>
      <c r="D39" s="74">
        <v>13</v>
      </c>
      <c r="E39" s="74">
        <v>244</v>
      </c>
      <c r="F39" s="69">
        <v>13</v>
      </c>
      <c r="G39" s="78">
        <v>1000</v>
      </c>
    </row>
    <row r="40" spans="1:7" ht="60.75" customHeight="1">
      <c r="A40" s="43" t="s">
        <v>415</v>
      </c>
      <c r="B40" s="74" t="s">
        <v>416</v>
      </c>
      <c r="C40" s="76"/>
      <c r="D40" s="74"/>
      <c r="E40" s="74"/>
      <c r="F40" s="69"/>
      <c r="G40" s="75">
        <f aca="true" t="shared" si="2" ref="G40:G45">G41</f>
        <v>2000</v>
      </c>
    </row>
    <row r="41" spans="1:7" ht="75" customHeight="1">
      <c r="A41" s="43" t="s">
        <v>417</v>
      </c>
      <c r="B41" s="45" t="s">
        <v>418</v>
      </c>
      <c r="C41" s="44"/>
      <c r="D41" s="44"/>
      <c r="E41" s="45"/>
      <c r="F41" s="66"/>
      <c r="G41" s="46">
        <f t="shared" si="2"/>
        <v>2000</v>
      </c>
    </row>
    <row r="42" spans="1:7" ht="19.5" customHeight="1">
      <c r="A42" s="43" t="s">
        <v>413</v>
      </c>
      <c r="B42" s="45" t="s">
        <v>418</v>
      </c>
      <c r="C42" s="44">
        <v>5</v>
      </c>
      <c r="D42" s="44"/>
      <c r="E42" s="45"/>
      <c r="F42" s="66"/>
      <c r="G42" s="46">
        <f t="shared" si="2"/>
        <v>2000</v>
      </c>
    </row>
    <row r="43" spans="1:7" ht="19.5" customHeight="1">
      <c r="A43" s="43" t="s">
        <v>414</v>
      </c>
      <c r="B43" s="45" t="s">
        <v>418</v>
      </c>
      <c r="C43" s="44">
        <v>5</v>
      </c>
      <c r="D43" s="44">
        <v>3</v>
      </c>
      <c r="E43" s="45"/>
      <c r="F43" s="66"/>
      <c r="G43" s="46">
        <f t="shared" si="2"/>
        <v>2000</v>
      </c>
    </row>
    <row r="44" spans="1:7" ht="47.25" customHeight="1">
      <c r="A44" s="43" t="s">
        <v>341</v>
      </c>
      <c r="B44" s="45" t="s">
        <v>418</v>
      </c>
      <c r="C44" s="44">
        <v>5</v>
      </c>
      <c r="D44" s="44">
        <v>3</v>
      </c>
      <c r="E44" s="45">
        <v>240</v>
      </c>
      <c r="F44" s="66"/>
      <c r="G44" s="46">
        <f t="shared" si="2"/>
        <v>2000</v>
      </c>
    </row>
    <row r="45" spans="1:7" ht="19.5" customHeight="1">
      <c r="A45" s="43" t="s">
        <v>343</v>
      </c>
      <c r="B45" s="45" t="s">
        <v>418</v>
      </c>
      <c r="C45" s="44">
        <v>5</v>
      </c>
      <c r="D45" s="44">
        <v>3</v>
      </c>
      <c r="E45" s="45">
        <v>244</v>
      </c>
      <c r="F45" s="66"/>
      <c r="G45" s="46">
        <f t="shared" si="2"/>
        <v>2000</v>
      </c>
    </row>
    <row r="46" spans="1:7" ht="33" customHeight="1">
      <c r="A46" s="43" t="s">
        <v>69</v>
      </c>
      <c r="B46" s="45" t="s">
        <v>418</v>
      </c>
      <c r="C46" s="44">
        <v>5</v>
      </c>
      <c r="D46" s="44">
        <v>3</v>
      </c>
      <c r="E46" s="45">
        <v>244</v>
      </c>
      <c r="F46" s="66">
        <v>13</v>
      </c>
      <c r="G46" s="47">
        <v>2000</v>
      </c>
    </row>
    <row r="47" spans="1:7" ht="75" customHeight="1">
      <c r="A47" s="43" t="s">
        <v>387</v>
      </c>
      <c r="B47" s="74" t="s">
        <v>388</v>
      </c>
      <c r="C47" s="76"/>
      <c r="D47" s="74"/>
      <c r="E47" s="74"/>
      <c r="F47" s="69"/>
      <c r="G47" s="75">
        <f>G48+G56+G66</f>
        <v>352129.29000000004</v>
      </c>
    </row>
    <row r="48" spans="1:7" ht="103.5" customHeight="1">
      <c r="A48" s="43" t="s">
        <v>522</v>
      </c>
      <c r="B48" s="74" t="s">
        <v>390</v>
      </c>
      <c r="C48" s="76"/>
      <c r="D48" s="74"/>
      <c r="E48" s="74"/>
      <c r="F48" s="69"/>
      <c r="G48" s="75">
        <f aca="true" t="shared" si="3" ref="G48:G54">G49</f>
        <v>162230.3</v>
      </c>
    </row>
    <row r="49" spans="1:7" ht="103.5" customHeight="1">
      <c r="A49" s="43" t="s">
        <v>522</v>
      </c>
      <c r="B49" s="74" t="s">
        <v>391</v>
      </c>
      <c r="C49" s="76"/>
      <c r="D49" s="74"/>
      <c r="E49" s="74"/>
      <c r="F49" s="69"/>
      <c r="G49" s="75">
        <f t="shared" si="3"/>
        <v>162230.3</v>
      </c>
    </row>
    <row r="50" spans="1:7" ht="33" customHeight="1">
      <c r="A50" s="43" t="s">
        <v>385</v>
      </c>
      <c r="B50" s="74" t="s">
        <v>391</v>
      </c>
      <c r="C50" s="76">
        <v>3</v>
      </c>
      <c r="D50" s="74"/>
      <c r="E50" s="74"/>
      <c r="F50" s="69"/>
      <c r="G50" s="75">
        <f t="shared" si="3"/>
        <v>162230.3</v>
      </c>
    </row>
    <row r="51" spans="1:7" ht="47.25" customHeight="1">
      <c r="A51" s="43" t="s">
        <v>386</v>
      </c>
      <c r="B51" s="74" t="s">
        <v>391</v>
      </c>
      <c r="C51" s="76">
        <v>3</v>
      </c>
      <c r="D51" s="74">
        <v>10</v>
      </c>
      <c r="E51" s="74"/>
      <c r="F51" s="71"/>
      <c r="G51" s="75">
        <f t="shared" si="3"/>
        <v>162230.3</v>
      </c>
    </row>
    <row r="52" spans="1:7" ht="33" customHeight="1">
      <c r="A52" s="43" t="s">
        <v>340</v>
      </c>
      <c r="B52" s="74" t="s">
        <v>391</v>
      </c>
      <c r="C52" s="76">
        <v>3</v>
      </c>
      <c r="D52" s="74">
        <v>10</v>
      </c>
      <c r="E52" s="74">
        <v>200</v>
      </c>
      <c r="F52" s="71"/>
      <c r="G52" s="75">
        <f t="shared" si="3"/>
        <v>162230.3</v>
      </c>
    </row>
    <row r="53" spans="1:7" ht="47.25" customHeight="1">
      <c r="A53" s="43" t="s">
        <v>341</v>
      </c>
      <c r="B53" s="74" t="s">
        <v>391</v>
      </c>
      <c r="C53" s="76">
        <v>3</v>
      </c>
      <c r="D53" s="74">
        <v>10</v>
      </c>
      <c r="E53" s="74">
        <v>240</v>
      </c>
      <c r="F53" s="71"/>
      <c r="G53" s="75">
        <f t="shared" si="3"/>
        <v>162230.3</v>
      </c>
    </row>
    <row r="54" spans="1:7" ht="19.5" customHeight="1">
      <c r="A54" s="43" t="s">
        <v>343</v>
      </c>
      <c r="B54" s="74" t="s">
        <v>391</v>
      </c>
      <c r="C54" s="76">
        <v>3</v>
      </c>
      <c r="D54" s="74">
        <v>10</v>
      </c>
      <c r="E54" s="74">
        <v>244</v>
      </c>
      <c r="F54" s="71"/>
      <c r="G54" s="75">
        <f t="shared" si="3"/>
        <v>162230.3</v>
      </c>
    </row>
    <row r="55" spans="1:7" ht="33" customHeight="1">
      <c r="A55" s="77" t="s">
        <v>69</v>
      </c>
      <c r="B55" s="74" t="s">
        <v>391</v>
      </c>
      <c r="C55" s="76">
        <v>3</v>
      </c>
      <c r="D55" s="74">
        <v>10</v>
      </c>
      <c r="E55" s="74">
        <v>244</v>
      </c>
      <c r="F55" s="69">
        <v>13</v>
      </c>
      <c r="G55" s="78">
        <v>162230.3</v>
      </c>
    </row>
    <row r="56" spans="1:7" ht="89.25" customHeight="1">
      <c r="A56" s="43" t="s">
        <v>523</v>
      </c>
      <c r="B56" s="74" t="s">
        <v>393</v>
      </c>
      <c r="C56" s="76"/>
      <c r="D56" s="74"/>
      <c r="E56" s="74"/>
      <c r="F56" s="69"/>
      <c r="G56" s="75">
        <f aca="true" t="shared" si="4" ref="G56:G62">G57</f>
        <v>148484.85</v>
      </c>
    </row>
    <row r="57" spans="1:7" ht="93" customHeight="1">
      <c r="A57" s="43" t="s">
        <v>524</v>
      </c>
      <c r="B57" s="74" t="s">
        <v>395</v>
      </c>
      <c r="C57" s="76"/>
      <c r="D57" s="74"/>
      <c r="E57" s="74"/>
      <c r="F57" s="69"/>
      <c r="G57" s="75">
        <f t="shared" si="4"/>
        <v>148484.85</v>
      </c>
    </row>
    <row r="58" spans="1:7" ht="33" customHeight="1">
      <c r="A58" s="43" t="s">
        <v>385</v>
      </c>
      <c r="B58" s="74" t="s">
        <v>395</v>
      </c>
      <c r="C58" s="76">
        <v>3</v>
      </c>
      <c r="D58" s="74"/>
      <c r="E58" s="74"/>
      <c r="F58" s="69"/>
      <c r="G58" s="75">
        <f t="shared" si="4"/>
        <v>148484.85</v>
      </c>
    </row>
    <row r="59" spans="1:7" ht="47.25" customHeight="1">
      <c r="A59" s="43" t="s">
        <v>386</v>
      </c>
      <c r="B59" s="74" t="s">
        <v>395</v>
      </c>
      <c r="C59" s="76">
        <v>3</v>
      </c>
      <c r="D59" s="74">
        <v>10</v>
      </c>
      <c r="E59" s="74"/>
      <c r="F59" s="71"/>
      <c r="G59" s="75">
        <f t="shared" si="4"/>
        <v>148484.85</v>
      </c>
    </row>
    <row r="60" spans="1:7" ht="33" customHeight="1">
      <c r="A60" s="43" t="s">
        <v>340</v>
      </c>
      <c r="B60" s="74" t="s">
        <v>395</v>
      </c>
      <c r="C60" s="76">
        <v>3</v>
      </c>
      <c r="D60" s="74">
        <v>10</v>
      </c>
      <c r="E60" s="74">
        <v>200</v>
      </c>
      <c r="F60" s="71"/>
      <c r="G60" s="75">
        <f t="shared" si="4"/>
        <v>148484.85</v>
      </c>
    </row>
    <row r="61" spans="1:7" ht="47.25" customHeight="1">
      <c r="A61" s="43" t="s">
        <v>341</v>
      </c>
      <c r="B61" s="74" t="s">
        <v>395</v>
      </c>
      <c r="C61" s="76">
        <v>3</v>
      </c>
      <c r="D61" s="74">
        <v>10</v>
      </c>
      <c r="E61" s="74">
        <v>240</v>
      </c>
      <c r="F61" s="71"/>
      <c r="G61" s="75">
        <f t="shared" si="4"/>
        <v>148484.85</v>
      </c>
    </row>
    <row r="62" spans="1:7" ht="19.5" customHeight="1">
      <c r="A62" s="43" t="s">
        <v>343</v>
      </c>
      <c r="B62" s="74" t="s">
        <v>395</v>
      </c>
      <c r="C62" s="76">
        <v>3</v>
      </c>
      <c r="D62" s="74">
        <v>10</v>
      </c>
      <c r="E62" s="74">
        <v>244</v>
      </c>
      <c r="F62" s="71"/>
      <c r="G62" s="75">
        <f t="shared" si="4"/>
        <v>148484.85</v>
      </c>
    </row>
    <row r="63" spans="1:7" ht="47.25">
      <c r="A63" s="77" t="s">
        <v>69</v>
      </c>
      <c r="B63" s="74" t="s">
        <v>395</v>
      </c>
      <c r="C63" s="76">
        <v>3</v>
      </c>
      <c r="D63" s="74">
        <v>10</v>
      </c>
      <c r="E63" s="74">
        <v>244</v>
      </c>
      <c r="F63" s="69">
        <v>13</v>
      </c>
      <c r="G63" s="75">
        <f>G64+G65</f>
        <v>148484.85</v>
      </c>
    </row>
    <row r="64" spans="1:7" ht="47.25">
      <c r="A64" s="77" t="s">
        <v>525</v>
      </c>
      <c r="B64" s="74" t="s">
        <v>395</v>
      </c>
      <c r="C64" s="76">
        <v>3</v>
      </c>
      <c r="D64" s="74">
        <v>10</v>
      </c>
      <c r="E64" s="74">
        <v>244</v>
      </c>
      <c r="F64" s="69">
        <v>13</v>
      </c>
      <c r="G64" s="78">
        <v>147000</v>
      </c>
    </row>
    <row r="65" spans="1:7" ht="47.25">
      <c r="A65" s="77" t="s">
        <v>526</v>
      </c>
      <c r="B65" s="74" t="s">
        <v>395</v>
      </c>
      <c r="C65" s="76">
        <v>3</v>
      </c>
      <c r="D65" s="74">
        <v>10</v>
      </c>
      <c r="E65" s="74">
        <v>244</v>
      </c>
      <c r="F65" s="69">
        <v>13</v>
      </c>
      <c r="G65" s="78">
        <v>1484.85</v>
      </c>
    </row>
    <row r="66" spans="1:7" ht="89.25" customHeight="1">
      <c r="A66" s="43" t="s">
        <v>527</v>
      </c>
      <c r="B66" s="74" t="s">
        <v>399</v>
      </c>
      <c r="C66" s="76"/>
      <c r="D66" s="74"/>
      <c r="E66" s="74"/>
      <c r="F66" s="69"/>
      <c r="G66" s="75">
        <f aca="true" t="shared" si="5" ref="G66:G72">G67</f>
        <v>41414.14</v>
      </c>
    </row>
    <row r="67" spans="1:7" ht="89.25" customHeight="1">
      <c r="A67" s="43" t="s">
        <v>528</v>
      </c>
      <c r="B67" s="74" t="s">
        <v>401</v>
      </c>
      <c r="C67" s="76"/>
      <c r="D67" s="74"/>
      <c r="E67" s="74"/>
      <c r="F67" s="69"/>
      <c r="G67" s="75">
        <f t="shared" si="5"/>
        <v>41414.14</v>
      </c>
    </row>
    <row r="68" spans="1:7" ht="33" customHeight="1">
      <c r="A68" s="43" t="s">
        <v>385</v>
      </c>
      <c r="B68" s="74" t="s">
        <v>401</v>
      </c>
      <c r="C68" s="76">
        <v>3</v>
      </c>
      <c r="D68" s="74"/>
      <c r="E68" s="74"/>
      <c r="F68" s="69"/>
      <c r="G68" s="75">
        <f t="shared" si="5"/>
        <v>41414.14</v>
      </c>
    </row>
    <row r="69" spans="1:7" ht="47.25" customHeight="1">
      <c r="A69" s="43" t="s">
        <v>386</v>
      </c>
      <c r="B69" s="74" t="s">
        <v>401</v>
      </c>
      <c r="C69" s="76">
        <v>3</v>
      </c>
      <c r="D69" s="74">
        <v>10</v>
      </c>
      <c r="E69" s="74"/>
      <c r="F69" s="71"/>
      <c r="G69" s="75">
        <f t="shared" si="5"/>
        <v>41414.14</v>
      </c>
    </row>
    <row r="70" spans="1:7" ht="33" customHeight="1">
      <c r="A70" s="43" t="s">
        <v>340</v>
      </c>
      <c r="B70" s="74" t="s">
        <v>401</v>
      </c>
      <c r="C70" s="76">
        <v>3</v>
      </c>
      <c r="D70" s="74">
        <v>10</v>
      </c>
      <c r="E70" s="74">
        <v>200</v>
      </c>
      <c r="F70" s="71"/>
      <c r="G70" s="75">
        <f t="shared" si="5"/>
        <v>41414.14</v>
      </c>
    </row>
    <row r="71" spans="1:7" ht="47.25" customHeight="1">
      <c r="A71" s="43" t="s">
        <v>341</v>
      </c>
      <c r="B71" s="74" t="s">
        <v>401</v>
      </c>
      <c r="C71" s="76">
        <v>3</v>
      </c>
      <c r="D71" s="74">
        <v>10</v>
      </c>
      <c r="E71" s="74">
        <v>240</v>
      </c>
      <c r="F71" s="71"/>
      <c r="G71" s="75">
        <f t="shared" si="5"/>
        <v>41414.14</v>
      </c>
    </row>
    <row r="72" spans="1:7" ht="19.5" customHeight="1">
      <c r="A72" s="43" t="s">
        <v>343</v>
      </c>
      <c r="B72" s="74" t="s">
        <v>401</v>
      </c>
      <c r="C72" s="76">
        <v>3</v>
      </c>
      <c r="D72" s="74">
        <v>10</v>
      </c>
      <c r="E72" s="74">
        <v>244</v>
      </c>
      <c r="F72" s="71"/>
      <c r="G72" s="75">
        <f t="shared" si="5"/>
        <v>41414.14</v>
      </c>
    </row>
    <row r="73" spans="1:7" ht="33" customHeight="1">
      <c r="A73" s="77" t="s">
        <v>69</v>
      </c>
      <c r="B73" s="74" t="s">
        <v>401</v>
      </c>
      <c r="C73" s="76">
        <v>3</v>
      </c>
      <c r="D73" s="74">
        <v>10</v>
      </c>
      <c r="E73" s="74">
        <v>244</v>
      </c>
      <c r="F73" s="69">
        <v>13</v>
      </c>
      <c r="G73" s="75">
        <f>G74+G75</f>
        <v>41414.14</v>
      </c>
    </row>
    <row r="74" spans="1:7" ht="47.25" customHeight="1">
      <c r="A74" s="77" t="s">
        <v>525</v>
      </c>
      <c r="B74" s="74" t="s">
        <v>401</v>
      </c>
      <c r="C74" s="76">
        <v>3</v>
      </c>
      <c r="D74" s="74">
        <v>10</v>
      </c>
      <c r="E74" s="74">
        <v>244</v>
      </c>
      <c r="F74" s="69">
        <v>13</v>
      </c>
      <c r="G74" s="78">
        <v>41000</v>
      </c>
    </row>
    <row r="75" spans="1:7" ht="47.25" customHeight="1">
      <c r="A75" s="77" t="s">
        <v>526</v>
      </c>
      <c r="B75" s="74" t="s">
        <v>401</v>
      </c>
      <c r="C75" s="76">
        <v>3</v>
      </c>
      <c r="D75" s="74">
        <v>10</v>
      </c>
      <c r="E75" s="74">
        <v>244</v>
      </c>
      <c r="F75" s="69">
        <v>13</v>
      </c>
      <c r="G75" s="78">
        <v>414.14</v>
      </c>
    </row>
    <row r="76" spans="1:7" ht="47.25" customHeight="1">
      <c r="A76" s="77" t="s">
        <v>366</v>
      </c>
      <c r="B76" s="74" t="s">
        <v>529</v>
      </c>
      <c r="C76" s="76"/>
      <c r="D76" s="74"/>
      <c r="E76" s="74"/>
      <c r="F76" s="69"/>
      <c r="G76" s="75">
        <f aca="true" t="shared" si="6" ref="G76:G81">G77</f>
        <v>2000</v>
      </c>
    </row>
    <row r="77" spans="1:7" ht="19.5" customHeight="1">
      <c r="A77" s="43" t="s">
        <v>323</v>
      </c>
      <c r="B77" s="74" t="s">
        <v>529</v>
      </c>
      <c r="C77" s="76">
        <v>1</v>
      </c>
      <c r="D77" s="74"/>
      <c r="E77" s="74"/>
      <c r="F77" s="69"/>
      <c r="G77" s="75">
        <f t="shared" si="6"/>
        <v>2000</v>
      </c>
    </row>
    <row r="78" spans="1:7" ht="19.5" customHeight="1">
      <c r="A78" s="43" t="s">
        <v>363</v>
      </c>
      <c r="B78" s="74" t="s">
        <v>529</v>
      </c>
      <c r="C78" s="76">
        <v>1</v>
      </c>
      <c r="D78" s="74">
        <v>13</v>
      </c>
      <c r="E78" s="74"/>
      <c r="F78" s="69"/>
      <c r="G78" s="75">
        <f t="shared" si="6"/>
        <v>2000</v>
      </c>
    </row>
    <row r="79" spans="1:7" ht="33" customHeight="1">
      <c r="A79" s="43" t="s">
        <v>340</v>
      </c>
      <c r="B79" s="74" t="s">
        <v>529</v>
      </c>
      <c r="C79" s="76">
        <v>1</v>
      </c>
      <c r="D79" s="74">
        <v>13</v>
      </c>
      <c r="E79" s="74">
        <v>200</v>
      </c>
      <c r="F79" s="71"/>
      <c r="G79" s="75">
        <f t="shared" si="6"/>
        <v>2000</v>
      </c>
    </row>
    <row r="80" spans="1:7" ht="47.25" customHeight="1">
      <c r="A80" s="43" t="s">
        <v>341</v>
      </c>
      <c r="B80" s="74" t="s">
        <v>529</v>
      </c>
      <c r="C80" s="76">
        <v>1</v>
      </c>
      <c r="D80" s="74">
        <v>13</v>
      </c>
      <c r="E80" s="74">
        <v>240</v>
      </c>
      <c r="F80" s="71"/>
      <c r="G80" s="75">
        <f t="shared" si="6"/>
        <v>2000</v>
      </c>
    </row>
    <row r="81" spans="1:7" ht="19.5" customHeight="1">
      <c r="A81" s="43" t="s">
        <v>343</v>
      </c>
      <c r="B81" s="74" t="s">
        <v>529</v>
      </c>
      <c r="C81" s="76">
        <v>1</v>
      </c>
      <c r="D81" s="74">
        <v>13</v>
      </c>
      <c r="E81" s="74">
        <v>244</v>
      </c>
      <c r="F81" s="71"/>
      <c r="G81" s="75">
        <f t="shared" si="6"/>
        <v>2000</v>
      </c>
    </row>
    <row r="82" spans="1:7" ht="33" customHeight="1">
      <c r="A82" s="77" t="s">
        <v>69</v>
      </c>
      <c r="B82" s="74" t="s">
        <v>529</v>
      </c>
      <c r="C82" s="76">
        <v>1</v>
      </c>
      <c r="D82" s="74">
        <v>13</v>
      </c>
      <c r="E82" s="74">
        <v>244</v>
      </c>
      <c r="F82" s="69">
        <v>13</v>
      </c>
      <c r="G82" s="78">
        <v>2000</v>
      </c>
    </row>
    <row r="83" spans="1:7" ht="75" customHeight="1">
      <c r="A83" s="77" t="s">
        <v>368</v>
      </c>
      <c r="B83" s="74" t="s">
        <v>369</v>
      </c>
      <c r="C83" s="76"/>
      <c r="D83" s="74"/>
      <c r="E83" s="74"/>
      <c r="F83" s="69"/>
      <c r="G83" s="75">
        <f aca="true" t="shared" si="7" ref="G83:G88">G84</f>
        <v>1000</v>
      </c>
    </row>
    <row r="84" spans="1:7" ht="19.5" customHeight="1">
      <c r="A84" s="43" t="s">
        <v>323</v>
      </c>
      <c r="B84" s="74" t="s">
        <v>369</v>
      </c>
      <c r="C84" s="76">
        <v>1</v>
      </c>
      <c r="D84" s="74"/>
      <c r="E84" s="74"/>
      <c r="F84" s="69"/>
      <c r="G84" s="75">
        <f t="shared" si="7"/>
        <v>1000</v>
      </c>
    </row>
    <row r="85" spans="1:7" ht="19.5" customHeight="1">
      <c r="A85" s="43" t="s">
        <v>363</v>
      </c>
      <c r="B85" s="74" t="s">
        <v>369</v>
      </c>
      <c r="C85" s="76">
        <v>1</v>
      </c>
      <c r="D85" s="74">
        <v>13</v>
      </c>
      <c r="E85" s="74"/>
      <c r="F85" s="69"/>
      <c r="G85" s="75">
        <f t="shared" si="7"/>
        <v>1000</v>
      </c>
    </row>
    <row r="86" spans="1:7" ht="33" customHeight="1">
      <c r="A86" s="43" t="s">
        <v>340</v>
      </c>
      <c r="B86" s="74" t="s">
        <v>369</v>
      </c>
      <c r="C86" s="76">
        <v>1</v>
      </c>
      <c r="D86" s="74">
        <v>13</v>
      </c>
      <c r="E86" s="74">
        <v>200</v>
      </c>
      <c r="F86" s="71"/>
      <c r="G86" s="75">
        <f t="shared" si="7"/>
        <v>1000</v>
      </c>
    </row>
    <row r="87" spans="1:7" ht="47.25" customHeight="1">
      <c r="A87" s="43" t="s">
        <v>341</v>
      </c>
      <c r="B87" s="74" t="s">
        <v>369</v>
      </c>
      <c r="C87" s="76">
        <v>1</v>
      </c>
      <c r="D87" s="74">
        <v>13</v>
      </c>
      <c r="E87" s="74">
        <v>240</v>
      </c>
      <c r="F87" s="71"/>
      <c r="G87" s="75">
        <f t="shared" si="7"/>
        <v>1000</v>
      </c>
    </row>
    <row r="88" spans="1:7" ht="19.5" customHeight="1">
      <c r="A88" s="43" t="s">
        <v>343</v>
      </c>
      <c r="B88" s="74" t="s">
        <v>369</v>
      </c>
      <c r="C88" s="76">
        <v>1</v>
      </c>
      <c r="D88" s="74">
        <v>13</v>
      </c>
      <c r="E88" s="74">
        <v>244</v>
      </c>
      <c r="F88" s="71"/>
      <c r="G88" s="75">
        <f t="shared" si="7"/>
        <v>1000</v>
      </c>
    </row>
    <row r="89" spans="1:7" ht="33" customHeight="1">
      <c r="A89" s="77" t="s">
        <v>69</v>
      </c>
      <c r="B89" s="74" t="s">
        <v>369</v>
      </c>
      <c r="C89" s="76">
        <v>1</v>
      </c>
      <c r="D89" s="74">
        <v>13</v>
      </c>
      <c r="E89" s="74">
        <v>244</v>
      </c>
      <c r="F89" s="69">
        <v>13</v>
      </c>
      <c r="G89" s="78">
        <v>1000</v>
      </c>
    </row>
    <row r="90" spans="1:7" ht="47.25">
      <c r="A90" s="77" t="s">
        <v>370</v>
      </c>
      <c r="B90" s="74" t="s">
        <v>371</v>
      </c>
      <c r="C90" s="76"/>
      <c r="D90" s="74"/>
      <c r="E90" s="74"/>
      <c r="F90" s="69"/>
      <c r="G90" s="75">
        <f aca="true" t="shared" si="8" ref="G90:G95">G91</f>
        <v>1000</v>
      </c>
    </row>
    <row r="91" spans="1:7" ht="19.5" customHeight="1">
      <c r="A91" s="43" t="s">
        <v>323</v>
      </c>
      <c r="B91" s="74" t="s">
        <v>371</v>
      </c>
      <c r="C91" s="76">
        <v>1</v>
      </c>
      <c r="D91" s="74"/>
      <c r="E91" s="74"/>
      <c r="F91" s="69"/>
      <c r="G91" s="75">
        <f t="shared" si="8"/>
        <v>1000</v>
      </c>
    </row>
    <row r="92" spans="1:7" ht="19.5" customHeight="1">
      <c r="A92" s="43" t="s">
        <v>363</v>
      </c>
      <c r="B92" s="74" t="s">
        <v>371</v>
      </c>
      <c r="C92" s="76">
        <v>1</v>
      </c>
      <c r="D92" s="74">
        <v>13</v>
      </c>
      <c r="E92" s="74"/>
      <c r="F92" s="69"/>
      <c r="G92" s="75">
        <f t="shared" si="8"/>
        <v>1000</v>
      </c>
    </row>
    <row r="93" spans="1:7" ht="33" customHeight="1">
      <c r="A93" s="43" t="s">
        <v>340</v>
      </c>
      <c r="B93" s="74" t="s">
        <v>371</v>
      </c>
      <c r="C93" s="76">
        <v>1</v>
      </c>
      <c r="D93" s="74">
        <v>13</v>
      </c>
      <c r="E93" s="74">
        <v>200</v>
      </c>
      <c r="F93" s="71"/>
      <c r="G93" s="75">
        <f t="shared" si="8"/>
        <v>1000</v>
      </c>
    </row>
    <row r="94" spans="1:7" ht="47.25" customHeight="1">
      <c r="A94" s="43" t="s">
        <v>341</v>
      </c>
      <c r="B94" s="74" t="s">
        <v>371</v>
      </c>
      <c r="C94" s="76">
        <v>1</v>
      </c>
      <c r="D94" s="74">
        <v>13</v>
      </c>
      <c r="E94" s="74">
        <v>240</v>
      </c>
      <c r="F94" s="71"/>
      <c r="G94" s="75">
        <f t="shared" si="8"/>
        <v>1000</v>
      </c>
    </row>
    <row r="95" spans="1:7" ht="19.5" customHeight="1">
      <c r="A95" s="43" t="s">
        <v>343</v>
      </c>
      <c r="B95" s="74" t="s">
        <v>371</v>
      </c>
      <c r="C95" s="76">
        <v>1</v>
      </c>
      <c r="D95" s="74">
        <v>13</v>
      </c>
      <c r="E95" s="74">
        <v>244</v>
      </c>
      <c r="F95" s="71"/>
      <c r="G95" s="75">
        <f t="shared" si="8"/>
        <v>1000</v>
      </c>
    </row>
    <row r="96" spans="1:7" ht="33" customHeight="1">
      <c r="A96" s="77" t="s">
        <v>69</v>
      </c>
      <c r="B96" s="74" t="s">
        <v>371</v>
      </c>
      <c r="C96" s="76">
        <v>1</v>
      </c>
      <c r="D96" s="74">
        <v>13</v>
      </c>
      <c r="E96" s="74">
        <v>244</v>
      </c>
      <c r="F96" s="69">
        <v>13</v>
      </c>
      <c r="G96" s="78">
        <v>1000</v>
      </c>
    </row>
    <row r="97" spans="1:7" ht="75" customHeight="1">
      <c r="A97" s="77" t="s">
        <v>372</v>
      </c>
      <c r="B97" s="74" t="s">
        <v>373</v>
      </c>
      <c r="C97" s="76"/>
      <c r="D97" s="74"/>
      <c r="E97" s="74"/>
      <c r="F97" s="69"/>
      <c r="G97" s="75">
        <f aca="true" t="shared" si="9" ref="G97:G102">G98</f>
        <v>1000</v>
      </c>
    </row>
    <row r="98" spans="1:7" ht="19.5" customHeight="1">
      <c r="A98" s="43" t="s">
        <v>323</v>
      </c>
      <c r="B98" s="74" t="s">
        <v>373</v>
      </c>
      <c r="C98" s="76">
        <v>1</v>
      </c>
      <c r="D98" s="74"/>
      <c r="E98" s="74"/>
      <c r="F98" s="69"/>
      <c r="G98" s="75">
        <f t="shared" si="9"/>
        <v>1000</v>
      </c>
    </row>
    <row r="99" spans="1:7" ht="19.5" customHeight="1">
      <c r="A99" s="43" t="s">
        <v>363</v>
      </c>
      <c r="B99" s="74" t="s">
        <v>373</v>
      </c>
      <c r="C99" s="76">
        <v>1</v>
      </c>
      <c r="D99" s="74">
        <v>13</v>
      </c>
      <c r="E99" s="74"/>
      <c r="F99" s="69"/>
      <c r="G99" s="75">
        <f t="shared" si="9"/>
        <v>1000</v>
      </c>
    </row>
    <row r="100" spans="1:7" ht="33" customHeight="1">
      <c r="A100" s="43" t="s">
        <v>340</v>
      </c>
      <c r="B100" s="74" t="s">
        <v>373</v>
      </c>
      <c r="C100" s="76">
        <v>1</v>
      </c>
      <c r="D100" s="74">
        <v>13</v>
      </c>
      <c r="E100" s="74">
        <v>200</v>
      </c>
      <c r="F100" s="71"/>
      <c r="G100" s="75">
        <f t="shared" si="9"/>
        <v>1000</v>
      </c>
    </row>
    <row r="101" spans="1:7" ht="47.25" customHeight="1">
      <c r="A101" s="43" t="s">
        <v>341</v>
      </c>
      <c r="B101" s="74" t="s">
        <v>373</v>
      </c>
      <c r="C101" s="76">
        <v>1</v>
      </c>
      <c r="D101" s="74">
        <v>13</v>
      </c>
      <c r="E101" s="74">
        <v>240</v>
      </c>
      <c r="F101" s="71"/>
      <c r="G101" s="75">
        <f t="shared" si="9"/>
        <v>1000</v>
      </c>
    </row>
    <row r="102" spans="1:7" ht="19.5" customHeight="1">
      <c r="A102" s="43" t="s">
        <v>343</v>
      </c>
      <c r="B102" s="74" t="s">
        <v>373</v>
      </c>
      <c r="C102" s="76">
        <v>1</v>
      </c>
      <c r="D102" s="74">
        <v>13</v>
      </c>
      <c r="E102" s="74">
        <v>244</v>
      </c>
      <c r="F102" s="71"/>
      <c r="G102" s="75">
        <f t="shared" si="9"/>
        <v>1000</v>
      </c>
    </row>
    <row r="103" spans="1:7" ht="33" customHeight="1">
      <c r="A103" s="77" t="s">
        <v>69</v>
      </c>
      <c r="B103" s="74" t="s">
        <v>373</v>
      </c>
      <c r="C103" s="76">
        <v>1</v>
      </c>
      <c r="D103" s="74">
        <v>13</v>
      </c>
      <c r="E103" s="74">
        <v>244</v>
      </c>
      <c r="F103" s="69">
        <v>13</v>
      </c>
      <c r="G103" s="78">
        <v>1000</v>
      </c>
    </row>
    <row r="104" spans="1:7" ht="47.25" customHeight="1">
      <c r="A104" s="77" t="s">
        <v>438</v>
      </c>
      <c r="B104" s="45" t="s">
        <v>441</v>
      </c>
      <c r="C104" s="44"/>
      <c r="D104" s="44"/>
      <c r="E104" s="45"/>
      <c r="F104" s="69"/>
      <c r="G104" s="46">
        <f>G105</f>
        <v>2000</v>
      </c>
    </row>
    <row r="105" spans="1:7" ht="19.5" customHeight="1">
      <c r="A105" s="77" t="s">
        <v>530</v>
      </c>
      <c r="B105" s="45" t="s">
        <v>441</v>
      </c>
      <c r="C105" s="44">
        <v>8</v>
      </c>
      <c r="D105" s="44"/>
      <c r="E105" s="45"/>
      <c r="F105" s="69"/>
      <c r="G105" s="46">
        <f>G106</f>
        <v>2000</v>
      </c>
    </row>
    <row r="106" spans="1:7" ht="19.5" customHeight="1">
      <c r="A106" s="77" t="s">
        <v>531</v>
      </c>
      <c r="B106" s="45" t="s">
        <v>441</v>
      </c>
      <c r="C106" s="44">
        <v>8</v>
      </c>
      <c r="D106" s="44">
        <v>1</v>
      </c>
      <c r="E106" s="45"/>
      <c r="F106" s="69"/>
      <c r="G106" s="46">
        <f>G107</f>
        <v>2000</v>
      </c>
    </row>
    <row r="107" spans="1:7" ht="47.25" customHeight="1">
      <c r="A107" s="43" t="s">
        <v>341</v>
      </c>
      <c r="B107" s="45" t="s">
        <v>441</v>
      </c>
      <c r="C107" s="44">
        <v>8</v>
      </c>
      <c r="D107" s="44">
        <v>1</v>
      </c>
      <c r="E107" s="45">
        <v>240</v>
      </c>
      <c r="F107" s="66"/>
      <c r="G107" s="46">
        <f>G108</f>
        <v>2000</v>
      </c>
    </row>
    <row r="108" spans="1:7" ht="19.5" customHeight="1">
      <c r="A108" s="43" t="s">
        <v>343</v>
      </c>
      <c r="B108" s="45" t="s">
        <v>441</v>
      </c>
      <c r="C108" s="44">
        <v>8</v>
      </c>
      <c r="D108" s="44">
        <v>1</v>
      </c>
      <c r="E108" s="45">
        <v>244</v>
      </c>
      <c r="F108" s="66"/>
      <c r="G108" s="46">
        <f>G109</f>
        <v>2000</v>
      </c>
    </row>
    <row r="109" spans="1:7" ht="33" customHeight="1">
      <c r="A109" s="43" t="s">
        <v>69</v>
      </c>
      <c r="B109" s="45" t="s">
        <v>441</v>
      </c>
      <c r="C109" s="44">
        <v>8</v>
      </c>
      <c r="D109" s="44">
        <v>1</v>
      </c>
      <c r="E109" s="45">
        <v>244</v>
      </c>
      <c r="F109" s="66">
        <v>13</v>
      </c>
      <c r="G109" s="47">
        <v>2000</v>
      </c>
    </row>
    <row r="110" spans="1:7" s="31" customFormat="1" ht="60.75" customHeight="1">
      <c r="A110" s="43" t="s">
        <v>419</v>
      </c>
      <c r="B110" s="45" t="s">
        <v>420</v>
      </c>
      <c r="C110" s="44"/>
      <c r="D110" s="44"/>
      <c r="E110" s="45"/>
      <c r="F110" s="79"/>
      <c r="G110" s="46">
        <f>G111+G118+G125</f>
        <v>264646.46</v>
      </c>
    </row>
    <row r="111" spans="1:7" s="31" customFormat="1" ht="47.25" customHeight="1" hidden="1">
      <c r="A111" s="43" t="s">
        <v>421</v>
      </c>
      <c r="B111" s="45" t="s">
        <v>422</v>
      </c>
      <c r="C111" s="44"/>
      <c r="D111" s="44"/>
      <c r="E111" s="45"/>
      <c r="F111" s="79"/>
      <c r="G111" s="46">
        <f aca="true" t="shared" si="10" ref="G111:G116">G112</f>
        <v>0</v>
      </c>
    </row>
    <row r="112" spans="1:7" s="31" customFormat="1" ht="19.5" customHeight="1" hidden="1">
      <c r="A112" s="43" t="s">
        <v>413</v>
      </c>
      <c r="B112" s="45" t="s">
        <v>422</v>
      </c>
      <c r="C112" s="44">
        <v>5</v>
      </c>
      <c r="D112" s="44"/>
      <c r="E112" s="45"/>
      <c r="F112" s="79"/>
      <c r="G112" s="46">
        <f t="shared" si="10"/>
        <v>0</v>
      </c>
    </row>
    <row r="113" spans="1:7" s="31" customFormat="1" ht="19.5" customHeight="1" hidden="1">
      <c r="A113" s="43" t="s">
        <v>414</v>
      </c>
      <c r="B113" s="45" t="s">
        <v>422</v>
      </c>
      <c r="C113" s="44">
        <v>5</v>
      </c>
      <c r="D113" s="44">
        <v>3</v>
      </c>
      <c r="E113" s="45"/>
      <c r="F113" s="79"/>
      <c r="G113" s="46">
        <f t="shared" si="10"/>
        <v>0</v>
      </c>
    </row>
    <row r="114" spans="1:7" s="31" customFormat="1" ht="33" customHeight="1" hidden="1">
      <c r="A114" s="43" t="s">
        <v>340</v>
      </c>
      <c r="B114" s="45" t="s">
        <v>422</v>
      </c>
      <c r="C114" s="44">
        <v>5</v>
      </c>
      <c r="D114" s="44">
        <v>3</v>
      </c>
      <c r="E114" s="45">
        <v>200</v>
      </c>
      <c r="F114" s="79"/>
      <c r="G114" s="46">
        <f t="shared" si="10"/>
        <v>0</v>
      </c>
    </row>
    <row r="115" spans="1:7" s="31" customFormat="1" ht="47.25" customHeight="1" hidden="1">
      <c r="A115" s="43" t="s">
        <v>341</v>
      </c>
      <c r="B115" s="45" t="s">
        <v>422</v>
      </c>
      <c r="C115" s="44">
        <v>5</v>
      </c>
      <c r="D115" s="44">
        <v>3</v>
      </c>
      <c r="E115" s="45">
        <v>240</v>
      </c>
      <c r="F115" s="79"/>
      <c r="G115" s="46">
        <f t="shared" si="10"/>
        <v>0</v>
      </c>
    </row>
    <row r="116" spans="1:7" s="31" customFormat="1" ht="19.5" customHeight="1" hidden="1">
      <c r="A116" s="43" t="s">
        <v>343</v>
      </c>
      <c r="B116" s="45" t="s">
        <v>422</v>
      </c>
      <c r="C116" s="44">
        <v>5</v>
      </c>
      <c r="D116" s="44">
        <v>3</v>
      </c>
      <c r="E116" s="45">
        <v>244</v>
      </c>
      <c r="F116" s="79"/>
      <c r="G116" s="46">
        <f t="shared" si="10"/>
        <v>0</v>
      </c>
    </row>
    <row r="117" spans="1:7" ht="33" customHeight="1" hidden="1">
      <c r="A117" s="43" t="s">
        <v>69</v>
      </c>
      <c r="B117" s="45" t="s">
        <v>441</v>
      </c>
      <c r="C117" s="44">
        <v>5</v>
      </c>
      <c r="D117" s="44">
        <v>3</v>
      </c>
      <c r="E117" s="45">
        <v>244</v>
      </c>
      <c r="F117" s="66">
        <v>13</v>
      </c>
      <c r="G117" s="47">
        <v>0</v>
      </c>
    </row>
    <row r="118" spans="1:7" s="31" customFormat="1" ht="33" customHeight="1" hidden="1">
      <c r="A118" s="43" t="s">
        <v>532</v>
      </c>
      <c r="B118" s="45" t="s">
        <v>424</v>
      </c>
      <c r="C118" s="44"/>
      <c r="D118" s="44"/>
      <c r="E118" s="45"/>
      <c r="F118" s="79"/>
      <c r="G118" s="46">
        <f aca="true" t="shared" si="11" ref="G118:G123">G119</f>
        <v>0</v>
      </c>
    </row>
    <row r="119" spans="1:7" s="31" customFormat="1" ht="19.5" customHeight="1" hidden="1">
      <c r="A119" s="43" t="s">
        <v>413</v>
      </c>
      <c r="B119" s="45" t="s">
        <v>424</v>
      </c>
      <c r="C119" s="44">
        <v>5</v>
      </c>
      <c r="D119" s="44"/>
      <c r="E119" s="45"/>
      <c r="F119" s="79"/>
      <c r="G119" s="46">
        <f t="shared" si="11"/>
        <v>0</v>
      </c>
    </row>
    <row r="120" spans="1:7" s="31" customFormat="1" ht="19.5" customHeight="1" hidden="1">
      <c r="A120" s="43" t="s">
        <v>414</v>
      </c>
      <c r="B120" s="45" t="s">
        <v>424</v>
      </c>
      <c r="C120" s="44">
        <v>5</v>
      </c>
      <c r="D120" s="44">
        <v>3</v>
      </c>
      <c r="E120" s="45"/>
      <c r="F120" s="79"/>
      <c r="G120" s="46">
        <f t="shared" si="11"/>
        <v>0</v>
      </c>
    </row>
    <row r="121" spans="1:7" s="31" customFormat="1" ht="33" customHeight="1" hidden="1">
      <c r="A121" s="43" t="s">
        <v>340</v>
      </c>
      <c r="B121" s="45" t="s">
        <v>424</v>
      </c>
      <c r="C121" s="44">
        <v>5</v>
      </c>
      <c r="D121" s="44">
        <v>3</v>
      </c>
      <c r="E121" s="45">
        <v>200</v>
      </c>
      <c r="F121" s="79"/>
      <c r="G121" s="46">
        <f t="shared" si="11"/>
        <v>0</v>
      </c>
    </row>
    <row r="122" spans="1:7" s="31" customFormat="1" ht="47.25" customHeight="1" hidden="1">
      <c r="A122" s="43" t="s">
        <v>341</v>
      </c>
      <c r="B122" s="45" t="s">
        <v>424</v>
      </c>
      <c r="C122" s="44">
        <v>5</v>
      </c>
      <c r="D122" s="44">
        <v>3</v>
      </c>
      <c r="E122" s="45">
        <v>240</v>
      </c>
      <c r="F122" s="79"/>
      <c r="G122" s="46">
        <f t="shared" si="11"/>
        <v>0</v>
      </c>
    </row>
    <row r="123" spans="1:7" s="31" customFormat="1" ht="19.5" customHeight="1" hidden="1">
      <c r="A123" s="43" t="s">
        <v>343</v>
      </c>
      <c r="B123" s="45" t="s">
        <v>424</v>
      </c>
      <c r="C123" s="44">
        <v>5</v>
      </c>
      <c r="D123" s="44">
        <v>3</v>
      </c>
      <c r="E123" s="45">
        <v>244</v>
      </c>
      <c r="F123" s="79"/>
      <c r="G123" s="46">
        <f t="shared" si="11"/>
        <v>0</v>
      </c>
    </row>
    <row r="124" spans="1:7" ht="33" customHeight="1" hidden="1">
      <c r="A124" s="43" t="s">
        <v>69</v>
      </c>
      <c r="B124" s="45" t="s">
        <v>424</v>
      </c>
      <c r="C124" s="44">
        <v>5</v>
      </c>
      <c r="D124" s="44">
        <v>3</v>
      </c>
      <c r="E124" s="45">
        <v>244</v>
      </c>
      <c r="F124" s="66">
        <v>13</v>
      </c>
      <c r="G124" s="47">
        <v>0</v>
      </c>
    </row>
    <row r="125" spans="1:7" s="31" customFormat="1" ht="75" customHeight="1">
      <c r="A125" s="43" t="s">
        <v>425</v>
      </c>
      <c r="B125" s="45" t="s">
        <v>426</v>
      </c>
      <c r="C125" s="44"/>
      <c r="D125" s="44"/>
      <c r="E125" s="45"/>
      <c r="F125" s="79"/>
      <c r="G125" s="46">
        <f aca="true" t="shared" si="12" ref="G125:G130">G126</f>
        <v>264646.46</v>
      </c>
    </row>
    <row r="126" spans="1:7" s="31" customFormat="1" ht="19.5" customHeight="1">
      <c r="A126" s="43" t="s">
        <v>413</v>
      </c>
      <c r="B126" s="45" t="s">
        <v>426</v>
      </c>
      <c r="C126" s="44">
        <v>5</v>
      </c>
      <c r="D126" s="44"/>
      <c r="E126" s="45"/>
      <c r="F126" s="79"/>
      <c r="G126" s="46">
        <f t="shared" si="12"/>
        <v>264646.46</v>
      </c>
    </row>
    <row r="127" spans="1:7" s="31" customFormat="1" ht="19.5" customHeight="1">
      <c r="A127" s="43" t="s">
        <v>414</v>
      </c>
      <c r="B127" s="45" t="s">
        <v>426</v>
      </c>
      <c r="C127" s="44">
        <v>5</v>
      </c>
      <c r="D127" s="44">
        <v>3</v>
      </c>
      <c r="E127" s="45"/>
      <c r="F127" s="79"/>
      <c r="G127" s="46">
        <f t="shared" si="12"/>
        <v>264646.46</v>
      </c>
    </row>
    <row r="128" spans="1:7" s="31" customFormat="1" ht="33" customHeight="1">
      <c r="A128" s="43" t="s">
        <v>340</v>
      </c>
      <c r="B128" s="45" t="s">
        <v>426</v>
      </c>
      <c r="C128" s="44">
        <v>5</v>
      </c>
      <c r="D128" s="44">
        <v>3</v>
      </c>
      <c r="E128" s="45">
        <v>200</v>
      </c>
      <c r="F128" s="79"/>
      <c r="G128" s="46">
        <f t="shared" si="12"/>
        <v>264646.46</v>
      </c>
    </row>
    <row r="129" spans="1:7" s="31" customFormat="1" ht="47.25" customHeight="1">
      <c r="A129" s="43" t="s">
        <v>341</v>
      </c>
      <c r="B129" s="45" t="s">
        <v>426</v>
      </c>
      <c r="C129" s="44">
        <v>5</v>
      </c>
      <c r="D129" s="44">
        <v>3</v>
      </c>
      <c r="E129" s="45">
        <v>240</v>
      </c>
      <c r="F129" s="79"/>
      <c r="G129" s="46">
        <f t="shared" si="12"/>
        <v>264646.46</v>
      </c>
    </row>
    <row r="130" spans="1:7" s="31" customFormat="1" ht="19.5" customHeight="1">
      <c r="A130" s="43" t="s">
        <v>343</v>
      </c>
      <c r="B130" s="45" t="s">
        <v>426</v>
      </c>
      <c r="C130" s="44">
        <v>5</v>
      </c>
      <c r="D130" s="44">
        <v>3</v>
      </c>
      <c r="E130" s="45">
        <v>244</v>
      </c>
      <c r="F130" s="79"/>
      <c r="G130" s="46">
        <f t="shared" si="12"/>
        <v>264646.46</v>
      </c>
    </row>
    <row r="131" spans="1:7" ht="33" customHeight="1">
      <c r="A131" s="43" t="s">
        <v>69</v>
      </c>
      <c r="B131" s="45" t="s">
        <v>426</v>
      </c>
      <c r="C131" s="44">
        <v>5</v>
      </c>
      <c r="D131" s="44">
        <v>3</v>
      </c>
      <c r="E131" s="45">
        <v>244</v>
      </c>
      <c r="F131" s="66">
        <v>13</v>
      </c>
      <c r="G131" s="46">
        <f>G132+G133+G134</f>
        <v>264646.46</v>
      </c>
    </row>
    <row r="132" spans="1:7" ht="47.25" customHeight="1">
      <c r="A132" s="77" t="s">
        <v>533</v>
      </c>
      <c r="B132" s="45" t="s">
        <v>426</v>
      </c>
      <c r="C132" s="44">
        <v>5</v>
      </c>
      <c r="D132" s="44">
        <v>3</v>
      </c>
      <c r="E132" s="45">
        <v>244</v>
      </c>
      <c r="F132" s="66">
        <v>13</v>
      </c>
      <c r="G132" s="47">
        <v>235800</v>
      </c>
    </row>
    <row r="133" spans="1:7" ht="47.25" customHeight="1">
      <c r="A133" s="77" t="s">
        <v>525</v>
      </c>
      <c r="B133" s="45" t="s">
        <v>426</v>
      </c>
      <c r="C133" s="44">
        <v>5</v>
      </c>
      <c r="D133" s="44">
        <v>3</v>
      </c>
      <c r="E133" s="45">
        <v>244</v>
      </c>
      <c r="F133" s="66">
        <v>13</v>
      </c>
      <c r="G133" s="47">
        <v>26200</v>
      </c>
    </row>
    <row r="134" spans="1:7" ht="47.25" customHeight="1">
      <c r="A134" s="77" t="s">
        <v>525</v>
      </c>
      <c r="B134" s="45" t="s">
        <v>426</v>
      </c>
      <c r="C134" s="44">
        <v>5</v>
      </c>
      <c r="D134" s="44">
        <v>3</v>
      </c>
      <c r="E134" s="45">
        <v>244</v>
      </c>
      <c r="F134" s="66">
        <v>13</v>
      </c>
      <c r="G134" s="47">
        <v>2646.46</v>
      </c>
    </row>
    <row r="135" spans="1:7" ht="75" customHeight="1">
      <c r="A135" s="43" t="s">
        <v>484</v>
      </c>
      <c r="B135" s="45" t="s">
        <v>485</v>
      </c>
      <c r="C135" s="44"/>
      <c r="D135" s="44"/>
      <c r="E135" s="45"/>
      <c r="F135" s="79"/>
      <c r="G135" s="46">
        <f aca="true" t="shared" si="13" ref="G135:G142">G136</f>
        <v>1000</v>
      </c>
    </row>
    <row r="136" spans="1:7" ht="19.5" customHeight="1">
      <c r="A136" s="43" t="s">
        <v>486</v>
      </c>
      <c r="B136" s="45" t="s">
        <v>487</v>
      </c>
      <c r="C136" s="44"/>
      <c r="D136" s="44"/>
      <c r="E136" s="45"/>
      <c r="F136" s="79"/>
      <c r="G136" s="46">
        <f t="shared" si="13"/>
        <v>1000</v>
      </c>
    </row>
    <row r="137" spans="1:7" ht="33" customHeight="1">
      <c r="A137" s="43" t="s">
        <v>488</v>
      </c>
      <c r="B137" s="45" t="s">
        <v>489</v>
      </c>
      <c r="C137" s="44"/>
      <c r="D137" s="44"/>
      <c r="E137" s="45"/>
      <c r="F137" s="79"/>
      <c r="G137" s="46">
        <f t="shared" si="13"/>
        <v>1000</v>
      </c>
    </row>
    <row r="138" spans="1:7" ht="19.5" customHeight="1">
      <c r="A138" s="43" t="s">
        <v>482</v>
      </c>
      <c r="B138" s="45" t="s">
        <v>489</v>
      </c>
      <c r="C138" s="44">
        <v>11</v>
      </c>
      <c r="D138" s="44"/>
      <c r="E138" s="45"/>
      <c r="F138" s="79"/>
      <c r="G138" s="46">
        <f t="shared" si="13"/>
        <v>1000</v>
      </c>
    </row>
    <row r="139" spans="1:7" ht="19.5" customHeight="1">
      <c r="A139" s="43" t="s">
        <v>483</v>
      </c>
      <c r="B139" s="45" t="s">
        <v>489</v>
      </c>
      <c r="C139" s="44">
        <v>11</v>
      </c>
      <c r="D139" s="44">
        <v>1</v>
      </c>
      <c r="E139" s="45"/>
      <c r="F139" s="79"/>
      <c r="G139" s="46">
        <f t="shared" si="13"/>
        <v>1000</v>
      </c>
    </row>
    <row r="140" spans="1:7" ht="33" customHeight="1">
      <c r="A140" s="43" t="s">
        <v>340</v>
      </c>
      <c r="B140" s="45" t="s">
        <v>489</v>
      </c>
      <c r="C140" s="44">
        <v>11</v>
      </c>
      <c r="D140" s="44">
        <v>1</v>
      </c>
      <c r="E140" s="45">
        <v>200</v>
      </c>
      <c r="F140" s="79"/>
      <c r="G140" s="46">
        <f t="shared" si="13"/>
        <v>1000</v>
      </c>
    </row>
    <row r="141" spans="1:7" ht="47.25" customHeight="1">
      <c r="A141" s="43" t="s">
        <v>341</v>
      </c>
      <c r="B141" s="45" t="s">
        <v>489</v>
      </c>
      <c r="C141" s="44">
        <v>11</v>
      </c>
      <c r="D141" s="44">
        <v>1</v>
      </c>
      <c r="E141" s="45">
        <v>240</v>
      </c>
      <c r="F141" s="79"/>
      <c r="G141" s="46">
        <f t="shared" si="13"/>
        <v>1000</v>
      </c>
    </row>
    <row r="142" spans="1:7" ht="19.5" customHeight="1">
      <c r="A142" s="43" t="s">
        <v>343</v>
      </c>
      <c r="B142" s="45" t="s">
        <v>489</v>
      </c>
      <c r="C142" s="44">
        <v>11</v>
      </c>
      <c r="D142" s="44">
        <v>1</v>
      </c>
      <c r="E142" s="45">
        <v>244</v>
      </c>
      <c r="F142" s="79"/>
      <c r="G142" s="46">
        <f t="shared" si="13"/>
        <v>1000</v>
      </c>
    </row>
    <row r="143" spans="1:7" ht="33" customHeight="1">
      <c r="A143" s="43" t="s">
        <v>69</v>
      </c>
      <c r="B143" s="45" t="s">
        <v>489</v>
      </c>
      <c r="C143" s="44">
        <v>11</v>
      </c>
      <c r="D143" s="44">
        <v>1</v>
      </c>
      <c r="E143" s="45">
        <v>244</v>
      </c>
      <c r="F143" s="66">
        <v>13</v>
      </c>
      <c r="G143" s="47">
        <v>1000</v>
      </c>
    </row>
    <row r="144" spans="1:7" ht="75" customHeight="1">
      <c r="A144" s="43" t="s">
        <v>374</v>
      </c>
      <c r="B144" s="45" t="s">
        <v>375</v>
      </c>
      <c r="C144" s="44"/>
      <c r="D144" s="44"/>
      <c r="E144" s="45"/>
      <c r="F144" s="79"/>
      <c r="G144" s="46">
        <f aca="true" t="shared" si="14" ref="G144:G151">G145</f>
        <v>1000</v>
      </c>
    </row>
    <row r="145" spans="1:7" ht="47.25" customHeight="1">
      <c r="A145" s="43" t="s">
        <v>376</v>
      </c>
      <c r="B145" s="45" t="s">
        <v>377</v>
      </c>
      <c r="C145" s="44"/>
      <c r="D145" s="44"/>
      <c r="E145" s="45"/>
      <c r="F145" s="79"/>
      <c r="G145" s="46">
        <f t="shared" si="14"/>
        <v>1000</v>
      </c>
    </row>
    <row r="146" spans="1:7" ht="47.25" customHeight="1">
      <c r="A146" s="43" t="s">
        <v>376</v>
      </c>
      <c r="B146" s="45" t="s">
        <v>378</v>
      </c>
      <c r="C146" s="44"/>
      <c r="D146" s="44"/>
      <c r="E146" s="45"/>
      <c r="F146" s="79"/>
      <c r="G146" s="46">
        <f t="shared" si="14"/>
        <v>1000</v>
      </c>
    </row>
    <row r="147" spans="1:7" ht="19.5" customHeight="1">
      <c r="A147" s="43" t="s">
        <v>323</v>
      </c>
      <c r="B147" s="45" t="s">
        <v>378</v>
      </c>
      <c r="C147" s="44">
        <v>1</v>
      </c>
      <c r="D147" s="44"/>
      <c r="E147" s="45"/>
      <c r="F147" s="79"/>
      <c r="G147" s="46">
        <f t="shared" si="14"/>
        <v>1000</v>
      </c>
    </row>
    <row r="148" spans="1:7" ht="19.5" customHeight="1">
      <c r="A148" s="43" t="s">
        <v>363</v>
      </c>
      <c r="B148" s="45" t="s">
        <v>378</v>
      </c>
      <c r="C148" s="44">
        <v>1</v>
      </c>
      <c r="D148" s="44">
        <v>13</v>
      </c>
      <c r="E148" s="45"/>
      <c r="F148" s="79"/>
      <c r="G148" s="46">
        <f t="shared" si="14"/>
        <v>1000</v>
      </c>
    </row>
    <row r="149" spans="1:7" ht="33" customHeight="1">
      <c r="A149" s="43" t="s">
        <v>340</v>
      </c>
      <c r="B149" s="45" t="s">
        <v>378</v>
      </c>
      <c r="C149" s="44">
        <v>1</v>
      </c>
      <c r="D149" s="44">
        <v>13</v>
      </c>
      <c r="E149" s="45">
        <v>200</v>
      </c>
      <c r="F149" s="79"/>
      <c r="G149" s="46">
        <f t="shared" si="14"/>
        <v>1000</v>
      </c>
    </row>
    <row r="150" spans="1:7" ht="47.25" customHeight="1">
      <c r="A150" s="43" t="s">
        <v>341</v>
      </c>
      <c r="B150" s="45" t="s">
        <v>378</v>
      </c>
      <c r="C150" s="44">
        <v>1</v>
      </c>
      <c r="D150" s="44">
        <v>13</v>
      </c>
      <c r="E150" s="45">
        <v>240</v>
      </c>
      <c r="F150" s="79"/>
      <c r="G150" s="46">
        <f t="shared" si="14"/>
        <v>1000</v>
      </c>
    </row>
    <row r="151" spans="1:7" ht="19.5" customHeight="1">
      <c r="A151" s="43" t="s">
        <v>343</v>
      </c>
      <c r="B151" s="45" t="s">
        <v>378</v>
      </c>
      <c r="C151" s="44">
        <v>1</v>
      </c>
      <c r="D151" s="44">
        <v>13</v>
      </c>
      <c r="E151" s="45">
        <v>244</v>
      </c>
      <c r="F151" s="79"/>
      <c r="G151" s="46">
        <f t="shared" si="14"/>
        <v>1000</v>
      </c>
    </row>
    <row r="152" spans="1:7" ht="33" customHeight="1">
      <c r="A152" s="43" t="s">
        <v>69</v>
      </c>
      <c r="B152" s="45" t="s">
        <v>378</v>
      </c>
      <c r="C152" s="44">
        <v>1</v>
      </c>
      <c r="D152" s="44">
        <v>13</v>
      </c>
      <c r="E152" s="45">
        <v>244</v>
      </c>
      <c r="F152" s="66">
        <v>13</v>
      </c>
      <c r="G152" s="47">
        <v>1000</v>
      </c>
    </row>
    <row r="153" spans="1:7" ht="19.5" customHeight="1">
      <c r="A153" s="80" t="s">
        <v>508</v>
      </c>
      <c r="B153" s="45"/>
      <c r="C153" s="80"/>
      <c r="D153" s="80"/>
      <c r="E153" s="80"/>
      <c r="F153" s="80"/>
      <c r="G153" s="56">
        <f>G16+G33+G40+G47+G76+G83+G90+G97+G104+G110+G135+G144</f>
        <v>874675.75</v>
      </c>
    </row>
    <row r="154" spans="1:7" ht="19.5" customHeight="1">
      <c r="A154" s="81"/>
      <c r="B154" s="81"/>
      <c r="C154" s="81"/>
      <c r="D154" s="81"/>
      <c r="E154" s="81"/>
      <c r="F154" s="81"/>
      <c r="G154" s="81"/>
    </row>
    <row r="155" spans="1:7" ht="19.5" customHeight="1">
      <c r="A155" s="81" t="s">
        <v>53</v>
      </c>
      <c r="B155" s="81"/>
      <c r="C155" s="81"/>
      <c r="D155" s="81"/>
      <c r="E155" s="81" t="s">
        <v>171</v>
      </c>
      <c r="F155" s="81"/>
      <c r="G155" s="81"/>
    </row>
  </sheetData>
  <sheetProtection selectLockedCells="1" selectUnlockedCells="1"/>
  <mergeCells count="15">
    <mergeCell ref="A10:G10"/>
    <mergeCell ref="A11:G11"/>
    <mergeCell ref="A13:A15"/>
    <mergeCell ref="B13:B15"/>
    <mergeCell ref="C13:C15"/>
    <mergeCell ref="D13:D15"/>
    <mergeCell ref="E13:E15"/>
    <mergeCell ref="F13:F15"/>
    <mergeCell ref="G13:G15"/>
    <mergeCell ref="E1:G1"/>
    <mergeCell ref="E2:G2"/>
    <mergeCell ref="E3:G3"/>
    <mergeCell ref="E4:G4"/>
    <mergeCell ref="E5:G5"/>
    <mergeCell ref="A9:G9"/>
  </mergeCells>
  <printOptions/>
  <pageMargins left="0.9840277777777777" right="0.39375" top="0.19652777777777777" bottom="0.39375" header="0.5118055555555555" footer="0.5118055555555555"/>
  <pageSetup fitToHeight="0" fitToWidth="1" horizontalDpi="300" verticalDpi="3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view="pageBreakPreview" zoomScale="74" zoomScaleSheetLayoutView="74" zoomScalePageLayoutView="0" workbookViewId="0" topLeftCell="A1">
      <selection activeCell="G128" sqref="G128:H128"/>
    </sheetView>
  </sheetViews>
  <sheetFormatPr defaultColWidth="11.57421875" defaultRowHeight="12.75"/>
  <cols>
    <col min="1" max="1" width="50.57421875" style="33" customWidth="1"/>
    <col min="2" max="2" width="15.140625" style="33" customWidth="1"/>
    <col min="3" max="3" width="8.00390625" style="33" customWidth="1"/>
    <col min="4" max="4" width="11.28125" style="33" customWidth="1"/>
    <col min="5" max="5" width="10.28125" style="33" customWidth="1"/>
    <col min="6" max="6" width="7.421875" style="33" customWidth="1"/>
    <col min="7" max="8" width="17.28125" style="33" customWidth="1"/>
    <col min="9" max="177" width="8.7109375" style="33" customWidth="1"/>
    <col min="178" max="211" width="11.421875" style="31" customWidth="1"/>
    <col min="212" max="16384" width="11.57421875" style="31" customWidth="1"/>
  </cols>
  <sheetData>
    <row r="1" spans="2:8" ht="15">
      <c r="B1" s="35"/>
      <c r="C1" s="35"/>
      <c r="D1" s="35"/>
      <c r="E1" s="89" t="s">
        <v>534</v>
      </c>
      <c r="F1" s="89"/>
      <c r="G1" s="89"/>
      <c r="H1" s="89"/>
    </row>
    <row r="2" spans="2:8" ht="15">
      <c r="B2" s="35"/>
      <c r="C2" s="35"/>
      <c r="D2" s="35"/>
      <c r="E2" s="89" t="s">
        <v>1</v>
      </c>
      <c r="F2" s="89"/>
      <c r="G2" s="89"/>
      <c r="H2" s="89"/>
    </row>
    <row r="3" spans="2:8" ht="15">
      <c r="B3" s="35"/>
      <c r="C3" s="35"/>
      <c r="D3" s="35"/>
      <c r="E3" s="89" t="s">
        <v>56</v>
      </c>
      <c r="F3" s="89"/>
      <c r="G3" s="89"/>
      <c r="H3" s="89"/>
    </row>
    <row r="4" spans="2:8" ht="15">
      <c r="B4" s="35"/>
      <c r="C4" s="35"/>
      <c r="D4" s="35"/>
      <c r="E4" s="89" t="s">
        <v>3</v>
      </c>
      <c r="F4" s="89"/>
      <c r="G4" s="89"/>
      <c r="H4" s="89"/>
    </row>
    <row r="5" spans="2:8" ht="15">
      <c r="B5" s="35"/>
      <c r="C5" s="35"/>
      <c r="D5" s="35"/>
      <c r="E5" s="89" t="s">
        <v>61</v>
      </c>
      <c r="F5" s="89"/>
      <c r="G5" s="89"/>
      <c r="H5" s="89"/>
    </row>
    <row r="6" spans="2:8" ht="15">
      <c r="B6" s="35"/>
      <c r="C6" s="35"/>
      <c r="D6" s="35"/>
      <c r="E6" s="2" t="s">
        <v>5</v>
      </c>
      <c r="F6" s="2"/>
      <c r="G6" s="2"/>
      <c r="H6" s="2"/>
    </row>
    <row r="7" spans="2:8" ht="15">
      <c r="B7" s="35"/>
      <c r="C7" s="35"/>
      <c r="D7" s="35"/>
      <c r="E7" s="2" t="s">
        <v>6</v>
      </c>
      <c r="F7" s="2"/>
      <c r="G7" s="37"/>
      <c r="H7" s="37"/>
    </row>
    <row r="8" ht="12.75" customHeight="1">
      <c r="D8" s="38"/>
    </row>
    <row r="9" spans="1:8" ht="16.5" customHeight="1">
      <c r="A9" s="111" t="s">
        <v>62</v>
      </c>
      <c r="B9" s="111"/>
      <c r="C9" s="111"/>
      <c r="D9" s="111"/>
      <c r="E9" s="111"/>
      <c r="F9" s="111"/>
      <c r="G9" s="111"/>
      <c r="H9" s="111"/>
    </row>
    <row r="10" spans="1:8" ht="16.5" customHeight="1">
      <c r="A10" s="111" t="s">
        <v>510</v>
      </c>
      <c r="B10" s="111"/>
      <c r="C10" s="111"/>
      <c r="D10" s="111"/>
      <c r="E10" s="111"/>
      <c r="F10" s="111"/>
      <c r="G10" s="111"/>
      <c r="H10" s="111"/>
    </row>
    <row r="11" spans="1:8" ht="16.5" customHeight="1">
      <c r="A11" s="111" t="s">
        <v>535</v>
      </c>
      <c r="B11" s="111"/>
      <c r="C11" s="111"/>
      <c r="D11" s="111"/>
      <c r="E11" s="111"/>
      <c r="F11" s="111"/>
      <c r="G11" s="111"/>
      <c r="H11" s="111"/>
    </row>
    <row r="12" spans="1:8" ht="12.75" customHeight="1">
      <c r="A12" s="62"/>
      <c r="B12" s="62"/>
      <c r="C12" s="62"/>
      <c r="D12" s="62"/>
      <c r="E12" s="62"/>
      <c r="F12" s="62"/>
      <c r="G12" s="62"/>
      <c r="H12" s="41"/>
    </row>
    <row r="13" spans="1:8" ht="12.75" customHeight="1">
      <c r="A13" s="120" t="s">
        <v>314</v>
      </c>
      <c r="B13" s="120" t="s">
        <v>512</v>
      </c>
      <c r="C13" s="120" t="s">
        <v>513</v>
      </c>
      <c r="D13" s="120" t="s">
        <v>514</v>
      </c>
      <c r="E13" s="120" t="s">
        <v>536</v>
      </c>
      <c r="F13" s="120" t="s">
        <v>515</v>
      </c>
      <c r="G13" s="121" t="s">
        <v>316</v>
      </c>
      <c r="H13" s="121" t="s">
        <v>537</v>
      </c>
    </row>
    <row r="14" spans="1:8" ht="14.25" customHeight="1">
      <c r="A14" s="120"/>
      <c r="B14" s="120"/>
      <c r="C14" s="120"/>
      <c r="D14" s="120"/>
      <c r="E14" s="120"/>
      <c r="F14" s="120"/>
      <c r="G14" s="122" t="s">
        <v>538</v>
      </c>
      <c r="H14" s="122" t="s">
        <v>495</v>
      </c>
    </row>
    <row r="15" spans="1:8" ht="12.75" customHeight="1">
      <c r="A15" s="120"/>
      <c r="B15" s="120"/>
      <c r="C15" s="120"/>
      <c r="D15" s="120"/>
      <c r="E15" s="120"/>
      <c r="F15" s="120"/>
      <c r="G15" s="122"/>
      <c r="H15" s="122"/>
    </row>
    <row r="16" spans="1:256" ht="47.25" customHeight="1">
      <c r="A16" s="43" t="s">
        <v>466</v>
      </c>
      <c r="B16" s="45" t="s">
        <v>517</v>
      </c>
      <c r="C16" s="44"/>
      <c r="D16" s="44"/>
      <c r="E16" s="45"/>
      <c r="F16" s="66"/>
      <c r="G16" s="46">
        <f>G17</f>
        <v>173100</v>
      </c>
      <c r="H16" s="46">
        <f>H17</f>
        <v>0</v>
      </c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ht="33" customHeight="1">
      <c r="A17" s="54" t="s">
        <v>468</v>
      </c>
      <c r="B17" s="45" t="s">
        <v>471</v>
      </c>
      <c r="C17" s="44"/>
      <c r="D17" s="44"/>
      <c r="E17" s="45"/>
      <c r="F17" s="72"/>
      <c r="G17" s="46">
        <f>G18</f>
        <v>173100</v>
      </c>
      <c r="H17" s="46">
        <f>H18</f>
        <v>0</v>
      </c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ht="19.5" customHeight="1">
      <c r="A18" s="43" t="s">
        <v>518</v>
      </c>
      <c r="B18" s="45" t="s">
        <v>471</v>
      </c>
      <c r="C18" s="44">
        <v>10</v>
      </c>
      <c r="D18" s="44"/>
      <c r="E18" s="45"/>
      <c r="F18" s="66"/>
      <c r="G18" s="46">
        <f>G19+G26</f>
        <v>173100</v>
      </c>
      <c r="H18" s="46">
        <f>H19+H26</f>
        <v>0</v>
      </c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ht="19.5" customHeight="1" hidden="1">
      <c r="A19" s="43" t="s">
        <v>477</v>
      </c>
      <c r="B19" s="45" t="s">
        <v>471</v>
      </c>
      <c r="C19" s="44">
        <v>10</v>
      </c>
      <c r="D19" s="44">
        <v>3</v>
      </c>
      <c r="E19" s="45"/>
      <c r="F19" s="66"/>
      <c r="G19" s="46">
        <f>G20</f>
        <v>0</v>
      </c>
      <c r="H19" s="46">
        <f>H20</f>
        <v>0</v>
      </c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ht="33" customHeight="1" hidden="1">
      <c r="A20" s="73" t="s">
        <v>470</v>
      </c>
      <c r="B20" s="45" t="s">
        <v>471</v>
      </c>
      <c r="C20" s="44">
        <v>10</v>
      </c>
      <c r="D20" s="44">
        <v>3</v>
      </c>
      <c r="E20" s="45"/>
      <c r="F20" s="66"/>
      <c r="G20" s="49">
        <f>G21</f>
        <v>0</v>
      </c>
      <c r="H20" s="49">
        <f>H21</f>
        <v>0</v>
      </c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ht="33" customHeight="1" hidden="1">
      <c r="A21" s="73" t="s">
        <v>519</v>
      </c>
      <c r="B21" s="45" t="s">
        <v>520</v>
      </c>
      <c r="C21" s="44">
        <v>10</v>
      </c>
      <c r="D21" s="44">
        <v>3</v>
      </c>
      <c r="E21" s="45"/>
      <c r="F21" s="66"/>
      <c r="G21" s="49">
        <f>G23</f>
        <v>0</v>
      </c>
      <c r="H21" s="49">
        <f>H23</f>
        <v>0</v>
      </c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ht="19.5" customHeight="1" hidden="1">
      <c r="A22" s="43" t="s">
        <v>474</v>
      </c>
      <c r="B22" s="45" t="s">
        <v>520</v>
      </c>
      <c r="C22" s="44">
        <v>10</v>
      </c>
      <c r="D22" s="44">
        <v>3</v>
      </c>
      <c r="E22" s="45">
        <v>300</v>
      </c>
      <c r="F22" s="66"/>
      <c r="G22" s="46">
        <f>G23</f>
        <v>0</v>
      </c>
      <c r="H22" s="46">
        <f>H23</f>
        <v>0</v>
      </c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ht="33" customHeight="1" hidden="1">
      <c r="A23" s="73" t="s">
        <v>475</v>
      </c>
      <c r="B23" s="45" t="s">
        <v>520</v>
      </c>
      <c r="C23" s="44">
        <v>10</v>
      </c>
      <c r="D23" s="44">
        <v>3</v>
      </c>
      <c r="E23" s="45">
        <v>310</v>
      </c>
      <c r="F23" s="66"/>
      <c r="G23" s="49">
        <f>G24</f>
        <v>0</v>
      </c>
      <c r="H23" s="49">
        <f>H24</f>
        <v>0</v>
      </c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ht="47.25" customHeight="1" hidden="1">
      <c r="A24" s="73" t="s">
        <v>521</v>
      </c>
      <c r="B24" s="45" t="s">
        <v>520</v>
      </c>
      <c r="C24" s="44">
        <v>10</v>
      </c>
      <c r="D24" s="44">
        <v>3</v>
      </c>
      <c r="E24" s="45">
        <v>313</v>
      </c>
      <c r="F24" s="66"/>
      <c r="G24" s="49">
        <f>G25</f>
        <v>0</v>
      </c>
      <c r="H24" s="49">
        <f>H25</f>
        <v>0</v>
      </c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ht="33" customHeight="1" hidden="1">
      <c r="A25" s="73" t="s">
        <v>69</v>
      </c>
      <c r="B25" s="45" t="s">
        <v>520</v>
      </c>
      <c r="C25" s="44">
        <v>10</v>
      </c>
      <c r="D25" s="44">
        <v>3</v>
      </c>
      <c r="E25" s="45">
        <v>313</v>
      </c>
      <c r="F25" s="66">
        <v>13</v>
      </c>
      <c r="G25" s="50">
        <v>0</v>
      </c>
      <c r="H25" s="50">
        <v>0</v>
      </c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ht="19.5" customHeight="1">
      <c r="A26" s="43" t="s">
        <v>465</v>
      </c>
      <c r="B26" s="45" t="s">
        <v>471</v>
      </c>
      <c r="C26" s="44">
        <v>10</v>
      </c>
      <c r="D26" s="44">
        <v>1</v>
      </c>
      <c r="E26" s="45"/>
      <c r="F26" s="66"/>
      <c r="G26" s="46">
        <f aca="true" t="shared" si="0" ref="G26:G31">G27</f>
        <v>173100</v>
      </c>
      <c r="H26" s="46">
        <f aca="true" t="shared" si="1" ref="H26:H31">H27</f>
        <v>0</v>
      </c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ht="33" customHeight="1">
      <c r="A27" s="73" t="s">
        <v>470</v>
      </c>
      <c r="B27" s="45" t="s">
        <v>471</v>
      </c>
      <c r="C27" s="44">
        <v>10</v>
      </c>
      <c r="D27" s="44">
        <v>1</v>
      </c>
      <c r="E27" s="45"/>
      <c r="F27" s="66"/>
      <c r="G27" s="46">
        <f t="shared" si="0"/>
        <v>173100</v>
      </c>
      <c r="H27" s="46">
        <f t="shared" si="1"/>
        <v>0</v>
      </c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ht="47.25" customHeight="1">
      <c r="A28" s="43" t="s">
        <v>472</v>
      </c>
      <c r="B28" s="45" t="s">
        <v>473</v>
      </c>
      <c r="C28" s="44">
        <v>10</v>
      </c>
      <c r="D28" s="44">
        <v>1</v>
      </c>
      <c r="E28" s="45"/>
      <c r="F28" s="66"/>
      <c r="G28" s="46">
        <f t="shared" si="0"/>
        <v>173100</v>
      </c>
      <c r="H28" s="46">
        <f t="shared" si="1"/>
        <v>0</v>
      </c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ht="19.5" customHeight="1">
      <c r="A29" s="43" t="s">
        <v>474</v>
      </c>
      <c r="B29" s="45" t="s">
        <v>473</v>
      </c>
      <c r="C29" s="44">
        <v>10</v>
      </c>
      <c r="D29" s="44">
        <v>1</v>
      </c>
      <c r="E29" s="45">
        <v>300</v>
      </c>
      <c r="F29" s="66"/>
      <c r="G29" s="46">
        <f t="shared" si="0"/>
        <v>173100</v>
      </c>
      <c r="H29" s="46">
        <f t="shared" si="1"/>
        <v>0</v>
      </c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ht="33" customHeight="1">
      <c r="A30" s="43" t="s">
        <v>475</v>
      </c>
      <c r="B30" s="45" t="s">
        <v>473</v>
      </c>
      <c r="C30" s="44">
        <v>10</v>
      </c>
      <c r="D30" s="44">
        <v>1</v>
      </c>
      <c r="E30" s="45">
        <v>310</v>
      </c>
      <c r="F30" s="66"/>
      <c r="G30" s="46">
        <f t="shared" si="0"/>
        <v>173100</v>
      </c>
      <c r="H30" s="46">
        <f t="shared" si="1"/>
        <v>0</v>
      </c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ht="19.5" customHeight="1">
      <c r="A31" s="43" t="s">
        <v>476</v>
      </c>
      <c r="B31" s="45" t="s">
        <v>473</v>
      </c>
      <c r="C31" s="44">
        <v>10</v>
      </c>
      <c r="D31" s="44">
        <v>1</v>
      </c>
      <c r="E31" s="45">
        <v>312</v>
      </c>
      <c r="F31" s="66"/>
      <c r="G31" s="46">
        <f t="shared" si="0"/>
        <v>173100</v>
      </c>
      <c r="H31" s="46">
        <f t="shared" si="1"/>
        <v>0</v>
      </c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ht="33" customHeight="1">
      <c r="A32" s="43" t="s">
        <v>69</v>
      </c>
      <c r="B32" s="45" t="s">
        <v>473</v>
      </c>
      <c r="C32" s="44">
        <v>10</v>
      </c>
      <c r="D32" s="44">
        <v>1</v>
      </c>
      <c r="E32" s="45">
        <v>312</v>
      </c>
      <c r="F32" s="66">
        <v>13</v>
      </c>
      <c r="G32" s="47">
        <v>173100</v>
      </c>
      <c r="H32" s="47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ht="60.75" customHeight="1">
      <c r="A33" s="43" t="s">
        <v>364</v>
      </c>
      <c r="B33" s="74" t="s">
        <v>365</v>
      </c>
      <c r="C33" s="74"/>
      <c r="D33" s="74"/>
      <c r="E33" s="74"/>
      <c r="F33" s="71"/>
      <c r="G33" s="75">
        <f aca="true" t="shared" si="2" ref="G33:G38">G34</f>
        <v>1000</v>
      </c>
      <c r="H33" s="75">
        <f aca="true" t="shared" si="3" ref="H33:H38">H34</f>
        <v>0</v>
      </c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ht="19.5" customHeight="1">
      <c r="A34" s="43" t="s">
        <v>323</v>
      </c>
      <c r="B34" s="74" t="s">
        <v>365</v>
      </c>
      <c r="C34" s="76">
        <v>1</v>
      </c>
      <c r="D34" s="74"/>
      <c r="E34" s="74"/>
      <c r="F34" s="71"/>
      <c r="G34" s="75">
        <f t="shared" si="2"/>
        <v>1000</v>
      </c>
      <c r="H34" s="75">
        <f t="shared" si="3"/>
        <v>0</v>
      </c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ht="19.5" customHeight="1">
      <c r="A35" s="43" t="s">
        <v>363</v>
      </c>
      <c r="B35" s="74" t="s">
        <v>365</v>
      </c>
      <c r="C35" s="76">
        <v>1</v>
      </c>
      <c r="D35" s="74">
        <v>13</v>
      </c>
      <c r="E35" s="74"/>
      <c r="F35" s="71"/>
      <c r="G35" s="75">
        <f t="shared" si="2"/>
        <v>1000</v>
      </c>
      <c r="H35" s="75">
        <f t="shared" si="3"/>
        <v>0</v>
      </c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ht="33" customHeight="1">
      <c r="A36" s="43" t="s">
        <v>340</v>
      </c>
      <c r="B36" s="74" t="s">
        <v>365</v>
      </c>
      <c r="C36" s="76">
        <v>1</v>
      </c>
      <c r="D36" s="74">
        <v>13</v>
      </c>
      <c r="E36" s="74">
        <v>200</v>
      </c>
      <c r="F36" s="71"/>
      <c r="G36" s="75">
        <f t="shared" si="2"/>
        <v>1000</v>
      </c>
      <c r="H36" s="75">
        <f t="shared" si="3"/>
        <v>0</v>
      </c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ht="47.25" customHeight="1">
      <c r="A37" s="43" t="s">
        <v>341</v>
      </c>
      <c r="B37" s="74" t="s">
        <v>365</v>
      </c>
      <c r="C37" s="76">
        <v>1</v>
      </c>
      <c r="D37" s="74">
        <v>13</v>
      </c>
      <c r="E37" s="74">
        <v>240</v>
      </c>
      <c r="F37" s="71"/>
      <c r="G37" s="75">
        <f t="shared" si="2"/>
        <v>1000</v>
      </c>
      <c r="H37" s="75">
        <f t="shared" si="3"/>
        <v>0</v>
      </c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ht="19.5" customHeight="1">
      <c r="A38" s="43" t="s">
        <v>343</v>
      </c>
      <c r="B38" s="74" t="s">
        <v>365</v>
      </c>
      <c r="C38" s="76">
        <v>1</v>
      </c>
      <c r="D38" s="74">
        <v>13</v>
      </c>
      <c r="E38" s="74">
        <v>244</v>
      </c>
      <c r="F38" s="71"/>
      <c r="G38" s="75">
        <f t="shared" si="2"/>
        <v>1000</v>
      </c>
      <c r="H38" s="75">
        <f t="shared" si="3"/>
        <v>0</v>
      </c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spans="1:256" ht="33" customHeight="1">
      <c r="A39" s="77" t="s">
        <v>69</v>
      </c>
      <c r="B39" s="74" t="s">
        <v>365</v>
      </c>
      <c r="C39" s="76">
        <v>1</v>
      </c>
      <c r="D39" s="74">
        <v>13</v>
      </c>
      <c r="E39" s="74">
        <v>244</v>
      </c>
      <c r="F39" s="69">
        <v>13</v>
      </c>
      <c r="G39" s="78">
        <v>1000</v>
      </c>
      <c r="H39" s="78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spans="1:256" ht="60.75" customHeight="1">
      <c r="A40" s="43" t="s">
        <v>415</v>
      </c>
      <c r="B40" s="74" t="s">
        <v>416</v>
      </c>
      <c r="C40" s="76"/>
      <c r="D40" s="74"/>
      <c r="E40" s="74"/>
      <c r="F40" s="69"/>
      <c r="G40" s="75">
        <f aca="true" t="shared" si="4" ref="G40:G45">G41</f>
        <v>2000</v>
      </c>
      <c r="H40" s="75">
        <f aca="true" t="shared" si="5" ref="H40:H45">H41</f>
        <v>0</v>
      </c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spans="1:256" ht="75" customHeight="1">
      <c r="A41" s="43" t="s">
        <v>417</v>
      </c>
      <c r="B41" s="45" t="s">
        <v>418</v>
      </c>
      <c r="C41" s="44"/>
      <c r="D41" s="44"/>
      <c r="E41" s="45"/>
      <c r="F41" s="66"/>
      <c r="G41" s="46">
        <f t="shared" si="4"/>
        <v>2000</v>
      </c>
      <c r="H41" s="46">
        <f t="shared" si="5"/>
        <v>0</v>
      </c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ht="19.5" customHeight="1">
      <c r="A42" s="43" t="s">
        <v>413</v>
      </c>
      <c r="B42" s="45" t="s">
        <v>418</v>
      </c>
      <c r="C42" s="44">
        <v>5</v>
      </c>
      <c r="D42" s="44"/>
      <c r="E42" s="45"/>
      <c r="F42" s="66"/>
      <c r="G42" s="46">
        <f t="shared" si="4"/>
        <v>2000</v>
      </c>
      <c r="H42" s="46">
        <f t="shared" si="5"/>
        <v>0</v>
      </c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ht="19.5" customHeight="1">
      <c r="A43" s="43" t="s">
        <v>414</v>
      </c>
      <c r="B43" s="45" t="s">
        <v>418</v>
      </c>
      <c r="C43" s="44">
        <v>5</v>
      </c>
      <c r="D43" s="44">
        <v>3</v>
      </c>
      <c r="E43" s="45"/>
      <c r="F43" s="66"/>
      <c r="G43" s="46">
        <f t="shared" si="4"/>
        <v>2000</v>
      </c>
      <c r="H43" s="46">
        <f t="shared" si="5"/>
        <v>0</v>
      </c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ht="47.25" customHeight="1">
      <c r="A44" s="43" t="s">
        <v>341</v>
      </c>
      <c r="B44" s="45" t="s">
        <v>418</v>
      </c>
      <c r="C44" s="44">
        <v>5</v>
      </c>
      <c r="D44" s="44">
        <v>3</v>
      </c>
      <c r="E44" s="45">
        <v>240</v>
      </c>
      <c r="F44" s="66"/>
      <c r="G44" s="46">
        <f t="shared" si="4"/>
        <v>2000</v>
      </c>
      <c r="H44" s="46">
        <f t="shared" si="5"/>
        <v>0</v>
      </c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ht="19.5" customHeight="1">
      <c r="A45" s="43" t="s">
        <v>343</v>
      </c>
      <c r="B45" s="45" t="s">
        <v>418</v>
      </c>
      <c r="C45" s="44">
        <v>5</v>
      </c>
      <c r="D45" s="44">
        <v>3</v>
      </c>
      <c r="E45" s="45">
        <v>244</v>
      </c>
      <c r="F45" s="66"/>
      <c r="G45" s="46">
        <f t="shared" si="4"/>
        <v>2000</v>
      </c>
      <c r="H45" s="46">
        <f t="shared" si="5"/>
        <v>0</v>
      </c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ht="33" customHeight="1">
      <c r="A46" s="43" t="s">
        <v>69</v>
      </c>
      <c r="B46" s="45" t="s">
        <v>418</v>
      </c>
      <c r="C46" s="44">
        <v>5</v>
      </c>
      <c r="D46" s="44">
        <v>3</v>
      </c>
      <c r="E46" s="45">
        <v>244</v>
      </c>
      <c r="F46" s="66">
        <v>13</v>
      </c>
      <c r="G46" s="47">
        <v>2000</v>
      </c>
      <c r="H46" s="47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ht="75" customHeight="1">
      <c r="A47" s="43" t="s">
        <v>387</v>
      </c>
      <c r="B47" s="74" t="s">
        <v>388</v>
      </c>
      <c r="C47" s="76"/>
      <c r="D47" s="74"/>
      <c r="E47" s="74"/>
      <c r="F47" s="69"/>
      <c r="G47" s="75">
        <f>G48+G56+G66</f>
        <v>224929.29000000004</v>
      </c>
      <c r="H47" s="75">
        <f>H48+H56+H66</f>
        <v>189898.99</v>
      </c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ht="103.5" customHeight="1">
      <c r="A48" s="43" t="s">
        <v>522</v>
      </c>
      <c r="B48" s="74" t="s">
        <v>390</v>
      </c>
      <c r="C48" s="76"/>
      <c r="D48" s="74"/>
      <c r="E48" s="74"/>
      <c r="F48" s="69"/>
      <c r="G48" s="75">
        <f aca="true" t="shared" si="6" ref="G48:G54">G49</f>
        <v>35030.3</v>
      </c>
      <c r="H48" s="75">
        <f aca="true" t="shared" si="7" ref="H48:H54">H49</f>
        <v>0</v>
      </c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ht="103.5" customHeight="1">
      <c r="A49" s="43" t="s">
        <v>522</v>
      </c>
      <c r="B49" s="74" t="s">
        <v>391</v>
      </c>
      <c r="C49" s="76"/>
      <c r="D49" s="74"/>
      <c r="E49" s="74"/>
      <c r="F49" s="69"/>
      <c r="G49" s="75">
        <f t="shared" si="6"/>
        <v>35030.3</v>
      </c>
      <c r="H49" s="75">
        <f t="shared" si="7"/>
        <v>0</v>
      </c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ht="33" customHeight="1">
      <c r="A50" s="43" t="s">
        <v>385</v>
      </c>
      <c r="B50" s="74" t="s">
        <v>391</v>
      </c>
      <c r="C50" s="76">
        <v>3</v>
      </c>
      <c r="D50" s="74"/>
      <c r="E50" s="74"/>
      <c r="F50" s="69"/>
      <c r="G50" s="75">
        <f t="shared" si="6"/>
        <v>35030.3</v>
      </c>
      <c r="H50" s="75">
        <f t="shared" si="7"/>
        <v>0</v>
      </c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ht="47.25" customHeight="1">
      <c r="A51" s="43" t="s">
        <v>386</v>
      </c>
      <c r="B51" s="74" t="s">
        <v>391</v>
      </c>
      <c r="C51" s="76">
        <v>3</v>
      </c>
      <c r="D51" s="74">
        <v>10</v>
      </c>
      <c r="E51" s="74"/>
      <c r="F51" s="71"/>
      <c r="G51" s="75">
        <f t="shared" si="6"/>
        <v>35030.3</v>
      </c>
      <c r="H51" s="75">
        <f t="shared" si="7"/>
        <v>0</v>
      </c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 ht="33" customHeight="1">
      <c r="A52" s="43" t="s">
        <v>340</v>
      </c>
      <c r="B52" s="74" t="s">
        <v>391</v>
      </c>
      <c r="C52" s="76">
        <v>3</v>
      </c>
      <c r="D52" s="74">
        <v>10</v>
      </c>
      <c r="E52" s="74">
        <v>200</v>
      </c>
      <c r="F52" s="71"/>
      <c r="G52" s="75">
        <f t="shared" si="6"/>
        <v>35030.3</v>
      </c>
      <c r="H52" s="75">
        <f t="shared" si="7"/>
        <v>0</v>
      </c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  <row r="53" spans="1:256" ht="47.25" customHeight="1">
      <c r="A53" s="43" t="s">
        <v>341</v>
      </c>
      <c r="B53" s="74" t="s">
        <v>391</v>
      </c>
      <c r="C53" s="76">
        <v>3</v>
      </c>
      <c r="D53" s="74">
        <v>10</v>
      </c>
      <c r="E53" s="74">
        <v>240</v>
      </c>
      <c r="F53" s="71"/>
      <c r="G53" s="75">
        <f t="shared" si="6"/>
        <v>35030.3</v>
      </c>
      <c r="H53" s="75">
        <f t="shared" si="7"/>
        <v>0</v>
      </c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256" ht="19.5" customHeight="1">
      <c r="A54" s="43" t="s">
        <v>343</v>
      </c>
      <c r="B54" s="74" t="s">
        <v>391</v>
      </c>
      <c r="C54" s="76">
        <v>3</v>
      </c>
      <c r="D54" s="74">
        <v>10</v>
      </c>
      <c r="E54" s="74">
        <v>244</v>
      </c>
      <c r="F54" s="71"/>
      <c r="G54" s="75">
        <f t="shared" si="6"/>
        <v>35030.3</v>
      </c>
      <c r="H54" s="75">
        <f t="shared" si="7"/>
        <v>0</v>
      </c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  <row r="55" spans="1:256" ht="33" customHeight="1">
      <c r="A55" s="77" t="s">
        <v>69</v>
      </c>
      <c r="B55" s="74" t="s">
        <v>391</v>
      </c>
      <c r="C55" s="76">
        <v>3</v>
      </c>
      <c r="D55" s="74">
        <v>10</v>
      </c>
      <c r="E55" s="74">
        <v>244</v>
      </c>
      <c r="F55" s="69">
        <v>13</v>
      </c>
      <c r="G55" s="78">
        <v>35030.3</v>
      </c>
      <c r="H55" s="78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256" ht="89.25" customHeight="1">
      <c r="A56" s="43" t="s">
        <v>523</v>
      </c>
      <c r="B56" s="74" t="s">
        <v>393</v>
      </c>
      <c r="C56" s="76"/>
      <c r="D56" s="74"/>
      <c r="E56" s="74"/>
      <c r="F56" s="69"/>
      <c r="G56" s="75">
        <f aca="true" t="shared" si="8" ref="G56:G62">G57</f>
        <v>148484.85</v>
      </c>
      <c r="H56" s="75">
        <f aca="true" t="shared" si="9" ref="H56:H62">H57</f>
        <v>148484.85</v>
      </c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1:256" ht="93" customHeight="1">
      <c r="A57" s="43" t="s">
        <v>524</v>
      </c>
      <c r="B57" s="74" t="s">
        <v>395</v>
      </c>
      <c r="C57" s="76"/>
      <c r="D57" s="74"/>
      <c r="E57" s="74"/>
      <c r="F57" s="69"/>
      <c r="G57" s="75">
        <f t="shared" si="8"/>
        <v>148484.85</v>
      </c>
      <c r="H57" s="75">
        <f t="shared" si="9"/>
        <v>148484.85</v>
      </c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spans="1:256" ht="33" customHeight="1">
      <c r="A58" s="43" t="s">
        <v>385</v>
      </c>
      <c r="B58" s="74" t="s">
        <v>395</v>
      </c>
      <c r="C58" s="76">
        <v>3</v>
      </c>
      <c r="D58" s="74"/>
      <c r="E58" s="74"/>
      <c r="F58" s="69"/>
      <c r="G58" s="75">
        <f t="shared" si="8"/>
        <v>148484.85</v>
      </c>
      <c r="H58" s="75">
        <f t="shared" si="9"/>
        <v>148484.85</v>
      </c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ht="47.25" customHeight="1">
      <c r="A59" s="43" t="s">
        <v>386</v>
      </c>
      <c r="B59" s="74" t="s">
        <v>395</v>
      </c>
      <c r="C59" s="76">
        <v>3</v>
      </c>
      <c r="D59" s="74">
        <v>10</v>
      </c>
      <c r="E59" s="74"/>
      <c r="F59" s="71"/>
      <c r="G59" s="75">
        <f t="shared" si="8"/>
        <v>148484.85</v>
      </c>
      <c r="H59" s="75">
        <f t="shared" si="9"/>
        <v>148484.85</v>
      </c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ht="33" customHeight="1">
      <c r="A60" s="43" t="s">
        <v>340</v>
      </c>
      <c r="B60" s="74" t="s">
        <v>395</v>
      </c>
      <c r="C60" s="76">
        <v>3</v>
      </c>
      <c r="D60" s="74">
        <v>10</v>
      </c>
      <c r="E60" s="74">
        <v>200</v>
      </c>
      <c r="F60" s="71"/>
      <c r="G60" s="75">
        <f t="shared" si="8"/>
        <v>148484.85</v>
      </c>
      <c r="H60" s="75">
        <f t="shared" si="9"/>
        <v>148484.85</v>
      </c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ht="47.25" customHeight="1">
      <c r="A61" s="43" t="s">
        <v>341</v>
      </c>
      <c r="B61" s="74" t="s">
        <v>395</v>
      </c>
      <c r="C61" s="76">
        <v>3</v>
      </c>
      <c r="D61" s="74">
        <v>10</v>
      </c>
      <c r="E61" s="74">
        <v>240</v>
      </c>
      <c r="F61" s="71"/>
      <c r="G61" s="75">
        <f t="shared" si="8"/>
        <v>148484.85</v>
      </c>
      <c r="H61" s="75">
        <f t="shared" si="9"/>
        <v>148484.85</v>
      </c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ht="19.5" customHeight="1">
      <c r="A62" s="43" t="s">
        <v>343</v>
      </c>
      <c r="B62" s="74" t="s">
        <v>395</v>
      </c>
      <c r="C62" s="76">
        <v>3</v>
      </c>
      <c r="D62" s="74">
        <v>10</v>
      </c>
      <c r="E62" s="74">
        <v>244</v>
      </c>
      <c r="F62" s="71"/>
      <c r="G62" s="75">
        <f t="shared" si="8"/>
        <v>148484.85</v>
      </c>
      <c r="H62" s="75">
        <f t="shared" si="9"/>
        <v>148484.85</v>
      </c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ht="33" customHeight="1">
      <c r="A63" s="77" t="s">
        <v>69</v>
      </c>
      <c r="B63" s="74" t="s">
        <v>395</v>
      </c>
      <c r="C63" s="76">
        <v>3</v>
      </c>
      <c r="D63" s="74">
        <v>10</v>
      </c>
      <c r="E63" s="74">
        <v>244</v>
      </c>
      <c r="F63" s="69">
        <v>13</v>
      </c>
      <c r="G63" s="75">
        <f>G64+G65</f>
        <v>148484.85</v>
      </c>
      <c r="H63" s="75">
        <f>H64+H65</f>
        <v>148484.85</v>
      </c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ht="47.25" customHeight="1">
      <c r="A64" s="77" t="s">
        <v>525</v>
      </c>
      <c r="B64" s="74" t="s">
        <v>395</v>
      </c>
      <c r="C64" s="76">
        <v>3</v>
      </c>
      <c r="D64" s="74">
        <v>10</v>
      </c>
      <c r="E64" s="74">
        <v>244</v>
      </c>
      <c r="F64" s="69">
        <v>13</v>
      </c>
      <c r="G64" s="78">
        <v>147000</v>
      </c>
      <c r="H64" s="78">
        <v>147000</v>
      </c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ht="47.25" customHeight="1">
      <c r="A65" s="77" t="s">
        <v>526</v>
      </c>
      <c r="B65" s="74" t="s">
        <v>395</v>
      </c>
      <c r="C65" s="76">
        <v>3</v>
      </c>
      <c r="D65" s="74">
        <v>10</v>
      </c>
      <c r="E65" s="74">
        <v>244</v>
      </c>
      <c r="F65" s="69">
        <v>13</v>
      </c>
      <c r="G65" s="78">
        <v>1484.85</v>
      </c>
      <c r="H65" s="78">
        <v>1484.85</v>
      </c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  <row r="66" spans="1:256" ht="89.25" customHeight="1">
      <c r="A66" s="43" t="s">
        <v>527</v>
      </c>
      <c r="B66" s="74" t="s">
        <v>399</v>
      </c>
      <c r="C66" s="76"/>
      <c r="D66" s="74"/>
      <c r="E66" s="74"/>
      <c r="F66" s="69"/>
      <c r="G66" s="75">
        <f aca="true" t="shared" si="10" ref="G66:G72">G67</f>
        <v>41414.14</v>
      </c>
      <c r="H66" s="75">
        <f aca="true" t="shared" si="11" ref="H66:H72">H67</f>
        <v>41414.14</v>
      </c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</row>
    <row r="67" spans="1:256" ht="93" customHeight="1">
      <c r="A67" s="43" t="s">
        <v>528</v>
      </c>
      <c r="B67" s="74" t="s">
        <v>401</v>
      </c>
      <c r="C67" s="76"/>
      <c r="D67" s="74"/>
      <c r="E67" s="74"/>
      <c r="F67" s="69"/>
      <c r="G67" s="75">
        <f t="shared" si="10"/>
        <v>41414.14</v>
      </c>
      <c r="H67" s="75">
        <f t="shared" si="11"/>
        <v>41414.14</v>
      </c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</row>
    <row r="68" spans="1:256" ht="33" customHeight="1">
      <c r="A68" s="43" t="s">
        <v>385</v>
      </c>
      <c r="B68" s="74" t="s">
        <v>401</v>
      </c>
      <c r="C68" s="76">
        <v>3</v>
      </c>
      <c r="D68" s="74"/>
      <c r="E68" s="74"/>
      <c r="F68" s="69"/>
      <c r="G68" s="75">
        <f t="shared" si="10"/>
        <v>41414.14</v>
      </c>
      <c r="H68" s="75">
        <f t="shared" si="11"/>
        <v>41414.14</v>
      </c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256" ht="47.25" customHeight="1">
      <c r="A69" s="43" t="s">
        <v>386</v>
      </c>
      <c r="B69" s="74" t="s">
        <v>401</v>
      </c>
      <c r="C69" s="76">
        <v>3</v>
      </c>
      <c r="D69" s="74">
        <v>10</v>
      </c>
      <c r="E69" s="74"/>
      <c r="F69" s="71"/>
      <c r="G69" s="75">
        <f t="shared" si="10"/>
        <v>41414.14</v>
      </c>
      <c r="H69" s="75">
        <f t="shared" si="11"/>
        <v>41414.14</v>
      </c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</row>
    <row r="70" spans="1:256" ht="33" customHeight="1">
      <c r="A70" s="43" t="s">
        <v>340</v>
      </c>
      <c r="B70" s="74" t="s">
        <v>401</v>
      </c>
      <c r="C70" s="76">
        <v>3</v>
      </c>
      <c r="D70" s="74">
        <v>10</v>
      </c>
      <c r="E70" s="74">
        <v>200</v>
      </c>
      <c r="F70" s="71"/>
      <c r="G70" s="75">
        <f t="shared" si="10"/>
        <v>41414.14</v>
      </c>
      <c r="H70" s="75">
        <f t="shared" si="11"/>
        <v>41414.14</v>
      </c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</row>
    <row r="71" spans="1:256" ht="47.25" customHeight="1">
      <c r="A71" s="43" t="s">
        <v>341</v>
      </c>
      <c r="B71" s="74" t="s">
        <v>401</v>
      </c>
      <c r="C71" s="76">
        <v>3</v>
      </c>
      <c r="D71" s="74">
        <v>10</v>
      </c>
      <c r="E71" s="74">
        <v>240</v>
      </c>
      <c r="F71" s="71"/>
      <c r="G71" s="75">
        <f t="shared" si="10"/>
        <v>41414.14</v>
      </c>
      <c r="H71" s="75">
        <f t="shared" si="11"/>
        <v>41414.14</v>
      </c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</row>
    <row r="72" spans="1:256" ht="19.5" customHeight="1">
      <c r="A72" s="43" t="s">
        <v>343</v>
      </c>
      <c r="B72" s="74" t="s">
        <v>401</v>
      </c>
      <c r="C72" s="76">
        <v>3</v>
      </c>
      <c r="D72" s="74">
        <v>10</v>
      </c>
      <c r="E72" s="74">
        <v>244</v>
      </c>
      <c r="F72" s="71"/>
      <c r="G72" s="75">
        <f t="shared" si="10"/>
        <v>41414.14</v>
      </c>
      <c r="H72" s="75">
        <f t="shared" si="11"/>
        <v>41414.14</v>
      </c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</row>
    <row r="73" spans="1:256" ht="33" customHeight="1">
      <c r="A73" s="77" t="s">
        <v>69</v>
      </c>
      <c r="B73" s="74" t="s">
        <v>401</v>
      </c>
      <c r="C73" s="76">
        <v>3</v>
      </c>
      <c r="D73" s="74">
        <v>10</v>
      </c>
      <c r="E73" s="74">
        <v>244</v>
      </c>
      <c r="F73" s="69">
        <v>13</v>
      </c>
      <c r="G73" s="75">
        <f>G74+G75</f>
        <v>41414.14</v>
      </c>
      <c r="H73" s="75">
        <f>H74+H75</f>
        <v>41414.14</v>
      </c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  <c r="IV73" s="34"/>
    </row>
    <row r="74" spans="1:256" ht="47.25" customHeight="1">
      <c r="A74" s="77" t="s">
        <v>525</v>
      </c>
      <c r="B74" s="74" t="s">
        <v>401</v>
      </c>
      <c r="C74" s="76">
        <v>3</v>
      </c>
      <c r="D74" s="74">
        <v>10</v>
      </c>
      <c r="E74" s="74">
        <v>244</v>
      </c>
      <c r="F74" s="69">
        <v>13</v>
      </c>
      <c r="G74" s="78">
        <v>41000</v>
      </c>
      <c r="H74" s="78">
        <v>41000</v>
      </c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  <c r="IV74" s="34"/>
    </row>
    <row r="75" spans="1:256" ht="47.25" customHeight="1">
      <c r="A75" s="77" t="s">
        <v>526</v>
      </c>
      <c r="B75" s="74" t="s">
        <v>401</v>
      </c>
      <c r="C75" s="76">
        <v>3</v>
      </c>
      <c r="D75" s="74">
        <v>10</v>
      </c>
      <c r="E75" s="74">
        <v>244</v>
      </c>
      <c r="F75" s="69">
        <v>13</v>
      </c>
      <c r="G75" s="78">
        <v>414.14</v>
      </c>
      <c r="H75" s="78">
        <v>414.14</v>
      </c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</row>
    <row r="76" spans="1:256" ht="47.25" customHeight="1">
      <c r="A76" s="77" t="s">
        <v>366</v>
      </c>
      <c r="B76" s="74" t="s">
        <v>529</v>
      </c>
      <c r="C76" s="76"/>
      <c r="D76" s="74"/>
      <c r="E76" s="74"/>
      <c r="F76" s="69"/>
      <c r="G76" s="75">
        <f aca="true" t="shared" si="12" ref="G76:G81">G77</f>
        <v>2000</v>
      </c>
      <c r="H76" s="75">
        <f aca="true" t="shared" si="13" ref="H76:H81">H77</f>
        <v>0</v>
      </c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</row>
    <row r="77" spans="1:256" ht="19.5" customHeight="1">
      <c r="A77" s="43" t="s">
        <v>323</v>
      </c>
      <c r="B77" s="74" t="s">
        <v>529</v>
      </c>
      <c r="C77" s="76">
        <v>1</v>
      </c>
      <c r="D77" s="74"/>
      <c r="E77" s="74"/>
      <c r="F77" s="69"/>
      <c r="G77" s="75">
        <f t="shared" si="12"/>
        <v>2000</v>
      </c>
      <c r="H77" s="75">
        <f t="shared" si="13"/>
        <v>0</v>
      </c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</row>
    <row r="78" spans="1:256" ht="19.5" customHeight="1">
      <c r="A78" s="43" t="s">
        <v>363</v>
      </c>
      <c r="B78" s="74" t="s">
        <v>529</v>
      </c>
      <c r="C78" s="76">
        <v>1</v>
      </c>
      <c r="D78" s="74">
        <v>13</v>
      </c>
      <c r="E78" s="74"/>
      <c r="F78" s="69"/>
      <c r="G78" s="75">
        <f t="shared" si="12"/>
        <v>2000</v>
      </c>
      <c r="H78" s="75">
        <f t="shared" si="13"/>
        <v>0</v>
      </c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</row>
    <row r="79" spans="1:256" ht="33" customHeight="1">
      <c r="A79" s="43" t="s">
        <v>340</v>
      </c>
      <c r="B79" s="74" t="s">
        <v>529</v>
      </c>
      <c r="C79" s="76">
        <v>1</v>
      </c>
      <c r="D79" s="74">
        <v>13</v>
      </c>
      <c r="E79" s="74">
        <v>200</v>
      </c>
      <c r="F79" s="71"/>
      <c r="G79" s="75">
        <f t="shared" si="12"/>
        <v>2000</v>
      </c>
      <c r="H79" s="75">
        <f t="shared" si="13"/>
        <v>0</v>
      </c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</row>
    <row r="80" spans="1:256" ht="47.25" customHeight="1">
      <c r="A80" s="43" t="s">
        <v>341</v>
      </c>
      <c r="B80" s="74" t="s">
        <v>529</v>
      </c>
      <c r="C80" s="76">
        <v>1</v>
      </c>
      <c r="D80" s="74">
        <v>13</v>
      </c>
      <c r="E80" s="74">
        <v>240</v>
      </c>
      <c r="F80" s="71"/>
      <c r="G80" s="75">
        <f t="shared" si="12"/>
        <v>2000</v>
      </c>
      <c r="H80" s="75">
        <f t="shared" si="13"/>
        <v>0</v>
      </c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</row>
    <row r="81" spans="1:256" ht="19.5" customHeight="1">
      <c r="A81" s="43" t="s">
        <v>343</v>
      </c>
      <c r="B81" s="74" t="s">
        <v>529</v>
      </c>
      <c r="C81" s="76">
        <v>1</v>
      </c>
      <c r="D81" s="74">
        <v>13</v>
      </c>
      <c r="E81" s="74">
        <v>244</v>
      </c>
      <c r="F81" s="71"/>
      <c r="G81" s="75">
        <f t="shared" si="12"/>
        <v>2000</v>
      </c>
      <c r="H81" s="75">
        <f t="shared" si="13"/>
        <v>0</v>
      </c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  <c r="IV81" s="34"/>
    </row>
    <row r="82" spans="1:256" ht="33" customHeight="1">
      <c r="A82" s="77" t="s">
        <v>69</v>
      </c>
      <c r="B82" s="74" t="s">
        <v>529</v>
      </c>
      <c r="C82" s="76">
        <v>1</v>
      </c>
      <c r="D82" s="74">
        <v>13</v>
      </c>
      <c r="E82" s="74">
        <v>244</v>
      </c>
      <c r="F82" s="69">
        <v>13</v>
      </c>
      <c r="G82" s="78">
        <v>2000</v>
      </c>
      <c r="H82" s="78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  <c r="IV82" s="34"/>
    </row>
    <row r="83" spans="1:256" ht="75" customHeight="1">
      <c r="A83" s="77" t="s">
        <v>368</v>
      </c>
      <c r="B83" s="74" t="s">
        <v>369</v>
      </c>
      <c r="C83" s="76"/>
      <c r="D83" s="74"/>
      <c r="E83" s="74"/>
      <c r="F83" s="69"/>
      <c r="G83" s="75">
        <f aca="true" t="shared" si="14" ref="G83:G88">G84</f>
        <v>1000</v>
      </c>
      <c r="H83" s="75">
        <f aca="true" t="shared" si="15" ref="H83:H88">H84</f>
        <v>0</v>
      </c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  <c r="IV83" s="34"/>
    </row>
    <row r="84" spans="1:256" ht="19.5" customHeight="1">
      <c r="A84" s="43" t="s">
        <v>323</v>
      </c>
      <c r="B84" s="74" t="s">
        <v>369</v>
      </c>
      <c r="C84" s="76">
        <v>1</v>
      </c>
      <c r="D84" s="74"/>
      <c r="E84" s="74"/>
      <c r="F84" s="69"/>
      <c r="G84" s="75">
        <f t="shared" si="14"/>
        <v>1000</v>
      </c>
      <c r="H84" s="75">
        <f t="shared" si="15"/>
        <v>0</v>
      </c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  <c r="IV84" s="34"/>
    </row>
    <row r="85" spans="1:256" ht="19.5" customHeight="1">
      <c r="A85" s="43" t="s">
        <v>363</v>
      </c>
      <c r="B85" s="74" t="s">
        <v>369</v>
      </c>
      <c r="C85" s="76">
        <v>1</v>
      </c>
      <c r="D85" s="74">
        <v>13</v>
      </c>
      <c r="E85" s="74"/>
      <c r="F85" s="69"/>
      <c r="G85" s="75">
        <f t="shared" si="14"/>
        <v>1000</v>
      </c>
      <c r="H85" s="75">
        <f t="shared" si="15"/>
        <v>0</v>
      </c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  <c r="IV85" s="34"/>
    </row>
    <row r="86" spans="1:256" ht="33" customHeight="1">
      <c r="A86" s="43" t="s">
        <v>340</v>
      </c>
      <c r="B86" s="74" t="s">
        <v>369</v>
      </c>
      <c r="C86" s="76">
        <v>1</v>
      </c>
      <c r="D86" s="74">
        <v>13</v>
      </c>
      <c r="E86" s="74">
        <v>200</v>
      </c>
      <c r="F86" s="71"/>
      <c r="G86" s="75">
        <f t="shared" si="14"/>
        <v>1000</v>
      </c>
      <c r="H86" s="75">
        <f t="shared" si="15"/>
        <v>0</v>
      </c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  <c r="IV86" s="34"/>
    </row>
    <row r="87" spans="1:256" ht="47.25" customHeight="1">
      <c r="A87" s="43" t="s">
        <v>341</v>
      </c>
      <c r="B87" s="74" t="s">
        <v>369</v>
      </c>
      <c r="C87" s="76">
        <v>1</v>
      </c>
      <c r="D87" s="74">
        <v>13</v>
      </c>
      <c r="E87" s="74">
        <v>240</v>
      </c>
      <c r="F87" s="71"/>
      <c r="G87" s="75">
        <f t="shared" si="14"/>
        <v>1000</v>
      </c>
      <c r="H87" s="75">
        <f t="shared" si="15"/>
        <v>0</v>
      </c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  <c r="IV87" s="34"/>
    </row>
    <row r="88" spans="1:256" ht="19.5" customHeight="1">
      <c r="A88" s="43" t="s">
        <v>343</v>
      </c>
      <c r="B88" s="74" t="s">
        <v>369</v>
      </c>
      <c r="C88" s="76">
        <v>1</v>
      </c>
      <c r="D88" s="74">
        <v>13</v>
      </c>
      <c r="E88" s="74">
        <v>244</v>
      </c>
      <c r="F88" s="71"/>
      <c r="G88" s="75">
        <f t="shared" si="14"/>
        <v>1000</v>
      </c>
      <c r="H88" s="75">
        <f t="shared" si="15"/>
        <v>0</v>
      </c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  <c r="IV88" s="34"/>
    </row>
    <row r="89" spans="1:256" ht="33" customHeight="1">
      <c r="A89" s="77" t="s">
        <v>69</v>
      </c>
      <c r="B89" s="74" t="s">
        <v>369</v>
      </c>
      <c r="C89" s="76">
        <v>1</v>
      </c>
      <c r="D89" s="74">
        <v>13</v>
      </c>
      <c r="E89" s="74">
        <v>244</v>
      </c>
      <c r="F89" s="69">
        <v>13</v>
      </c>
      <c r="G89" s="78">
        <v>1000</v>
      </c>
      <c r="H89" s="78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</row>
    <row r="90" spans="1:256" ht="47.25" customHeight="1">
      <c r="A90" s="77" t="s">
        <v>370</v>
      </c>
      <c r="B90" s="74" t="s">
        <v>371</v>
      </c>
      <c r="C90" s="76"/>
      <c r="D90" s="74"/>
      <c r="E90" s="74"/>
      <c r="F90" s="69"/>
      <c r="G90" s="75">
        <f aca="true" t="shared" si="16" ref="G90:G95">G91</f>
        <v>1000</v>
      </c>
      <c r="H90" s="75">
        <f aca="true" t="shared" si="17" ref="H90:H95">H91</f>
        <v>0</v>
      </c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</row>
    <row r="91" spans="1:256" ht="19.5" customHeight="1">
      <c r="A91" s="43" t="s">
        <v>323</v>
      </c>
      <c r="B91" s="74" t="s">
        <v>371</v>
      </c>
      <c r="C91" s="76">
        <v>1</v>
      </c>
      <c r="D91" s="74"/>
      <c r="E91" s="74"/>
      <c r="F91" s="69"/>
      <c r="G91" s="75">
        <f t="shared" si="16"/>
        <v>1000</v>
      </c>
      <c r="H91" s="75">
        <f t="shared" si="17"/>
        <v>0</v>
      </c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  <c r="IV91" s="34"/>
    </row>
    <row r="92" spans="1:256" ht="19.5" customHeight="1">
      <c r="A92" s="43" t="s">
        <v>363</v>
      </c>
      <c r="B92" s="74" t="s">
        <v>371</v>
      </c>
      <c r="C92" s="76">
        <v>1</v>
      </c>
      <c r="D92" s="74">
        <v>13</v>
      </c>
      <c r="E92" s="74"/>
      <c r="F92" s="69"/>
      <c r="G92" s="75">
        <f t="shared" si="16"/>
        <v>1000</v>
      </c>
      <c r="H92" s="75">
        <f t="shared" si="17"/>
        <v>0</v>
      </c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  <c r="IV92" s="34"/>
    </row>
    <row r="93" spans="1:256" ht="33" customHeight="1">
      <c r="A93" s="43" t="s">
        <v>340</v>
      </c>
      <c r="B93" s="74" t="s">
        <v>371</v>
      </c>
      <c r="C93" s="76">
        <v>1</v>
      </c>
      <c r="D93" s="74">
        <v>13</v>
      </c>
      <c r="E93" s="74">
        <v>200</v>
      </c>
      <c r="F93" s="71"/>
      <c r="G93" s="75">
        <f t="shared" si="16"/>
        <v>1000</v>
      </c>
      <c r="H93" s="75">
        <f t="shared" si="17"/>
        <v>0</v>
      </c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  <c r="IV93" s="34"/>
    </row>
    <row r="94" spans="1:256" ht="47.25" customHeight="1">
      <c r="A94" s="43" t="s">
        <v>341</v>
      </c>
      <c r="B94" s="74" t="s">
        <v>371</v>
      </c>
      <c r="C94" s="76">
        <v>1</v>
      </c>
      <c r="D94" s="74">
        <v>13</v>
      </c>
      <c r="E94" s="74">
        <v>240</v>
      </c>
      <c r="F94" s="71"/>
      <c r="G94" s="75">
        <f t="shared" si="16"/>
        <v>1000</v>
      </c>
      <c r="H94" s="75">
        <f t="shared" si="17"/>
        <v>0</v>
      </c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  <c r="IV94" s="34"/>
    </row>
    <row r="95" spans="1:256" ht="19.5" customHeight="1">
      <c r="A95" s="43" t="s">
        <v>343</v>
      </c>
      <c r="B95" s="74" t="s">
        <v>371</v>
      </c>
      <c r="C95" s="76">
        <v>1</v>
      </c>
      <c r="D95" s="74">
        <v>13</v>
      </c>
      <c r="E95" s="74">
        <v>244</v>
      </c>
      <c r="F95" s="71"/>
      <c r="G95" s="75">
        <f t="shared" si="16"/>
        <v>1000</v>
      </c>
      <c r="H95" s="75">
        <f t="shared" si="17"/>
        <v>0</v>
      </c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  <c r="IV95" s="34"/>
    </row>
    <row r="96" spans="1:256" ht="33" customHeight="1">
      <c r="A96" s="77" t="s">
        <v>69</v>
      </c>
      <c r="B96" s="74" t="s">
        <v>371</v>
      </c>
      <c r="C96" s="76">
        <v>1</v>
      </c>
      <c r="D96" s="74">
        <v>13</v>
      </c>
      <c r="E96" s="74">
        <v>244</v>
      </c>
      <c r="F96" s="69">
        <v>13</v>
      </c>
      <c r="G96" s="78">
        <v>1000</v>
      </c>
      <c r="H96" s="78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  <c r="IV96" s="34"/>
    </row>
    <row r="97" spans="1:256" ht="75" customHeight="1">
      <c r="A97" s="77" t="s">
        <v>372</v>
      </c>
      <c r="B97" s="74" t="s">
        <v>373</v>
      </c>
      <c r="C97" s="76"/>
      <c r="D97" s="74"/>
      <c r="E97" s="74"/>
      <c r="F97" s="69"/>
      <c r="G97" s="75">
        <f aca="true" t="shared" si="18" ref="G97:G102">G98</f>
        <v>1000</v>
      </c>
      <c r="H97" s="75">
        <f aca="true" t="shared" si="19" ref="H97:H102">H98</f>
        <v>0</v>
      </c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  <c r="IV97" s="34"/>
    </row>
    <row r="98" spans="1:256" ht="19.5" customHeight="1">
      <c r="A98" s="43" t="s">
        <v>323</v>
      </c>
      <c r="B98" s="74" t="s">
        <v>373</v>
      </c>
      <c r="C98" s="76">
        <v>1</v>
      </c>
      <c r="D98" s="74"/>
      <c r="E98" s="74"/>
      <c r="F98" s="69"/>
      <c r="G98" s="75">
        <f t="shared" si="18"/>
        <v>1000</v>
      </c>
      <c r="H98" s="75">
        <f t="shared" si="19"/>
        <v>0</v>
      </c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</row>
    <row r="99" spans="1:256" ht="19.5" customHeight="1">
      <c r="A99" s="43" t="s">
        <v>363</v>
      </c>
      <c r="B99" s="74" t="s">
        <v>373</v>
      </c>
      <c r="C99" s="76">
        <v>1</v>
      </c>
      <c r="D99" s="74">
        <v>13</v>
      </c>
      <c r="E99" s="74"/>
      <c r="F99" s="69"/>
      <c r="G99" s="75">
        <f t="shared" si="18"/>
        <v>1000</v>
      </c>
      <c r="H99" s="75">
        <f t="shared" si="19"/>
        <v>0</v>
      </c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</row>
    <row r="100" spans="1:256" ht="33" customHeight="1">
      <c r="A100" s="43" t="s">
        <v>340</v>
      </c>
      <c r="B100" s="74" t="s">
        <v>373</v>
      </c>
      <c r="C100" s="76">
        <v>1</v>
      </c>
      <c r="D100" s="74">
        <v>13</v>
      </c>
      <c r="E100" s="74">
        <v>200</v>
      </c>
      <c r="F100" s="71"/>
      <c r="G100" s="75">
        <f t="shared" si="18"/>
        <v>1000</v>
      </c>
      <c r="H100" s="75">
        <f t="shared" si="19"/>
        <v>0</v>
      </c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  <c r="IV100" s="34"/>
    </row>
    <row r="101" spans="1:256" ht="47.25" customHeight="1">
      <c r="A101" s="43" t="s">
        <v>341</v>
      </c>
      <c r="B101" s="74" t="s">
        <v>373</v>
      </c>
      <c r="C101" s="76">
        <v>1</v>
      </c>
      <c r="D101" s="74">
        <v>13</v>
      </c>
      <c r="E101" s="74">
        <v>240</v>
      </c>
      <c r="F101" s="71"/>
      <c r="G101" s="75">
        <f t="shared" si="18"/>
        <v>1000</v>
      </c>
      <c r="H101" s="75">
        <f t="shared" si="19"/>
        <v>0</v>
      </c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  <c r="IV101" s="34"/>
    </row>
    <row r="102" spans="1:256" ht="19.5" customHeight="1">
      <c r="A102" s="43" t="s">
        <v>343</v>
      </c>
      <c r="B102" s="74" t="s">
        <v>373</v>
      </c>
      <c r="C102" s="76">
        <v>1</v>
      </c>
      <c r="D102" s="74">
        <v>13</v>
      </c>
      <c r="E102" s="74">
        <v>244</v>
      </c>
      <c r="F102" s="71"/>
      <c r="G102" s="75">
        <f t="shared" si="18"/>
        <v>1000</v>
      </c>
      <c r="H102" s="75">
        <f t="shared" si="19"/>
        <v>0</v>
      </c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  <c r="IV102" s="34"/>
    </row>
    <row r="103" spans="1:256" ht="33" customHeight="1">
      <c r="A103" s="77" t="s">
        <v>69</v>
      </c>
      <c r="B103" s="74" t="s">
        <v>373</v>
      </c>
      <c r="C103" s="76">
        <v>1</v>
      </c>
      <c r="D103" s="74">
        <v>13</v>
      </c>
      <c r="E103" s="74">
        <v>244</v>
      </c>
      <c r="F103" s="69">
        <v>13</v>
      </c>
      <c r="G103" s="78">
        <v>1000</v>
      </c>
      <c r="H103" s="78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  <c r="IV103" s="34"/>
    </row>
    <row r="104" spans="1:256" ht="47.25" customHeight="1">
      <c r="A104" s="77" t="s">
        <v>438</v>
      </c>
      <c r="B104" s="45" t="s">
        <v>441</v>
      </c>
      <c r="C104" s="44"/>
      <c r="D104" s="44"/>
      <c r="E104" s="45"/>
      <c r="F104" s="69"/>
      <c r="G104" s="46">
        <f>G105</f>
        <v>2000</v>
      </c>
      <c r="H104" s="46">
        <f>H105</f>
        <v>0</v>
      </c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  <c r="IV104" s="34"/>
    </row>
    <row r="105" spans="1:256" ht="19.5" customHeight="1">
      <c r="A105" s="77" t="s">
        <v>530</v>
      </c>
      <c r="B105" s="45" t="s">
        <v>441</v>
      </c>
      <c r="C105" s="44">
        <v>8</v>
      </c>
      <c r="D105" s="44"/>
      <c r="E105" s="45"/>
      <c r="F105" s="69"/>
      <c r="G105" s="46">
        <f>G106</f>
        <v>2000</v>
      </c>
      <c r="H105" s="46">
        <f>H106</f>
        <v>0</v>
      </c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  <c r="IV105" s="34"/>
    </row>
    <row r="106" spans="1:256" ht="19.5" customHeight="1">
      <c r="A106" s="77" t="s">
        <v>531</v>
      </c>
      <c r="B106" s="45" t="s">
        <v>441</v>
      </c>
      <c r="C106" s="44">
        <v>8</v>
      </c>
      <c r="D106" s="44">
        <v>1</v>
      </c>
      <c r="E106" s="45"/>
      <c r="F106" s="69"/>
      <c r="G106" s="46">
        <f>G107</f>
        <v>2000</v>
      </c>
      <c r="H106" s="46">
        <f>H107</f>
        <v>0</v>
      </c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  <c r="IS106" s="34"/>
      <c r="IT106" s="34"/>
      <c r="IU106" s="34"/>
      <c r="IV106" s="34"/>
    </row>
    <row r="107" spans="1:256" ht="47.25" customHeight="1">
      <c r="A107" s="43" t="s">
        <v>341</v>
      </c>
      <c r="B107" s="45" t="s">
        <v>441</v>
      </c>
      <c r="C107" s="44">
        <v>8</v>
      </c>
      <c r="D107" s="44">
        <v>1</v>
      </c>
      <c r="E107" s="45">
        <v>240</v>
      </c>
      <c r="F107" s="66"/>
      <c r="G107" s="46">
        <f>G108</f>
        <v>2000</v>
      </c>
      <c r="H107" s="46">
        <f>H108</f>
        <v>0</v>
      </c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  <c r="IV107" s="34"/>
    </row>
    <row r="108" spans="1:256" ht="19.5" customHeight="1">
      <c r="A108" s="43" t="s">
        <v>343</v>
      </c>
      <c r="B108" s="45" t="s">
        <v>441</v>
      </c>
      <c r="C108" s="44">
        <v>8</v>
      </c>
      <c r="D108" s="44">
        <v>1</v>
      </c>
      <c r="E108" s="45">
        <v>244</v>
      </c>
      <c r="F108" s="66"/>
      <c r="G108" s="46">
        <f>G109</f>
        <v>2000</v>
      </c>
      <c r="H108" s="46">
        <f>H109</f>
        <v>0</v>
      </c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  <c r="IV108" s="34"/>
    </row>
    <row r="109" spans="1:256" ht="33" customHeight="1">
      <c r="A109" s="43" t="s">
        <v>69</v>
      </c>
      <c r="B109" s="45" t="s">
        <v>441</v>
      </c>
      <c r="C109" s="44">
        <v>8</v>
      </c>
      <c r="D109" s="44">
        <v>1</v>
      </c>
      <c r="E109" s="45">
        <v>244</v>
      </c>
      <c r="F109" s="66">
        <v>13</v>
      </c>
      <c r="G109" s="47">
        <v>2000</v>
      </c>
      <c r="H109" s="47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  <c r="IV109" s="34"/>
    </row>
    <row r="110" spans="1:256" ht="75" customHeight="1">
      <c r="A110" s="43" t="s">
        <v>484</v>
      </c>
      <c r="B110" s="45" t="s">
        <v>485</v>
      </c>
      <c r="C110" s="44"/>
      <c r="D110" s="44"/>
      <c r="E110" s="45"/>
      <c r="F110" s="79"/>
      <c r="G110" s="46">
        <f aca="true" t="shared" si="20" ref="G110:G117">G111</f>
        <v>1000</v>
      </c>
      <c r="H110" s="46">
        <f aca="true" t="shared" si="21" ref="H110:H117">H111</f>
        <v>0</v>
      </c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  <c r="IV110" s="34"/>
    </row>
    <row r="111" spans="1:256" ht="19.5" customHeight="1">
      <c r="A111" s="43" t="s">
        <v>486</v>
      </c>
      <c r="B111" s="45" t="s">
        <v>487</v>
      </c>
      <c r="C111" s="44"/>
      <c r="D111" s="44"/>
      <c r="E111" s="45"/>
      <c r="F111" s="79"/>
      <c r="G111" s="46">
        <f t="shared" si="20"/>
        <v>1000</v>
      </c>
      <c r="H111" s="46">
        <f t="shared" si="21"/>
        <v>0</v>
      </c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  <c r="IV111" s="34"/>
    </row>
    <row r="112" spans="1:256" ht="33" customHeight="1">
      <c r="A112" s="43" t="s">
        <v>488</v>
      </c>
      <c r="B112" s="45" t="s">
        <v>489</v>
      </c>
      <c r="C112" s="44"/>
      <c r="D112" s="44"/>
      <c r="E112" s="45"/>
      <c r="F112" s="79"/>
      <c r="G112" s="46">
        <f t="shared" si="20"/>
        <v>1000</v>
      </c>
      <c r="H112" s="46">
        <f t="shared" si="21"/>
        <v>0</v>
      </c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  <c r="IO112" s="34"/>
      <c r="IP112" s="34"/>
      <c r="IQ112" s="34"/>
      <c r="IR112" s="34"/>
      <c r="IS112" s="34"/>
      <c r="IT112" s="34"/>
      <c r="IU112" s="34"/>
      <c r="IV112" s="34"/>
    </row>
    <row r="113" spans="1:256" ht="19.5" customHeight="1">
      <c r="A113" s="43" t="s">
        <v>482</v>
      </c>
      <c r="B113" s="45" t="s">
        <v>489</v>
      </c>
      <c r="C113" s="44">
        <v>11</v>
      </c>
      <c r="D113" s="44"/>
      <c r="E113" s="45"/>
      <c r="F113" s="79"/>
      <c r="G113" s="46">
        <f t="shared" si="20"/>
        <v>1000</v>
      </c>
      <c r="H113" s="46">
        <f t="shared" si="21"/>
        <v>0</v>
      </c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  <c r="IV113" s="34"/>
    </row>
    <row r="114" spans="1:256" ht="19.5" customHeight="1">
      <c r="A114" s="43" t="s">
        <v>483</v>
      </c>
      <c r="B114" s="45" t="s">
        <v>489</v>
      </c>
      <c r="C114" s="44">
        <v>11</v>
      </c>
      <c r="D114" s="44">
        <v>1</v>
      </c>
      <c r="E114" s="45"/>
      <c r="F114" s="79"/>
      <c r="G114" s="46">
        <f t="shared" si="20"/>
        <v>1000</v>
      </c>
      <c r="H114" s="46">
        <f t="shared" si="21"/>
        <v>0</v>
      </c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  <c r="IV114" s="34"/>
    </row>
    <row r="115" spans="1:256" ht="33" customHeight="1">
      <c r="A115" s="43" t="s">
        <v>340</v>
      </c>
      <c r="B115" s="45" t="s">
        <v>489</v>
      </c>
      <c r="C115" s="44">
        <v>11</v>
      </c>
      <c r="D115" s="44">
        <v>1</v>
      </c>
      <c r="E115" s="45">
        <v>200</v>
      </c>
      <c r="F115" s="79"/>
      <c r="G115" s="46">
        <f t="shared" si="20"/>
        <v>1000</v>
      </c>
      <c r="H115" s="46">
        <f t="shared" si="21"/>
        <v>0</v>
      </c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  <c r="IV115" s="34"/>
    </row>
    <row r="116" spans="1:256" ht="47.25" customHeight="1">
      <c r="A116" s="43" t="s">
        <v>341</v>
      </c>
      <c r="B116" s="45" t="s">
        <v>489</v>
      </c>
      <c r="C116" s="44">
        <v>11</v>
      </c>
      <c r="D116" s="44">
        <v>1</v>
      </c>
      <c r="E116" s="45">
        <v>240</v>
      </c>
      <c r="F116" s="79"/>
      <c r="G116" s="46">
        <f t="shared" si="20"/>
        <v>1000</v>
      </c>
      <c r="H116" s="46">
        <f t="shared" si="21"/>
        <v>0</v>
      </c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  <c r="IM116" s="34"/>
      <c r="IN116" s="34"/>
      <c r="IO116" s="34"/>
      <c r="IP116" s="34"/>
      <c r="IQ116" s="34"/>
      <c r="IR116" s="34"/>
      <c r="IS116" s="34"/>
      <c r="IT116" s="34"/>
      <c r="IU116" s="34"/>
      <c r="IV116" s="34"/>
    </row>
    <row r="117" spans="1:256" ht="19.5" customHeight="1">
      <c r="A117" s="43" t="s">
        <v>343</v>
      </c>
      <c r="B117" s="45" t="s">
        <v>489</v>
      </c>
      <c r="C117" s="44">
        <v>11</v>
      </c>
      <c r="D117" s="44">
        <v>1</v>
      </c>
      <c r="E117" s="45">
        <v>244</v>
      </c>
      <c r="F117" s="79"/>
      <c r="G117" s="46">
        <f t="shared" si="20"/>
        <v>1000</v>
      </c>
      <c r="H117" s="46">
        <f t="shared" si="21"/>
        <v>0</v>
      </c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  <c r="IV117" s="34"/>
    </row>
    <row r="118" spans="1:256" ht="33" customHeight="1">
      <c r="A118" s="43" t="s">
        <v>69</v>
      </c>
      <c r="B118" s="45" t="s">
        <v>489</v>
      </c>
      <c r="C118" s="44">
        <v>11</v>
      </c>
      <c r="D118" s="44">
        <v>1</v>
      </c>
      <c r="E118" s="45">
        <v>244</v>
      </c>
      <c r="F118" s="66">
        <v>13</v>
      </c>
      <c r="G118" s="47">
        <v>1000</v>
      </c>
      <c r="H118" s="47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  <c r="IV118" s="34"/>
    </row>
    <row r="119" spans="1:256" ht="75" customHeight="1">
      <c r="A119" s="43" t="s">
        <v>374</v>
      </c>
      <c r="B119" s="45" t="s">
        <v>375</v>
      </c>
      <c r="C119" s="44"/>
      <c r="D119" s="44"/>
      <c r="E119" s="45"/>
      <c r="F119" s="79"/>
      <c r="G119" s="46">
        <f aca="true" t="shared" si="22" ref="G119:G126">G120</f>
        <v>1000</v>
      </c>
      <c r="H119" s="46">
        <f aca="true" t="shared" si="23" ref="H119:H126">H120</f>
        <v>0</v>
      </c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  <c r="IV119" s="34"/>
    </row>
    <row r="120" spans="1:256" ht="47.25" customHeight="1">
      <c r="A120" s="43" t="s">
        <v>376</v>
      </c>
      <c r="B120" s="45" t="s">
        <v>377</v>
      </c>
      <c r="C120" s="44"/>
      <c r="D120" s="44"/>
      <c r="E120" s="45"/>
      <c r="F120" s="79"/>
      <c r="G120" s="46">
        <f t="shared" si="22"/>
        <v>1000</v>
      </c>
      <c r="H120" s="46">
        <f t="shared" si="23"/>
        <v>0</v>
      </c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  <c r="IV120" s="34"/>
    </row>
    <row r="121" spans="1:256" ht="47.25" customHeight="1">
      <c r="A121" s="43" t="s">
        <v>376</v>
      </c>
      <c r="B121" s="45" t="s">
        <v>378</v>
      </c>
      <c r="C121" s="44"/>
      <c r="D121" s="44"/>
      <c r="E121" s="45"/>
      <c r="F121" s="79"/>
      <c r="G121" s="46">
        <f t="shared" si="22"/>
        <v>1000</v>
      </c>
      <c r="H121" s="46">
        <f t="shared" si="23"/>
        <v>0</v>
      </c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  <c r="IV121" s="34"/>
    </row>
    <row r="122" spans="1:256" ht="19.5" customHeight="1">
      <c r="A122" s="43" t="s">
        <v>323</v>
      </c>
      <c r="B122" s="45" t="s">
        <v>378</v>
      </c>
      <c r="C122" s="44">
        <v>1</v>
      </c>
      <c r="D122" s="44"/>
      <c r="E122" s="45"/>
      <c r="F122" s="79"/>
      <c r="G122" s="46">
        <f t="shared" si="22"/>
        <v>1000</v>
      </c>
      <c r="H122" s="46">
        <f t="shared" si="23"/>
        <v>0</v>
      </c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  <c r="IV122" s="34"/>
    </row>
    <row r="123" spans="1:256" ht="19.5" customHeight="1">
      <c r="A123" s="43" t="s">
        <v>363</v>
      </c>
      <c r="B123" s="45" t="s">
        <v>378</v>
      </c>
      <c r="C123" s="44">
        <v>1</v>
      </c>
      <c r="D123" s="44">
        <v>13</v>
      </c>
      <c r="E123" s="45"/>
      <c r="F123" s="79"/>
      <c r="G123" s="46">
        <f t="shared" si="22"/>
        <v>1000</v>
      </c>
      <c r="H123" s="46">
        <f t="shared" si="23"/>
        <v>0</v>
      </c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  <c r="IV123" s="34"/>
    </row>
    <row r="124" spans="1:256" ht="33" customHeight="1">
      <c r="A124" s="43" t="s">
        <v>340</v>
      </c>
      <c r="B124" s="45" t="s">
        <v>378</v>
      </c>
      <c r="C124" s="44">
        <v>1</v>
      </c>
      <c r="D124" s="44">
        <v>13</v>
      </c>
      <c r="E124" s="45">
        <v>200</v>
      </c>
      <c r="F124" s="79"/>
      <c r="G124" s="46">
        <f t="shared" si="22"/>
        <v>1000</v>
      </c>
      <c r="H124" s="46">
        <f t="shared" si="23"/>
        <v>0</v>
      </c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  <c r="IV124" s="34"/>
    </row>
    <row r="125" spans="1:256" ht="47.25" customHeight="1">
      <c r="A125" s="43" t="s">
        <v>341</v>
      </c>
      <c r="B125" s="45" t="s">
        <v>378</v>
      </c>
      <c r="C125" s="44">
        <v>1</v>
      </c>
      <c r="D125" s="44">
        <v>13</v>
      </c>
      <c r="E125" s="45">
        <v>240</v>
      </c>
      <c r="F125" s="79"/>
      <c r="G125" s="46">
        <f t="shared" si="22"/>
        <v>1000</v>
      </c>
      <c r="H125" s="46">
        <f t="shared" si="23"/>
        <v>0</v>
      </c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  <c r="IV125" s="34"/>
    </row>
    <row r="126" spans="1:256" ht="19.5" customHeight="1">
      <c r="A126" s="43" t="s">
        <v>343</v>
      </c>
      <c r="B126" s="45" t="s">
        <v>378</v>
      </c>
      <c r="C126" s="44">
        <v>1</v>
      </c>
      <c r="D126" s="44">
        <v>13</v>
      </c>
      <c r="E126" s="45">
        <v>244</v>
      </c>
      <c r="F126" s="79"/>
      <c r="G126" s="46">
        <f t="shared" si="22"/>
        <v>1000</v>
      </c>
      <c r="H126" s="46">
        <f t="shared" si="23"/>
        <v>0</v>
      </c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  <c r="IP126" s="34"/>
      <c r="IQ126" s="34"/>
      <c r="IR126" s="34"/>
      <c r="IS126" s="34"/>
      <c r="IT126" s="34"/>
      <c r="IU126" s="34"/>
      <c r="IV126" s="34"/>
    </row>
    <row r="127" spans="1:256" ht="33" customHeight="1">
      <c r="A127" s="43" t="s">
        <v>69</v>
      </c>
      <c r="B127" s="45" t="s">
        <v>378</v>
      </c>
      <c r="C127" s="44">
        <v>1</v>
      </c>
      <c r="D127" s="44">
        <v>13</v>
      </c>
      <c r="E127" s="45">
        <v>244</v>
      </c>
      <c r="F127" s="66">
        <v>13</v>
      </c>
      <c r="G127" s="47">
        <v>1000</v>
      </c>
      <c r="H127" s="47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  <c r="IV127" s="34"/>
    </row>
    <row r="128" spans="1:256" ht="19.5" customHeight="1">
      <c r="A128" s="80" t="s">
        <v>508</v>
      </c>
      <c r="B128" s="45"/>
      <c r="C128" s="80"/>
      <c r="D128" s="80"/>
      <c r="E128" s="80"/>
      <c r="F128" s="80"/>
      <c r="G128" s="56">
        <f>G16+G33+G40+G47+G76+G83+G90+G97+G104+G110+G119</f>
        <v>410029.29000000004</v>
      </c>
      <c r="H128" s="56">
        <f>H16+H33+H40+H47+H76+H83+H90+H97+H104+H110+H119</f>
        <v>189898.99</v>
      </c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  <c r="IU128" s="34"/>
      <c r="IV128" s="34"/>
    </row>
    <row r="129" spans="1:256" ht="15.75">
      <c r="A129" s="81"/>
      <c r="B129" s="81"/>
      <c r="C129" s="81"/>
      <c r="D129" s="81"/>
      <c r="E129" s="81"/>
      <c r="F129" s="81"/>
      <c r="G129" s="81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  <c r="IO129" s="34"/>
      <c r="IP129" s="34"/>
      <c r="IQ129" s="34"/>
      <c r="IR129" s="34"/>
      <c r="IS129" s="34"/>
      <c r="IT129" s="34"/>
      <c r="IU129" s="34"/>
      <c r="IV129" s="34"/>
    </row>
    <row r="130" spans="1:256" ht="15.75">
      <c r="A130" s="81" t="s">
        <v>53</v>
      </c>
      <c r="B130" s="81"/>
      <c r="C130" s="81"/>
      <c r="D130" s="81"/>
      <c r="E130" s="81" t="s">
        <v>171</v>
      </c>
      <c r="F130" s="81"/>
      <c r="G130" s="81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  <c r="IV130" s="34"/>
    </row>
  </sheetData>
  <sheetProtection selectLockedCells="1" selectUnlockedCells="1"/>
  <mergeCells count="17">
    <mergeCell ref="H14:H15"/>
    <mergeCell ref="A10:H10"/>
    <mergeCell ref="A11:H11"/>
    <mergeCell ref="A13:A15"/>
    <mergeCell ref="B13:B15"/>
    <mergeCell ref="C13:C15"/>
    <mergeCell ref="D13:D15"/>
    <mergeCell ref="E13:E15"/>
    <mergeCell ref="F13:F15"/>
    <mergeCell ref="G13:H13"/>
    <mergeCell ref="G14:G15"/>
    <mergeCell ref="E1:H1"/>
    <mergeCell ref="E2:H2"/>
    <mergeCell ref="E3:H3"/>
    <mergeCell ref="E4:H4"/>
    <mergeCell ref="E5:H5"/>
    <mergeCell ref="A9:H9"/>
  </mergeCells>
  <printOptions/>
  <pageMargins left="0.9840277777777777" right="0.39375" top="0.19652777777777777" bottom="0.19652777777777777" header="0.5118055555555555" footer="0.5118055555555555"/>
  <pageSetup fitToHeight="0" fitToWidth="1"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9"/>
  <sheetViews>
    <sheetView tabSelected="1" view="pageBreakPreview" zoomScale="74" zoomScaleSheetLayoutView="74" zoomScalePageLayoutView="0" workbookViewId="0" topLeftCell="A1">
      <selection activeCell="C8" activeCellId="1" sqref="G128:H128 C8"/>
    </sheetView>
  </sheetViews>
  <sheetFormatPr defaultColWidth="11.57421875" defaultRowHeight="12.75"/>
  <cols>
    <col min="1" max="1" width="6.57421875" style="16" customWidth="1"/>
    <col min="2" max="2" width="69.00390625" style="82" customWidth="1"/>
    <col min="3" max="6" width="15.140625" style="82" customWidth="1"/>
    <col min="7" max="173" width="8.7109375" style="82" customWidth="1"/>
    <col min="174" max="207" width="11.421875" style="5" customWidth="1"/>
    <col min="208" max="252" width="11.57421875" style="5" customWidth="1"/>
    <col min="253" max="16384" width="11.57421875" style="16" customWidth="1"/>
  </cols>
  <sheetData>
    <row r="1" spans="3:6" ht="15.75">
      <c r="C1" s="83" t="s">
        <v>539</v>
      </c>
      <c r="D1" s="83"/>
      <c r="E1" s="83"/>
      <c r="F1" s="83"/>
    </row>
    <row r="2" spans="3:6" ht="15.75">
      <c r="C2" s="123" t="s">
        <v>1</v>
      </c>
      <c r="D2" s="123"/>
      <c r="E2" s="123"/>
      <c r="F2" s="123"/>
    </row>
    <row r="3" spans="3:6" ht="15.75">
      <c r="C3" s="123" t="s">
        <v>56</v>
      </c>
      <c r="D3" s="123"/>
      <c r="E3" s="123"/>
      <c r="F3" s="123"/>
    </row>
    <row r="4" spans="3:6" ht="15.75">
      <c r="C4" s="123" t="s">
        <v>3</v>
      </c>
      <c r="D4" s="123"/>
      <c r="E4" s="123"/>
      <c r="F4" s="123"/>
    </row>
    <row r="5" spans="3:6" ht="15.75">
      <c r="C5" s="123" t="s">
        <v>61</v>
      </c>
      <c r="D5" s="123"/>
      <c r="E5" s="123"/>
      <c r="F5" s="123"/>
    </row>
    <row r="6" spans="3:6" ht="15.75">
      <c r="C6" s="2" t="s">
        <v>5</v>
      </c>
      <c r="D6" s="83"/>
      <c r="E6" s="83"/>
      <c r="F6" s="83"/>
    </row>
    <row r="7" spans="3:6" ht="15.75">
      <c r="C7" s="89" t="s">
        <v>6</v>
      </c>
      <c r="D7" s="89"/>
      <c r="E7" s="83"/>
      <c r="F7" s="83"/>
    </row>
    <row r="8" ht="12.75" customHeight="1"/>
    <row r="9" spans="2:6" ht="16.5" customHeight="1">
      <c r="B9" s="124" t="s">
        <v>540</v>
      </c>
      <c r="C9" s="124"/>
      <c r="D9" s="124"/>
      <c r="E9" s="124"/>
      <c r="F9" s="124"/>
    </row>
    <row r="10" spans="2:6" ht="16.5" customHeight="1">
      <c r="B10" s="124" t="s">
        <v>541</v>
      </c>
      <c r="C10" s="124"/>
      <c r="D10" s="124"/>
      <c r="E10" s="124"/>
      <c r="F10" s="124"/>
    </row>
    <row r="11" spans="2:6" ht="16.5" customHeight="1">
      <c r="B11" s="124" t="s">
        <v>542</v>
      </c>
      <c r="C11" s="124"/>
      <c r="D11" s="124"/>
      <c r="E11" s="124"/>
      <c r="F11" s="124"/>
    </row>
    <row r="12" spans="2:6" ht="12.75" customHeight="1">
      <c r="B12" s="84"/>
      <c r="C12" s="84"/>
      <c r="D12" s="84"/>
      <c r="E12" s="84"/>
      <c r="F12" s="84"/>
    </row>
    <row r="13" spans="1:6" ht="16.5" customHeight="1">
      <c r="A13" s="125" t="s">
        <v>543</v>
      </c>
      <c r="B13" s="126" t="s">
        <v>544</v>
      </c>
      <c r="C13" s="126"/>
      <c r="D13" s="127" t="s">
        <v>545</v>
      </c>
      <c r="E13" s="127"/>
      <c r="F13" s="127" t="s">
        <v>546</v>
      </c>
    </row>
    <row r="14" spans="1:6" ht="16.5" customHeight="1">
      <c r="A14" s="125"/>
      <c r="B14" s="126"/>
      <c r="C14" s="126"/>
      <c r="D14" s="86" t="s">
        <v>547</v>
      </c>
      <c r="E14" s="85" t="s">
        <v>548</v>
      </c>
      <c r="F14" s="86" t="s">
        <v>549</v>
      </c>
    </row>
    <row r="15" spans="1:6" ht="33" customHeight="1">
      <c r="A15" s="17">
        <v>1</v>
      </c>
      <c r="B15" s="92" t="s">
        <v>25</v>
      </c>
      <c r="C15" s="92"/>
      <c r="D15" s="8">
        <f>D16-D17</f>
        <v>0</v>
      </c>
      <c r="E15" s="8">
        <f>E16-E17</f>
        <v>0</v>
      </c>
      <c r="F15" s="8">
        <f>F16-F17</f>
        <v>0</v>
      </c>
    </row>
    <row r="16" spans="1:6" ht="33" customHeight="1">
      <c r="A16" s="22"/>
      <c r="B16" s="92" t="s">
        <v>146</v>
      </c>
      <c r="C16" s="92"/>
      <c r="D16" s="9">
        <v>362685</v>
      </c>
      <c r="E16" s="9">
        <v>384785</v>
      </c>
      <c r="F16" s="9">
        <v>403945</v>
      </c>
    </row>
    <row r="17" spans="1:6" ht="33" customHeight="1">
      <c r="A17" s="22"/>
      <c r="B17" s="92" t="s">
        <v>33</v>
      </c>
      <c r="C17" s="92"/>
      <c r="D17" s="9">
        <v>362685</v>
      </c>
      <c r="E17" s="9">
        <v>384785</v>
      </c>
      <c r="F17" s="9">
        <v>403945</v>
      </c>
    </row>
    <row r="18" spans="1:6" ht="18" customHeight="1">
      <c r="A18" s="17">
        <v>2</v>
      </c>
      <c r="B18" s="92" t="s">
        <v>13</v>
      </c>
      <c r="C18" s="92"/>
      <c r="D18" s="8">
        <f>D19+D20</f>
        <v>0</v>
      </c>
      <c r="E18" s="8">
        <f>E19+E20</f>
        <v>0</v>
      </c>
      <c r="F18" s="8">
        <f>F19+F20</f>
        <v>0</v>
      </c>
    </row>
    <row r="19" spans="1:173" ht="33" customHeight="1">
      <c r="A19" s="17"/>
      <c r="B19" s="92" t="s">
        <v>138</v>
      </c>
      <c r="C19" s="92"/>
      <c r="D19" s="9"/>
      <c r="E19" s="9"/>
      <c r="F19" s="9"/>
      <c r="FQ19" s="5"/>
    </row>
    <row r="20" spans="1:173" ht="33" customHeight="1">
      <c r="A20" s="17"/>
      <c r="B20" s="92" t="s">
        <v>21</v>
      </c>
      <c r="C20" s="92"/>
      <c r="D20" s="9"/>
      <c r="E20" s="9"/>
      <c r="F20" s="9"/>
      <c r="FQ20" s="5"/>
    </row>
    <row r="21" spans="1:173" ht="15.75">
      <c r="A21" s="23"/>
      <c r="B21" s="87"/>
      <c r="C21" s="87"/>
      <c r="D21" s="87"/>
      <c r="E21" s="87"/>
      <c r="F21" s="87"/>
      <c r="FQ21" s="5"/>
    </row>
    <row r="22" spans="1:173" ht="15.75">
      <c r="A22" s="23"/>
      <c r="B22" s="87" t="s">
        <v>53</v>
      </c>
      <c r="C22" s="87"/>
      <c r="D22" s="87" t="s">
        <v>550</v>
      </c>
      <c r="E22" s="87"/>
      <c r="F22" s="87"/>
      <c r="FQ22" s="5"/>
    </row>
    <row r="33" spans="2:6" ht="12.75" customHeight="1">
      <c r="B33" s="123"/>
      <c r="C33" s="123"/>
      <c r="D33" s="123"/>
      <c r="E33" s="123"/>
      <c r="F33" s="123"/>
    </row>
    <row r="34" spans="2:6" ht="15.75">
      <c r="B34" s="123"/>
      <c r="C34" s="123"/>
      <c r="D34" s="123"/>
      <c r="E34" s="123"/>
      <c r="F34" s="123"/>
    </row>
    <row r="35" spans="2:6" ht="15.75">
      <c r="B35" s="123"/>
      <c r="C35" s="123"/>
      <c r="D35" s="123"/>
      <c r="E35" s="123"/>
      <c r="F35" s="123"/>
    </row>
    <row r="36" spans="2:6" ht="15.75">
      <c r="B36" s="123"/>
      <c r="C36" s="123"/>
      <c r="D36" s="123"/>
      <c r="E36" s="123"/>
      <c r="F36" s="123"/>
    </row>
    <row r="37" spans="2:6" ht="15.75">
      <c r="B37" s="123"/>
      <c r="C37" s="123"/>
      <c r="D37" s="123"/>
      <c r="E37" s="123"/>
      <c r="F37" s="123"/>
    </row>
    <row r="38" spans="2:6" ht="15.75">
      <c r="B38" s="123"/>
      <c r="C38" s="123"/>
      <c r="D38" s="123"/>
      <c r="E38" s="123"/>
      <c r="F38" s="123"/>
    </row>
    <row r="39" spans="2:6" ht="15.75">
      <c r="B39" s="83"/>
      <c r="C39" s="83"/>
      <c r="D39" s="83"/>
      <c r="E39" s="83"/>
      <c r="F39" s="88"/>
    </row>
  </sheetData>
  <sheetProtection selectLockedCells="1" selectUnlockedCells="1"/>
  <mergeCells count="24">
    <mergeCell ref="B33:F33"/>
    <mergeCell ref="B34:F34"/>
    <mergeCell ref="B35:F35"/>
    <mergeCell ref="B36:F36"/>
    <mergeCell ref="B37:F37"/>
    <mergeCell ref="B38:F38"/>
    <mergeCell ref="B15:C15"/>
    <mergeCell ref="B16:C16"/>
    <mergeCell ref="B17:C17"/>
    <mergeCell ref="B18:C18"/>
    <mergeCell ref="B19:C19"/>
    <mergeCell ref="B20:C20"/>
    <mergeCell ref="B10:F10"/>
    <mergeCell ref="B11:F11"/>
    <mergeCell ref="A13:A14"/>
    <mergeCell ref="B13:C13"/>
    <mergeCell ref="D13:F13"/>
    <mergeCell ref="B14:C14"/>
    <mergeCell ref="C2:F2"/>
    <mergeCell ref="C3:F3"/>
    <mergeCell ref="C4:F4"/>
    <mergeCell ref="C5:F5"/>
    <mergeCell ref="C7:D7"/>
    <mergeCell ref="B9:F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74" zoomScaleSheetLayoutView="74" zoomScalePageLayoutView="0" workbookViewId="0" topLeftCell="A1">
      <selection activeCell="C8" activeCellId="1" sqref="G128:H128 C8"/>
    </sheetView>
  </sheetViews>
  <sheetFormatPr defaultColWidth="11.57421875" defaultRowHeight="12.75"/>
  <cols>
    <col min="1" max="1" width="28.57421875" style="1" customWidth="1"/>
    <col min="2" max="2" width="59.57421875" style="1" customWidth="1"/>
    <col min="3" max="3" width="24.28125" style="1" customWidth="1"/>
    <col min="4" max="4" width="23.7109375" style="1" customWidth="1"/>
    <col min="5" max="16384" width="11.57421875" style="1" customWidth="1"/>
  </cols>
  <sheetData>
    <row r="1" spans="2:4" ht="15">
      <c r="B1" s="10"/>
      <c r="C1" s="93" t="s">
        <v>55</v>
      </c>
      <c r="D1" s="93"/>
    </row>
    <row r="2" spans="2:4" ht="15">
      <c r="B2" s="10"/>
      <c r="C2" s="93" t="s">
        <v>1</v>
      </c>
      <c r="D2" s="93"/>
    </row>
    <row r="3" spans="2:4" ht="15">
      <c r="B3" s="10"/>
      <c r="C3" s="93" t="s">
        <v>56</v>
      </c>
      <c r="D3" s="93"/>
    </row>
    <row r="4" spans="2:4" ht="15">
      <c r="B4" s="10"/>
      <c r="C4" s="93" t="s">
        <v>3</v>
      </c>
      <c r="D4" s="93"/>
    </row>
    <row r="5" spans="2:4" ht="15">
      <c r="B5" s="10"/>
      <c r="C5" s="93" t="s">
        <v>4</v>
      </c>
      <c r="D5" s="93"/>
    </row>
    <row r="6" spans="2:4" ht="15">
      <c r="B6" s="10"/>
      <c r="C6" s="89" t="s">
        <v>5</v>
      </c>
      <c r="D6" s="89"/>
    </row>
    <row r="7" spans="2:4" ht="15">
      <c r="B7" s="10"/>
      <c r="C7" s="89" t="s">
        <v>6</v>
      </c>
      <c r="D7" s="89"/>
    </row>
    <row r="8" spans="2:4" ht="15">
      <c r="B8" s="10"/>
      <c r="C8" s="10"/>
      <c r="D8" s="11"/>
    </row>
    <row r="9" spans="1:4" ht="15.75">
      <c r="A9" s="90" t="s">
        <v>7</v>
      </c>
      <c r="B9" s="90"/>
      <c r="C9" s="90"/>
      <c r="D9" s="90"/>
    </row>
    <row r="10" spans="1:4" ht="15.75">
      <c r="A10" s="90" t="s">
        <v>57</v>
      </c>
      <c r="B10" s="90"/>
      <c r="C10" s="90"/>
      <c r="D10" s="90"/>
    </row>
    <row r="11" spans="1:4" ht="15.75">
      <c r="A11" s="5"/>
      <c r="B11" s="5"/>
      <c r="C11" s="5"/>
      <c r="D11" s="5"/>
    </row>
    <row r="12" spans="1:4" ht="31.5">
      <c r="A12" s="6" t="s">
        <v>9</v>
      </c>
      <c r="B12" s="7" t="s">
        <v>10</v>
      </c>
      <c r="C12" s="6" t="s">
        <v>58</v>
      </c>
      <c r="D12" s="6" t="s">
        <v>59</v>
      </c>
    </row>
    <row r="13" spans="1:4" ht="31.5">
      <c r="A13" s="7" t="s">
        <v>12</v>
      </c>
      <c r="B13" s="12" t="s">
        <v>13</v>
      </c>
      <c r="C13" s="8"/>
      <c r="D13" s="8"/>
    </row>
    <row r="14" spans="1:4" ht="31.5">
      <c r="A14" s="7" t="s">
        <v>14</v>
      </c>
      <c r="B14" s="12" t="s">
        <v>15</v>
      </c>
      <c r="C14" s="8"/>
      <c r="D14" s="8"/>
    </row>
    <row r="15" spans="1:4" ht="47.25">
      <c r="A15" s="7" t="s">
        <v>16</v>
      </c>
      <c r="B15" s="12" t="s">
        <v>17</v>
      </c>
      <c r="C15" s="8"/>
      <c r="D15" s="8"/>
    </row>
    <row r="16" spans="1:4" ht="31.5">
      <c r="A16" s="7" t="s">
        <v>18</v>
      </c>
      <c r="B16" s="12" t="s">
        <v>19</v>
      </c>
      <c r="C16" s="8"/>
      <c r="D16" s="8"/>
    </row>
    <row r="17" spans="1:4" ht="31.5">
      <c r="A17" s="7" t="s">
        <v>20</v>
      </c>
      <c r="B17" s="12" t="s">
        <v>21</v>
      </c>
      <c r="C17" s="8"/>
      <c r="D17" s="8"/>
    </row>
    <row r="18" spans="1:4" ht="31.5">
      <c r="A18" s="7" t="s">
        <v>22</v>
      </c>
      <c r="B18" s="12" t="s">
        <v>23</v>
      </c>
      <c r="C18" s="8">
        <f>C19</f>
        <v>0</v>
      </c>
      <c r="D18" s="8">
        <f>D19</f>
        <v>0</v>
      </c>
    </row>
    <row r="19" spans="1:4" ht="47.25">
      <c r="A19" s="7" t="s">
        <v>24</v>
      </c>
      <c r="B19" s="12" t="s">
        <v>25</v>
      </c>
      <c r="C19" s="8">
        <f>C21+C23</f>
        <v>0</v>
      </c>
      <c r="D19" s="8">
        <f>D21+D23</f>
        <v>0</v>
      </c>
    </row>
    <row r="20" spans="1:4" ht="47.25">
      <c r="A20" s="7" t="s">
        <v>26</v>
      </c>
      <c r="B20" s="12" t="s">
        <v>27</v>
      </c>
      <c r="C20" s="8">
        <f>C21</f>
        <v>-384785</v>
      </c>
      <c r="D20" s="8">
        <f>D21</f>
        <v>-403945</v>
      </c>
    </row>
    <row r="21" spans="1:4" ht="47.25">
      <c r="A21" s="7" t="s">
        <v>28</v>
      </c>
      <c r="B21" s="12" t="s">
        <v>29</v>
      </c>
      <c r="C21" s="9">
        <v>-384785</v>
      </c>
      <c r="D21" s="9">
        <v>-403945</v>
      </c>
    </row>
    <row r="22" spans="1:4" ht="47.25">
      <c r="A22" s="7" t="s">
        <v>30</v>
      </c>
      <c r="B22" s="12" t="s">
        <v>31</v>
      </c>
      <c r="C22" s="8">
        <f>C23</f>
        <v>384785</v>
      </c>
      <c r="D22" s="8">
        <f>D23</f>
        <v>403945</v>
      </c>
    </row>
    <row r="23" spans="1:4" ht="47.25">
      <c r="A23" s="7" t="s">
        <v>32</v>
      </c>
      <c r="B23" s="12" t="s">
        <v>33</v>
      </c>
      <c r="C23" s="9">
        <v>384785</v>
      </c>
      <c r="D23" s="9">
        <v>403945</v>
      </c>
    </row>
    <row r="24" spans="1:4" ht="31.5">
      <c r="A24" s="7" t="s">
        <v>34</v>
      </c>
      <c r="B24" s="12" t="s">
        <v>35</v>
      </c>
      <c r="C24" s="8">
        <f>C29+C25</f>
        <v>65645</v>
      </c>
      <c r="D24" s="8">
        <f>D29+D25</f>
        <v>71915</v>
      </c>
    </row>
    <row r="25" spans="1:4" ht="15.75">
      <c r="A25" s="7" t="s">
        <v>36</v>
      </c>
      <c r="B25" s="12" t="s">
        <v>37</v>
      </c>
      <c r="C25" s="8">
        <f>C26</f>
        <v>-8811385</v>
      </c>
      <c r="D25" s="8">
        <f>D26</f>
        <v>-8956945</v>
      </c>
    </row>
    <row r="26" spans="1:4" ht="15.75">
      <c r="A26" s="7" t="s">
        <v>38</v>
      </c>
      <c r="B26" s="12" t="s">
        <v>39</v>
      </c>
      <c r="C26" s="8">
        <f>C27</f>
        <v>-8811385</v>
      </c>
      <c r="D26" s="8">
        <f>D27</f>
        <v>-8956945</v>
      </c>
    </row>
    <row r="27" spans="1:4" ht="31.5">
      <c r="A27" s="7" t="s">
        <v>40</v>
      </c>
      <c r="B27" s="12" t="s">
        <v>41</v>
      </c>
      <c r="C27" s="8">
        <f>C28</f>
        <v>-8811385</v>
      </c>
      <c r="D27" s="8">
        <f>D28</f>
        <v>-8956945</v>
      </c>
    </row>
    <row r="28" spans="1:4" ht="31.5">
      <c r="A28" s="7" t="s">
        <v>42</v>
      </c>
      <c r="B28" s="12" t="s">
        <v>43</v>
      </c>
      <c r="C28" s="9">
        <f>-(8426600+384785)</f>
        <v>-8811385</v>
      </c>
      <c r="D28" s="9">
        <f>-(8553000+403945)</f>
        <v>-8956945</v>
      </c>
    </row>
    <row r="29" spans="1:4" ht="15.75">
      <c r="A29" s="7" t="s">
        <v>44</v>
      </c>
      <c r="B29" s="12" t="s">
        <v>45</v>
      </c>
      <c r="C29" s="8">
        <f>C30</f>
        <v>8877030</v>
      </c>
      <c r="D29" s="8">
        <f>D30</f>
        <v>9028860</v>
      </c>
    </row>
    <row r="30" spans="1:4" ht="15.75">
      <c r="A30" s="7" t="s">
        <v>46</v>
      </c>
      <c r="B30" s="12" t="s">
        <v>47</v>
      </c>
      <c r="C30" s="8">
        <f>C31</f>
        <v>8877030</v>
      </c>
      <c r="D30" s="8">
        <f>D31</f>
        <v>9028860</v>
      </c>
    </row>
    <row r="31" spans="1:4" ht="31.5">
      <c r="A31" s="7" t="s">
        <v>48</v>
      </c>
      <c r="B31" s="12" t="s">
        <v>49</v>
      </c>
      <c r="C31" s="8">
        <f>C32</f>
        <v>8877030</v>
      </c>
      <c r="D31" s="8">
        <f>D32</f>
        <v>9028860</v>
      </c>
    </row>
    <row r="32" spans="1:4" ht="31.5">
      <c r="A32" s="7" t="s">
        <v>50</v>
      </c>
      <c r="B32" s="12" t="s">
        <v>51</v>
      </c>
      <c r="C32" s="9">
        <f>8492245+384785</f>
        <v>8877030</v>
      </c>
      <c r="D32" s="9">
        <f>8624915+403945</f>
        <v>9028860</v>
      </c>
    </row>
    <row r="33" spans="1:4" ht="15.75">
      <c r="A33" s="7"/>
      <c r="B33" s="12" t="s">
        <v>52</v>
      </c>
      <c r="C33" s="8">
        <f>C24+C19+C13</f>
        <v>65645</v>
      </c>
      <c r="D33" s="8">
        <f>D24+D19+D13</f>
        <v>71915</v>
      </c>
    </row>
    <row r="34" spans="1:4" ht="15.75">
      <c r="A34" s="5"/>
      <c r="B34" s="5"/>
      <c r="C34" s="5"/>
      <c r="D34" s="5"/>
    </row>
    <row r="35" spans="1:4" ht="15.75">
      <c r="A35" s="5" t="s">
        <v>53</v>
      </c>
      <c r="B35" s="5"/>
      <c r="C35" s="5"/>
      <c r="D35" s="5" t="s">
        <v>54</v>
      </c>
    </row>
    <row r="36" spans="1:4" ht="15.75">
      <c r="A36" s="5"/>
      <c r="B36" s="5"/>
      <c r="C36" s="5"/>
      <c r="D36" s="5"/>
    </row>
  </sheetData>
  <sheetProtection selectLockedCells="1" selectUnlockedCells="1"/>
  <mergeCells count="9">
    <mergeCell ref="C7:D7"/>
    <mergeCell ref="A9:D9"/>
    <mergeCell ref="A10:D10"/>
    <mergeCell ref="C1:D1"/>
    <mergeCell ref="C2:D2"/>
    <mergeCell ref="C3:D3"/>
    <mergeCell ref="C4:D4"/>
    <mergeCell ref="C5:D5"/>
    <mergeCell ref="C6:D6"/>
  </mergeCells>
  <printOptions horizontalCentered="1"/>
  <pageMargins left="0.9840277777777777" right="0.39375" top="0.39375" bottom="0.39375" header="0.5118055555555555" footer="0.5118055555555555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view="pageBreakPreview" zoomScale="74" zoomScaleSheetLayoutView="74" zoomScalePageLayoutView="0" workbookViewId="0" topLeftCell="A1">
      <selection activeCell="A12" activeCellId="1" sqref="G128:H128 A12:B13"/>
    </sheetView>
  </sheetViews>
  <sheetFormatPr defaultColWidth="11.57421875" defaultRowHeight="12.75"/>
  <cols>
    <col min="1" max="1" width="16.8515625" style="13" customWidth="1"/>
    <col min="2" max="2" width="23.8515625" style="14" customWidth="1"/>
    <col min="3" max="3" width="44.57421875" style="13" customWidth="1"/>
    <col min="4" max="4" width="47.140625" style="13" customWidth="1"/>
    <col min="5" max="253" width="11.57421875" style="13" customWidth="1"/>
  </cols>
  <sheetData>
    <row r="1" spans="3:4" ht="12.75">
      <c r="C1"/>
      <c r="D1" s="15" t="s">
        <v>60</v>
      </c>
    </row>
    <row r="2" spans="3:4" ht="12.75">
      <c r="C2"/>
      <c r="D2" s="15" t="s">
        <v>1</v>
      </c>
    </row>
    <row r="3" spans="3:4" ht="12.75">
      <c r="C3"/>
      <c r="D3" s="15" t="s">
        <v>56</v>
      </c>
    </row>
    <row r="4" spans="3:4" ht="12.75">
      <c r="C4"/>
      <c r="D4" s="15" t="s">
        <v>3</v>
      </c>
    </row>
    <row r="5" spans="3:4" ht="12.75">
      <c r="C5"/>
      <c r="D5" s="15" t="s">
        <v>61</v>
      </c>
    </row>
    <row r="6" spans="3:4" ht="12.75">
      <c r="C6"/>
      <c r="D6" s="2" t="s">
        <v>5</v>
      </c>
    </row>
    <row r="7" spans="3:4" ht="12.75">
      <c r="C7"/>
      <c r="D7" s="2" t="s">
        <v>6</v>
      </c>
    </row>
    <row r="9" spans="1:4" ht="15.75">
      <c r="A9" s="94" t="s">
        <v>62</v>
      </c>
      <c r="B9" s="94"/>
      <c r="C9" s="94"/>
      <c r="D9" s="94"/>
    </row>
    <row r="10" spans="1:4" ht="15.75">
      <c r="A10" s="94" t="s">
        <v>63</v>
      </c>
      <c r="B10" s="94"/>
      <c r="C10" s="94"/>
      <c r="D10" s="94"/>
    </row>
    <row r="11" spans="1:4" ht="15.75">
      <c r="A11" s="16"/>
      <c r="B11" s="5"/>
      <c r="C11" s="16"/>
      <c r="D11" s="16"/>
    </row>
    <row r="12" spans="1:4" ht="15" customHeight="1">
      <c r="A12" s="95" t="s">
        <v>64</v>
      </c>
      <c r="B12" s="95"/>
      <c r="C12" s="95" t="s">
        <v>65</v>
      </c>
      <c r="D12" s="95"/>
    </row>
    <row r="13" spans="1:4" ht="15" customHeight="1">
      <c r="A13" s="95"/>
      <c r="B13" s="95"/>
      <c r="C13" s="95"/>
      <c r="D13" s="95"/>
    </row>
    <row r="14" spans="1:4" ht="12.75" customHeight="1">
      <c r="A14" s="95" t="s">
        <v>66</v>
      </c>
      <c r="B14" s="96" t="s">
        <v>67</v>
      </c>
      <c r="C14" s="95"/>
      <c r="D14" s="95"/>
    </row>
    <row r="15" spans="1:4" ht="12.75">
      <c r="A15" s="95"/>
      <c r="B15" s="96" t="s">
        <v>68</v>
      </c>
      <c r="C15" s="95"/>
      <c r="D15" s="95"/>
    </row>
    <row r="16" spans="1:4" ht="12.75">
      <c r="A16" s="95"/>
      <c r="B16" s="96"/>
      <c r="C16" s="95"/>
      <c r="D16" s="95"/>
    </row>
    <row r="17" spans="1:4" ht="15.75">
      <c r="A17" s="17">
        <v>1</v>
      </c>
      <c r="B17" s="7">
        <v>2</v>
      </c>
      <c r="C17" s="97">
        <v>3</v>
      </c>
      <c r="D17" s="97"/>
    </row>
    <row r="18" spans="1:4" ht="18" customHeight="1">
      <c r="A18" s="18">
        <v>13</v>
      </c>
      <c r="B18" s="98" t="s">
        <v>69</v>
      </c>
      <c r="C18" s="98"/>
      <c r="D18" s="98"/>
    </row>
    <row r="19" spans="1:4" ht="46.5" customHeight="1">
      <c r="A19" s="18">
        <v>13</v>
      </c>
      <c r="B19" s="7" t="s">
        <v>70</v>
      </c>
      <c r="C19" s="99" t="s">
        <v>71</v>
      </c>
      <c r="D19" s="99"/>
    </row>
    <row r="20" spans="1:4" ht="56.25" customHeight="1">
      <c r="A20" s="18">
        <v>13</v>
      </c>
      <c r="B20" s="7" t="s">
        <v>72</v>
      </c>
      <c r="C20" s="99" t="s">
        <v>73</v>
      </c>
      <c r="D20" s="99"/>
    </row>
    <row r="21" spans="1:4" ht="48" customHeight="1">
      <c r="A21" s="18">
        <v>13</v>
      </c>
      <c r="B21" s="7" t="s">
        <v>74</v>
      </c>
      <c r="C21" s="99" t="s">
        <v>75</v>
      </c>
      <c r="D21" s="99"/>
    </row>
    <row r="22" spans="1:4" ht="17.25" customHeight="1">
      <c r="A22" s="18">
        <v>13</v>
      </c>
      <c r="B22" s="7" t="s">
        <v>76</v>
      </c>
      <c r="C22" s="99" t="s">
        <v>77</v>
      </c>
      <c r="D22" s="99"/>
    </row>
    <row r="23" spans="1:4" ht="63" customHeight="1">
      <c r="A23" s="18">
        <v>13</v>
      </c>
      <c r="B23" s="7" t="s">
        <v>78</v>
      </c>
      <c r="C23" s="99" t="s">
        <v>79</v>
      </c>
      <c r="D23" s="99"/>
    </row>
    <row r="24" spans="1:4" ht="63" customHeight="1">
      <c r="A24" s="18">
        <v>13</v>
      </c>
      <c r="B24" s="7" t="s">
        <v>80</v>
      </c>
      <c r="C24" s="99" t="s">
        <v>81</v>
      </c>
      <c r="D24" s="99"/>
    </row>
    <row r="25" spans="1:4" ht="63" customHeight="1">
      <c r="A25" s="18">
        <v>13</v>
      </c>
      <c r="B25" s="7" t="s">
        <v>82</v>
      </c>
      <c r="C25" s="99" t="s">
        <v>83</v>
      </c>
      <c r="D25" s="99"/>
    </row>
    <row r="26" spans="1:4" ht="69" customHeight="1">
      <c r="A26" s="18">
        <v>13</v>
      </c>
      <c r="B26" s="7" t="s">
        <v>84</v>
      </c>
      <c r="C26" s="99" t="s">
        <v>85</v>
      </c>
      <c r="D26" s="99"/>
    </row>
    <row r="27" spans="1:4" ht="86.25" customHeight="1">
      <c r="A27" s="18">
        <v>13</v>
      </c>
      <c r="B27" s="7" t="s">
        <v>86</v>
      </c>
      <c r="C27" s="100" t="s">
        <v>87</v>
      </c>
      <c r="D27" s="100"/>
    </row>
    <row r="28" spans="1:4" ht="17.25" customHeight="1">
      <c r="A28" s="18">
        <v>13</v>
      </c>
      <c r="B28" s="7" t="s">
        <v>88</v>
      </c>
      <c r="C28" s="99" t="s">
        <v>89</v>
      </c>
      <c r="D28" s="99"/>
    </row>
    <row r="29" spans="1:4" ht="17.25" customHeight="1">
      <c r="A29" s="18">
        <v>13</v>
      </c>
      <c r="B29" s="7" t="s">
        <v>90</v>
      </c>
      <c r="C29" s="99" t="s">
        <v>91</v>
      </c>
      <c r="D29" s="99"/>
    </row>
    <row r="30" spans="1:4" ht="30" customHeight="1">
      <c r="A30" s="18">
        <v>13</v>
      </c>
      <c r="B30" s="7" t="s">
        <v>92</v>
      </c>
      <c r="C30" s="99" t="s">
        <v>93</v>
      </c>
      <c r="D30" s="99"/>
    </row>
    <row r="31" spans="1:4" ht="30" customHeight="1">
      <c r="A31" s="18">
        <v>13</v>
      </c>
      <c r="B31" s="7" t="s">
        <v>94</v>
      </c>
      <c r="C31" s="99" t="s">
        <v>95</v>
      </c>
      <c r="D31" s="99"/>
    </row>
    <row r="32" spans="1:4" ht="17.25" customHeight="1">
      <c r="A32" s="18">
        <v>13</v>
      </c>
      <c r="B32" s="7" t="s">
        <v>96</v>
      </c>
      <c r="C32" s="99" t="s">
        <v>97</v>
      </c>
      <c r="D32" s="99"/>
    </row>
    <row r="33" spans="1:4" ht="48" customHeight="1">
      <c r="A33" s="18">
        <v>13</v>
      </c>
      <c r="B33" s="7" t="s">
        <v>98</v>
      </c>
      <c r="C33" s="99" t="s">
        <v>99</v>
      </c>
      <c r="D33" s="99"/>
    </row>
    <row r="34" spans="1:4" ht="44.25" customHeight="1">
      <c r="A34" s="18">
        <v>13</v>
      </c>
      <c r="B34" s="7" t="s">
        <v>100</v>
      </c>
      <c r="C34" s="99" t="s">
        <v>101</v>
      </c>
      <c r="D34" s="99"/>
    </row>
    <row r="35" spans="1:4" ht="44.25" customHeight="1">
      <c r="A35" s="18">
        <v>13</v>
      </c>
      <c r="B35" s="7" t="s">
        <v>102</v>
      </c>
      <c r="C35" s="99" t="s">
        <v>103</v>
      </c>
      <c r="D35" s="99"/>
    </row>
    <row r="36" spans="1:4" ht="16.5" customHeight="1">
      <c r="A36" s="18">
        <v>13</v>
      </c>
      <c r="B36" s="7" t="s">
        <v>104</v>
      </c>
      <c r="C36" s="99" t="s">
        <v>105</v>
      </c>
      <c r="D36" s="99"/>
    </row>
    <row r="37" spans="1:4" ht="30" customHeight="1">
      <c r="A37" s="18">
        <v>13</v>
      </c>
      <c r="B37" s="7" t="s">
        <v>106</v>
      </c>
      <c r="C37" s="99" t="s">
        <v>107</v>
      </c>
      <c r="D37" s="99"/>
    </row>
    <row r="38" spans="1:4" ht="30" customHeight="1">
      <c r="A38" s="18">
        <v>13</v>
      </c>
      <c r="B38" s="7" t="s">
        <v>108</v>
      </c>
      <c r="C38" s="101" t="s">
        <v>109</v>
      </c>
      <c r="D38" s="101"/>
    </row>
    <row r="39" spans="1:4" ht="30" customHeight="1">
      <c r="A39" s="18">
        <v>13</v>
      </c>
      <c r="B39" s="7" t="s">
        <v>110</v>
      </c>
      <c r="C39" s="99" t="s">
        <v>111</v>
      </c>
      <c r="D39" s="99"/>
    </row>
    <row r="40" spans="1:4" ht="16.5" customHeight="1">
      <c r="A40" s="18">
        <v>13</v>
      </c>
      <c r="B40" s="7" t="s">
        <v>112</v>
      </c>
      <c r="C40" s="99" t="s">
        <v>113</v>
      </c>
      <c r="D40" s="99"/>
    </row>
    <row r="41" spans="1:4" ht="44.25" customHeight="1">
      <c r="A41" s="18">
        <v>13</v>
      </c>
      <c r="B41" s="7" t="s">
        <v>114</v>
      </c>
      <c r="C41" s="99" t="s">
        <v>115</v>
      </c>
      <c r="D41" s="99"/>
    </row>
    <row r="42" spans="1:4" ht="44.25" customHeight="1">
      <c r="A42" s="18">
        <v>13</v>
      </c>
      <c r="B42" s="7" t="s">
        <v>116</v>
      </c>
      <c r="C42" s="99" t="s">
        <v>117</v>
      </c>
      <c r="D42" s="99"/>
    </row>
    <row r="43" spans="1:4" ht="16.5" customHeight="1">
      <c r="A43" s="18">
        <v>13</v>
      </c>
      <c r="B43" s="7" t="s">
        <v>118</v>
      </c>
      <c r="C43" s="99" t="s">
        <v>119</v>
      </c>
      <c r="D43" s="99"/>
    </row>
    <row r="44" spans="1:4" ht="30" customHeight="1">
      <c r="A44" s="18">
        <v>13</v>
      </c>
      <c r="B44" s="7" t="s">
        <v>120</v>
      </c>
      <c r="C44" s="99" t="s">
        <v>121</v>
      </c>
      <c r="D44" s="99"/>
    </row>
    <row r="45" spans="1:4" ht="58.5" customHeight="1">
      <c r="A45" s="18">
        <v>13</v>
      </c>
      <c r="B45" s="7" t="s">
        <v>122</v>
      </c>
      <c r="C45" s="99" t="s">
        <v>123</v>
      </c>
      <c r="D45" s="99"/>
    </row>
    <row r="46" spans="1:4" ht="44.25" customHeight="1">
      <c r="A46" s="18">
        <v>13</v>
      </c>
      <c r="B46" s="7" t="s">
        <v>124</v>
      </c>
      <c r="C46" s="99" t="s">
        <v>125</v>
      </c>
      <c r="D46" s="99"/>
    </row>
    <row r="47" spans="1:4" ht="30" customHeight="1">
      <c r="A47" s="18">
        <v>13</v>
      </c>
      <c r="B47" s="7" t="s">
        <v>126</v>
      </c>
      <c r="C47" s="99" t="s">
        <v>127</v>
      </c>
      <c r="D47" s="99"/>
    </row>
    <row r="48" spans="1:4" ht="15.75">
      <c r="A48" s="16"/>
      <c r="B48" s="5"/>
      <c r="C48" s="16"/>
      <c r="D48" s="16"/>
    </row>
    <row r="49" spans="1:4" s="1" customFormat="1" ht="15.75">
      <c r="A49" s="5" t="s">
        <v>53</v>
      </c>
      <c r="B49" s="5"/>
      <c r="C49" s="5"/>
      <c r="D49" s="5" t="s">
        <v>54</v>
      </c>
    </row>
    <row r="50" spans="1:4" ht="15.75">
      <c r="A50" s="16"/>
      <c r="B50" s="5"/>
      <c r="C50" s="16"/>
      <c r="D50" s="16"/>
    </row>
    <row r="51" spans="1:4" ht="15.75">
      <c r="A51" s="16"/>
      <c r="B51" s="5"/>
      <c r="C51" s="16"/>
      <c r="D51" s="16"/>
    </row>
    <row r="52" spans="1:4" ht="15.75">
      <c r="A52" s="16"/>
      <c r="B52" s="5"/>
      <c r="C52" s="16"/>
      <c r="D52" s="16"/>
    </row>
    <row r="53" spans="1:4" ht="15.75">
      <c r="A53" s="16"/>
      <c r="B53" s="5"/>
      <c r="C53" s="16"/>
      <c r="D53" s="16"/>
    </row>
    <row r="54" spans="1:4" ht="15.75">
      <c r="A54" s="16"/>
      <c r="B54" s="5"/>
      <c r="C54" s="16"/>
      <c r="D54" s="16"/>
    </row>
    <row r="55" spans="1:4" ht="15.75">
      <c r="A55" s="16"/>
      <c r="B55" s="5"/>
      <c r="C55" s="16"/>
      <c r="D55" s="16"/>
    </row>
    <row r="56" spans="1:4" ht="15.75">
      <c r="A56" s="16"/>
      <c r="B56" s="5"/>
      <c r="C56" s="16"/>
      <c r="D56" s="16"/>
    </row>
    <row r="57" spans="1:4" ht="15.75">
      <c r="A57" s="16"/>
      <c r="B57" s="5"/>
      <c r="C57" s="16"/>
      <c r="D57" s="16"/>
    </row>
    <row r="58" spans="1:4" ht="15.75">
      <c r="A58" s="16"/>
      <c r="B58" s="5"/>
      <c r="C58" s="16"/>
      <c r="D58" s="16"/>
    </row>
    <row r="59" spans="1:4" ht="15.75">
      <c r="A59" s="16"/>
      <c r="B59" s="5"/>
      <c r="C59" s="16"/>
      <c r="D59" s="16"/>
    </row>
    <row r="60" spans="1:4" ht="15.75">
      <c r="A60" s="16"/>
      <c r="B60" s="5"/>
      <c r="C60" s="16"/>
      <c r="D60" s="16"/>
    </row>
    <row r="61" spans="1:4" ht="15.75">
      <c r="A61" s="16"/>
      <c r="B61" s="5"/>
      <c r="C61" s="16"/>
      <c r="D61" s="16"/>
    </row>
    <row r="62" spans="1:4" ht="15.75">
      <c r="A62" s="16"/>
      <c r="B62" s="5"/>
      <c r="C62" s="16"/>
      <c r="D62" s="16"/>
    </row>
    <row r="63" spans="1:4" ht="15.75">
      <c r="A63" s="16"/>
      <c r="B63" s="5"/>
      <c r="C63" s="16"/>
      <c r="D63" s="16"/>
    </row>
    <row r="64" spans="1:4" ht="15.75">
      <c r="A64" s="16"/>
      <c r="B64" s="5"/>
      <c r="C64" s="16"/>
      <c r="D64" s="16"/>
    </row>
    <row r="65" spans="1:4" ht="15.75">
      <c r="A65" s="16"/>
      <c r="B65" s="5"/>
      <c r="C65" s="16"/>
      <c r="D65" s="16"/>
    </row>
    <row r="66" spans="1:4" ht="15.75">
      <c r="A66" s="16"/>
      <c r="B66" s="5"/>
      <c r="C66" s="16"/>
      <c r="D66" s="16"/>
    </row>
    <row r="67" spans="1:4" ht="15.75">
      <c r="A67" s="16"/>
      <c r="B67" s="5"/>
      <c r="C67" s="16"/>
      <c r="D67" s="16"/>
    </row>
    <row r="68" spans="1:4" ht="15.75">
      <c r="A68" s="16"/>
      <c r="B68" s="5"/>
      <c r="C68" s="16"/>
      <c r="D68" s="16"/>
    </row>
    <row r="69" spans="1:4" ht="15.75">
      <c r="A69" s="16"/>
      <c r="B69" s="5"/>
      <c r="C69" s="16"/>
      <c r="D69" s="16"/>
    </row>
    <row r="70" spans="1:4" ht="15.75">
      <c r="A70" s="16"/>
      <c r="B70" s="5"/>
      <c r="C70" s="16"/>
      <c r="D70" s="16"/>
    </row>
    <row r="71" spans="1:4" ht="15.75">
      <c r="A71" s="16"/>
      <c r="B71" s="5"/>
      <c r="C71" s="16"/>
      <c r="D71" s="16"/>
    </row>
    <row r="72" spans="1:4" ht="15.75">
      <c r="A72" s="16"/>
      <c r="B72" s="5"/>
      <c r="C72" s="16"/>
      <c r="D72" s="16"/>
    </row>
    <row r="73" spans="1:4" ht="15.75">
      <c r="A73" s="16"/>
      <c r="B73" s="5"/>
      <c r="C73" s="16"/>
      <c r="D73" s="16"/>
    </row>
    <row r="74" spans="1:4" ht="15.75">
      <c r="A74" s="16"/>
      <c r="B74" s="5"/>
      <c r="C74" s="16"/>
      <c r="D74" s="16"/>
    </row>
    <row r="75" spans="1:4" ht="15.75">
      <c r="A75" s="16"/>
      <c r="B75" s="5"/>
      <c r="C75" s="16"/>
      <c r="D75" s="16"/>
    </row>
    <row r="76" spans="1:4" ht="15.75">
      <c r="A76" s="16"/>
      <c r="B76" s="5"/>
      <c r="C76" s="16"/>
      <c r="D76" s="16"/>
    </row>
    <row r="77" spans="1:4" ht="15.75">
      <c r="A77" s="16"/>
      <c r="B77" s="5"/>
      <c r="C77" s="16"/>
      <c r="D77" s="16"/>
    </row>
    <row r="78" spans="1:4" ht="15.75">
      <c r="A78" s="16"/>
      <c r="B78" s="5"/>
      <c r="C78" s="16"/>
      <c r="D78" s="16"/>
    </row>
    <row r="79" spans="1:4" ht="15.75">
      <c r="A79" s="16"/>
      <c r="B79" s="5"/>
      <c r="C79" s="16"/>
      <c r="D79" s="16"/>
    </row>
    <row r="80" spans="1:4" ht="15.75">
      <c r="A80" s="16"/>
      <c r="B80" s="5"/>
      <c r="C80" s="16"/>
      <c r="D80" s="16"/>
    </row>
    <row r="81" spans="1:4" ht="15.75">
      <c r="A81" s="16"/>
      <c r="B81" s="5"/>
      <c r="C81" s="16"/>
      <c r="D81" s="16"/>
    </row>
    <row r="82" spans="1:4" ht="15.75">
      <c r="A82" s="16"/>
      <c r="B82" s="5"/>
      <c r="C82" s="16"/>
      <c r="D82" s="16"/>
    </row>
    <row r="83" spans="1:4" ht="15.75">
      <c r="A83" s="16"/>
      <c r="B83" s="5"/>
      <c r="C83" s="16"/>
      <c r="D83" s="16"/>
    </row>
    <row r="84" spans="1:4" ht="15.75">
      <c r="A84" s="16"/>
      <c r="B84" s="5"/>
      <c r="C84" s="16"/>
      <c r="D84" s="16"/>
    </row>
    <row r="85" spans="1:4" ht="15.75">
      <c r="A85" s="16"/>
      <c r="B85" s="5"/>
      <c r="C85" s="16"/>
      <c r="D85" s="16"/>
    </row>
    <row r="86" spans="1:4" ht="15.75">
      <c r="A86" s="16"/>
      <c r="B86" s="5"/>
      <c r="C86" s="16"/>
      <c r="D86" s="16"/>
    </row>
    <row r="87" spans="1:4" ht="15.75">
      <c r="A87" s="16"/>
      <c r="B87" s="5"/>
      <c r="C87" s="16"/>
      <c r="D87" s="16"/>
    </row>
    <row r="88" spans="1:4" ht="15.75">
      <c r="A88" s="16"/>
      <c r="B88" s="5"/>
      <c r="C88" s="16"/>
      <c r="D88" s="16"/>
    </row>
    <row r="89" spans="1:4" ht="15.75">
      <c r="A89" s="16"/>
      <c r="B89" s="5"/>
      <c r="C89" s="16"/>
      <c r="D89" s="16"/>
    </row>
    <row r="90" spans="1:4" ht="15.75">
      <c r="A90" s="16"/>
      <c r="B90" s="5"/>
      <c r="C90" s="16"/>
      <c r="D90" s="16"/>
    </row>
    <row r="91" spans="1:4" ht="15.75">
      <c r="A91" s="16"/>
      <c r="B91" s="5"/>
      <c r="C91" s="16"/>
      <c r="D91" s="16"/>
    </row>
    <row r="92" spans="1:4" ht="15.75">
      <c r="A92" s="16"/>
      <c r="B92" s="5"/>
      <c r="C92" s="16"/>
      <c r="D92" s="16"/>
    </row>
    <row r="93" spans="1:4" ht="15.75">
      <c r="A93" s="16"/>
      <c r="B93" s="5"/>
      <c r="C93" s="16"/>
      <c r="D93" s="16"/>
    </row>
    <row r="94" spans="1:4" ht="15.75">
      <c r="A94" s="16"/>
      <c r="B94" s="5"/>
      <c r="C94" s="16"/>
      <c r="D94" s="16"/>
    </row>
    <row r="95" spans="1:4" ht="15.75">
      <c r="A95" s="16"/>
      <c r="B95" s="5"/>
      <c r="C95" s="16"/>
      <c r="D95" s="16"/>
    </row>
    <row r="96" spans="1:4" ht="15.75">
      <c r="A96" s="16"/>
      <c r="B96" s="5"/>
      <c r="C96" s="16"/>
      <c r="D96" s="16"/>
    </row>
    <row r="97" spans="1:4" ht="15.75">
      <c r="A97" s="16"/>
      <c r="B97" s="5"/>
      <c r="C97" s="16"/>
      <c r="D97" s="16"/>
    </row>
    <row r="98" spans="1:4" ht="15.75">
      <c r="A98" s="16"/>
      <c r="B98" s="5"/>
      <c r="C98" s="16"/>
      <c r="D98" s="16"/>
    </row>
    <row r="99" spans="1:4" ht="15.75">
      <c r="A99" s="16"/>
      <c r="B99" s="5"/>
      <c r="C99" s="16"/>
      <c r="D99" s="16"/>
    </row>
    <row r="100" spans="1:4" ht="15.75">
      <c r="A100" s="16"/>
      <c r="B100" s="5"/>
      <c r="C100" s="16"/>
      <c r="D100" s="16"/>
    </row>
    <row r="101" spans="1:4" ht="15.75">
      <c r="A101" s="16"/>
      <c r="B101" s="5"/>
      <c r="C101" s="16"/>
      <c r="D101" s="16"/>
    </row>
    <row r="102" spans="1:4" ht="15.75">
      <c r="A102" s="16"/>
      <c r="B102" s="5"/>
      <c r="C102" s="16"/>
      <c r="D102" s="16"/>
    </row>
    <row r="103" spans="1:4" ht="15.75">
      <c r="A103" s="16"/>
      <c r="B103" s="5"/>
      <c r="C103" s="16"/>
      <c r="D103" s="16"/>
    </row>
    <row r="104" spans="1:4" ht="15.75">
      <c r="A104" s="16"/>
      <c r="B104" s="5"/>
      <c r="C104" s="16"/>
      <c r="D104" s="16"/>
    </row>
    <row r="105" spans="1:4" ht="15.75">
      <c r="A105" s="16"/>
      <c r="B105" s="5"/>
      <c r="C105" s="16"/>
      <c r="D105" s="16"/>
    </row>
    <row r="106" spans="1:4" ht="15.75">
      <c r="A106" s="16"/>
      <c r="B106" s="5"/>
      <c r="C106" s="16"/>
      <c r="D106" s="16"/>
    </row>
    <row r="107" spans="1:4" ht="15.75">
      <c r="A107" s="16"/>
      <c r="B107" s="5"/>
      <c r="C107" s="16"/>
      <c r="D107" s="16"/>
    </row>
    <row r="108" spans="1:4" ht="15.75">
      <c r="A108" s="16"/>
      <c r="B108" s="5"/>
      <c r="C108" s="16"/>
      <c r="D108" s="16"/>
    </row>
    <row r="109" spans="1:4" ht="15.75">
      <c r="A109" s="16"/>
      <c r="B109" s="5"/>
      <c r="C109" s="16"/>
      <c r="D109" s="16"/>
    </row>
    <row r="110" spans="1:4" ht="15.75">
      <c r="A110" s="16"/>
      <c r="B110" s="5"/>
      <c r="C110" s="16"/>
      <c r="D110" s="16"/>
    </row>
  </sheetData>
  <sheetProtection selectLockedCells="1" selectUnlockedCells="1"/>
  <mergeCells count="37">
    <mergeCell ref="C47:D47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B18:D18"/>
    <mergeCell ref="C19:D19"/>
    <mergeCell ref="C20:D20"/>
    <mergeCell ref="C21:D21"/>
    <mergeCell ref="C22:D22"/>
    <mergeCell ref="A9:D9"/>
    <mergeCell ref="A10:D10"/>
    <mergeCell ref="A12:B13"/>
    <mergeCell ref="C12:D16"/>
    <mergeCell ref="A14:A16"/>
    <mergeCell ref="B14:B16"/>
  </mergeCells>
  <printOptions horizontalCentered="1"/>
  <pageMargins left="0.9840277777777777" right="0.39375" top="0.39375" bottom="0.39375" header="0.5118055555555555" footer="0.5118055555555555"/>
  <pageSetup fitToHeight="0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view="pageBreakPreview" zoomScale="74" zoomScaleSheetLayoutView="74" zoomScalePageLayoutView="0" workbookViewId="0" topLeftCell="A1">
      <selection activeCell="D8" activeCellId="1" sqref="G128:H128 D8"/>
    </sheetView>
  </sheetViews>
  <sheetFormatPr defaultColWidth="11.57421875" defaultRowHeight="12.75"/>
  <cols>
    <col min="1" max="1" width="15.28125" style="13" customWidth="1"/>
    <col min="2" max="2" width="23.8515625" style="14" customWidth="1"/>
    <col min="3" max="3" width="44.57421875" style="13" customWidth="1"/>
    <col min="4" max="4" width="47.140625" style="13" customWidth="1"/>
    <col min="5" max="253" width="11.57421875" style="13" customWidth="1"/>
  </cols>
  <sheetData>
    <row r="1" spans="3:4" ht="12.75">
      <c r="C1"/>
      <c r="D1" s="15" t="s">
        <v>128</v>
      </c>
    </row>
    <row r="2" spans="3:4" ht="12.75">
      <c r="C2"/>
      <c r="D2" s="15" t="s">
        <v>1</v>
      </c>
    </row>
    <row r="3" spans="3:4" ht="12.75">
      <c r="C3"/>
      <c r="D3" s="15" t="s">
        <v>56</v>
      </c>
    </row>
    <row r="4" spans="3:4" ht="12.75">
      <c r="C4"/>
      <c r="D4" s="15" t="s">
        <v>3</v>
      </c>
    </row>
    <row r="5" spans="3:4" ht="12.75">
      <c r="C5"/>
      <c r="D5" s="15" t="s">
        <v>61</v>
      </c>
    </row>
    <row r="6" spans="3:4" ht="12.75">
      <c r="C6"/>
      <c r="D6" s="2" t="s">
        <v>5</v>
      </c>
    </row>
    <row r="7" spans="3:4" ht="12.75">
      <c r="C7"/>
      <c r="D7" s="2" t="s">
        <v>6</v>
      </c>
    </row>
    <row r="9" spans="1:4" ht="15.75">
      <c r="A9" s="94" t="s">
        <v>62</v>
      </c>
      <c r="B9" s="94"/>
      <c r="C9" s="94"/>
      <c r="D9" s="94"/>
    </row>
    <row r="10" spans="1:4" ht="15.75">
      <c r="A10" s="94" t="s">
        <v>129</v>
      </c>
      <c r="B10" s="94"/>
      <c r="C10" s="94"/>
      <c r="D10" s="94"/>
    </row>
    <row r="11" spans="1:4" ht="15.75">
      <c r="A11" s="94" t="s">
        <v>130</v>
      </c>
      <c r="B11" s="94"/>
      <c r="C11" s="94"/>
      <c r="D11" s="94"/>
    </row>
    <row r="12" spans="1:4" ht="15.75">
      <c r="A12" s="16"/>
      <c r="B12" s="5"/>
      <c r="C12" s="16"/>
      <c r="D12" s="16"/>
    </row>
    <row r="13" spans="1:4" ht="15.75" customHeight="1">
      <c r="A13" s="95" t="s">
        <v>64</v>
      </c>
      <c r="B13" s="95"/>
      <c r="C13" s="95" t="s">
        <v>131</v>
      </c>
      <c r="D13" s="95"/>
    </row>
    <row r="14" spans="1:4" ht="15.75" customHeight="1">
      <c r="A14" s="95"/>
      <c r="B14" s="95"/>
      <c r="C14" s="95"/>
      <c r="D14" s="95"/>
    </row>
    <row r="15" spans="1:4" ht="24" customHeight="1">
      <c r="A15" s="95" t="s">
        <v>132</v>
      </c>
      <c r="B15" s="96" t="s">
        <v>133</v>
      </c>
      <c r="C15" s="95"/>
      <c r="D15" s="95"/>
    </row>
    <row r="16" spans="1:4" ht="30.75" customHeight="1">
      <c r="A16" s="95"/>
      <c r="B16" s="96" t="s">
        <v>68</v>
      </c>
      <c r="C16" s="95"/>
      <c r="D16" s="95"/>
    </row>
    <row r="17" spans="1:4" ht="42" customHeight="1">
      <c r="A17" s="95"/>
      <c r="B17" s="96"/>
      <c r="C17" s="95"/>
      <c r="D17" s="95"/>
    </row>
    <row r="18" spans="1:4" ht="15.75" customHeight="1">
      <c r="A18" s="17">
        <v>1</v>
      </c>
      <c r="B18" s="7">
        <v>2</v>
      </c>
      <c r="C18" s="97">
        <v>3</v>
      </c>
      <c r="D18" s="97"/>
    </row>
    <row r="19" spans="1:4" ht="15.75" customHeight="1">
      <c r="A19" s="18">
        <v>13</v>
      </c>
      <c r="B19" s="98" t="s">
        <v>69</v>
      </c>
      <c r="C19" s="98"/>
      <c r="D19" s="98"/>
    </row>
    <row r="20" spans="1:4" ht="17.25" customHeight="1">
      <c r="A20" s="18">
        <v>13</v>
      </c>
      <c r="B20" s="7" t="s">
        <v>134</v>
      </c>
      <c r="C20" s="102" t="s">
        <v>13</v>
      </c>
      <c r="D20" s="102"/>
    </row>
    <row r="21" spans="1:4" ht="17.25" customHeight="1">
      <c r="A21" s="18">
        <v>13</v>
      </c>
      <c r="B21" s="7" t="s">
        <v>135</v>
      </c>
      <c r="C21" s="102" t="s">
        <v>136</v>
      </c>
      <c r="D21" s="102"/>
    </row>
    <row r="22" spans="1:4" ht="30" customHeight="1">
      <c r="A22" s="18">
        <v>13</v>
      </c>
      <c r="B22" s="7" t="s">
        <v>137</v>
      </c>
      <c r="C22" s="102" t="s">
        <v>138</v>
      </c>
      <c r="D22" s="102"/>
    </row>
    <row r="23" spans="1:4" ht="30" customHeight="1">
      <c r="A23" s="18">
        <v>13</v>
      </c>
      <c r="B23" s="7" t="s">
        <v>139</v>
      </c>
      <c r="C23" s="102" t="s">
        <v>19</v>
      </c>
      <c r="D23" s="102"/>
    </row>
    <row r="24" spans="1:4" ht="30" customHeight="1">
      <c r="A24" s="18">
        <v>13</v>
      </c>
      <c r="B24" s="7" t="s">
        <v>140</v>
      </c>
      <c r="C24" s="102" t="s">
        <v>21</v>
      </c>
      <c r="D24" s="102"/>
    </row>
    <row r="25" spans="1:4" ht="30" customHeight="1">
      <c r="A25" s="18">
        <v>13</v>
      </c>
      <c r="B25" s="7" t="s">
        <v>141</v>
      </c>
      <c r="C25" s="103" t="s">
        <v>23</v>
      </c>
      <c r="D25" s="103"/>
    </row>
    <row r="26" spans="1:4" ht="30" customHeight="1">
      <c r="A26" s="18">
        <v>13</v>
      </c>
      <c r="B26" s="7" t="s">
        <v>142</v>
      </c>
      <c r="C26" s="102" t="s">
        <v>25</v>
      </c>
      <c r="D26" s="102" t="s">
        <v>24</v>
      </c>
    </row>
    <row r="27" spans="1:4" ht="30" customHeight="1">
      <c r="A27" s="18">
        <v>13</v>
      </c>
      <c r="B27" s="7" t="s">
        <v>143</v>
      </c>
      <c r="C27" s="102" t="s">
        <v>144</v>
      </c>
      <c r="D27" s="102"/>
    </row>
    <row r="28" spans="1:4" ht="30" customHeight="1">
      <c r="A28" s="18">
        <v>13</v>
      </c>
      <c r="B28" s="7" t="s">
        <v>145</v>
      </c>
      <c r="C28" s="102" t="s">
        <v>146</v>
      </c>
      <c r="D28" s="102"/>
    </row>
    <row r="29" spans="1:4" ht="30" customHeight="1">
      <c r="A29" s="18">
        <v>13</v>
      </c>
      <c r="B29" s="7" t="s">
        <v>147</v>
      </c>
      <c r="C29" s="102" t="s">
        <v>31</v>
      </c>
      <c r="D29" s="102"/>
    </row>
    <row r="30" spans="1:4" ht="30" customHeight="1">
      <c r="A30" s="18">
        <v>13</v>
      </c>
      <c r="B30" s="7" t="s">
        <v>148</v>
      </c>
      <c r="C30" s="102" t="s">
        <v>33</v>
      </c>
      <c r="D30" s="102"/>
    </row>
    <row r="31" spans="1:4" ht="17.25" customHeight="1">
      <c r="A31" s="18">
        <v>13</v>
      </c>
      <c r="B31" s="7" t="s">
        <v>149</v>
      </c>
      <c r="C31" s="102" t="s">
        <v>35</v>
      </c>
      <c r="D31" s="102"/>
    </row>
    <row r="32" spans="1:4" ht="17.25" customHeight="1">
      <c r="A32" s="18">
        <v>13</v>
      </c>
      <c r="B32" s="7" t="s">
        <v>150</v>
      </c>
      <c r="C32" s="102" t="s">
        <v>37</v>
      </c>
      <c r="D32" s="102"/>
    </row>
    <row r="33" spans="1:4" ht="17.25" customHeight="1">
      <c r="A33" s="18">
        <v>13</v>
      </c>
      <c r="B33" s="7" t="s">
        <v>151</v>
      </c>
      <c r="C33" s="102" t="s">
        <v>39</v>
      </c>
      <c r="D33" s="102"/>
    </row>
    <row r="34" spans="1:4" ht="17.25" customHeight="1">
      <c r="A34" s="18">
        <v>13</v>
      </c>
      <c r="B34" s="7" t="s">
        <v>152</v>
      </c>
      <c r="C34" s="102" t="s">
        <v>41</v>
      </c>
      <c r="D34" s="102"/>
    </row>
    <row r="35" spans="1:4" ht="17.25" customHeight="1">
      <c r="A35" s="18">
        <v>13</v>
      </c>
      <c r="B35" s="7" t="s">
        <v>153</v>
      </c>
      <c r="C35" s="102" t="s">
        <v>43</v>
      </c>
      <c r="D35" s="102"/>
    </row>
    <row r="36" spans="1:4" ht="17.25" customHeight="1">
      <c r="A36" s="18">
        <v>13</v>
      </c>
      <c r="B36" s="7" t="s">
        <v>154</v>
      </c>
      <c r="C36" s="102" t="s">
        <v>45</v>
      </c>
      <c r="D36" s="102"/>
    </row>
    <row r="37" spans="1:4" ht="17.25" customHeight="1">
      <c r="A37" s="18">
        <v>13</v>
      </c>
      <c r="B37" s="7" t="s">
        <v>155</v>
      </c>
      <c r="C37" s="102" t="s">
        <v>47</v>
      </c>
      <c r="D37" s="102"/>
    </row>
    <row r="38" spans="1:4" ht="17.25" customHeight="1">
      <c r="A38" s="18">
        <v>13</v>
      </c>
      <c r="B38" s="7" t="s">
        <v>156</v>
      </c>
      <c r="C38" s="102" t="s">
        <v>49</v>
      </c>
      <c r="D38" s="102"/>
    </row>
    <row r="39" spans="1:4" ht="17.25" customHeight="1">
      <c r="A39" s="18">
        <v>13</v>
      </c>
      <c r="B39" s="7" t="s">
        <v>157</v>
      </c>
      <c r="C39" s="102" t="s">
        <v>51</v>
      </c>
      <c r="D39" s="102"/>
    </row>
    <row r="40" spans="1:4" ht="17.25" customHeight="1">
      <c r="A40" s="18">
        <v>13</v>
      </c>
      <c r="B40" s="7" t="s">
        <v>158</v>
      </c>
      <c r="C40" s="102" t="s">
        <v>159</v>
      </c>
      <c r="D40" s="102"/>
    </row>
    <row r="41" spans="1:4" ht="16.5" customHeight="1">
      <c r="A41" s="18">
        <v>13</v>
      </c>
      <c r="B41" s="7" t="s">
        <v>160</v>
      </c>
      <c r="C41" s="102" t="s">
        <v>161</v>
      </c>
      <c r="D41" s="102"/>
    </row>
    <row r="42" spans="1:4" ht="16.5" customHeight="1">
      <c r="A42" s="18">
        <v>13</v>
      </c>
      <c r="B42" s="7" t="s">
        <v>162</v>
      </c>
      <c r="C42" s="102" t="s">
        <v>163</v>
      </c>
      <c r="D42" s="102"/>
    </row>
    <row r="43" spans="1:4" ht="30" customHeight="1">
      <c r="A43" s="18">
        <v>13</v>
      </c>
      <c r="B43" s="7" t="s">
        <v>164</v>
      </c>
      <c r="C43" s="102" t="s">
        <v>165</v>
      </c>
      <c r="D43" s="102"/>
    </row>
    <row r="44" spans="1:4" ht="30" customHeight="1">
      <c r="A44" s="18">
        <v>13</v>
      </c>
      <c r="B44" s="7" t="s">
        <v>166</v>
      </c>
      <c r="C44" s="102" t="s">
        <v>167</v>
      </c>
      <c r="D44" s="102"/>
    </row>
    <row r="45" spans="1:4" ht="33" customHeight="1">
      <c r="A45" s="18">
        <v>13</v>
      </c>
      <c r="B45" s="7" t="s">
        <v>168</v>
      </c>
      <c r="C45" s="102" t="s">
        <v>169</v>
      </c>
      <c r="D45" s="102"/>
    </row>
    <row r="46" spans="1:4" ht="37.5" customHeight="1">
      <c r="A46" s="19"/>
      <c r="B46" s="4"/>
      <c r="C46" s="20"/>
      <c r="D46" s="20"/>
    </row>
    <row r="47" spans="1:4" ht="15.75">
      <c r="A47" s="16" t="s">
        <v>170</v>
      </c>
      <c r="B47" s="5"/>
      <c r="C47" s="21" t="s">
        <v>171</v>
      </c>
      <c r="D47" s="16"/>
    </row>
    <row r="48" spans="1:4" ht="15.75">
      <c r="A48" s="16"/>
      <c r="B48" s="5"/>
      <c r="C48" s="16"/>
      <c r="D48" s="16"/>
    </row>
    <row r="49" spans="1:4" ht="15.75">
      <c r="A49" s="16"/>
      <c r="B49" s="5"/>
      <c r="C49" s="16"/>
      <c r="D49" s="16"/>
    </row>
    <row r="50" spans="1:4" ht="15.75">
      <c r="A50" s="16"/>
      <c r="B50" s="5"/>
      <c r="C50" s="16"/>
      <c r="D50" s="16"/>
    </row>
    <row r="51" spans="1:4" ht="15.75">
      <c r="A51" s="16"/>
      <c r="B51" s="5"/>
      <c r="C51" s="16"/>
      <c r="D51" s="16"/>
    </row>
    <row r="52" spans="1:4" ht="15.75">
      <c r="A52" s="16"/>
      <c r="B52" s="5"/>
      <c r="C52" s="16"/>
      <c r="D52" s="16"/>
    </row>
    <row r="53" spans="1:4" ht="15.75">
      <c r="A53" s="16"/>
      <c r="B53" s="5"/>
      <c r="C53" s="16"/>
      <c r="D53" s="16"/>
    </row>
    <row r="54" spans="1:4" ht="15.75">
      <c r="A54" s="16"/>
      <c r="B54" s="5"/>
      <c r="C54" s="16"/>
      <c r="D54" s="16"/>
    </row>
    <row r="55" spans="1:4" ht="15.75">
      <c r="A55" s="16"/>
      <c r="B55" s="5"/>
      <c r="C55" s="16"/>
      <c r="D55" s="16"/>
    </row>
    <row r="56" spans="1:4" ht="15.75">
      <c r="A56" s="16"/>
      <c r="B56" s="5"/>
      <c r="C56" s="16"/>
      <c r="D56" s="16"/>
    </row>
    <row r="57" spans="1:4" ht="15.75">
      <c r="A57" s="16"/>
      <c r="B57" s="5"/>
      <c r="C57" s="16"/>
      <c r="D57" s="16"/>
    </row>
    <row r="58" spans="1:4" ht="15.75">
      <c r="A58" s="16"/>
      <c r="B58" s="5"/>
      <c r="C58" s="16"/>
      <c r="D58" s="16"/>
    </row>
    <row r="59" spans="1:4" ht="15.75">
      <c r="A59" s="16"/>
      <c r="B59" s="5"/>
      <c r="C59" s="16"/>
      <c r="D59" s="16"/>
    </row>
    <row r="60" spans="1:4" ht="15.75">
      <c r="A60" s="16"/>
      <c r="B60" s="5"/>
      <c r="C60" s="16"/>
      <c r="D60" s="16"/>
    </row>
    <row r="61" spans="1:4" ht="15.75">
      <c r="A61" s="16"/>
      <c r="B61" s="5"/>
      <c r="C61" s="16"/>
      <c r="D61" s="16"/>
    </row>
    <row r="62" spans="1:4" ht="15.75">
      <c r="A62" s="16"/>
      <c r="B62" s="5"/>
      <c r="C62" s="16"/>
      <c r="D62" s="16"/>
    </row>
    <row r="63" spans="1:4" ht="15.75">
      <c r="A63" s="16"/>
      <c r="B63" s="5"/>
      <c r="C63" s="16"/>
      <c r="D63" s="16"/>
    </row>
    <row r="64" spans="1:4" ht="15.75">
      <c r="A64" s="16"/>
      <c r="B64" s="5"/>
      <c r="C64" s="16"/>
      <c r="D64" s="16"/>
    </row>
    <row r="65" spans="1:4" ht="15.75">
      <c r="A65" s="16"/>
      <c r="B65" s="5"/>
      <c r="C65" s="16"/>
      <c r="D65" s="16"/>
    </row>
    <row r="66" spans="1:4" ht="15.75">
      <c r="A66" s="16"/>
      <c r="B66" s="5"/>
      <c r="C66" s="16"/>
      <c r="D66" s="16"/>
    </row>
    <row r="67" spans="1:4" ht="15.75">
      <c r="A67" s="16"/>
      <c r="B67" s="5"/>
      <c r="C67" s="16"/>
      <c r="D67" s="16"/>
    </row>
    <row r="68" spans="1:4" ht="15.75">
      <c r="A68" s="16"/>
      <c r="B68" s="5"/>
      <c r="C68" s="16"/>
      <c r="D68" s="16"/>
    </row>
    <row r="69" spans="1:4" ht="15.75">
      <c r="A69" s="16"/>
      <c r="B69" s="5"/>
      <c r="C69" s="16"/>
      <c r="D69" s="16"/>
    </row>
    <row r="70" spans="1:4" ht="15.75">
      <c r="A70" s="16"/>
      <c r="B70" s="5"/>
      <c r="C70" s="16"/>
      <c r="D70" s="16"/>
    </row>
    <row r="71" spans="1:4" ht="15.75">
      <c r="A71" s="16"/>
      <c r="B71" s="5"/>
      <c r="C71" s="16"/>
      <c r="D71" s="16"/>
    </row>
    <row r="72" spans="1:4" ht="15.75">
      <c r="A72" s="16"/>
      <c r="B72" s="5"/>
      <c r="C72" s="16"/>
      <c r="D72" s="16"/>
    </row>
    <row r="73" spans="1:4" ht="15.75">
      <c r="A73" s="16"/>
      <c r="B73" s="5"/>
      <c r="C73" s="16"/>
      <c r="D73" s="16"/>
    </row>
    <row r="74" spans="1:4" ht="15.75">
      <c r="A74" s="16"/>
      <c r="B74" s="5"/>
      <c r="C74" s="16"/>
      <c r="D74" s="16"/>
    </row>
    <row r="75" spans="1:4" ht="15.75">
      <c r="A75" s="16"/>
      <c r="B75" s="5"/>
      <c r="C75" s="16"/>
      <c r="D75" s="16"/>
    </row>
    <row r="76" spans="1:4" ht="15.75">
      <c r="A76" s="16"/>
      <c r="B76" s="5"/>
      <c r="C76" s="16"/>
      <c r="D76" s="16"/>
    </row>
    <row r="77" spans="1:4" ht="15.75">
      <c r="A77" s="16"/>
      <c r="B77" s="5"/>
      <c r="C77" s="16"/>
      <c r="D77" s="16"/>
    </row>
    <row r="78" spans="1:4" ht="15.75">
      <c r="A78" s="16"/>
      <c r="B78" s="5"/>
      <c r="C78" s="16"/>
      <c r="D78" s="16"/>
    </row>
    <row r="79" spans="1:4" ht="15.75">
      <c r="A79" s="16"/>
      <c r="B79" s="5"/>
      <c r="C79" s="16"/>
      <c r="D79" s="16"/>
    </row>
    <row r="80" spans="1:4" ht="15.75">
      <c r="A80" s="16"/>
      <c r="B80" s="5"/>
      <c r="C80" s="16"/>
      <c r="D80" s="16"/>
    </row>
    <row r="81" spans="1:4" ht="15.75">
      <c r="A81" s="16"/>
      <c r="B81" s="5"/>
      <c r="C81" s="16"/>
      <c r="D81" s="16"/>
    </row>
    <row r="82" spans="1:4" ht="15.75">
      <c r="A82" s="16"/>
      <c r="B82" s="5"/>
      <c r="C82" s="16"/>
      <c r="D82" s="16"/>
    </row>
    <row r="83" spans="1:4" ht="15.75">
      <c r="A83" s="16"/>
      <c r="B83" s="5"/>
      <c r="C83" s="16"/>
      <c r="D83" s="16"/>
    </row>
    <row r="84" spans="1:4" ht="15.75">
      <c r="A84" s="16"/>
      <c r="B84" s="5"/>
      <c r="C84" s="16"/>
      <c r="D84" s="16"/>
    </row>
    <row r="85" spans="1:4" ht="15.75">
      <c r="A85" s="16"/>
      <c r="B85" s="5"/>
      <c r="C85" s="16"/>
      <c r="D85" s="16"/>
    </row>
    <row r="86" spans="1:4" ht="15.75">
      <c r="A86" s="16"/>
      <c r="B86" s="5"/>
      <c r="C86" s="16"/>
      <c r="D86" s="16"/>
    </row>
    <row r="87" spans="1:4" ht="15.75">
      <c r="A87" s="16"/>
      <c r="B87" s="5"/>
      <c r="C87" s="16"/>
      <c r="D87" s="16"/>
    </row>
    <row r="88" spans="1:4" ht="15.75">
      <c r="A88" s="16"/>
      <c r="B88" s="5"/>
      <c r="C88" s="16"/>
      <c r="D88" s="16"/>
    </row>
    <row r="89" spans="1:4" ht="15.75">
      <c r="A89" s="16"/>
      <c r="B89" s="5"/>
      <c r="C89" s="16"/>
      <c r="D89" s="16"/>
    </row>
    <row r="90" spans="1:4" ht="15.75">
      <c r="A90" s="16"/>
      <c r="B90" s="5"/>
      <c r="C90" s="16"/>
      <c r="D90" s="16"/>
    </row>
    <row r="91" spans="1:4" ht="15.75">
      <c r="A91" s="16"/>
      <c r="B91" s="5"/>
      <c r="C91" s="16"/>
      <c r="D91" s="16"/>
    </row>
    <row r="92" spans="1:4" ht="15.75">
      <c r="A92" s="16"/>
      <c r="B92" s="5"/>
      <c r="C92" s="16"/>
      <c r="D92" s="16"/>
    </row>
    <row r="93" spans="1:4" ht="15.75">
      <c r="A93" s="16"/>
      <c r="B93" s="5"/>
      <c r="C93" s="16"/>
      <c r="D93" s="16"/>
    </row>
    <row r="94" spans="1:4" ht="15.75">
      <c r="A94" s="16"/>
      <c r="B94" s="5"/>
      <c r="C94" s="16"/>
      <c r="D94" s="16"/>
    </row>
    <row r="95" spans="1:4" ht="15.75">
      <c r="A95" s="16"/>
      <c r="B95" s="5"/>
      <c r="C95" s="16"/>
      <c r="D95" s="16"/>
    </row>
    <row r="96" spans="1:4" ht="15.75">
      <c r="A96" s="16"/>
      <c r="B96" s="5"/>
      <c r="C96" s="16"/>
      <c r="D96" s="16"/>
    </row>
    <row r="97" spans="1:4" ht="15.75">
      <c r="A97" s="16"/>
      <c r="B97" s="5"/>
      <c r="C97" s="16"/>
      <c r="D97" s="16"/>
    </row>
    <row r="98" spans="1:4" ht="15.75">
      <c r="A98" s="16"/>
      <c r="B98" s="5"/>
      <c r="C98" s="16"/>
      <c r="D98" s="16"/>
    </row>
    <row r="99" spans="1:4" ht="15.75">
      <c r="A99" s="16"/>
      <c r="B99" s="5"/>
      <c r="C99" s="16"/>
      <c r="D99" s="16"/>
    </row>
    <row r="100" spans="1:4" ht="15.75">
      <c r="A100" s="16"/>
      <c r="B100" s="5"/>
      <c r="C100" s="16"/>
      <c r="D100" s="16"/>
    </row>
    <row r="101" spans="1:4" ht="15.75">
      <c r="A101" s="16"/>
      <c r="B101" s="5"/>
      <c r="C101" s="16"/>
      <c r="D101" s="16"/>
    </row>
    <row r="102" spans="1:4" ht="15.75">
      <c r="A102" s="16"/>
      <c r="B102" s="5"/>
      <c r="C102" s="16"/>
      <c r="D102" s="16"/>
    </row>
    <row r="103" spans="1:4" ht="15.75">
      <c r="A103" s="16"/>
      <c r="B103" s="5"/>
      <c r="C103" s="16"/>
      <c r="D103" s="16"/>
    </row>
    <row r="104" spans="1:4" ht="15.75">
      <c r="A104" s="16"/>
      <c r="B104" s="5"/>
      <c r="C104" s="16"/>
      <c r="D104" s="16"/>
    </row>
    <row r="105" spans="1:4" ht="15.75">
      <c r="A105" s="16"/>
      <c r="B105" s="5"/>
      <c r="C105" s="16"/>
      <c r="D105" s="16"/>
    </row>
    <row r="106" spans="1:4" ht="15.75">
      <c r="A106" s="16"/>
      <c r="B106" s="5"/>
      <c r="C106" s="16"/>
      <c r="D106" s="16"/>
    </row>
    <row r="107" spans="1:4" ht="15.75">
      <c r="A107" s="16"/>
      <c r="B107" s="5"/>
      <c r="C107" s="16"/>
      <c r="D107" s="16"/>
    </row>
    <row r="108" spans="1:4" ht="15.75">
      <c r="A108" s="16"/>
      <c r="B108" s="5"/>
      <c r="C108" s="16"/>
      <c r="D108" s="16"/>
    </row>
    <row r="109" spans="1:4" ht="15.75">
      <c r="A109" s="16"/>
      <c r="B109" s="5"/>
      <c r="C109" s="16"/>
      <c r="D109" s="16"/>
    </row>
    <row r="110" spans="1:4" ht="15.75">
      <c r="A110" s="16"/>
      <c r="B110" s="5"/>
      <c r="C110" s="16"/>
      <c r="D110" s="16"/>
    </row>
  </sheetData>
  <sheetProtection selectLockedCells="1" selectUnlockedCells="1"/>
  <mergeCells count="35"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B19:D19"/>
    <mergeCell ref="C20:D20"/>
    <mergeCell ref="C21:D21"/>
    <mergeCell ref="C22:D22"/>
    <mergeCell ref="C23:D23"/>
    <mergeCell ref="A9:D9"/>
    <mergeCell ref="A10:D10"/>
    <mergeCell ref="A11:D11"/>
    <mergeCell ref="A13:B14"/>
    <mergeCell ref="C13:D17"/>
    <mergeCell ref="A15:A17"/>
    <mergeCell ref="B15:B17"/>
  </mergeCells>
  <printOptions horizontalCentered="1"/>
  <pageMargins left="0.9840277777777777" right="0.39375" top="0.39375" bottom="0.39375" header="0.5118055555555555" footer="0.5118055555555555"/>
  <pageSetup fitToHeight="0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view="pageBreakPreview" zoomScale="74" zoomScaleSheetLayoutView="74" zoomScalePageLayoutView="0" workbookViewId="0" topLeftCell="A1">
      <selection activeCell="M8" activeCellId="1" sqref="G128:H128 M8"/>
    </sheetView>
  </sheetViews>
  <sheetFormatPr defaultColWidth="11.57421875" defaultRowHeight="12.75"/>
  <cols>
    <col min="1" max="1" width="32.421875" style="16" customWidth="1"/>
    <col min="2" max="2" width="23.57421875" style="16" customWidth="1"/>
    <col min="3" max="3" width="26.140625" style="16" customWidth="1"/>
    <col min="4" max="4" width="22.28125" style="16" customWidth="1"/>
    <col min="5" max="16384" width="11.57421875" style="16" customWidth="1"/>
  </cols>
  <sheetData>
    <row r="1" spans="3:4" ht="15.75">
      <c r="C1" s="104" t="s">
        <v>172</v>
      </c>
      <c r="D1" s="104"/>
    </row>
    <row r="2" spans="3:4" ht="15.75">
      <c r="C2" s="104" t="s">
        <v>1</v>
      </c>
      <c r="D2" s="104"/>
    </row>
    <row r="3" spans="3:4" ht="15.75">
      <c r="C3" s="104" t="s">
        <v>56</v>
      </c>
      <c r="D3" s="104"/>
    </row>
    <row r="4" spans="3:4" ht="15.75">
      <c r="C4" s="104" t="s">
        <v>3</v>
      </c>
      <c r="D4" s="104"/>
    </row>
    <row r="5" spans="3:4" ht="15.75">
      <c r="C5" s="104" t="s">
        <v>61</v>
      </c>
      <c r="D5" s="104"/>
    </row>
    <row r="6" spans="3:4" ht="15.75">
      <c r="C6" s="89" t="s">
        <v>5</v>
      </c>
      <c r="D6" s="89"/>
    </row>
    <row r="7" spans="3:4" ht="15.75">
      <c r="C7" s="89" t="s">
        <v>6</v>
      </c>
      <c r="D7" s="89"/>
    </row>
    <row r="9" spans="1:4" ht="15.75">
      <c r="A9" s="94" t="s">
        <v>173</v>
      </c>
      <c r="B9" s="94"/>
      <c r="C9" s="94"/>
      <c r="D9" s="94"/>
    </row>
    <row r="10" spans="1:4" ht="15.75">
      <c r="A10" s="94" t="s">
        <v>174</v>
      </c>
      <c r="B10" s="94"/>
      <c r="C10" s="94"/>
      <c r="D10" s="94"/>
    </row>
    <row r="11" spans="1:4" ht="15.75">
      <c r="A11" s="94" t="s">
        <v>175</v>
      </c>
      <c r="B11" s="94"/>
      <c r="C11" s="94"/>
      <c r="D11" s="94"/>
    </row>
    <row r="12" spans="1:4" ht="16.5" customHeight="1">
      <c r="A12" s="94" t="s">
        <v>176</v>
      </c>
      <c r="B12" s="94"/>
      <c r="C12" s="94"/>
      <c r="D12" s="94"/>
    </row>
    <row r="14" spans="1:4" ht="18" customHeight="1">
      <c r="A14" s="95" t="s">
        <v>177</v>
      </c>
      <c r="B14" s="105" t="s">
        <v>178</v>
      </c>
      <c r="C14" s="105"/>
      <c r="D14" s="105"/>
    </row>
    <row r="15" spans="1:4" ht="18" customHeight="1">
      <c r="A15" s="95"/>
      <c r="B15" s="105"/>
      <c r="C15" s="105"/>
      <c r="D15" s="105"/>
    </row>
    <row r="16" spans="1:4" ht="32.25" customHeight="1">
      <c r="A16" s="22" t="s">
        <v>179</v>
      </c>
      <c r="B16" s="102" t="s">
        <v>180</v>
      </c>
      <c r="C16" s="102"/>
      <c r="D16" s="102"/>
    </row>
    <row r="17" spans="1:4" ht="18" customHeight="1">
      <c r="A17" s="22" t="s">
        <v>181</v>
      </c>
      <c r="B17" s="102" t="s">
        <v>182</v>
      </c>
      <c r="C17" s="102"/>
      <c r="D17" s="102"/>
    </row>
    <row r="18" spans="1:4" ht="32.25" customHeight="1">
      <c r="A18" s="22" t="s">
        <v>183</v>
      </c>
      <c r="B18" s="102" t="s">
        <v>184</v>
      </c>
      <c r="C18" s="102"/>
      <c r="D18" s="102"/>
    </row>
    <row r="21" spans="1:3" ht="15.75">
      <c r="A21" s="16" t="s">
        <v>53</v>
      </c>
      <c r="C21" s="21" t="s">
        <v>54</v>
      </c>
    </row>
    <row r="31" spans="3:4" ht="12.75" customHeight="1">
      <c r="C31" s="106"/>
      <c r="D31" s="106"/>
    </row>
  </sheetData>
  <sheetProtection selectLockedCells="1" selectUnlockedCells="1"/>
  <mergeCells count="17">
    <mergeCell ref="B16:D16"/>
    <mergeCell ref="B17:D17"/>
    <mergeCell ref="B18:D18"/>
    <mergeCell ref="C31:D31"/>
    <mergeCell ref="C7:D7"/>
    <mergeCell ref="A9:D9"/>
    <mergeCell ref="A10:D10"/>
    <mergeCell ref="A11:D11"/>
    <mergeCell ref="A12:D12"/>
    <mergeCell ref="A14:A15"/>
    <mergeCell ref="B14:D15"/>
    <mergeCell ref="C1:D1"/>
    <mergeCell ref="C2:D2"/>
    <mergeCell ref="C3:D3"/>
    <mergeCell ref="C4:D4"/>
    <mergeCell ref="C5:D5"/>
    <mergeCell ref="C6:D6"/>
  </mergeCells>
  <printOptions horizontalCentered="1"/>
  <pageMargins left="0.9840277777777777" right="0.39375" top="0.39375" bottom="0.39375" header="0.5118055555555555" footer="0.5118055555555555"/>
  <pageSetup fitToHeight="0" fitToWidth="1"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view="pageBreakPreview" zoomScale="74" zoomScaleSheetLayoutView="74" zoomScalePageLayoutView="0" workbookViewId="0" topLeftCell="A1">
      <selection activeCell="G12" activeCellId="1" sqref="G128:H128 G12"/>
    </sheetView>
  </sheetViews>
  <sheetFormatPr defaultColWidth="11.57421875" defaultRowHeight="12.75"/>
  <cols>
    <col min="1" max="1" width="28.57421875" style="5" customWidth="1"/>
    <col min="2" max="3" width="28.421875" style="5" customWidth="1"/>
    <col min="4" max="4" width="22.28125" style="5" customWidth="1"/>
    <col min="5" max="16384" width="11.57421875" style="5" customWidth="1"/>
  </cols>
  <sheetData>
    <row r="1" spans="3:4" ht="15.75">
      <c r="C1" s="89" t="s">
        <v>185</v>
      </c>
      <c r="D1" s="89"/>
    </row>
    <row r="2" spans="3:4" ht="15.75">
      <c r="C2" s="89" t="s">
        <v>1</v>
      </c>
      <c r="D2" s="89"/>
    </row>
    <row r="3" spans="3:4" ht="15.75">
      <c r="C3" s="89" t="s">
        <v>56</v>
      </c>
      <c r="D3" s="89"/>
    </row>
    <row r="4" spans="3:4" ht="15.75">
      <c r="C4" s="89" t="s">
        <v>3</v>
      </c>
      <c r="D4" s="89"/>
    </row>
    <row r="5" spans="3:4" ht="15.75">
      <c r="C5" s="89" t="s">
        <v>61</v>
      </c>
      <c r="D5" s="89"/>
    </row>
    <row r="6" spans="3:4" ht="15.75">
      <c r="C6" s="2" t="s">
        <v>5</v>
      </c>
      <c r="D6" s="2"/>
    </row>
    <row r="7" spans="3:4" ht="15.75">
      <c r="C7" s="89" t="s">
        <v>6</v>
      </c>
      <c r="D7" s="89"/>
    </row>
    <row r="9" spans="1:4" ht="15.75">
      <c r="A9" s="90" t="s">
        <v>186</v>
      </c>
      <c r="B9" s="90"/>
      <c r="C9" s="90"/>
      <c r="D9" s="90"/>
    </row>
    <row r="10" spans="1:4" ht="15.75">
      <c r="A10" s="90" t="s">
        <v>187</v>
      </c>
      <c r="B10" s="90"/>
      <c r="C10" s="90"/>
      <c r="D10" s="90"/>
    </row>
    <row r="11" spans="1:4" ht="15.75">
      <c r="A11" s="90" t="s">
        <v>188</v>
      </c>
      <c r="B11" s="90"/>
      <c r="C11" s="90"/>
      <c r="D11" s="90"/>
    </row>
    <row r="13" spans="1:4" ht="18.75" customHeight="1">
      <c r="A13" s="96" t="s">
        <v>177</v>
      </c>
      <c r="B13" s="107" t="s">
        <v>178</v>
      </c>
      <c r="C13" s="107"/>
      <c r="D13" s="96" t="s">
        <v>189</v>
      </c>
    </row>
    <row r="14" spans="1:4" ht="18.75" customHeight="1">
      <c r="A14" s="96"/>
      <c r="B14" s="107"/>
      <c r="C14" s="107"/>
      <c r="D14" s="96"/>
    </row>
    <row r="15" spans="1:4" ht="18.75" customHeight="1">
      <c r="A15" s="96"/>
      <c r="B15" s="107"/>
      <c r="C15" s="107"/>
      <c r="D15" s="96"/>
    </row>
    <row r="16" spans="1:4" ht="16.5" customHeight="1">
      <c r="A16" s="7" t="s">
        <v>190</v>
      </c>
      <c r="B16" s="101" t="s">
        <v>191</v>
      </c>
      <c r="C16" s="101"/>
      <c r="D16" s="8">
        <f>D17+D22+D30+D34+D42+D45+D49+D55</f>
        <v>1183700</v>
      </c>
    </row>
    <row r="17" spans="1:4" ht="16.5" customHeight="1">
      <c r="A17" s="7" t="s">
        <v>192</v>
      </c>
      <c r="B17" s="101" t="s">
        <v>193</v>
      </c>
      <c r="C17" s="101"/>
      <c r="D17" s="8">
        <f>D18</f>
        <v>550000</v>
      </c>
    </row>
    <row r="18" spans="1:4" ht="16.5" customHeight="1">
      <c r="A18" s="7" t="s">
        <v>194</v>
      </c>
      <c r="B18" s="101" t="s">
        <v>195</v>
      </c>
      <c r="C18" s="101"/>
      <c r="D18" s="8">
        <f>D19+D20+D21</f>
        <v>550000</v>
      </c>
    </row>
    <row r="19" spans="1:4" ht="72" customHeight="1">
      <c r="A19" s="7" t="s">
        <v>196</v>
      </c>
      <c r="B19" s="101" t="s">
        <v>197</v>
      </c>
      <c r="C19" s="101"/>
      <c r="D19" s="9">
        <v>550000</v>
      </c>
    </row>
    <row r="20" spans="1:4" ht="114.75" customHeight="1">
      <c r="A20" s="7" t="s">
        <v>198</v>
      </c>
      <c r="B20" s="101" t="s">
        <v>199</v>
      </c>
      <c r="C20" s="101"/>
      <c r="D20" s="8"/>
    </row>
    <row r="21" spans="1:4" ht="44.25" customHeight="1">
      <c r="A21" s="7" t="s">
        <v>200</v>
      </c>
      <c r="B21" s="101" t="s">
        <v>201</v>
      </c>
      <c r="C21" s="101"/>
      <c r="D21" s="8"/>
    </row>
    <row r="22" spans="1:4" ht="44.25" customHeight="1">
      <c r="A22" s="7" t="s">
        <v>202</v>
      </c>
      <c r="B22" s="101" t="s">
        <v>203</v>
      </c>
      <c r="C22" s="101"/>
      <c r="D22" s="8">
        <f>D23</f>
        <v>338700</v>
      </c>
    </row>
    <row r="23" spans="1:4" ht="30" customHeight="1">
      <c r="A23" s="7" t="s">
        <v>204</v>
      </c>
      <c r="B23" s="101" t="s">
        <v>205</v>
      </c>
      <c r="C23" s="101"/>
      <c r="D23" s="8">
        <f>D24+D26+D28</f>
        <v>338700</v>
      </c>
    </row>
    <row r="24" spans="1:4" ht="72" customHeight="1">
      <c r="A24" s="7" t="s">
        <v>206</v>
      </c>
      <c r="B24" s="101" t="s">
        <v>207</v>
      </c>
      <c r="C24" s="101"/>
      <c r="D24" s="8">
        <f>D25</f>
        <v>168000</v>
      </c>
    </row>
    <row r="25" spans="1:4" ht="114.75" customHeight="1">
      <c r="A25" s="7" t="s">
        <v>208</v>
      </c>
      <c r="B25" s="101" t="s">
        <v>209</v>
      </c>
      <c r="C25" s="101"/>
      <c r="D25" s="9">
        <v>168000</v>
      </c>
    </row>
    <row r="26" spans="1:4" ht="90.75" customHeight="1">
      <c r="A26" s="7" t="s">
        <v>210</v>
      </c>
      <c r="B26" s="101" t="s">
        <v>211</v>
      </c>
      <c r="C26" s="101"/>
      <c r="D26" s="8">
        <f>D27</f>
        <v>2700</v>
      </c>
    </row>
    <row r="27" spans="1:4" ht="129" customHeight="1">
      <c r="A27" s="7" t="s">
        <v>212</v>
      </c>
      <c r="B27" s="101" t="s">
        <v>213</v>
      </c>
      <c r="C27" s="101"/>
      <c r="D27" s="9">
        <v>2700</v>
      </c>
    </row>
    <row r="28" spans="1:4" ht="72" customHeight="1">
      <c r="A28" s="7" t="s">
        <v>214</v>
      </c>
      <c r="B28" s="101" t="s">
        <v>215</v>
      </c>
      <c r="C28" s="101"/>
      <c r="D28" s="8">
        <f>D29</f>
        <v>168000</v>
      </c>
    </row>
    <row r="29" spans="1:4" ht="114.75" customHeight="1">
      <c r="A29" s="7" t="s">
        <v>216</v>
      </c>
      <c r="B29" s="101" t="s">
        <v>217</v>
      </c>
      <c r="C29" s="101"/>
      <c r="D29" s="9">
        <v>168000</v>
      </c>
    </row>
    <row r="30" spans="1:4" ht="16.5" customHeight="1">
      <c r="A30" s="7" t="s">
        <v>218</v>
      </c>
      <c r="B30" s="101" t="s">
        <v>219</v>
      </c>
      <c r="C30" s="101"/>
      <c r="D30" s="8">
        <f>D31</f>
        <v>60000</v>
      </c>
    </row>
    <row r="31" spans="1:4" ht="16.5" customHeight="1">
      <c r="A31" s="7" t="s">
        <v>220</v>
      </c>
      <c r="B31" s="101" t="s">
        <v>221</v>
      </c>
      <c r="C31" s="101"/>
      <c r="D31" s="8">
        <f>D32+D33</f>
        <v>60000</v>
      </c>
    </row>
    <row r="32" spans="1:4" ht="16.5" customHeight="1">
      <c r="A32" s="7" t="s">
        <v>222</v>
      </c>
      <c r="B32" s="101" t="s">
        <v>221</v>
      </c>
      <c r="C32" s="101"/>
      <c r="D32" s="9">
        <v>60000</v>
      </c>
    </row>
    <row r="33" spans="1:4" ht="30" customHeight="1">
      <c r="A33" s="7" t="s">
        <v>223</v>
      </c>
      <c r="B33" s="101" t="s">
        <v>224</v>
      </c>
      <c r="C33" s="101"/>
      <c r="D33" s="8"/>
    </row>
    <row r="34" spans="1:4" ht="16.5" customHeight="1">
      <c r="A34" s="7" t="s">
        <v>225</v>
      </c>
      <c r="B34" s="101" t="s">
        <v>226</v>
      </c>
      <c r="C34" s="101"/>
      <c r="D34" s="8">
        <f>D35+D37</f>
        <v>227000</v>
      </c>
    </row>
    <row r="35" spans="1:4" ht="16.5" customHeight="1">
      <c r="A35" s="7" t="s">
        <v>227</v>
      </c>
      <c r="B35" s="101" t="s">
        <v>228</v>
      </c>
      <c r="C35" s="101"/>
      <c r="D35" s="8">
        <f>D36</f>
        <v>29000</v>
      </c>
    </row>
    <row r="36" spans="1:4" ht="44.25" customHeight="1">
      <c r="A36" s="7" t="s">
        <v>229</v>
      </c>
      <c r="B36" s="101" t="s">
        <v>230</v>
      </c>
      <c r="C36" s="101"/>
      <c r="D36" s="9">
        <v>29000</v>
      </c>
    </row>
    <row r="37" spans="1:4" ht="16.5" customHeight="1">
      <c r="A37" s="7" t="s">
        <v>231</v>
      </c>
      <c r="B37" s="101" t="s">
        <v>232</v>
      </c>
      <c r="C37" s="101"/>
      <c r="D37" s="8">
        <f>D38+D40</f>
        <v>198000</v>
      </c>
    </row>
    <row r="38" spans="1:4" ht="16.5" customHeight="1">
      <c r="A38" s="7" t="s">
        <v>233</v>
      </c>
      <c r="B38" s="101" t="s">
        <v>234</v>
      </c>
      <c r="C38" s="101"/>
      <c r="D38" s="8">
        <f>D39</f>
        <v>176000</v>
      </c>
    </row>
    <row r="39" spans="1:4" ht="39.75" customHeight="1">
      <c r="A39" s="7" t="s">
        <v>235</v>
      </c>
      <c r="B39" s="101" t="s">
        <v>236</v>
      </c>
      <c r="C39" s="101"/>
      <c r="D39" s="9">
        <v>176000</v>
      </c>
    </row>
    <row r="40" spans="1:4" ht="16.5" customHeight="1">
      <c r="A40" s="7" t="s">
        <v>237</v>
      </c>
      <c r="B40" s="101" t="s">
        <v>238</v>
      </c>
      <c r="C40" s="101"/>
      <c r="D40" s="8">
        <f>D41</f>
        <v>22000</v>
      </c>
    </row>
    <row r="41" spans="1:4" ht="44.25" customHeight="1">
      <c r="A41" s="7" t="s">
        <v>239</v>
      </c>
      <c r="B41" s="101" t="s">
        <v>240</v>
      </c>
      <c r="C41" s="101"/>
      <c r="D41" s="9">
        <v>22000</v>
      </c>
    </row>
    <row r="42" spans="1:4" ht="16.5" customHeight="1">
      <c r="A42" s="7" t="s">
        <v>241</v>
      </c>
      <c r="B42" s="101" t="s">
        <v>242</v>
      </c>
      <c r="C42" s="101"/>
      <c r="D42" s="8">
        <f>D43</f>
        <v>8000</v>
      </c>
    </row>
    <row r="43" spans="1:4" ht="44.25" customHeight="1">
      <c r="A43" s="7" t="s">
        <v>243</v>
      </c>
      <c r="B43" s="101" t="s">
        <v>244</v>
      </c>
      <c r="C43" s="101"/>
      <c r="D43" s="8">
        <f>D44</f>
        <v>8000</v>
      </c>
    </row>
    <row r="44" spans="1:4" ht="72" customHeight="1">
      <c r="A44" s="7" t="s">
        <v>70</v>
      </c>
      <c r="B44" s="101" t="s">
        <v>71</v>
      </c>
      <c r="C44" s="101"/>
      <c r="D44" s="9">
        <v>8000</v>
      </c>
    </row>
    <row r="45" spans="1:4" ht="44.25" customHeight="1" hidden="1">
      <c r="A45" s="7" t="s">
        <v>245</v>
      </c>
      <c r="B45" s="101" t="s">
        <v>246</v>
      </c>
      <c r="C45" s="101"/>
      <c r="D45" s="8">
        <f>D46</f>
        <v>0</v>
      </c>
    </row>
    <row r="46" spans="1:4" ht="86.25" customHeight="1" hidden="1">
      <c r="A46" s="7" t="s">
        <v>247</v>
      </c>
      <c r="B46" s="101" t="s">
        <v>248</v>
      </c>
      <c r="C46" s="101"/>
      <c r="D46" s="8">
        <f>D47</f>
        <v>0</v>
      </c>
    </row>
    <row r="47" spans="1:4" ht="86.25" customHeight="1" hidden="1">
      <c r="A47" s="7" t="s">
        <v>249</v>
      </c>
      <c r="B47" s="101" t="s">
        <v>250</v>
      </c>
      <c r="C47" s="101"/>
      <c r="D47" s="8">
        <f>D48</f>
        <v>0</v>
      </c>
    </row>
    <row r="48" spans="1:4" ht="72" customHeight="1" hidden="1">
      <c r="A48" s="7" t="s">
        <v>74</v>
      </c>
      <c r="B48" s="101" t="s">
        <v>251</v>
      </c>
      <c r="C48" s="101"/>
      <c r="D48" s="9"/>
    </row>
    <row r="49" spans="1:4" ht="30" customHeight="1" hidden="1">
      <c r="A49" s="7" t="s">
        <v>252</v>
      </c>
      <c r="B49" s="101" t="s">
        <v>253</v>
      </c>
      <c r="C49" s="101"/>
      <c r="D49" s="8">
        <f>D50</f>
        <v>0</v>
      </c>
    </row>
    <row r="50" spans="1:4" ht="86.25" customHeight="1" hidden="1">
      <c r="A50" s="7" t="s">
        <v>254</v>
      </c>
      <c r="B50" s="101" t="s">
        <v>255</v>
      </c>
      <c r="C50" s="101"/>
      <c r="D50" s="8">
        <f>D51+D53</f>
        <v>0</v>
      </c>
    </row>
    <row r="51" spans="1:4" ht="100.5" customHeight="1" hidden="1">
      <c r="A51" s="7" t="s">
        <v>256</v>
      </c>
      <c r="B51" s="101" t="s">
        <v>257</v>
      </c>
      <c r="C51" s="101"/>
      <c r="D51" s="8">
        <f>D52</f>
        <v>0</v>
      </c>
    </row>
    <row r="52" spans="1:4" ht="86.25" customHeight="1" hidden="1">
      <c r="A52" s="7" t="s">
        <v>82</v>
      </c>
      <c r="B52" s="101" t="s">
        <v>83</v>
      </c>
      <c r="C52" s="101"/>
      <c r="D52" s="8">
        <v>0</v>
      </c>
    </row>
    <row r="53" spans="1:4" ht="100.5" customHeight="1" hidden="1">
      <c r="A53" s="7" t="s">
        <v>258</v>
      </c>
      <c r="B53" s="101" t="s">
        <v>259</v>
      </c>
      <c r="C53" s="101"/>
      <c r="D53" s="8">
        <f>D54</f>
        <v>0</v>
      </c>
    </row>
    <row r="54" spans="1:4" ht="100.5" customHeight="1" hidden="1">
      <c r="A54" s="7" t="s">
        <v>84</v>
      </c>
      <c r="B54" s="101" t="s">
        <v>260</v>
      </c>
      <c r="C54" s="101"/>
      <c r="D54" s="8"/>
    </row>
    <row r="55" spans="1:4" ht="16.5" customHeight="1" hidden="1">
      <c r="A55" s="7" t="s">
        <v>261</v>
      </c>
      <c r="B55" s="101" t="s">
        <v>262</v>
      </c>
      <c r="C55" s="101"/>
      <c r="D55" s="8">
        <f>D56</f>
        <v>0</v>
      </c>
    </row>
    <row r="56" spans="1:4" ht="30" customHeight="1" hidden="1">
      <c r="A56" s="7" t="s">
        <v>263</v>
      </c>
      <c r="B56" s="101" t="s">
        <v>264</v>
      </c>
      <c r="C56" s="101"/>
      <c r="D56" s="8">
        <f>D57</f>
        <v>0</v>
      </c>
    </row>
    <row r="57" spans="1:4" ht="72" customHeight="1" hidden="1">
      <c r="A57" s="7" t="s">
        <v>265</v>
      </c>
      <c r="B57" s="101" t="s">
        <v>266</v>
      </c>
      <c r="C57" s="101"/>
      <c r="D57" s="8">
        <f>D58</f>
        <v>0</v>
      </c>
    </row>
    <row r="58" spans="1:4" ht="72" customHeight="1" hidden="1">
      <c r="A58" s="7" t="s">
        <v>267</v>
      </c>
      <c r="B58" s="101" t="s">
        <v>268</v>
      </c>
      <c r="C58" s="101"/>
      <c r="D58" s="8">
        <v>0</v>
      </c>
    </row>
    <row r="59" spans="1:4" ht="16.5" customHeight="1">
      <c r="A59" s="7" t="s">
        <v>269</v>
      </c>
      <c r="B59" s="101" t="s">
        <v>270</v>
      </c>
      <c r="C59" s="101"/>
      <c r="D59" s="8">
        <f>D60</f>
        <v>9959641</v>
      </c>
    </row>
    <row r="60" spans="1:4" ht="30" customHeight="1">
      <c r="A60" s="7" t="s">
        <v>271</v>
      </c>
      <c r="B60" s="101" t="s">
        <v>272</v>
      </c>
      <c r="C60" s="101"/>
      <c r="D60" s="8">
        <f>D61+D68+D73+D80</f>
        <v>9959641</v>
      </c>
    </row>
    <row r="61" spans="1:4" ht="30" customHeight="1">
      <c r="A61" s="7" t="s">
        <v>273</v>
      </c>
      <c r="B61" s="101" t="s">
        <v>274</v>
      </c>
      <c r="C61" s="101"/>
      <c r="D61" s="8">
        <f>D64+D62+D66</f>
        <v>6820800</v>
      </c>
    </row>
    <row r="62" spans="1:4" ht="30" customHeight="1" hidden="1">
      <c r="A62" s="7" t="s">
        <v>275</v>
      </c>
      <c r="B62" s="101" t="s">
        <v>276</v>
      </c>
      <c r="C62" s="101"/>
      <c r="D62" s="8">
        <f>D63</f>
        <v>0</v>
      </c>
    </row>
    <row r="63" spans="1:4" ht="30" customHeight="1" hidden="1">
      <c r="A63" s="7" t="s">
        <v>92</v>
      </c>
      <c r="B63" s="101" t="s">
        <v>277</v>
      </c>
      <c r="C63" s="101"/>
      <c r="D63" s="8">
        <v>0</v>
      </c>
    </row>
    <row r="64" spans="1:4" ht="44.25" customHeight="1">
      <c r="A64" s="7" t="s">
        <v>278</v>
      </c>
      <c r="B64" s="101" t="s">
        <v>279</v>
      </c>
      <c r="C64" s="101"/>
      <c r="D64" s="8">
        <f>D65</f>
        <v>6757800</v>
      </c>
    </row>
    <row r="65" spans="1:4" ht="44.25" customHeight="1">
      <c r="A65" s="7" t="s">
        <v>94</v>
      </c>
      <c r="B65" s="101" t="s">
        <v>95</v>
      </c>
      <c r="C65" s="101"/>
      <c r="D65" s="9">
        <v>6757800</v>
      </c>
    </row>
    <row r="66" spans="1:4" ht="16.5" customHeight="1">
      <c r="A66" s="7" t="s">
        <v>280</v>
      </c>
      <c r="B66" s="101" t="s">
        <v>281</v>
      </c>
      <c r="C66" s="101"/>
      <c r="D66" s="8">
        <f>D67</f>
        <v>63000</v>
      </c>
    </row>
    <row r="67" spans="1:6" ht="16.5" customHeight="1">
      <c r="A67" s="7" t="s">
        <v>96</v>
      </c>
      <c r="B67" s="101" t="s">
        <v>282</v>
      </c>
      <c r="C67" s="101"/>
      <c r="D67" s="9">
        <v>63000</v>
      </c>
      <c r="E67" s="24" t="s">
        <v>283</v>
      </c>
      <c r="F67" s="5">
        <f>D67+D70+D72+D75+D77+D79+D82</f>
        <v>3201841</v>
      </c>
    </row>
    <row r="68" spans="1:4" ht="30" customHeight="1">
      <c r="A68" s="7" t="s">
        <v>284</v>
      </c>
      <c r="B68" s="101" t="s">
        <v>285</v>
      </c>
      <c r="C68" s="101"/>
      <c r="D68" s="8">
        <f>D71+D69</f>
        <v>2966941</v>
      </c>
    </row>
    <row r="69" spans="1:4" ht="72" customHeight="1">
      <c r="A69" s="7" t="s">
        <v>286</v>
      </c>
      <c r="B69" s="101" t="s">
        <v>287</v>
      </c>
      <c r="C69" s="101"/>
      <c r="D69" s="8">
        <f>D70</f>
        <v>262000</v>
      </c>
    </row>
    <row r="70" spans="1:5" ht="72" customHeight="1">
      <c r="A70" s="7" t="s">
        <v>100</v>
      </c>
      <c r="B70" s="101" t="s">
        <v>101</v>
      </c>
      <c r="C70" s="101"/>
      <c r="D70" s="9">
        <f>26200+235800</f>
        <v>262000</v>
      </c>
      <c r="E70" s="24" t="s">
        <v>283</v>
      </c>
    </row>
    <row r="71" spans="1:4" ht="16.5" customHeight="1">
      <c r="A71" s="7" t="s">
        <v>288</v>
      </c>
      <c r="B71" s="101" t="s">
        <v>289</v>
      </c>
      <c r="C71" s="101"/>
      <c r="D71" s="8">
        <f>D72</f>
        <v>2704941</v>
      </c>
    </row>
    <row r="72" spans="1:5" ht="16.5" customHeight="1">
      <c r="A72" s="7" t="s">
        <v>104</v>
      </c>
      <c r="B72" s="101" t="s">
        <v>290</v>
      </c>
      <c r="C72" s="101"/>
      <c r="D72" s="9">
        <f>2500000+147000+41000+16941</f>
        <v>2704941</v>
      </c>
      <c r="E72" s="24" t="s">
        <v>283</v>
      </c>
    </row>
    <row r="73" spans="1:4" ht="30" customHeight="1">
      <c r="A73" s="7" t="s">
        <v>291</v>
      </c>
      <c r="B73" s="101" t="s">
        <v>292</v>
      </c>
      <c r="C73" s="101"/>
      <c r="D73" s="8">
        <f>D76+D78+D74</f>
        <v>166900</v>
      </c>
    </row>
    <row r="74" spans="1:4" ht="44.25" customHeight="1">
      <c r="A74" s="7" t="s">
        <v>293</v>
      </c>
      <c r="B74" s="101" t="s">
        <v>294</v>
      </c>
      <c r="C74" s="101"/>
      <c r="D74" s="8">
        <f>D75</f>
        <v>1000</v>
      </c>
    </row>
    <row r="75" spans="1:5" ht="44.25" customHeight="1">
      <c r="A75" s="7" t="s">
        <v>106</v>
      </c>
      <c r="B75" s="101" t="s">
        <v>107</v>
      </c>
      <c r="C75" s="101"/>
      <c r="D75" s="9">
        <v>1000</v>
      </c>
      <c r="E75" s="24" t="s">
        <v>283</v>
      </c>
    </row>
    <row r="76" spans="1:4" ht="44.25" customHeight="1">
      <c r="A76" s="7" t="s">
        <v>295</v>
      </c>
      <c r="B76" s="101" t="s">
        <v>296</v>
      </c>
      <c r="C76" s="101"/>
      <c r="D76" s="8">
        <f>D77</f>
        <v>139900</v>
      </c>
    </row>
    <row r="77" spans="1:5" ht="58.5" customHeight="1">
      <c r="A77" s="7" t="s">
        <v>108</v>
      </c>
      <c r="B77" s="101" t="s">
        <v>109</v>
      </c>
      <c r="C77" s="101"/>
      <c r="D77" s="9">
        <v>139900</v>
      </c>
      <c r="E77" s="24" t="s">
        <v>283</v>
      </c>
    </row>
    <row r="78" spans="1:4" ht="30" customHeight="1">
      <c r="A78" s="25" t="s">
        <v>297</v>
      </c>
      <c r="B78" s="108" t="s">
        <v>298</v>
      </c>
      <c r="C78" s="108"/>
      <c r="D78" s="8">
        <f>D79</f>
        <v>26000</v>
      </c>
    </row>
    <row r="79" spans="1:5" ht="44.25" customHeight="1">
      <c r="A79" s="26" t="s">
        <v>110</v>
      </c>
      <c r="B79" s="108" t="s">
        <v>111</v>
      </c>
      <c r="C79" s="108"/>
      <c r="D79" s="9">
        <v>26000</v>
      </c>
      <c r="E79" s="24" t="s">
        <v>283</v>
      </c>
    </row>
    <row r="80" spans="1:4" ht="16.5" customHeight="1">
      <c r="A80" s="7" t="s">
        <v>299</v>
      </c>
      <c r="B80" s="101" t="s">
        <v>300</v>
      </c>
      <c r="C80" s="101"/>
      <c r="D80" s="8">
        <f>D81</f>
        <v>5000</v>
      </c>
    </row>
    <row r="81" spans="1:4" ht="58.5" customHeight="1">
      <c r="A81" s="7" t="s">
        <v>301</v>
      </c>
      <c r="B81" s="101" t="s">
        <v>302</v>
      </c>
      <c r="C81" s="101"/>
      <c r="D81" s="8">
        <f>D82</f>
        <v>5000</v>
      </c>
    </row>
    <row r="82" spans="1:5" ht="72" customHeight="1">
      <c r="A82" s="26" t="s">
        <v>114</v>
      </c>
      <c r="B82" s="101" t="s">
        <v>115</v>
      </c>
      <c r="C82" s="101"/>
      <c r="D82" s="9">
        <v>5000</v>
      </c>
      <c r="E82" s="24" t="s">
        <v>283</v>
      </c>
    </row>
    <row r="83" spans="1:4" ht="16.5" customHeight="1">
      <c r="A83" s="27"/>
      <c r="B83" s="92" t="s">
        <v>303</v>
      </c>
      <c r="C83" s="92"/>
      <c r="D83" s="8">
        <f>D16+D59</f>
        <v>11143341</v>
      </c>
    </row>
    <row r="85" spans="1:3" ht="15.75">
      <c r="A85" s="5" t="s">
        <v>53</v>
      </c>
      <c r="C85" s="28" t="s">
        <v>54</v>
      </c>
    </row>
    <row r="88" ht="15.75">
      <c r="D88" s="29" t="b">
        <f>D83=D89</f>
        <v>1</v>
      </c>
    </row>
    <row r="89" ht="15.75">
      <c r="D89" s="30">
        <f>7941500+32000+375700+2794141</f>
        <v>11143341</v>
      </c>
    </row>
    <row r="92" spans="3:4" ht="15.75">
      <c r="C92" s="109"/>
      <c r="D92" s="109"/>
    </row>
  </sheetData>
  <sheetProtection selectLockedCells="1" selectUnlockedCells="1"/>
  <mergeCells count="81">
    <mergeCell ref="B82:C82"/>
    <mergeCell ref="B83:C83"/>
    <mergeCell ref="C92:D92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9:D9"/>
    <mergeCell ref="A10:D10"/>
    <mergeCell ref="A11:D11"/>
    <mergeCell ref="A13:A15"/>
    <mergeCell ref="B13:C15"/>
    <mergeCell ref="D13:D15"/>
    <mergeCell ref="C1:D1"/>
    <mergeCell ref="C2:D2"/>
    <mergeCell ref="C3:D3"/>
    <mergeCell ref="C4:D4"/>
    <mergeCell ref="C5:D5"/>
    <mergeCell ref="C7:D7"/>
  </mergeCells>
  <printOptions horizontalCentered="1"/>
  <pageMargins left="0.9840277777777777" right="0.39375" top="0.39375" bottom="0.39375" header="0.5118055555555555" footer="0.5118055555555555"/>
  <pageSetup fitToHeight="0" fitToWidth="1" horizontalDpi="300" verticalDpi="3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view="pageBreakPreview" zoomScale="74" zoomScaleSheetLayoutView="74" zoomScalePageLayoutView="0" workbookViewId="0" topLeftCell="A1">
      <selection activeCell="N76" activeCellId="1" sqref="G128:H128 N76"/>
    </sheetView>
  </sheetViews>
  <sheetFormatPr defaultColWidth="11.57421875" defaultRowHeight="12.75"/>
  <cols>
    <col min="1" max="1" width="28.57421875" style="5" customWidth="1"/>
    <col min="2" max="3" width="28.421875" style="5" customWidth="1"/>
    <col min="4" max="5" width="24.140625" style="5" customWidth="1"/>
    <col min="6" max="16384" width="11.57421875" style="5" customWidth="1"/>
  </cols>
  <sheetData>
    <row r="1" spans="3:5" ht="15.75">
      <c r="C1" s="31"/>
      <c r="D1" s="2" t="s">
        <v>304</v>
      </c>
      <c r="E1" s="32"/>
    </row>
    <row r="2" spans="3:5" ht="15.75">
      <c r="C2" s="31"/>
      <c r="D2" s="2" t="s">
        <v>1</v>
      </c>
      <c r="E2" s="32"/>
    </row>
    <row r="3" spans="3:5" ht="15.75">
      <c r="C3" s="31"/>
      <c r="D3" s="2" t="s">
        <v>56</v>
      </c>
      <c r="E3" s="32"/>
    </row>
    <row r="4" spans="3:5" ht="15.75">
      <c r="C4" s="31"/>
      <c r="D4" s="2" t="s">
        <v>3</v>
      </c>
      <c r="E4" s="32"/>
    </row>
    <row r="5" spans="3:5" ht="15.75">
      <c r="C5" s="31"/>
      <c r="D5" s="2" t="s">
        <v>61</v>
      </c>
      <c r="E5" s="32"/>
    </row>
    <row r="6" spans="3:5" ht="15.75">
      <c r="C6" s="31"/>
      <c r="D6" s="2" t="s">
        <v>5</v>
      </c>
      <c r="E6" s="2"/>
    </row>
    <row r="7" spans="3:5" ht="15.75">
      <c r="C7" s="31"/>
      <c r="D7" s="89" t="s">
        <v>6</v>
      </c>
      <c r="E7" s="89"/>
    </row>
    <row r="8" spans="4:5" ht="15.75">
      <c r="D8" s="10"/>
      <c r="E8" s="11"/>
    </row>
    <row r="9" spans="1:5" ht="15.75">
      <c r="A9" s="90" t="s">
        <v>186</v>
      </c>
      <c r="B9" s="90"/>
      <c r="C9" s="90"/>
      <c r="D9" s="90"/>
      <c r="E9" s="90"/>
    </row>
    <row r="10" spans="1:5" ht="15.75">
      <c r="A10" s="90" t="s">
        <v>187</v>
      </c>
      <c r="B10" s="90"/>
      <c r="C10" s="90"/>
      <c r="D10" s="90"/>
      <c r="E10" s="90"/>
    </row>
    <row r="11" spans="1:5" ht="15.75">
      <c r="A11" s="90" t="s">
        <v>305</v>
      </c>
      <c r="B11" s="90"/>
      <c r="C11" s="90"/>
      <c r="D11" s="90"/>
      <c r="E11" s="90"/>
    </row>
    <row r="13" spans="1:5" ht="12.75" customHeight="1">
      <c r="A13" s="96" t="s">
        <v>177</v>
      </c>
      <c r="B13" s="107" t="s">
        <v>178</v>
      </c>
      <c r="C13" s="107"/>
      <c r="D13" s="96" t="s">
        <v>306</v>
      </c>
      <c r="E13" s="96" t="s">
        <v>307</v>
      </c>
    </row>
    <row r="14" spans="1:5" ht="12.75" customHeight="1">
      <c r="A14" s="96"/>
      <c r="B14" s="107"/>
      <c r="C14" s="107"/>
      <c r="D14" s="96"/>
      <c r="E14" s="96"/>
    </row>
    <row r="15" spans="1:5" ht="12.75" customHeight="1">
      <c r="A15" s="96"/>
      <c r="B15" s="107"/>
      <c r="C15" s="107"/>
      <c r="D15" s="96"/>
      <c r="E15" s="96"/>
    </row>
    <row r="16" spans="1:5" ht="15.75">
      <c r="A16" s="96"/>
      <c r="B16" s="107"/>
      <c r="C16" s="107"/>
      <c r="D16" s="96"/>
      <c r="E16" s="96"/>
    </row>
    <row r="17" spans="1:5" ht="16.5" customHeight="1">
      <c r="A17" s="7" t="s">
        <v>190</v>
      </c>
      <c r="B17" s="101" t="s">
        <v>191</v>
      </c>
      <c r="C17" s="101"/>
      <c r="D17" s="8">
        <f>D18+D23+D31+D35+D43+D46+D50+D56</f>
        <v>1312900</v>
      </c>
      <c r="E17" s="8">
        <f>E18+E23+E31+E35+E43+E46+E50+E56</f>
        <v>1438300</v>
      </c>
    </row>
    <row r="18" spans="1:5" ht="16.5" customHeight="1">
      <c r="A18" s="7" t="s">
        <v>192</v>
      </c>
      <c r="B18" s="101" t="s">
        <v>193</v>
      </c>
      <c r="C18" s="101"/>
      <c r="D18" s="8">
        <f>D19</f>
        <v>652000</v>
      </c>
      <c r="E18" s="8">
        <f>E19</f>
        <v>756500</v>
      </c>
    </row>
    <row r="19" spans="1:5" ht="16.5" customHeight="1">
      <c r="A19" s="7" t="s">
        <v>194</v>
      </c>
      <c r="B19" s="101" t="s">
        <v>195</v>
      </c>
      <c r="C19" s="101"/>
      <c r="D19" s="8">
        <f>D20+D21+D22</f>
        <v>652000</v>
      </c>
      <c r="E19" s="8">
        <f>E20+E21+E22</f>
        <v>756500</v>
      </c>
    </row>
    <row r="20" spans="1:5" ht="72" customHeight="1">
      <c r="A20" s="7" t="s">
        <v>196</v>
      </c>
      <c r="B20" s="101" t="s">
        <v>197</v>
      </c>
      <c r="C20" s="101"/>
      <c r="D20" s="9">
        <v>652000</v>
      </c>
      <c r="E20" s="9">
        <v>756500</v>
      </c>
    </row>
    <row r="21" spans="1:5" ht="114.75" customHeight="1" hidden="1">
      <c r="A21" s="7" t="s">
        <v>198</v>
      </c>
      <c r="B21" s="101" t="s">
        <v>199</v>
      </c>
      <c r="C21" s="101"/>
      <c r="D21" s="8"/>
      <c r="E21" s="8"/>
    </row>
    <row r="22" spans="1:5" ht="44.25" customHeight="1" hidden="1">
      <c r="A22" s="7" t="s">
        <v>200</v>
      </c>
      <c r="B22" s="101" t="s">
        <v>201</v>
      </c>
      <c r="C22" s="101"/>
      <c r="D22" s="8"/>
      <c r="E22" s="8"/>
    </row>
    <row r="23" spans="1:5" ht="44.25" customHeight="1">
      <c r="A23" s="7" t="s">
        <v>202</v>
      </c>
      <c r="B23" s="101" t="s">
        <v>203</v>
      </c>
      <c r="C23" s="101"/>
      <c r="D23" s="8">
        <f>D24</f>
        <v>361900</v>
      </c>
      <c r="E23" s="8">
        <f>E24</f>
        <v>378200</v>
      </c>
    </row>
    <row r="24" spans="1:5" ht="30" customHeight="1">
      <c r="A24" s="7" t="s">
        <v>204</v>
      </c>
      <c r="B24" s="101" t="s">
        <v>205</v>
      </c>
      <c r="C24" s="101"/>
      <c r="D24" s="8">
        <f>D25+D27+D29</f>
        <v>361900</v>
      </c>
      <c r="E24" s="8">
        <f>E25+E27+E29</f>
        <v>378200</v>
      </c>
    </row>
    <row r="25" spans="1:5" ht="72" customHeight="1">
      <c r="A25" s="7" t="s">
        <v>206</v>
      </c>
      <c r="B25" s="101" t="s">
        <v>207</v>
      </c>
      <c r="C25" s="101"/>
      <c r="D25" s="8">
        <f>D26</f>
        <v>180000</v>
      </c>
      <c r="E25" s="8">
        <f>E26</f>
        <v>188000</v>
      </c>
    </row>
    <row r="26" spans="1:5" ht="114.75" customHeight="1">
      <c r="A26" s="7" t="s">
        <v>208</v>
      </c>
      <c r="B26" s="101" t="s">
        <v>209</v>
      </c>
      <c r="C26" s="101"/>
      <c r="D26" s="9">
        <v>180000</v>
      </c>
      <c r="E26" s="9">
        <v>188000</v>
      </c>
    </row>
    <row r="27" spans="1:5" ht="90.75" customHeight="1">
      <c r="A27" s="7" t="s">
        <v>210</v>
      </c>
      <c r="B27" s="101" t="s">
        <v>211</v>
      </c>
      <c r="C27" s="101"/>
      <c r="D27" s="8">
        <f>D28</f>
        <v>1900</v>
      </c>
      <c r="E27" s="8">
        <f>E28</f>
        <v>2200</v>
      </c>
    </row>
    <row r="28" spans="1:5" ht="129" customHeight="1">
      <c r="A28" s="7" t="s">
        <v>212</v>
      </c>
      <c r="B28" s="101" t="s">
        <v>213</v>
      </c>
      <c r="C28" s="101"/>
      <c r="D28" s="9">
        <v>1900</v>
      </c>
      <c r="E28" s="9">
        <v>2200</v>
      </c>
    </row>
    <row r="29" spans="1:5" ht="72" customHeight="1">
      <c r="A29" s="7" t="s">
        <v>214</v>
      </c>
      <c r="B29" s="101" t="s">
        <v>215</v>
      </c>
      <c r="C29" s="101"/>
      <c r="D29" s="8">
        <f>D30</f>
        <v>180000</v>
      </c>
      <c r="E29" s="8">
        <f>E30</f>
        <v>188000</v>
      </c>
    </row>
    <row r="30" spans="1:5" ht="114.75" customHeight="1">
      <c r="A30" s="7" t="s">
        <v>216</v>
      </c>
      <c r="B30" s="101" t="s">
        <v>217</v>
      </c>
      <c r="C30" s="101"/>
      <c r="D30" s="9">
        <v>180000</v>
      </c>
      <c r="E30" s="9">
        <v>188000</v>
      </c>
    </row>
    <row r="31" spans="1:5" ht="16.5" customHeight="1">
      <c r="A31" s="7" t="s">
        <v>218</v>
      </c>
      <c r="B31" s="101" t="s">
        <v>219</v>
      </c>
      <c r="C31" s="101"/>
      <c r="D31" s="8">
        <f>D32</f>
        <v>60000</v>
      </c>
      <c r="E31" s="8">
        <f>E32</f>
        <v>61600</v>
      </c>
    </row>
    <row r="32" spans="1:5" ht="16.5" customHeight="1">
      <c r="A32" s="7" t="s">
        <v>220</v>
      </c>
      <c r="B32" s="101" t="s">
        <v>221</v>
      </c>
      <c r="C32" s="101"/>
      <c r="D32" s="8">
        <f>D33+D34</f>
        <v>60000</v>
      </c>
      <c r="E32" s="8">
        <f>E33+E34</f>
        <v>61600</v>
      </c>
    </row>
    <row r="33" spans="1:5" ht="16.5" customHeight="1">
      <c r="A33" s="7" t="s">
        <v>222</v>
      </c>
      <c r="B33" s="101" t="s">
        <v>221</v>
      </c>
      <c r="C33" s="101"/>
      <c r="D33" s="9">
        <v>60000</v>
      </c>
      <c r="E33" s="9">
        <v>61600</v>
      </c>
    </row>
    <row r="34" spans="1:5" ht="30" customHeight="1">
      <c r="A34" s="7" t="s">
        <v>223</v>
      </c>
      <c r="B34" s="101" t="s">
        <v>224</v>
      </c>
      <c r="C34" s="101"/>
      <c r="D34" s="8"/>
      <c r="E34" s="8"/>
    </row>
    <row r="35" spans="1:5" ht="16.5" customHeight="1">
      <c r="A35" s="7" t="s">
        <v>225</v>
      </c>
      <c r="B35" s="101" t="s">
        <v>226</v>
      </c>
      <c r="C35" s="101"/>
      <c r="D35" s="8">
        <f>D36+D38</f>
        <v>231000</v>
      </c>
      <c r="E35" s="8">
        <f>E36+E38</f>
        <v>234000</v>
      </c>
    </row>
    <row r="36" spans="1:5" ht="16.5" customHeight="1">
      <c r="A36" s="7" t="s">
        <v>227</v>
      </c>
      <c r="B36" s="101" t="s">
        <v>228</v>
      </c>
      <c r="C36" s="101"/>
      <c r="D36" s="8">
        <f>D37</f>
        <v>29000</v>
      </c>
      <c r="E36" s="8">
        <f>E37</f>
        <v>29000</v>
      </c>
    </row>
    <row r="37" spans="1:5" ht="44.25" customHeight="1">
      <c r="A37" s="7" t="s">
        <v>229</v>
      </c>
      <c r="B37" s="101" t="s">
        <v>230</v>
      </c>
      <c r="C37" s="101"/>
      <c r="D37" s="9">
        <v>29000</v>
      </c>
      <c r="E37" s="9">
        <v>29000</v>
      </c>
    </row>
    <row r="38" spans="1:5" ht="16.5" customHeight="1">
      <c r="A38" s="7" t="s">
        <v>231</v>
      </c>
      <c r="B38" s="101" t="s">
        <v>232</v>
      </c>
      <c r="C38" s="101"/>
      <c r="D38" s="8">
        <f>D39+D41</f>
        <v>202000</v>
      </c>
      <c r="E38" s="8">
        <f>E39+E41</f>
        <v>205000</v>
      </c>
    </row>
    <row r="39" spans="1:5" ht="16.5" customHeight="1">
      <c r="A39" s="7" t="s">
        <v>233</v>
      </c>
      <c r="B39" s="101" t="s">
        <v>234</v>
      </c>
      <c r="C39" s="101"/>
      <c r="D39" s="8">
        <f>D40</f>
        <v>180000</v>
      </c>
      <c r="E39" s="8">
        <f>E40</f>
        <v>183000</v>
      </c>
    </row>
    <row r="40" spans="1:5" ht="39.75" customHeight="1">
      <c r="A40" s="7" t="s">
        <v>235</v>
      </c>
      <c r="B40" s="101" t="s">
        <v>236</v>
      </c>
      <c r="C40" s="101"/>
      <c r="D40" s="9">
        <v>180000</v>
      </c>
      <c r="E40" s="9">
        <v>183000</v>
      </c>
    </row>
    <row r="41" spans="1:5" ht="16.5" customHeight="1">
      <c r="A41" s="7" t="s">
        <v>237</v>
      </c>
      <c r="B41" s="101" t="s">
        <v>238</v>
      </c>
      <c r="C41" s="101"/>
      <c r="D41" s="8">
        <f>D42</f>
        <v>22000</v>
      </c>
      <c r="E41" s="8">
        <f>E42</f>
        <v>22000</v>
      </c>
    </row>
    <row r="42" spans="1:5" ht="44.25" customHeight="1">
      <c r="A42" s="7" t="s">
        <v>239</v>
      </c>
      <c r="B42" s="101" t="s">
        <v>240</v>
      </c>
      <c r="C42" s="101"/>
      <c r="D42" s="9">
        <v>22000</v>
      </c>
      <c r="E42" s="9">
        <v>22000</v>
      </c>
    </row>
    <row r="43" spans="1:5" ht="16.5" customHeight="1">
      <c r="A43" s="7" t="s">
        <v>241</v>
      </c>
      <c r="B43" s="101" t="s">
        <v>242</v>
      </c>
      <c r="C43" s="101"/>
      <c r="D43" s="8">
        <f>D44</f>
        <v>8000</v>
      </c>
      <c r="E43" s="8">
        <f>E44</f>
        <v>8000</v>
      </c>
    </row>
    <row r="44" spans="1:5" ht="44.25" customHeight="1">
      <c r="A44" s="7" t="s">
        <v>243</v>
      </c>
      <c r="B44" s="101" t="s">
        <v>244</v>
      </c>
      <c r="C44" s="101"/>
      <c r="D44" s="8">
        <f>D45</f>
        <v>8000</v>
      </c>
      <c r="E44" s="8">
        <f>E45</f>
        <v>8000</v>
      </c>
    </row>
    <row r="45" spans="1:5" ht="72" customHeight="1">
      <c r="A45" s="7" t="s">
        <v>70</v>
      </c>
      <c r="B45" s="101" t="s">
        <v>71</v>
      </c>
      <c r="C45" s="101"/>
      <c r="D45" s="9">
        <v>8000</v>
      </c>
      <c r="E45" s="9">
        <v>8000</v>
      </c>
    </row>
    <row r="46" spans="1:5" ht="44.25" customHeight="1" hidden="1">
      <c r="A46" s="7" t="s">
        <v>245</v>
      </c>
      <c r="B46" s="101" t="s">
        <v>246</v>
      </c>
      <c r="C46" s="101"/>
      <c r="D46" s="8">
        <f>D47</f>
        <v>0</v>
      </c>
      <c r="E46" s="8">
        <f>E47</f>
        <v>0</v>
      </c>
    </row>
    <row r="47" spans="1:5" ht="86.25" customHeight="1" hidden="1">
      <c r="A47" s="7" t="s">
        <v>247</v>
      </c>
      <c r="B47" s="101" t="s">
        <v>248</v>
      </c>
      <c r="C47" s="101"/>
      <c r="D47" s="8">
        <f>D48</f>
        <v>0</v>
      </c>
      <c r="E47" s="8">
        <f>E48</f>
        <v>0</v>
      </c>
    </row>
    <row r="48" spans="1:5" ht="86.25" customHeight="1" hidden="1">
      <c r="A48" s="7" t="s">
        <v>249</v>
      </c>
      <c r="B48" s="101" t="s">
        <v>250</v>
      </c>
      <c r="C48" s="101"/>
      <c r="D48" s="8">
        <f>D49</f>
        <v>0</v>
      </c>
      <c r="E48" s="8">
        <f>E49</f>
        <v>0</v>
      </c>
    </row>
    <row r="49" spans="1:5" ht="72" customHeight="1" hidden="1">
      <c r="A49" s="7" t="s">
        <v>74</v>
      </c>
      <c r="B49" s="101" t="s">
        <v>251</v>
      </c>
      <c r="C49" s="101"/>
      <c r="D49" s="9"/>
      <c r="E49" s="9"/>
    </row>
    <row r="50" spans="1:5" ht="30" customHeight="1" hidden="1">
      <c r="A50" s="7" t="s">
        <v>252</v>
      </c>
      <c r="B50" s="101" t="s">
        <v>253</v>
      </c>
      <c r="C50" s="101"/>
      <c r="D50" s="8">
        <f>D51</f>
        <v>0</v>
      </c>
      <c r="E50" s="8">
        <f>E51</f>
        <v>0</v>
      </c>
    </row>
    <row r="51" spans="1:5" ht="86.25" customHeight="1" hidden="1">
      <c r="A51" s="7" t="s">
        <v>254</v>
      </c>
      <c r="B51" s="101" t="s">
        <v>255</v>
      </c>
      <c r="C51" s="101"/>
      <c r="D51" s="8">
        <f>D52+D54</f>
        <v>0</v>
      </c>
      <c r="E51" s="8">
        <f>E52+E54</f>
        <v>0</v>
      </c>
    </row>
    <row r="52" spans="1:5" ht="100.5" customHeight="1" hidden="1">
      <c r="A52" s="7" t="s">
        <v>256</v>
      </c>
      <c r="B52" s="101" t="s">
        <v>257</v>
      </c>
      <c r="C52" s="101"/>
      <c r="D52" s="8">
        <f>D53</f>
        <v>0</v>
      </c>
      <c r="E52" s="8">
        <f>E53</f>
        <v>0</v>
      </c>
    </row>
    <row r="53" spans="1:5" ht="86.25" customHeight="1" hidden="1">
      <c r="A53" s="7" t="s">
        <v>82</v>
      </c>
      <c r="B53" s="101" t="s">
        <v>83</v>
      </c>
      <c r="C53" s="101"/>
      <c r="D53" s="8">
        <v>0</v>
      </c>
      <c r="E53" s="8">
        <v>0</v>
      </c>
    </row>
    <row r="54" spans="1:5" ht="100.5" customHeight="1" hidden="1">
      <c r="A54" s="7" t="s">
        <v>258</v>
      </c>
      <c r="B54" s="101" t="s">
        <v>259</v>
      </c>
      <c r="C54" s="101"/>
      <c r="D54" s="8">
        <f>D55</f>
        <v>0</v>
      </c>
      <c r="E54" s="8">
        <f>E55</f>
        <v>0</v>
      </c>
    </row>
    <row r="55" spans="1:5" ht="100.5" customHeight="1" hidden="1">
      <c r="A55" s="7" t="s">
        <v>84</v>
      </c>
      <c r="B55" s="101" t="s">
        <v>260</v>
      </c>
      <c r="C55" s="101"/>
      <c r="D55" s="8"/>
      <c r="E55" s="8"/>
    </row>
    <row r="56" spans="1:5" ht="16.5" customHeight="1" hidden="1">
      <c r="A56" s="7" t="s">
        <v>261</v>
      </c>
      <c r="B56" s="101" t="s">
        <v>262</v>
      </c>
      <c r="C56" s="101"/>
      <c r="D56" s="8">
        <f>D57</f>
        <v>0</v>
      </c>
      <c r="E56" s="8">
        <f>E57</f>
        <v>0</v>
      </c>
    </row>
    <row r="57" spans="1:5" ht="30" customHeight="1" hidden="1">
      <c r="A57" s="7" t="s">
        <v>263</v>
      </c>
      <c r="B57" s="101" t="s">
        <v>264</v>
      </c>
      <c r="C57" s="101"/>
      <c r="D57" s="8">
        <f>D58</f>
        <v>0</v>
      </c>
      <c r="E57" s="8">
        <f>E58</f>
        <v>0</v>
      </c>
    </row>
    <row r="58" spans="1:5" ht="72" customHeight="1" hidden="1">
      <c r="A58" s="7" t="s">
        <v>265</v>
      </c>
      <c r="B58" s="101" t="s">
        <v>266</v>
      </c>
      <c r="C58" s="101"/>
      <c r="D58" s="8">
        <f>D59</f>
        <v>0</v>
      </c>
      <c r="E58" s="8">
        <f>E59</f>
        <v>0</v>
      </c>
    </row>
    <row r="59" spans="1:5" ht="72" customHeight="1" hidden="1">
      <c r="A59" s="7" t="s">
        <v>267</v>
      </c>
      <c r="B59" s="101" t="s">
        <v>268</v>
      </c>
      <c r="C59" s="101"/>
      <c r="D59" s="8">
        <v>0</v>
      </c>
      <c r="E59" s="8">
        <v>0</v>
      </c>
    </row>
    <row r="60" spans="1:5" ht="16.5" customHeight="1">
      <c r="A60" s="7" t="s">
        <v>269</v>
      </c>
      <c r="B60" s="101" t="s">
        <v>270</v>
      </c>
      <c r="C60" s="101"/>
      <c r="D60" s="8">
        <f>D61</f>
        <v>7113700</v>
      </c>
      <c r="E60" s="8">
        <f>E61</f>
        <v>7114700</v>
      </c>
    </row>
    <row r="61" spans="1:5" ht="30" customHeight="1">
      <c r="A61" s="7" t="s">
        <v>271</v>
      </c>
      <c r="B61" s="101" t="s">
        <v>272</v>
      </c>
      <c r="C61" s="101"/>
      <c r="D61" s="8">
        <f>D62+D67+D72+D79</f>
        <v>7113700</v>
      </c>
      <c r="E61" s="8">
        <f>E62+E67+E72+E79</f>
        <v>7114700</v>
      </c>
    </row>
    <row r="62" spans="1:5" ht="30" customHeight="1">
      <c r="A62" s="7" t="s">
        <v>273</v>
      </c>
      <c r="B62" s="101" t="s">
        <v>274</v>
      </c>
      <c r="C62" s="101"/>
      <c r="D62" s="8">
        <f>D63+D65</f>
        <v>6757800</v>
      </c>
      <c r="E62" s="8">
        <f>E63+E65</f>
        <v>6757800</v>
      </c>
    </row>
    <row r="63" spans="1:5" ht="30" customHeight="1">
      <c r="A63" s="7" t="s">
        <v>275</v>
      </c>
      <c r="B63" s="101" t="s">
        <v>276</v>
      </c>
      <c r="C63" s="101"/>
      <c r="D63" s="8">
        <f>D64</f>
        <v>0</v>
      </c>
      <c r="E63" s="8">
        <f>E64</f>
        <v>0</v>
      </c>
    </row>
    <row r="64" spans="1:5" ht="30" customHeight="1">
      <c r="A64" s="7" t="s">
        <v>92</v>
      </c>
      <c r="B64" s="101" t="s">
        <v>277</v>
      </c>
      <c r="C64" s="101"/>
      <c r="D64" s="8">
        <v>0</v>
      </c>
      <c r="E64" s="8">
        <v>0</v>
      </c>
    </row>
    <row r="65" spans="1:5" ht="44.25" customHeight="1">
      <c r="A65" s="7" t="s">
        <v>278</v>
      </c>
      <c r="B65" s="101" t="s">
        <v>279</v>
      </c>
      <c r="C65" s="101"/>
      <c r="D65" s="8">
        <f>D66</f>
        <v>6757800</v>
      </c>
      <c r="E65" s="8">
        <f>E66</f>
        <v>6757800</v>
      </c>
    </row>
    <row r="66" spans="1:5" ht="44.25" customHeight="1">
      <c r="A66" s="7" t="s">
        <v>94</v>
      </c>
      <c r="B66" s="101" t="s">
        <v>95</v>
      </c>
      <c r="C66" s="101"/>
      <c r="D66" s="9">
        <v>6757800</v>
      </c>
      <c r="E66" s="9">
        <v>6757800</v>
      </c>
    </row>
    <row r="67" spans="1:5" ht="30" customHeight="1">
      <c r="A67" s="7" t="s">
        <v>284</v>
      </c>
      <c r="B67" s="101" t="s">
        <v>285</v>
      </c>
      <c r="C67" s="101"/>
      <c r="D67" s="8">
        <f>D70+D68</f>
        <v>188000</v>
      </c>
      <c r="E67" s="8">
        <f>E70+E68</f>
        <v>188000</v>
      </c>
    </row>
    <row r="68" spans="1:5" ht="72" customHeight="1" hidden="1">
      <c r="A68" s="7" t="s">
        <v>286</v>
      </c>
      <c r="B68" s="101" t="s">
        <v>287</v>
      </c>
      <c r="C68" s="101"/>
      <c r="D68" s="8">
        <f>D69</f>
        <v>0</v>
      </c>
      <c r="E68" s="8">
        <f>E69</f>
        <v>0</v>
      </c>
    </row>
    <row r="69" spans="1:5" ht="72" customHeight="1" hidden="1">
      <c r="A69" s="7" t="s">
        <v>100</v>
      </c>
      <c r="B69" s="101" t="s">
        <v>101</v>
      </c>
      <c r="C69" s="101"/>
      <c r="D69" s="9"/>
      <c r="E69" s="9"/>
    </row>
    <row r="70" spans="1:5" ht="16.5" customHeight="1">
      <c r="A70" s="7" t="s">
        <v>288</v>
      </c>
      <c r="B70" s="101" t="s">
        <v>289</v>
      </c>
      <c r="C70" s="101"/>
      <c r="D70" s="8">
        <f>D71</f>
        <v>188000</v>
      </c>
      <c r="E70" s="8">
        <f>E71</f>
        <v>188000</v>
      </c>
    </row>
    <row r="71" spans="1:8" ht="16.5" customHeight="1">
      <c r="A71" s="7" t="s">
        <v>104</v>
      </c>
      <c r="B71" s="101" t="s">
        <v>290</v>
      </c>
      <c r="C71" s="101"/>
      <c r="D71" s="9">
        <f>147000+41000</f>
        <v>188000</v>
      </c>
      <c r="E71" s="9">
        <f>147000+41000</f>
        <v>188000</v>
      </c>
      <c r="F71" s="24" t="s">
        <v>283</v>
      </c>
      <c r="G71" s="5">
        <f>D71+D74+D76+D78</f>
        <v>355900</v>
      </c>
      <c r="H71" s="5">
        <f>E71+E74+E76+E78</f>
        <v>356900</v>
      </c>
    </row>
    <row r="72" spans="1:5" ht="30" customHeight="1">
      <c r="A72" s="7" t="s">
        <v>291</v>
      </c>
      <c r="B72" s="101" t="s">
        <v>292</v>
      </c>
      <c r="C72" s="101"/>
      <c r="D72" s="8">
        <f>D75+D77+D73</f>
        <v>167900</v>
      </c>
      <c r="E72" s="8">
        <f>E75+E77+E73</f>
        <v>168900</v>
      </c>
    </row>
    <row r="73" spans="1:5" ht="44.25" customHeight="1">
      <c r="A73" s="7" t="s">
        <v>293</v>
      </c>
      <c r="B73" s="101" t="s">
        <v>294</v>
      </c>
      <c r="C73" s="101"/>
      <c r="D73" s="8">
        <f>D74</f>
        <v>1000</v>
      </c>
      <c r="E73" s="8">
        <f>E74</f>
        <v>1000</v>
      </c>
    </row>
    <row r="74" spans="1:6" ht="44.25" customHeight="1">
      <c r="A74" s="7" t="s">
        <v>106</v>
      </c>
      <c r="B74" s="101" t="s">
        <v>107</v>
      </c>
      <c r="C74" s="101"/>
      <c r="D74" s="9">
        <v>1000</v>
      </c>
      <c r="E74" s="9">
        <v>1000</v>
      </c>
      <c r="F74" s="24" t="s">
        <v>283</v>
      </c>
    </row>
    <row r="75" spans="1:5" ht="44.25" customHeight="1">
      <c r="A75" s="7" t="s">
        <v>295</v>
      </c>
      <c r="B75" s="101" t="s">
        <v>296</v>
      </c>
      <c r="C75" s="101"/>
      <c r="D75" s="8">
        <f>D76</f>
        <v>140900</v>
      </c>
      <c r="E75" s="8">
        <f>E76</f>
        <v>141900</v>
      </c>
    </row>
    <row r="76" spans="1:6" ht="58.5" customHeight="1">
      <c r="A76" s="7" t="s">
        <v>108</v>
      </c>
      <c r="B76" s="101" t="s">
        <v>109</v>
      </c>
      <c r="C76" s="101"/>
      <c r="D76" s="9">
        <v>140900</v>
      </c>
      <c r="E76" s="9">
        <v>141900</v>
      </c>
      <c r="F76" s="24" t="s">
        <v>283</v>
      </c>
    </row>
    <row r="77" spans="1:5" ht="30" customHeight="1">
      <c r="A77" s="25" t="s">
        <v>297</v>
      </c>
      <c r="B77" s="101" t="s">
        <v>298</v>
      </c>
      <c r="C77" s="101"/>
      <c r="D77" s="8">
        <f>D78</f>
        <v>26000</v>
      </c>
      <c r="E77" s="8">
        <f>E78</f>
        <v>26000</v>
      </c>
    </row>
    <row r="78" spans="1:6" ht="44.25" customHeight="1">
      <c r="A78" s="26" t="s">
        <v>110</v>
      </c>
      <c r="B78" s="101" t="s">
        <v>111</v>
      </c>
      <c r="C78" s="101"/>
      <c r="D78" s="9">
        <v>26000</v>
      </c>
      <c r="E78" s="9">
        <v>26000</v>
      </c>
      <c r="F78" s="24" t="s">
        <v>283</v>
      </c>
    </row>
    <row r="79" spans="1:5" ht="16.5" customHeight="1" hidden="1">
      <c r="A79" s="7" t="s">
        <v>299</v>
      </c>
      <c r="B79" s="101" t="s">
        <v>300</v>
      </c>
      <c r="C79" s="101"/>
      <c r="D79" s="8">
        <f>D80</f>
        <v>0</v>
      </c>
      <c r="E79" s="8">
        <f>E80</f>
        <v>0</v>
      </c>
    </row>
    <row r="80" spans="1:5" ht="58.5" customHeight="1" hidden="1">
      <c r="A80" s="7" t="s">
        <v>301</v>
      </c>
      <c r="B80" s="101" t="s">
        <v>302</v>
      </c>
      <c r="C80" s="101"/>
      <c r="D80" s="8">
        <f>D81</f>
        <v>0</v>
      </c>
      <c r="E80" s="8">
        <f>E81</f>
        <v>0</v>
      </c>
    </row>
    <row r="81" spans="1:5" ht="72" customHeight="1" hidden="1">
      <c r="A81" s="26" t="s">
        <v>114</v>
      </c>
      <c r="B81" s="101" t="s">
        <v>115</v>
      </c>
      <c r="C81" s="101"/>
      <c r="D81" s="9">
        <v>0</v>
      </c>
      <c r="E81" s="9">
        <v>0</v>
      </c>
    </row>
    <row r="82" spans="1:5" ht="19.5" customHeight="1">
      <c r="A82" s="27"/>
      <c r="B82" s="92" t="s">
        <v>303</v>
      </c>
      <c r="C82" s="92"/>
      <c r="D82" s="8">
        <f>D17+D60</f>
        <v>8426600</v>
      </c>
      <c r="E82" s="8">
        <f>E17+E60</f>
        <v>8553000</v>
      </c>
    </row>
    <row r="84" spans="1:3" ht="15.75">
      <c r="A84" s="5" t="s">
        <v>53</v>
      </c>
      <c r="C84" s="28" t="s">
        <v>54</v>
      </c>
    </row>
    <row r="86" spans="4:5" ht="15.75">
      <c r="D86" s="29" t="b">
        <f>D82=D88</f>
        <v>1</v>
      </c>
      <c r="E86" s="29" t="b">
        <f>E82=E88</f>
        <v>1</v>
      </c>
    </row>
    <row r="88" spans="4:5" ht="15.75">
      <c r="D88" s="5">
        <f>8070700+27000+140900+188000</f>
        <v>8426600</v>
      </c>
      <c r="E88" s="5">
        <f>8196100+27000+141900+188000</f>
        <v>8553000</v>
      </c>
    </row>
    <row r="91" spans="3:5" ht="15.75">
      <c r="C91" s="109"/>
      <c r="D91" s="109"/>
      <c r="E91" s="109"/>
    </row>
  </sheetData>
  <sheetProtection selectLockedCells="1" selectUnlockedCells="1"/>
  <mergeCells count="75">
    <mergeCell ref="C91:E91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D7:E7"/>
    <mergeCell ref="A9:E9"/>
    <mergeCell ref="A10:E10"/>
    <mergeCell ref="A11:E11"/>
    <mergeCell ref="A13:A16"/>
    <mergeCell ref="B13:C16"/>
    <mergeCell ref="D13:D16"/>
    <mergeCell ref="E13:E16"/>
  </mergeCells>
  <printOptions horizontalCentered="1"/>
  <pageMargins left="0.9840277777777777" right="0.39375" top="0.39375" bottom="0.39375" header="0.5118055555555555" footer="0.5118055555555555"/>
  <pageSetup fitToHeight="2" fitToWidth="1" horizontalDpi="300" verticalDpi="300" orientation="portrait" paperSize="9" scale="67" r:id="rId1"/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view="pageBreakPreview" zoomScale="74" zoomScaleSheetLayoutView="74" zoomScalePageLayoutView="0" workbookViewId="0" topLeftCell="A1">
      <selection activeCell="C8" activeCellId="1" sqref="G128:H128 C8"/>
    </sheetView>
  </sheetViews>
  <sheetFormatPr defaultColWidth="11.57421875" defaultRowHeight="12.75"/>
  <cols>
    <col min="1" max="1" width="19.00390625" style="16" customWidth="1"/>
    <col min="2" max="2" width="23.57421875" style="16" customWidth="1"/>
    <col min="3" max="4" width="24.28125" style="16" customWidth="1"/>
    <col min="5" max="16384" width="11.57421875" style="16" customWidth="1"/>
  </cols>
  <sheetData>
    <row r="1" spans="3:4" ht="15.75">
      <c r="C1" s="110" t="s">
        <v>308</v>
      </c>
      <c r="D1" s="110"/>
    </row>
    <row r="2" spans="3:4" ht="15.75">
      <c r="C2" s="110" t="s">
        <v>1</v>
      </c>
      <c r="D2" s="110"/>
    </row>
    <row r="3" spans="3:4" ht="15.75">
      <c r="C3" s="110" t="s">
        <v>56</v>
      </c>
      <c r="D3" s="110"/>
    </row>
    <row r="4" spans="3:4" ht="15.75">
      <c r="C4" s="110" t="s">
        <v>3</v>
      </c>
      <c r="D4" s="110"/>
    </row>
    <row r="5" spans="3:4" ht="15.75">
      <c r="C5" s="110" t="s">
        <v>61</v>
      </c>
      <c r="D5" s="110"/>
    </row>
    <row r="6" spans="3:4" ht="15.75">
      <c r="C6" s="2" t="s">
        <v>5</v>
      </c>
      <c r="D6" s="2"/>
    </row>
    <row r="7" spans="3:4" ht="15.75">
      <c r="C7" s="89" t="s">
        <v>6</v>
      </c>
      <c r="D7" s="89"/>
    </row>
    <row r="9" spans="1:4" ht="15.75">
      <c r="A9" s="94" t="s">
        <v>62</v>
      </c>
      <c r="B9" s="94"/>
      <c r="C9" s="94"/>
      <c r="D9" s="94"/>
    </row>
    <row r="10" spans="1:4" ht="15.75">
      <c r="A10" s="94" t="s">
        <v>309</v>
      </c>
      <c r="B10" s="94"/>
      <c r="C10" s="94"/>
      <c r="D10" s="94"/>
    </row>
    <row r="11" spans="1:4" ht="15.75">
      <c r="A11" s="94" t="s">
        <v>187</v>
      </c>
      <c r="B11" s="94"/>
      <c r="C11" s="94"/>
      <c r="D11" s="94"/>
    </row>
    <row r="13" spans="1:4" ht="12.75" customHeight="1">
      <c r="A13" s="95" t="s">
        <v>310</v>
      </c>
      <c r="B13" s="105" t="s">
        <v>178</v>
      </c>
      <c r="C13" s="105"/>
      <c r="D13" s="105"/>
    </row>
    <row r="14" spans="1:4" ht="15.75">
      <c r="A14" s="95"/>
      <c r="B14" s="105"/>
      <c r="C14" s="105"/>
      <c r="D14" s="105"/>
    </row>
    <row r="15" spans="1:4" ht="32.25" customHeight="1">
      <c r="A15" s="18">
        <v>13</v>
      </c>
      <c r="B15" s="102" t="s">
        <v>69</v>
      </c>
      <c r="C15" s="102"/>
      <c r="D15" s="102"/>
    </row>
    <row r="18" spans="1:3" ht="15.75">
      <c r="A18" s="16" t="s">
        <v>53</v>
      </c>
      <c r="C18" s="21" t="s">
        <v>54</v>
      </c>
    </row>
    <row r="28" spans="3:4" ht="12.75" customHeight="1">
      <c r="C28" s="106"/>
      <c r="D28" s="106"/>
    </row>
  </sheetData>
  <sheetProtection selectLockedCells="1" selectUnlockedCells="1"/>
  <mergeCells count="13">
    <mergeCell ref="C28:D28"/>
    <mergeCell ref="A9:D9"/>
    <mergeCell ref="A10:D10"/>
    <mergeCell ref="A11:D11"/>
    <mergeCell ref="A13:A14"/>
    <mergeCell ref="B13:D14"/>
    <mergeCell ref="B15:D15"/>
    <mergeCell ref="C1:D1"/>
    <mergeCell ref="C2:D2"/>
    <mergeCell ref="C3:D3"/>
    <mergeCell ref="C4:D4"/>
    <mergeCell ref="C5:D5"/>
    <mergeCell ref="C7:D7"/>
  </mergeCells>
  <printOptions horizontalCentered="1"/>
  <pageMargins left="0.9840277777777777" right="0.39375" top="0.39375" bottom="0.39375" header="0.5118055555555555" footer="0.5118055555555555"/>
  <pageSetup fitToHeight="0" fitToWidth="1"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266"/>
  <sheetViews>
    <sheetView view="pageBreakPreview" zoomScale="74" zoomScaleSheetLayoutView="74" zoomScalePageLayoutView="0" workbookViewId="0" topLeftCell="A1">
      <selection activeCell="I13" sqref="I13"/>
    </sheetView>
  </sheetViews>
  <sheetFormatPr defaultColWidth="11.57421875" defaultRowHeight="12.75"/>
  <cols>
    <col min="1" max="1" width="50.57421875" style="33" customWidth="1"/>
    <col min="2" max="2" width="9.7109375" style="33" customWidth="1"/>
    <col min="3" max="3" width="11.8515625" style="33" customWidth="1"/>
    <col min="4" max="4" width="15.00390625" style="33" customWidth="1"/>
    <col min="5" max="5" width="9.7109375" style="33" customWidth="1"/>
    <col min="6" max="6" width="18.140625" style="33" customWidth="1"/>
    <col min="7" max="175" width="8.7109375" style="33" customWidth="1"/>
    <col min="176" max="209" width="11.421875" style="34" customWidth="1"/>
    <col min="210" max="16384" width="11.57421875" style="34" customWidth="1"/>
  </cols>
  <sheetData>
    <row r="1" spans="2:6" ht="15.75" customHeight="1">
      <c r="B1" s="35"/>
      <c r="C1" s="128" t="s">
        <v>311</v>
      </c>
      <c r="D1" s="128"/>
      <c r="E1" s="128"/>
      <c r="F1" s="128"/>
    </row>
    <row r="2" spans="2:6" ht="15.75" customHeight="1">
      <c r="B2" s="35"/>
      <c r="C2" s="128" t="s">
        <v>1</v>
      </c>
      <c r="D2" s="128"/>
      <c r="E2" s="128"/>
      <c r="F2" s="128"/>
    </row>
    <row r="3" spans="2:6" ht="15.75" customHeight="1">
      <c r="B3" s="35"/>
      <c r="C3" s="128" t="s">
        <v>56</v>
      </c>
      <c r="D3" s="128"/>
      <c r="E3" s="128"/>
      <c r="F3" s="128"/>
    </row>
    <row r="4" spans="2:6" ht="15.75" customHeight="1">
      <c r="B4" s="35"/>
      <c r="C4" s="128" t="s">
        <v>3</v>
      </c>
      <c r="D4" s="128"/>
      <c r="E4" s="128"/>
      <c r="F4" s="128"/>
    </row>
    <row r="5" spans="2:6" ht="15.75" customHeight="1">
      <c r="B5" s="35"/>
      <c r="C5" s="128" t="s">
        <v>61</v>
      </c>
      <c r="D5" s="128"/>
      <c r="E5" s="128"/>
      <c r="F5" s="128"/>
    </row>
    <row r="6" spans="2:6" ht="15">
      <c r="B6" s="35"/>
      <c r="C6" s="2" t="s">
        <v>5</v>
      </c>
      <c r="D6" s="2"/>
      <c r="E6" s="36"/>
      <c r="F6" s="36"/>
    </row>
    <row r="7" spans="3:6" ht="15">
      <c r="C7" s="2" t="s">
        <v>6</v>
      </c>
      <c r="D7" s="2"/>
      <c r="E7" s="37"/>
      <c r="F7" s="37"/>
    </row>
    <row r="8" spans="3:5" ht="12.75" customHeight="1">
      <c r="C8" s="38"/>
      <c r="D8" s="10"/>
      <c r="E8" s="11"/>
    </row>
    <row r="9" spans="1:6" ht="16.5" customHeight="1">
      <c r="A9" s="111" t="s">
        <v>312</v>
      </c>
      <c r="B9" s="111"/>
      <c r="C9" s="111"/>
      <c r="D9" s="111"/>
      <c r="E9" s="111"/>
      <c r="F9" s="111"/>
    </row>
    <row r="10" spans="1:6" ht="16.5" customHeight="1">
      <c r="A10" s="111" t="s">
        <v>313</v>
      </c>
      <c r="B10" s="111"/>
      <c r="C10" s="111"/>
      <c r="D10" s="111"/>
      <c r="E10" s="111"/>
      <c r="F10" s="111"/>
    </row>
    <row r="11" spans="1:6" ht="16.5" customHeight="1">
      <c r="A11" s="111" t="s">
        <v>188</v>
      </c>
      <c r="B11" s="111"/>
      <c r="C11" s="111"/>
      <c r="D11" s="111"/>
      <c r="E11" s="111"/>
      <c r="F11" s="111"/>
    </row>
    <row r="12" spans="1:6" ht="12.75" customHeight="1">
      <c r="A12" s="40"/>
      <c r="B12" s="40"/>
      <c r="C12" s="40"/>
      <c r="D12" s="40"/>
      <c r="E12" s="40"/>
      <c r="F12" s="41"/>
    </row>
    <row r="13" spans="1:6" ht="16.5" customHeight="1">
      <c r="A13" s="112" t="s">
        <v>314</v>
      </c>
      <c r="B13" s="113" t="s">
        <v>315</v>
      </c>
      <c r="C13" s="113"/>
      <c r="D13" s="113"/>
      <c r="E13" s="113"/>
      <c r="F13" s="114" t="s">
        <v>316</v>
      </c>
    </row>
    <row r="14" spans="1:6" ht="14.25" customHeight="1">
      <c r="A14" s="112"/>
      <c r="B14" s="112" t="s">
        <v>317</v>
      </c>
      <c r="C14" s="112" t="s">
        <v>318</v>
      </c>
      <c r="D14" s="112" t="s">
        <v>319</v>
      </c>
      <c r="E14" s="112" t="s">
        <v>320</v>
      </c>
      <c r="F14" s="114" t="s">
        <v>321</v>
      </c>
    </row>
    <row r="15" spans="1:6" ht="14.25" customHeight="1">
      <c r="A15" s="112"/>
      <c r="B15" s="112"/>
      <c r="C15" s="112"/>
      <c r="D15" s="112"/>
      <c r="E15" s="112"/>
      <c r="F15" s="115" t="s">
        <v>322</v>
      </c>
    </row>
    <row r="16" spans="1:6" ht="12.75" customHeight="1">
      <c r="A16" s="112"/>
      <c r="B16" s="112"/>
      <c r="C16" s="112"/>
      <c r="D16" s="112"/>
      <c r="E16" s="112"/>
      <c r="F16" s="115"/>
    </row>
    <row r="17" spans="1:6" ht="19.5" customHeight="1">
      <c r="A17" s="43" t="s">
        <v>323</v>
      </c>
      <c r="B17" s="44">
        <v>1</v>
      </c>
      <c r="C17" s="44"/>
      <c r="D17" s="45"/>
      <c r="E17" s="45"/>
      <c r="F17" s="46">
        <f>F18+F26+F62+F56</f>
        <v>4440271.63</v>
      </c>
    </row>
    <row r="18" spans="1:6" ht="47.25" customHeight="1">
      <c r="A18" s="43" t="s">
        <v>324</v>
      </c>
      <c r="B18" s="44">
        <v>1</v>
      </c>
      <c r="C18" s="44">
        <v>2</v>
      </c>
      <c r="D18" s="45"/>
      <c r="E18" s="45"/>
      <c r="F18" s="46">
        <f>F19</f>
        <v>544100</v>
      </c>
    </row>
    <row r="19" spans="1:6" ht="60.75" customHeight="1">
      <c r="A19" s="43" t="s">
        <v>325</v>
      </c>
      <c r="B19" s="44">
        <v>1</v>
      </c>
      <c r="C19" s="44">
        <v>2</v>
      </c>
      <c r="D19" s="45" t="s">
        <v>326</v>
      </c>
      <c r="E19" s="45"/>
      <c r="F19" s="46">
        <f>F20</f>
        <v>544100</v>
      </c>
    </row>
    <row r="20" spans="1:6" ht="60.75" customHeight="1">
      <c r="A20" s="43" t="s">
        <v>327</v>
      </c>
      <c r="B20" s="44">
        <v>1</v>
      </c>
      <c r="C20" s="44">
        <v>2</v>
      </c>
      <c r="D20" s="45" t="s">
        <v>328</v>
      </c>
      <c r="E20" s="45"/>
      <c r="F20" s="46">
        <f>F21</f>
        <v>544100</v>
      </c>
    </row>
    <row r="21" spans="1:6" ht="33" customHeight="1">
      <c r="A21" s="43" t="s">
        <v>329</v>
      </c>
      <c r="B21" s="44">
        <v>1</v>
      </c>
      <c r="C21" s="44">
        <v>2</v>
      </c>
      <c r="D21" s="45" t="s">
        <v>330</v>
      </c>
      <c r="E21" s="45"/>
      <c r="F21" s="46">
        <f>F22</f>
        <v>544100</v>
      </c>
    </row>
    <row r="22" spans="1:6" ht="75" customHeight="1">
      <c r="A22" s="43" t="s">
        <v>331</v>
      </c>
      <c r="B22" s="44">
        <v>1</v>
      </c>
      <c r="C22" s="44">
        <v>2</v>
      </c>
      <c r="D22" s="45" t="s">
        <v>330</v>
      </c>
      <c r="E22" s="45">
        <v>100</v>
      </c>
      <c r="F22" s="46">
        <f>F23</f>
        <v>544100</v>
      </c>
    </row>
    <row r="23" spans="1:6" ht="33" customHeight="1">
      <c r="A23" s="43" t="s">
        <v>332</v>
      </c>
      <c r="B23" s="44">
        <v>1</v>
      </c>
      <c r="C23" s="44">
        <v>2</v>
      </c>
      <c r="D23" s="45" t="s">
        <v>330</v>
      </c>
      <c r="E23" s="45">
        <v>120</v>
      </c>
      <c r="F23" s="46">
        <f>F24+F25</f>
        <v>544100</v>
      </c>
    </row>
    <row r="24" spans="1:6" ht="33" customHeight="1">
      <c r="A24" s="43" t="s">
        <v>333</v>
      </c>
      <c r="B24" s="44">
        <v>1</v>
      </c>
      <c r="C24" s="44">
        <v>2</v>
      </c>
      <c r="D24" s="45" t="s">
        <v>330</v>
      </c>
      <c r="E24" s="45">
        <v>121</v>
      </c>
      <c r="F24" s="47">
        <v>418800</v>
      </c>
    </row>
    <row r="25" spans="1:6" ht="60.75" customHeight="1">
      <c r="A25" s="43" t="s">
        <v>334</v>
      </c>
      <c r="B25" s="44">
        <v>1</v>
      </c>
      <c r="C25" s="44">
        <v>2</v>
      </c>
      <c r="D25" s="45" t="s">
        <v>330</v>
      </c>
      <c r="E25" s="45">
        <v>129</v>
      </c>
      <c r="F25" s="47">
        <v>125300</v>
      </c>
    </row>
    <row r="26" spans="1:6" ht="60.75" customHeight="1">
      <c r="A26" s="43" t="s">
        <v>335</v>
      </c>
      <c r="B26" s="44">
        <v>1</v>
      </c>
      <c r="C26" s="44">
        <v>4</v>
      </c>
      <c r="D26" s="45"/>
      <c r="E26" s="45"/>
      <c r="F26" s="46">
        <f>F27</f>
        <v>711885.23</v>
      </c>
    </row>
    <row r="27" spans="1:6" ht="60.75" customHeight="1">
      <c r="A27" s="43" t="s">
        <v>325</v>
      </c>
      <c r="B27" s="44">
        <v>1</v>
      </c>
      <c r="C27" s="44">
        <v>4</v>
      </c>
      <c r="D27" s="45" t="s">
        <v>326</v>
      </c>
      <c r="E27" s="45"/>
      <c r="F27" s="46">
        <f>F28</f>
        <v>711885.23</v>
      </c>
    </row>
    <row r="28" spans="1:6" ht="60.75" customHeight="1">
      <c r="A28" s="43" t="s">
        <v>327</v>
      </c>
      <c r="B28" s="44">
        <v>1</v>
      </c>
      <c r="C28" s="44">
        <v>4</v>
      </c>
      <c r="D28" s="45" t="s">
        <v>328</v>
      </c>
      <c r="E28" s="45"/>
      <c r="F28" s="46">
        <f>F29+F46+F50</f>
        <v>711885.23</v>
      </c>
    </row>
    <row r="29" spans="1:6" ht="19.5" customHeight="1">
      <c r="A29" s="43" t="s">
        <v>336</v>
      </c>
      <c r="B29" s="44">
        <v>1</v>
      </c>
      <c r="C29" s="44">
        <v>4</v>
      </c>
      <c r="D29" s="45" t="s">
        <v>337</v>
      </c>
      <c r="E29" s="45"/>
      <c r="F29" s="46">
        <f>F30+F34+F39</f>
        <v>693773.11</v>
      </c>
    </row>
    <row r="30" spans="1:6" ht="75" customHeight="1">
      <c r="A30" s="43" t="s">
        <v>331</v>
      </c>
      <c r="B30" s="44">
        <v>1</v>
      </c>
      <c r="C30" s="44">
        <v>4</v>
      </c>
      <c r="D30" s="45" t="s">
        <v>337</v>
      </c>
      <c r="E30" s="45">
        <v>100</v>
      </c>
      <c r="F30" s="46">
        <f>F31</f>
        <v>340400</v>
      </c>
    </row>
    <row r="31" spans="1:6" ht="33" customHeight="1">
      <c r="A31" s="43" t="s">
        <v>338</v>
      </c>
      <c r="B31" s="44">
        <v>1</v>
      </c>
      <c r="C31" s="44">
        <v>4</v>
      </c>
      <c r="D31" s="45" t="s">
        <v>337</v>
      </c>
      <c r="E31" s="45">
        <v>120</v>
      </c>
      <c r="F31" s="46">
        <f>F32+F33</f>
        <v>340400</v>
      </c>
    </row>
    <row r="32" spans="1:6" ht="33" customHeight="1">
      <c r="A32" s="43" t="s">
        <v>339</v>
      </c>
      <c r="B32" s="44">
        <v>1</v>
      </c>
      <c r="C32" s="44">
        <v>4</v>
      </c>
      <c r="D32" s="45" t="s">
        <v>337</v>
      </c>
      <c r="E32" s="45">
        <v>121</v>
      </c>
      <c r="F32" s="47">
        <v>262300</v>
      </c>
    </row>
    <row r="33" spans="1:6" ht="60.75" customHeight="1">
      <c r="A33" s="43" t="s">
        <v>334</v>
      </c>
      <c r="B33" s="44">
        <v>1</v>
      </c>
      <c r="C33" s="44">
        <v>4</v>
      </c>
      <c r="D33" s="45" t="s">
        <v>337</v>
      </c>
      <c r="E33" s="45">
        <v>129</v>
      </c>
      <c r="F33" s="47">
        <v>78100</v>
      </c>
    </row>
    <row r="34" spans="1:6" ht="33" customHeight="1">
      <c r="A34" s="43" t="s">
        <v>340</v>
      </c>
      <c r="B34" s="44">
        <v>1</v>
      </c>
      <c r="C34" s="44">
        <v>4</v>
      </c>
      <c r="D34" s="45" t="s">
        <v>337</v>
      </c>
      <c r="E34" s="45">
        <v>200</v>
      </c>
      <c r="F34" s="46">
        <f>F35</f>
        <v>319994</v>
      </c>
    </row>
    <row r="35" spans="1:6" ht="47.25" customHeight="1">
      <c r="A35" s="43" t="s">
        <v>341</v>
      </c>
      <c r="B35" s="44">
        <v>1</v>
      </c>
      <c r="C35" s="44">
        <v>4</v>
      </c>
      <c r="D35" s="45" t="s">
        <v>337</v>
      </c>
      <c r="E35" s="45">
        <v>240</v>
      </c>
      <c r="F35" s="46">
        <f>F36+F37+F38</f>
        <v>319994</v>
      </c>
    </row>
    <row r="36" spans="1:6" ht="33" customHeight="1">
      <c r="A36" s="43" t="s">
        <v>342</v>
      </c>
      <c r="B36" s="44">
        <v>1</v>
      </c>
      <c r="C36" s="44">
        <v>4</v>
      </c>
      <c r="D36" s="45" t="s">
        <v>337</v>
      </c>
      <c r="E36" s="45">
        <v>242</v>
      </c>
      <c r="F36" s="47">
        <v>6600</v>
      </c>
    </row>
    <row r="37" spans="1:6" ht="19.5" customHeight="1">
      <c r="A37" s="43" t="s">
        <v>343</v>
      </c>
      <c r="B37" s="44">
        <v>1</v>
      </c>
      <c r="C37" s="44">
        <v>4</v>
      </c>
      <c r="D37" s="45" t="s">
        <v>337</v>
      </c>
      <c r="E37" s="45">
        <v>244</v>
      </c>
      <c r="F37" s="47">
        <v>277394</v>
      </c>
    </row>
    <row r="38" spans="1:6" ht="19.5" customHeight="1">
      <c r="A38" s="43" t="s">
        <v>344</v>
      </c>
      <c r="B38" s="44">
        <v>1</v>
      </c>
      <c r="C38" s="44">
        <v>4</v>
      </c>
      <c r="D38" s="45" t="s">
        <v>337</v>
      </c>
      <c r="E38" s="45">
        <v>247</v>
      </c>
      <c r="F38" s="47">
        <v>36000</v>
      </c>
    </row>
    <row r="39" spans="1:6" s="33" customFormat="1" ht="19.5" customHeight="1">
      <c r="A39" s="43" t="s">
        <v>345</v>
      </c>
      <c r="B39" s="44">
        <v>1</v>
      </c>
      <c r="C39" s="44">
        <v>4</v>
      </c>
      <c r="D39" s="45" t="s">
        <v>337</v>
      </c>
      <c r="E39" s="45">
        <v>800</v>
      </c>
      <c r="F39" s="46">
        <f>F40+F42</f>
        <v>33379.11</v>
      </c>
    </row>
    <row r="40" spans="1:6" s="33" customFormat="1" ht="19.5" customHeight="1" hidden="1">
      <c r="A40" s="43" t="s">
        <v>346</v>
      </c>
      <c r="B40" s="44">
        <v>1</v>
      </c>
      <c r="C40" s="44">
        <v>4</v>
      </c>
      <c r="D40" s="45" t="s">
        <v>337</v>
      </c>
      <c r="E40" s="45">
        <v>830</v>
      </c>
      <c r="F40" s="46">
        <f>F41</f>
        <v>0</v>
      </c>
    </row>
    <row r="41" spans="1:6" ht="47.25" customHeight="1" hidden="1">
      <c r="A41" s="43" t="s">
        <v>347</v>
      </c>
      <c r="B41" s="44">
        <v>1</v>
      </c>
      <c r="C41" s="44">
        <v>4</v>
      </c>
      <c r="D41" s="45" t="s">
        <v>337</v>
      </c>
      <c r="E41" s="45">
        <v>831</v>
      </c>
      <c r="F41" s="48"/>
    </row>
    <row r="42" spans="1:6" ht="19.5" customHeight="1">
      <c r="A42" s="43" t="s">
        <v>348</v>
      </c>
      <c r="B42" s="44">
        <v>1</v>
      </c>
      <c r="C42" s="44">
        <v>4</v>
      </c>
      <c r="D42" s="45" t="s">
        <v>337</v>
      </c>
      <c r="E42" s="45">
        <v>850</v>
      </c>
      <c r="F42" s="46">
        <f>F44+F43+F45</f>
        <v>33379.11</v>
      </c>
    </row>
    <row r="43" spans="1:6" ht="33" customHeight="1">
      <c r="A43" s="43" t="s">
        <v>349</v>
      </c>
      <c r="B43" s="44">
        <v>1</v>
      </c>
      <c r="C43" s="44">
        <v>4</v>
      </c>
      <c r="D43" s="45" t="s">
        <v>337</v>
      </c>
      <c r="E43" s="45">
        <v>851</v>
      </c>
      <c r="F43" s="47">
        <v>5000</v>
      </c>
    </row>
    <row r="44" spans="1:6" ht="19.5" customHeight="1">
      <c r="A44" s="43" t="s">
        <v>350</v>
      </c>
      <c r="B44" s="44">
        <v>1</v>
      </c>
      <c r="C44" s="44">
        <v>4</v>
      </c>
      <c r="D44" s="45" t="s">
        <v>337</v>
      </c>
      <c r="E44" s="45">
        <v>852</v>
      </c>
      <c r="F44" s="47">
        <v>15000</v>
      </c>
    </row>
    <row r="45" spans="1:6" ht="19.5" customHeight="1">
      <c r="A45" s="43" t="s">
        <v>351</v>
      </c>
      <c r="B45" s="44">
        <v>1</v>
      </c>
      <c r="C45" s="44">
        <v>4</v>
      </c>
      <c r="D45" s="45" t="s">
        <v>337</v>
      </c>
      <c r="E45" s="45">
        <v>853</v>
      </c>
      <c r="F45" s="47">
        <v>13379.11</v>
      </c>
    </row>
    <row r="46" spans="1:6" ht="60.75" customHeight="1">
      <c r="A46" s="43" t="s">
        <v>352</v>
      </c>
      <c r="B46" s="44">
        <v>1</v>
      </c>
      <c r="C46" s="44">
        <v>4</v>
      </c>
      <c r="D46" s="45" t="s">
        <v>353</v>
      </c>
      <c r="E46" s="45"/>
      <c r="F46" s="46">
        <f>F47</f>
        <v>1000</v>
      </c>
    </row>
    <row r="47" spans="1:6" ht="33" customHeight="1">
      <c r="A47" s="43" t="s">
        <v>340</v>
      </c>
      <c r="B47" s="44">
        <v>1</v>
      </c>
      <c r="C47" s="44">
        <v>4</v>
      </c>
      <c r="D47" s="45" t="s">
        <v>353</v>
      </c>
      <c r="E47" s="45">
        <v>200</v>
      </c>
      <c r="F47" s="46">
        <f>F48</f>
        <v>1000</v>
      </c>
    </row>
    <row r="48" spans="1:6" ht="47.25" customHeight="1">
      <c r="A48" s="43" t="s">
        <v>341</v>
      </c>
      <c r="B48" s="44">
        <v>1</v>
      </c>
      <c r="C48" s="44">
        <v>4</v>
      </c>
      <c r="D48" s="45" t="s">
        <v>353</v>
      </c>
      <c r="E48" s="45">
        <v>240</v>
      </c>
      <c r="F48" s="46">
        <f>F49</f>
        <v>1000</v>
      </c>
    </row>
    <row r="49" spans="1:6" ht="19.5" customHeight="1">
      <c r="A49" s="43" t="s">
        <v>343</v>
      </c>
      <c r="B49" s="44">
        <v>1</v>
      </c>
      <c r="C49" s="44">
        <v>4</v>
      </c>
      <c r="D49" s="45" t="s">
        <v>353</v>
      </c>
      <c r="E49" s="45">
        <v>244</v>
      </c>
      <c r="F49" s="47">
        <v>1000</v>
      </c>
    </row>
    <row r="50" spans="1:6" ht="63">
      <c r="A50" s="43" t="s">
        <v>354</v>
      </c>
      <c r="B50" s="44">
        <v>1</v>
      </c>
      <c r="C50" s="44">
        <v>4</v>
      </c>
      <c r="D50" s="45" t="s">
        <v>355</v>
      </c>
      <c r="E50" s="45"/>
      <c r="F50" s="46">
        <f>F51</f>
        <v>17112.12</v>
      </c>
    </row>
    <row r="51" spans="1:6" ht="31.5">
      <c r="A51" s="43" t="s">
        <v>340</v>
      </c>
      <c r="B51" s="44">
        <v>1</v>
      </c>
      <c r="C51" s="44">
        <v>4</v>
      </c>
      <c r="D51" s="45" t="s">
        <v>355</v>
      </c>
      <c r="E51" s="45">
        <v>200</v>
      </c>
      <c r="F51" s="46">
        <f>F52</f>
        <v>17112.12</v>
      </c>
    </row>
    <row r="52" spans="1:6" ht="47.25">
      <c r="A52" s="43" t="s">
        <v>341</v>
      </c>
      <c r="B52" s="44">
        <v>1</v>
      </c>
      <c r="C52" s="44">
        <v>4</v>
      </c>
      <c r="D52" s="45" t="s">
        <v>355</v>
      </c>
      <c r="E52" s="45">
        <v>240</v>
      </c>
      <c r="F52" s="46">
        <f>F53</f>
        <v>17112.12</v>
      </c>
    </row>
    <row r="53" spans="1:6" ht="47.25">
      <c r="A53" s="43" t="s">
        <v>356</v>
      </c>
      <c r="B53" s="44">
        <v>1</v>
      </c>
      <c r="C53" s="44">
        <v>4</v>
      </c>
      <c r="D53" s="45" t="s">
        <v>355</v>
      </c>
      <c r="E53" s="45">
        <v>242</v>
      </c>
      <c r="F53" s="46">
        <f>F54+F55</f>
        <v>17112.12</v>
      </c>
    </row>
    <row r="54" spans="1:6" ht="47.25">
      <c r="A54" s="43" t="s">
        <v>357</v>
      </c>
      <c r="B54" s="44">
        <v>1</v>
      </c>
      <c r="C54" s="44">
        <v>4</v>
      </c>
      <c r="D54" s="45" t="s">
        <v>355</v>
      </c>
      <c r="E54" s="45">
        <v>242</v>
      </c>
      <c r="F54" s="47">
        <v>16941</v>
      </c>
    </row>
    <row r="55" spans="1:6" ht="47.25">
      <c r="A55" s="43" t="s">
        <v>358</v>
      </c>
      <c r="B55" s="44">
        <v>1</v>
      </c>
      <c r="C55" s="44">
        <v>4</v>
      </c>
      <c r="D55" s="45" t="s">
        <v>355</v>
      </c>
      <c r="E55" s="45">
        <v>242</v>
      </c>
      <c r="F55" s="47">
        <v>171.12</v>
      </c>
    </row>
    <row r="56" spans="1:6" ht="19.5" customHeight="1">
      <c r="A56" s="43" t="s">
        <v>359</v>
      </c>
      <c r="B56" s="44">
        <v>1</v>
      </c>
      <c r="C56" s="44">
        <v>11</v>
      </c>
      <c r="D56" s="45"/>
      <c r="E56" s="45"/>
      <c r="F56" s="49">
        <f>F57</f>
        <v>74353</v>
      </c>
    </row>
    <row r="57" spans="1:6" ht="60.75" customHeight="1">
      <c r="A57" s="43" t="s">
        <v>325</v>
      </c>
      <c r="B57" s="44">
        <v>1</v>
      </c>
      <c r="C57" s="44">
        <v>11</v>
      </c>
      <c r="D57" s="45" t="s">
        <v>326</v>
      </c>
      <c r="E57" s="45"/>
      <c r="F57" s="49">
        <f>F58</f>
        <v>74353</v>
      </c>
    </row>
    <row r="58" spans="1:6" ht="60.75" customHeight="1">
      <c r="A58" s="43" t="s">
        <v>327</v>
      </c>
      <c r="B58" s="44">
        <v>1</v>
      </c>
      <c r="C58" s="44">
        <v>11</v>
      </c>
      <c r="D58" s="45" t="s">
        <v>328</v>
      </c>
      <c r="E58" s="45"/>
      <c r="F58" s="49">
        <f>F59</f>
        <v>74353</v>
      </c>
    </row>
    <row r="59" spans="1:6" ht="33" customHeight="1">
      <c r="A59" s="43" t="s">
        <v>360</v>
      </c>
      <c r="B59" s="44">
        <v>1</v>
      </c>
      <c r="C59" s="44">
        <v>11</v>
      </c>
      <c r="D59" s="45" t="s">
        <v>361</v>
      </c>
      <c r="E59" s="45"/>
      <c r="F59" s="49">
        <f>F60</f>
        <v>74353</v>
      </c>
    </row>
    <row r="60" spans="1:6" ht="19.5" customHeight="1">
      <c r="A60" s="43" t="s">
        <v>345</v>
      </c>
      <c r="B60" s="44">
        <v>1</v>
      </c>
      <c r="C60" s="44">
        <v>11</v>
      </c>
      <c r="D60" s="45" t="s">
        <v>361</v>
      </c>
      <c r="E60" s="45">
        <v>800</v>
      </c>
      <c r="F60" s="49">
        <f>F61</f>
        <v>74353</v>
      </c>
    </row>
    <row r="61" spans="1:6" ht="19.5" customHeight="1">
      <c r="A61" s="43" t="s">
        <v>362</v>
      </c>
      <c r="B61" s="44">
        <v>1</v>
      </c>
      <c r="C61" s="44">
        <v>11</v>
      </c>
      <c r="D61" s="45" t="s">
        <v>361</v>
      </c>
      <c r="E61" s="45">
        <v>870</v>
      </c>
      <c r="F61" s="50">
        <v>74353</v>
      </c>
    </row>
    <row r="62" spans="1:6" ht="19.5" customHeight="1">
      <c r="A62" s="43" t="s">
        <v>363</v>
      </c>
      <c r="B62" s="44">
        <v>1</v>
      </c>
      <c r="C62" s="44">
        <v>13</v>
      </c>
      <c r="D62" s="45"/>
      <c r="E62" s="45"/>
      <c r="F62" s="46">
        <f>F88+F67+F63+F83+F71+F75+F79</f>
        <v>3109933.4</v>
      </c>
    </row>
    <row r="63" spans="1:6" ht="60.75" customHeight="1">
      <c r="A63" s="43" t="s">
        <v>364</v>
      </c>
      <c r="B63" s="44">
        <v>1</v>
      </c>
      <c r="C63" s="44">
        <v>13</v>
      </c>
      <c r="D63" s="45" t="s">
        <v>365</v>
      </c>
      <c r="E63" s="45"/>
      <c r="F63" s="46">
        <f>F64</f>
        <v>1000</v>
      </c>
    </row>
    <row r="64" spans="1:6" ht="33" customHeight="1">
      <c r="A64" s="43" t="s">
        <v>340</v>
      </c>
      <c r="B64" s="44">
        <v>1</v>
      </c>
      <c r="C64" s="44">
        <v>13</v>
      </c>
      <c r="D64" s="45" t="s">
        <v>365</v>
      </c>
      <c r="E64" s="45">
        <v>200</v>
      </c>
      <c r="F64" s="46">
        <f>F65</f>
        <v>1000</v>
      </c>
    </row>
    <row r="65" spans="1:6" ht="47.25" customHeight="1">
      <c r="A65" s="43" t="s">
        <v>341</v>
      </c>
      <c r="B65" s="44">
        <v>1</v>
      </c>
      <c r="C65" s="44">
        <v>13</v>
      </c>
      <c r="D65" s="45" t="s">
        <v>365</v>
      </c>
      <c r="E65" s="45">
        <v>240</v>
      </c>
      <c r="F65" s="46">
        <f>F66</f>
        <v>1000</v>
      </c>
    </row>
    <row r="66" spans="1:6" ht="19.5" customHeight="1">
      <c r="A66" s="43" t="s">
        <v>343</v>
      </c>
      <c r="B66" s="44">
        <v>1</v>
      </c>
      <c r="C66" s="44">
        <v>13</v>
      </c>
      <c r="D66" s="45" t="s">
        <v>365</v>
      </c>
      <c r="E66" s="45">
        <v>244</v>
      </c>
      <c r="F66" s="47">
        <v>1000</v>
      </c>
    </row>
    <row r="67" spans="1:6" ht="47.25" customHeight="1">
      <c r="A67" s="43" t="s">
        <v>366</v>
      </c>
      <c r="B67" s="44">
        <v>1</v>
      </c>
      <c r="C67" s="44">
        <v>13</v>
      </c>
      <c r="D67" s="45" t="s">
        <v>367</v>
      </c>
      <c r="E67" s="45"/>
      <c r="F67" s="46">
        <f>F68</f>
        <v>2000</v>
      </c>
    </row>
    <row r="68" spans="1:6" ht="33" customHeight="1">
      <c r="A68" s="43" t="s">
        <v>340</v>
      </c>
      <c r="B68" s="44">
        <v>1</v>
      </c>
      <c r="C68" s="44">
        <v>13</v>
      </c>
      <c r="D68" s="45" t="s">
        <v>367</v>
      </c>
      <c r="E68" s="45">
        <v>200</v>
      </c>
      <c r="F68" s="46">
        <f>F69</f>
        <v>2000</v>
      </c>
    </row>
    <row r="69" spans="1:6" ht="47.25" customHeight="1">
      <c r="A69" s="43" t="s">
        <v>341</v>
      </c>
      <c r="B69" s="44">
        <v>1</v>
      </c>
      <c r="C69" s="44">
        <v>13</v>
      </c>
      <c r="D69" s="45" t="s">
        <v>367</v>
      </c>
      <c r="E69" s="45">
        <v>240</v>
      </c>
      <c r="F69" s="46">
        <f>F70</f>
        <v>2000</v>
      </c>
    </row>
    <row r="70" spans="1:6" ht="19.5" customHeight="1">
      <c r="A70" s="43" t="s">
        <v>343</v>
      </c>
      <c r="B70" s="44">
        <v>1</v>
      </c>
      <c r="C70" s="44">
        <v>13</v>
      </c>
      <c r="D70" s="45" t="s">
        <v>367</v>
      </c>
      <c r="E70" s="45">
        <v>244</v>
      </c>
      <c r="F70" s="47">
        <v>2000</v>
      </c>
    </row>
    <row r="71" spans="1:6" ht="75" customHeight="1">
      <c r="A71" s="43" t="s">
        <v>368</v>
      </c>
      <c r="B71" s="44">
        <v>1</v>
      </c>
      <c r="C71" s="44">
        <v>13</v>
      </c>
      <c r="D71" s="45" t="s">
        <v>369</v>
      </c>
      <c r="E71" s="45"/>
      <c r="F71" s="46">
        <f>F72</f>
        <v>1000</v>
      </c>
    </row>
    <row r="72" spans="1:6" ht="33" customHeight="1">
      <c r="A72" s="43" t="s">
        <v>340</v>
      </c>
      <c r="B72" s="44">
        <v>1</v>
      </c>
      <c r="C72" s="44">
        <v>13</v>
      </c>
      <c r="D72" s="45" t="s">
        <v>369</v>
      </c>
      <c r="E72" s="45">
        <v>200</v>
      </c>
      <c r="F72" s="46">
        <f>F73</f>
        <v>1000</v>
      </c>
    </row>
    <row r="73" spans="1:6" ht="47.25" customHeight="1">
      <c r="A73" s="43" t="s">
        <v>341</v>
      </c>
      <c r="B73" s="44">
        <v>1</v>
      </c>
      <c r="C73" s="44">
        <v>13</v>
      </c>
      <c r="D73" s="45" t="s">
        <v>369</v>
      </c>
      <c r="E73" s="45">
        <v>240</v>
      </c>
      <c r="F73" s="46">
        <f>F74</f>
        <v>1000</v>
      </c>
    </row>
    <row r="74" spans="1:6" ht="19.5" customHeight="1">
      <c r="A74" s="43" t="s">
        <v>343</v>
      </c>
      <c r="B74" s="44">
        <v>1</v>
      </c>
      <c r="C74" s="44">
        <v>13</v>
      </c>
      <c r="D74" s="45" t="s">
        <v>369</v>
      </c>
      <c r="E74" s="45">
        <v>244</v>
      </c>
      <c r="F74" s="47">
        <v>1000</v>
      </c>
    </row>
    <row r="75" spans="1:6" ht="47.25" customHeight="1">
      <c r="A75" s="43" t="s">
        <v>370</v>
      </c>
      <c r="B75" s="44">
        <v>1</v>
      </c>
      <c r="C75" s="44">
        <v>13</v>
      </c>
      <c r="D75" s="45" t="s">
        <v>371</v>
      </c>
      <c r="E75" s="45"/>
      <c r="F75" s="46">
        <f>F76</f>
        <v>1000</v>
      </c>
    </row>
    <row r="76" spans="1:6" ht="33" customHeight="1">
      <c r="A76" s="43" t="s">
        <v>340</v>
      </c>
      <c r="B76" s="44">
        <v>1</v>
      </c>
      <c r="C76" s="44">
        <v>13</v>
      </c>
      <c r="D76" s="45" t="s">
        <v>371</v>
      </c>
      <c r="E76" s="45">
        <v>200</v>
      </c>
      <c r="F76" s="46">
        <f>F77</f>
        <v>1000</v>
      </c>
    </row>
    <row r="77" spans="1:6" ht="47.25" customHeight="1">
      <c r="A77" s="43" t="s">
        <v>341</v>
      </c>
      <c r="B77" s="44">
        <v>1</v>
      </c>
      <c r="C77" s="44">
        <v>13</v>
      </c>
      <c r="D77" s="45" t="s">
        <v>371</v>
      </c>
      <c r="E77" s="45">
        <v>240</v>
      </c>
      <c r="F77" s="46">
        <f>F78</f>
        <v>1000</v>
      </c>
    </row>
    <row r="78" spans="1:6" ht="19.5" customHeight="1">
      <c r="A78" s="43" t="s">
        <v>343</v>
      </c>
      <c r="B78" s="44">
        <v>1</v>
      </c>
      <c r="C78" s="44">
        <v>13</v>
      </c>
      <c r="D78" s="45" t="s">
        <v>371</v>
      </c>
      <c r="E78" s="45">
        <v>244</v>
      </c>
      <c r="F78" s="47">
        <v>1000</v>
      </c>
    </row>
    <row r="79" spans="1:6" ht="75" customHeight="1">
      <c r="A79" s="43" t="s">
        <v>372</v>
      </c>
      <c r="B79" s="44">
        <v>1</v>
      </c>
      <c r="C79" s="44">
        <v>13</v>
      </c>
      <c r="D79" s="45" t="s">
        <v>373</v>
      </c>
      <c r="E79" s="45"/>
      <c r="F79" s="46">
        <f>F80</f>
        <v>1000</v>
      </c>
    </row>
    <row r="80" spans="1:6" ht="33" customHeight="1">
      <c r="A80" s="43" t="s">
        <v>340</v>
      </c>
      <c r="B80" s="44">
        <v>1</v>
      </c>
      <c r="C80" s="44">
        <v>13</v>
      </c>
      <c r="D80" s="45" t="s">
        <v>373</v>
      </c>
      <c r="E80" s="45">
        <v>200</v>
      </c>
      <c r="F80" s="46">
        <f>F81</f>
        <v>1000</v>
      </c>
    </row>
    <row r="81" spans="1:6" ht="47.25" customHeight="1">
      <c r="A81" s="43" t="s">
        <v>341</v>
      </c>
      <c r="B81" s="44">
        <v>1</v>
      </c>
      <c r="C81" s="44">
        <v>13</v>
      </c>
      <c r="D81" s="45" t="s">
        <v>373</v>
      </c>
      <c r="E81" s="45">
        <v>240</v>
      </c>
      <c r="F81" s="46">
        <f>F82</f>
        <v>1000</v>
      </c>
    </row>
    <row r="82" spans="1:6" ht="19.5" customHeight="1">
      <c r="A82" s="43" t="s">
        <v>343</v>
      </c>
      <c r="B82" s="44">
        <v>1</v>
      </c>
      <c r="C82" s="44">
        <v>13</v>
      </c>
      <c r="D82" s="45" t="s">
        <v>373</v>
      </c>
      <c r="E82" s="45">
        <v>244</v>
      </c>
      <c r="F82" s="47">
        <v>1000</v>
      </c>
    </row>
    <row r="83" spans="1:6" ht="75" customHeight="1">
      <c r="A83" s="43" t="s">
        <v>374</v>
      </c>
      <c r="B83" s="44">
        <v>1</v>
      </c>
      <c r="C83" s="44">
        <v>13</v>
      </c>
      <c r="D83" s="45" t="s">
        <v>375</v>
      </c>
      <c r="E83" s="45"/>
      <c r="F83" s="49">
        <f>F84</f>
        <v>1000</v>
      </c>
    </row>
    <row r="84" spans="1:6" ht="47.25" customHeight="1">
      <c r="A84" s="43" t="s">
        <v>376</v>
      </c>
      <c r="B84" s="44">
        <v>1</v>
      </c>
      <c r="C84" s="44">
        <v>13</v>
      </c>
      <c r="D84" s="45" t="s">
        <v>377</v>
      </c>
      <c r="E84" s="45"/>
      <c r="F84" s="49">
        <f>F85</f>
        <v>1000</v>
      </c>
    </row>
    <row r="85" spans="1:6" ht="47.25" customHeight="1">
      <c r="A85" s="43" t="s">
        <v>376</v>
      </c>
      <c r="B85" s="44">
        <v>1</v>
      </c>
      <c r="C85" s="44">
        <v>13</v>
      </c>
      <c r="D85" s="45" t="s">
        <v>378</v>
      </c>
      <c r="E85" s="45"/>
      <c r="F85" s="49">
        <f>F86</f>
        <v>1000</v>
      </c>
    </row>
    <row r="86" spans="1:6" ht="47.25" customHeight="1">
      <c r="A86" s="43" t="s">
        <v>341</v>
      </c>
      <c r="B86" s="44">
        <v>1</v>
      </c>
      <c r="C86" s="44">
        <v>13</v>
      </c>
      <c r="D86" s="45" t="s">
        <v>378</v>
      </c>
      <c r="E86" s="45">
        <v>240</v>
      </c>
      <c r="F86" s="49">
        <f>F87</f>
        <v>1000</v>
      </c>
    </row>
    <row r="87" spans="1:6" ht="19.5" customHeight="1">
      <c r="A87" s="43" t="s">
        <v>343</v>
      </c>
      <c r="B87" s="44">
        <v>1</v>
      </c>
      <c r="C87" s="44">
        <v>13</v>
      </c>
      <c r="D87" s="45" t="s">
        <v>378</v>
      </c>
      <c r="E87" s="45">
        <v>244</v>
      </c>
      <c r="F87" s="50">
        <v>1000</v>
      </c>
    </row>
    <row r="88" spans="1:6" ht="60.75" customHeight="1">
      <c r="A88" s="43" t="s">
        <v>325</v>
      </c>
      <c r="B88" s="44">
        <v>1</v>
      </c>
      <c r="C88" s="44">
        <v>13</v>
      </c>
      <c r="D88" s="45" t="s">
        <v>326</v>
      </c>
      <c r="E88" s="45"/>
      <c r="F88" s="46">
        <f>F89</f>
        <v>3102933.4</v>
      </c>
    </row>
    <row r="89" spans="1:6" ht="60.75" customHeight="1">
      <c r="A89" s="43" t="s">
        <v>327</v>
      </c>
      <c r="B89" s="44">
        <v>1</v>
      </c>
      <c r="C89" s="44">
        <v>13</v>
      </c>
      <c r="D89" s="45" t="s">
        <v>328</v>
      </c>
      <c r="E89" s="45"/>
      <c r="F89" s="46">
        <f>F90</f>
        <v>3102933.4</v>
      </c>
    </row>
    <row r="90" spans="1:6" ht="33" customHeight="1">
      <c r="A90" s="43" t="s">
        <v>379</v>
      </c>
      <c r="B90" s="44">
        <v>1</v>
      </c>
      <c r="C90" s="44">
        <v>13</v>
      </c>
      <c r="D90" s="45" t="s">
        <v>380</v>
      </c>
      <c r="E90" s="45"/>
      <c r="F90" s="46">
        <f>F91+F95</f>
        <v>3102933.4</v>
      </c>
    </row>
    <row r="91" spans="1:6" ht="75" customHeight="1">
      <c r="A91" s="43" t="s">
        <v>331</v>
      </c>
      <c r="B91" s="44">
        <v>1</v>
      </c>
      <c r="C91" s="44">
        <v>13</v>
      </c>
      <c r="D91" s="45" t="s">
        <v>380</v>
      </c>
      <c r="E91" s="45">
        <v>100</v>
      </c>
      <c r="F91" s="46">
        <f>F92</f>
        <v>2621000</v>
      </c>
    </row>
    <row r="92" spans="1:6" ht="33" customHeight="1">
      <c r="A92" s="43" t="s">
        <v>338</v>
      </c>
      <c r="B92" s="44">
        <v>1</v>
      </c>
      <c r="C92" s="44">
        <v>13</v>
      </c>
      <c r="D92" s="45" t="s">
        <v>380</v>
      </c>
      <c r="E92" s="45">
        <v>120</v>
      </c>
      <c r="F92" s="46">
        <f>F93+F94</f>
        <v>2621000</v>
      </c>
    </row>
    <row r="93" spans="1:6" ht="33" customHeight="1">
      <c r="A93" s="43" t="s">
        <v>333</v>
      </c>
      <c r="B93" s="44">
        <v>1</v>
      </c>
      <c r="C93" s="44">
        <v>13</v>
      </c>
      <c r="D93" s="45" t="s">
        <v>380</v>
      </c>
      <c r="E93" s="45">
        <v>121</v>
      </c>
      <c r="F93" s="47">
        <v>2025500</v>
      </c>
    </row>
    <row r="94" spans="1:6" ht="60.75" customHeight="1">
      <c r="A94" s="43" t="s">
        <v>334</v>
      </c>
      <c r="B94" s="44">
        <v>1</v>
      </c>
      <c r="C94" s="44">
        <v>13</v>
      </c>
      <c r="D94" s="45" t="s">
        <v>380</v>
      </c>
      <c r="E94" s="45">
        <v>129</v>
      </c>
      <c r="F94" s="47">
        <v>595500</v>
      </c>
    </row>
    <row r="95" spans="1:6" ht="33" customHeight="1">
      <c r="A95" s="43" t="s">
        <v>340</v>
      </c>
      <c r="B95" s="44">
        <v>1</v>
      </c>
      <c r="C95" s="44">
        <v>13</v>
      </c>
      <c r="D95" s="45" t="s">
        <v>380</v>
      </c>
      <c r="E95" s="45">
        <v>200</v>
      </c>
      <c r="F95" s="46">
        <f>F96</f>
        <v>481933.4</v>
      </c>
    </row>
    <row r="96" spans="1:6" ht="47.25" customHeight="1">
      <c r="A96" s="43" t="s">
        <v>341</v>
      </c>
      <c r="B96" s="44">
        <v>1</v>
      </c>
      <c r="C96" s="44">
        <v>13</v>
      </c>
      <c r="D96" s="45" t="s">
        <v>380</v>
      </c>
      <c r="E96" s="45">
        <v>240</v>
      </c>
      <c r="F96" s="46">
        <f>F97</f>
        <v>481933.4</v>
      </c>
    </row>
    <row r="97" spans="1:6" ht="19.5" customHeight="1">
      <c r="A97" s="43" t="s">
        <v>343</v>
      </c>
      <c r="B97" s="44">
        <v>1</v>
      </c>
      <c r="C97" s="44">
        <v>13</v>
      </c>
      <c r="D97" s="45" t="s">
        <v>380</v>
      </c>
      <c r="E97" s="45">
        <v>244</v>
      </c>
      <c r="F97" s="47">
        <v>481933.4</v>
      </c>
    </row>
    <row r="98" spans="1:6" ht="19.5" customHeight="1">
      <c r="A98" s="43" t="s">
        <v>381</v>
      </c>
      <c r="B98" s="44">
        <v>2</v>
      </c>
      <c r="C98" s="44"/>
      <c r="D98" s="45"/>
      <c r="E98" s="45"/>
      <c r="F98" s="46">
        <f aca="true" t="shared" si="0" ref="F98:F103">F99</f>
        <v>139900</v>
      </c>
    </row>
    <row r="99" spans="1:6" ht="19.5" customHeight="1">
      <c r="A99" s="43" t="s">
        <v>382</v>
      </c>
      <c r="B99" s="44">
        <v>2</v>
      </c>
      <c r="C99" s="44">
        <v>3</v>
      </c>
      <c r="D99" s="45"/>
      <c r="E99" s="45"/>
      <c r="F99" s="46">
        <f t="shared" si="0"/>
        <v>139900</v>
      </c>
    </row>
    <row r="100" spans="1:6" ht="60.75" customHeight="1">
      <c r="A100" s="43" t="s">
        <v>325</v>
      </c>
      <c r="B100" s="44">
        <v>2</v>
      </c>
      <c r="C100" s="44">
        <v>3</v>
      </c>
      <c r="D100" s="45" t="s">
        <v>326</v>
      </c>
      <c r="E100" s="45"/>
      <c r="F100" s="46">
        <f t="shared" si="0"/>
        <v>139900</v>
      </c>
    </row>
    <row r="101" spans="1:6" ht="60.75" customHeight="1">
      <c r="A101" s="43" t="s">
        <v>327</v>
      </c>
      <c r="B101" s="44">
        <v>2</v>
      </c>
      <c r="C101" s="44">
        <v>3</v>
      </c>
      <c r="D101" s="45" t="s">
        <v>328</v>
      </c>
      <c r="E101" s="45"/>
      <c r="F101" s="46">
        <f t="shared" si="0"/>
        <v>139900</v>
      </c>
    </row>
    <row r="102" spans="1:6" ht="47.25" customHeight="1">
      <c r="A102" s="43" t="s">
        <v>383</v>
      </c>
      <c r="B102" s="44">
        <v>2</v>
      </c>
      <c r="C102" s="44">
        <v>3</v>
      </c>
      <c r="D102" s="45" t="s">
        <v>384</v>
      </c>
      <c r="E102" s="45"/>
      <c r="F102" s="46">
        <f t="shared" si="0"/>
        <v>139900</v>
      </c>
    </row>
    <row r="103" spans="1:6" ht="75" customHeight="1">
      <c r="A103" s="43" t="s">
        <v>331</v>
      </c>
      <c r="B103" s="44">
        <v>2</v>
      </c>
      <c r="C103" s="44">
        <v>3</v>
      </c>
      <c r="D103" s="45" t="s">
        <v>384</v>
      </c>
      <c r="E103" s="45">
        <v>100</v>
      </c>
      <c r="F103" s="46">
        <f t="shared" si="0"/>
        <v>139900</v>
      </c>
    </row>
    <row r="104" spans="1:6" ht="33" customHeight="1">
      <c r="A104" s="43" t="s">
        <v>338</v>
      </c>
      <c r="B104" s="44">
        <v>2</v>
      </c>
      <c r="C104" s="44">
        <v>3</v>
      </c>
      <c r="D104" s="45" t="s">
        <v>384</v>
      </c>
      <c r="E104" s="45">
        <v>120</v>
      </c>
      <c r="F104" s="46">
        <f>F105+F106</f>
        <v>139900</v>
      </c>
    </row>
    <row r="105" spans="1:6" ht="33" customHeight="1">
      <c r="A105" s="43" t="s">
        <v>333</v>
      </c>
      <c r="B105" s="44">
        <v>2</v>
      </c>
      <c r="C105" s="44">
        <v>3</v>
      </c>
      <c r="D105" s="45" t="s">
        <v>384</v>
      </c>
      <c r="E105" s="45">
        <v>121</v>
      </c>
      <c r="F105" s="47">
        <v>107450</v>
      </c>
    </row>
    <row r="106" spans="1:6" ht="60.75" customHeight="1">
      <c r="A106" s="43" t="s">
        <v>334</v>
      </c>
      <c r="B106" s="44">
        <v>2</v>
      </c>
      <c r="C106" s="44">
        <v>3</v>
      </c>
      <c r="D106" s="45" t="s">
        <v>384</v>
      </c>
      <c r="E106" s="45">
        <v>129</v>
      </c>
      <c r="F106" s="47">
        <v>32450</v>
      </c>
    </row>
    <row r="107" spans="1:6" ht="33" customHeight="1">
      <c r="A107" s="51" t="s">
        <v>385</v>
      </c>
      <c r="B107" s="44">
        <v>3</v>
      </c>
      <c r="C107" s="44"/>
      <c r="D107" s="45"/>
      <c r="E107" s="45"/>
      <c r="F107" s="46">
        <f>F108</f>
        <v>448229.29000000004</v>
      </c>
    </row>
    <row r="108" spans="1:6" ht="47.25" customHeight="1">
      <c r="A108" s="43" t="s">
        <v>386</v>
      </c>
      <c r="B108" s="44">
        <v>3</v>
      </c>
      <c r="C108" s="44">
        <v>10</v>
      </c>
      <c r="D108" s="45"/>
      <c r="E108" s="45"/>
      <c r="F108" s="46">
        <f>F109+F128</f>
        <v>448229.29000000004</v>
      </c>
    </row>
    <row r="109" spans="1:6" ht="75" customHeight="1">
      <c r="A109" s="43" t="s">
        <v>387</v>
      </c>
      <c r="B109" s="44">
        <v>3</v>
      </c>
      <c r="C109" s="44">
        <v>10</v>
      </c>
      <c r="D109" s="45" t="s">
        <v>388</v>
      </c>
      <c r="E109" s="45"/>
      <c r="F109" s="46">
        <f>F110+F114+F121</f>
        <v>352129.29000000004</v>
      </c>
    </row>
    <row r="110" spans="1:6" ht="103.5" customHeight="1">
      <c r="A110" s="43" t="s">
        <v>389</v>
      </c>
      <c r="B110" s="44">
        <v>3</v>
      </c>
      <c r="C110" s="44">
        <v>10</v>
      </c>
      <c r="D110" s="45" t="s">
        <v>390</v>
      </c>
      <c r="E110" s="45"/>
      <c r="F110" s="46">
        <f>F112</f>
        <v>162230.3</v>
      </c>
    </row>
    <row r="111" spans="1:6" ht="33" customHeight="1">
      <c r="A111" s="43" t="s">
        <v>340</v>
      </c>
      <c r="B111" s="44">
        <v>3</v>
      </c>
      <c r="C111" s="44">
        <v>10</v>
      </c>
      <c r="D111" s="45" t="s">
        <v>391</v>
      </c>
      <c r="E111" s="45">
        <v>200</v>
      </c>
      <c r="F111" s="46">
        <f>F112</f>
        <v>162230.3</v>
      </c>
    </row>
    <row r="112" spans="1:6" ht="47.25" customHeight="1">
      <c r="A112" s="43" t="s">
        <v>341</v>
      </c>
      <c r="B112" s="44">
        <v>3</v>
      </c>
      <c r="C112" s="44">
        <v>10</v>
      </c>
      <c r="D112" s="45" t="s">
        <v>391</v>
      </c>
      <c r="E112" s="45">
        <v>240</v>
      </c>
      <c r="F112" s="46">
        <f>F113</f>
        <v>162230.3</v>
      </c>
    </row>
    <row r="113" spans="1:6" ht="19.5" customHeight="1">
      <c r="A113" s="43" t="s">
        <v>343</v>
      </c>
      <c r="B113" s="44">
        <v>3</v>
      </c>
      <c r="C113" s="44">
        <v>10</v>
      </c>
      <c r="D113" s="45" t="s">
        <v>391</v>
      </c>
      <c r="E113" s="45">
        <v>244</v>
      </c>
      <c r="F113" s="47">
        <v>162230.3</v>
      </c>
    </row>
    <row r="114" spans="1:6" ht="89.25" customHeight="1">
      <c r="A114" s="43" t="s">
        <v>392</v>
      </c>
      <c r="B114" s="44">
        <v>3</v>
      </c>
      <c r="C114" s="44">
        <v>10</v>
      </c>
      <c r="D114" s="45" t="s">
        <v>393</v>
      </c>
      <c r="E114" s="45"/>
      <c r="F114" s="52">
        <f>F115</f>
        <v>148484.85</v>
      </c>
    </row>
    <row r="115" spans="1:6" ht="89.25" customHeight="1">
      <c r="A115" s="43" t="s">
        <v>394</v>
      </c>
      <c r="B115" s="44">
        <v>3</v>
      </c>
      <c r="C115" s="44">
        <v>10</v>
      </c>
      <c r="D115" s="45" t="s">
        <v>395</v>
      </c>
      <c r="E115" s="45"/>
      <c r="F115" s="52">
        <f>F117</f>
        <v>148484.85</v>
      </c>
    </row>
    <row r="116" spans="1:6" ht="33" customHeight="1">
      <c r="A116" s="43" t="s">
        <v>340</v>
      </c>
      <c r="B116" s="44">
        <v>3</v>
      </c>
      <c r="C116" s="44">
        <v>10</v>
      </c>
      <c r="D116" s="45" t="s">
        <v>395</v>
      </c>
      <c r="E116" s="45">
        <v>200</v>
      </c>
      <c r="F116" s="52">
        <f>F117</f>
        <v>148484.85</v>
      </c>
    </row>
    <row r="117" spans="1:6" ht="47.25" customHeight="1">
      <c r="A117" s="43" t="s">
        <v>341</v>
      </c>
      <c r="B117" s="44">
        <v>3</v>
      </c>
      <c r="C117" s="44">
        <v>10</v>
      </c>
      <c r="D117" s="45" t="s">
        <v>395</v>
      </c>
      <c r="E117" s="45">
        <v>240</v>
      </c>
      <c r="F117" s="52">
        <f>F118</f>
        <v>148484.85</v>
      </c>
    </row>
    <row r="118" spans="1:6" ht="19.5" customHeight="1">
      <c r="A118" s="43" t="s">
        <v>343</v>
      </c>
      <c r="B118" s="44">
        <v>3</v>
      </c>
      <c r="C118" s="44">
        <v>10</v>
      </c>
      <c r="D118" s="45" t="s">
        <v>395</v>
      </c>
      <c r="E118" s="45">
        <v>244</v>
      </c>
      <c r="F118" s="52">
        <f>F119+F120</f>
        <v>148484.85</v>
      </c>
    </row>
    <row r="119" spans="1:6" ht="31.5">
      <c r="A119" s="43" t="s">
        <v>396</v>
      </c>
      <c r="B119" s="44">
        <v>3</v>
      </c>
      <c r="C119" s="44">
        <v>10</v>
      </c>
      <c r="D119" s="45" t="s">
        <v>395</v>
      </c>
      <c r="E119" s="45">
        <v>244</v>
      </c>
      <c r="F119" s="53">
        <v>147000</v>
      </c>
    </row>
    <row r="120" spans="1:6" ht="31.5">
      <c r="A120" s="43" t="s">
        <v>397</v>
      </c>
      <c r="B120" s="44">
        <v>3</v>
      </c>
      <c r="C120" s="44">
        <v>10</v>
      </c>
      <c r="D120" s="45" t="s">
        <v>395</v>
      </c>
      <c r="E120" s="45">
        <v>244</v>
      </c>
      <c r="F120" s="53">
        <v>1484.85</v>
      </c>
    </row>
    <row r="121" spans="1:6" ht="89.25" customHeight="1">
      <c r="A121" s="43" t="s">
        <v>398</v>
      </c>
      <c r="B121" s="44">
        <v>3</v>
      </c>
      <c r="C121" s="44">
        <v>10</v>
      </c>
      <c r="D121" s="45" t="s">
        <v>399</v>
      </c>
      <c r="E121" s="45"/>
      <c r="F121" s="46">
        <f>F122</f>
        <v>41414.14</v>
      </c>
    </row>
    <row r="122" spans="1:6" ht="89.25" customHeight="1">
      <c r="A122" s="43" t="s">
        <v>400</v>
      </c>
      <c r="B122" s="44">
        <v>3</v>
      </c>
      <c r="C122" s="44">
        <v>10</v>
      </c>
      <c r="D122" s="45" t="s">
        <v>401</v>
      </c>
      <c r="E122" s="45"/>
      <c r="F122" s="46">
        <f>F124</f>
        <v>41414.14</v>
      </c>
    </row>
    <row r="123" spans="1:6" ht="33" customHeight="1">
      <c r="A123" s="43" t="s">
        <v>340</v>
      </c>
      <c r="B123" s="44">
        <v>3</v>
      </c>
      <c r="C123" s="44">
        <v>10</v>
      </c>
      <c r="D123" s="45" t="s">
        <v>401</v>
      </c>
      <c r="E123" s="45">
        <v>200</v>
      </c>
      <c r="F123" s="46">
        <f>F124</f>
        <v>41414.14</v>
      </c>
    </row>
    <row r="124" spans="1:6" ht="47.25" customHeight="1">
      <c r="A124" s="43" t="s">
        <v>341</v>
      </c>
      <c r="B124" s="44">
        <v>3</v>
      </c>
      <c r="C124" s="44">
        <v>10</v>
      </c>
      <c r="D124" s="45" t="s">
        <v>401</v>
      </c>
      <c r="E124" s="45">
        <v>240</v>
      </c>
      <c r="F124" s="46">
        <f>F125</f>
        <v>41414.14</v>
      </c>
    </row>
    <row r="125" spans="1:6" ht="19.5" customHeight="1">
      <c r="A125" s="43" t="s">
        <v>402</v>
      </c>
      <c r="B125" s="44">
        <v>3</v>
      </c>
      <c r="C125" s="44">
        <v>10</v>
      </c>
      <c r="D125" s="45" t="s">
        <v>401</v>
      </c>
      <c r="E125" s="45">
        <v>244</v>
      </c>
      <c r="F125" s="46">
        <f>F126+F127</f>
        <v>41414.14</v>
      </c>
    </row>
    <row r="126" spans="1:6" ht="31.5">
      <c r="A126" s="43" t="s">
        <v>396</v>
      </c>
      <c r="B126" s="44">
        <v>3</v>
      </c>
      <c r="C126" s="44">
        <v>10</v>
      </c>
      <c r="D126" s="45" t="s">
        <v>401</v>
      </c>
      <c r="E126" s="45">
        <v>244</v>
      </c>
      <c r="F126" s="47">
        <v>41000</v>
      </c>
    </row>
    <row r="127" spans="1:6" ht="31.5">
      <c r="A127" s="43" t="s">
        <v>397</v>
      </c>
      <c r="B127" s="44">
        <v>3</v>
      </c>
      <c r="C127" s="44">
        <v>10</v>
      </c>
      <c r="D127" s="45" t="s">
        <v>401</v>
      </c>
      <c r="E127" s="45">
        <v>244</v>
      </c>
      <c r="F127" s="47">
        <v>414.14</v>
      </c>
    </row>
    <row r="128" spans="1:6" ht="60.75" customHeight="1">
      <c r="A128" s="43" t="s">
        <v>325</v>
      </c>
      <c r="B128" s="44">
        <v>3</v>
      </c>
      <c r="C128" s="44">
        <v>10</v>
      </c>
      <c r="D128" s="45" t="s">
        <v>326</v>
      </c>
      <c r="E128" s="45"/>
      <c r="F128" s="46">
        <f>F129</f>
        <v>96100</v>
      </c>
    </row>
    <row r="129" spans="1:6" ht="60.75" customHeight="1">
      <c r="A129" s="43" t="s">
        <v>327</v>
      </c>
      <c r="B129" s="44">
        <v>3</v>
      </c>
      <c r="C129" s="44">
        <v>10</v>
      </c>
      <c r="D129" s="45" t="s">
        <v>328</v>
      </c>
      <c r="E129" s="45"/>
      <c r="F129" s="46">
        <f>F130</f>
        <v>96100</v>
      </c>
    </row>
    <row r="130" spans="1:6" ht="47.25" customHeight="1">
      <c r="A130" s="43" t="s">
        <v>403</v>
      </c>
      <c r="B130" s="44">
        <v>3</v>
      </c>
      <c r="C130" s="44">
        <v>10</v>
      </c>
      <c r="D130" s="45" t="s">
        <v>404</v>
      </c>
      <c r="E130" s="45"/>
      <c r="F130" s="46">
        <f>F132</f>
        <v>96100</v>
      </c>
    </row>
    <row r="131" spans="1:6" ht="33" customHeight="1">
      <c r="A131" s="43" t="s">
        <v>340</v>
      </c>
      <c r="B131" s="44">
        <v>3</v>
      </c>
      <c r="C131" s="44">
        <v>10</v>
      </c>
      <c r="D131" s="45" t="s">
        <v>404</v>
      </c>
      <c r="E131" s="45">
        <v>200</v>
      </c>
      <c r="F131" s="46">
        <f>F132</f>
        <v>96100</v>
      </c>
    </row>
    <row r="132" spans="1:6" ht="47.25" customHeight="1">
      <c r="A132" s="43" t="s">
        <v>341</v>
      </c>
      <c r="B132" s="44">
        <v>3</v>
      </c>
      <c r="C132" s="44">
        <v>10</v>
      </c>
      <c r="D132" s="45" t="s">
        <v>404</v>
      </c>
      <c r="E132" s="45">
        <v>240</v>
      </c>
      <c r="F132" s="46">
        <f>F133</f>
        <v>96100</v>
      </c>
    </row>
    <row r="133" spans="1:6" ht="19.5" customHeight="1">
      <c r="A133" s="43" t="s">
        <v>343</v>
      </c>
      <c r="B133" s="44">
        <v>3</v>
      </c>
      <c r="C133" s="44">
        <v>10</v>
      </c>
      <c r="D133" s="45" t="s">
        <v>404</v>
      </c>
      <c r="E133" s="45">
        <v>244</v>
      </c>
      <c r="F133" s="47">
        <v>96100</v>
      </c>
    </row>
    <row r="134" spans="1:6" ht="19.5" customHeight="1">
      <c r="A134" s="51" t="s">
        <v>405</v>
      </c>
      <c r="B134" s="44">
        <v>4</v>
      </c>
      <c r="C134" s="44"/>
      <c r="D134" s="45"/>
      <c r="E134" s="45"/>
      <c r="F134" s="46">
        <f>F135+F142</f>
        <v>343700</v>
      </c>
    </row>
    <row r="135" spans="1:6" ht="19.5" customHeight="1">
      <c r="A135" s="43" t="s">
        <v>406</v>
      </c>
      <c r="B135" s="44">
        <v>4</v>
      </c>
      <c r="C135" s="44">
        <v>9</v>
      </c>
      <c r="D135" s="45"/>
      <c r="E135" s="45"/>
      <c r="F135" s="46">
        <f>F136</f>
        <v>338700</v>
      </c>
    </row>
    <row r="136" spans="1:6" ht="60.75" customHeight="1">
      <c r="A136" s="43" t="s">
        <v>325</v>
      </c>
      <c r="B136" s="44">
        <v>4</v>
      </c>
      <c r="C136" s="44">
        <v>9</v>
      </c>
      <c r="D136" s="45" t="s">
        <v>326</v>
      </c>
      <c r="E136" s="45"/>
      <c r="F136" s="46">
        <f>F137</f>
        <v>338700</v>
      </c>
    </row>
    <row r="137" spans="1:6" ht="60.75" customHeight="1">
      <c r="A137" s="43" t="s">
        <v>407</v>
      </c>
      <c r="B137" s="44">
        <v>4</v>
      </c>
      <c r="C137" s="44">
        <v>9</v>
      </c>
      <c r="D137" s="45" t="s">
        <v>328</v>
      </c>
      <c r="E137" s="45"/>
      <c r="F137" s="46">
        <f>F138</f>
        <v>338700</v>
      </c>
    </row>
    <row r="138" spans="1:6" ht="47.25" customHeight="1">
      <c r="A138" s="43" t="s">
        <v>408</v>
      </c>
      <c r="B138" s="44">
        <v>4</v>
      </c>
      <c r="C138" s="44">
        <v>9</v>
      </c>
      <c r="D138" s="45" t="s">
        <v>409</v>
      </c>
      <c r="E138" s="45"/>
      <c r="F138" s="46">
        <f>F140</f>
        <v>338700</v>
      </c>
    </row>
    <row r="139" spans="1:6" ht="33" customHeight="1">
      <c r="A139" s="43" t="s">
        <v>340</v>
      </c>
      <c r="B139" s="44">
        <v>4</v>
      </c>
      <c r="C139" s="44">
        <v>9</v>
      </c>
      <c r="D139" s="45" t="s">
        <v>409</v>
      </c>
      <c r="E139" s="45">
        <v>200</v>
      </c>
      <c r="F139" s="46">
        <f>F140</f>
        <v>338700</v>
      </c>
    </row>
    <row r="140" spans="1:6" ht="47.25" customHeight="1">
      <c r="A140" s="43" t="s">
        <v>341</v>
      </c>
      <c r="B140" s="44">
        <v>4</v>
      </c>
      <c r="C140" s="44">
        <v>9</v>
      </c>
      <c r="D140" s="45" t="s">
        <v>409</v>
      </c>
      <c r="E140" s="45">
        <v>240</v>
      </c>
      <c r="F140" s="46">
        <f>F141</f>
        <v>338700</v>
      </c>
    </row>
    <row r="141" spans="1:6" ht="19.5" customHeight="1">
      <c r="A141" s="43" t="s">
        <v>343</v>
      </c>
      <c r="B141" s="44">
        <v>4</v>
      </c>
      <c r="C141" s="44">
        <v>9</v>
      </c>
      <c r="D141" s="45" t="s">
        <v>409</v>
      </c>
      <c r="E141" s="45">
        <v>244</v>
      </c>
      <c r="F141" s="47">
        <v>338700</v>
      </c>
    </row>
    <row r="142" spans="1:6" ht="31.5">
      <c r="A142" s="43" t="s">
        <v>410</v>
      </c>
      <c r="B142" s="44">
        <v>4</v>
      </c>
      <c r="C142" s="44">
        <v>12</v>
      </c>
      <c r="D142" s="45"/>
      <c r="E142" s="45"/>
      <c r="F142" s="46">
        <f>F143</f>
        <v>5000</v>
      </c>
    </row>
    <row r="143" spans="1:6" ht="63">
      <c r="A143" s="43" t="s">
        <v>325</v>
      </c>
      <c r="B143" s="44">
        <v>4</v>
      </c>
      <c r="C143" s="44">
        <v>12</v>
      </c>
      <c r="D143" s="45" t="s">
        <v>326</v>
      </c>
      <c r="E143" s="45"/>
      <c r="F143" s="46">
        <f>F144</f>
        <v>5000</v>
      </c>
    </row>
    <row r="144" spans="1:6" ht="63">
      <c r="A144" s="43" t="s">
        <v>407</v>
      </c>
      <c r="B144" s="44">
        <v>4</v>
      </c>
      <c r="C144" s="44">
        <v>12</v>
      </c>
      <c r="D144" s="45" t="s">
        <v>328</v>
      </c>
      <c r="E144" s="45"/>
      <c r="F144" s="46">
        <f>F145</f>
        <v>5000</v>
      </c>
    </row>
    <row r="145" spans="1:6" ht="31.5">
      <c r="A145" s="43" t="s">
        <v>411</v>
      </c>
      <c r="B145" s="44">
        <v>4</v>
      </c>
      <c r="C145" s="44">
        <v>12</v>
      </c>
      <c r="D145" s="45" t="s">
        <v>412</v>
      </c>
      <c r="E145" s="45"/>
      <c r="F145" s="46">
        <f>F147</f>
        <v>5000</v>
      </c>
    </row>
    <row r="146" spans="1:6" ht="31.5">
      <c r="A146" s="43" t="s">
        <v>340</v>
      </c>
      <c r="B146" s="44">
        <v>4</v>
      </c>
      <c r="C146" s="44">
        <v>12</v>
      </c>
      <c r="D146" s="45" t="s">
        <v>412</v>
      </c>
      <c r="E146" s="45">
        <v>200</v>
      </c>
      <c r="F146" s="46">
        <f>F147</f>
        <v>5000</v>
      </c>
    </row>
    <row r="147" spans="1:6" ht="47.25">
      <c r="A147" s="43" t="s">
        <v>341</v>
      </c>
      <c r="B147" s="44">
        <v>4</v>
      </c>
      <c r="C147" s="44">
        <v>12</v>
      </c>
      <c r="D147" s="45" t="s">
        <v>412</v>
      </c>
      <c r="E147" s="45">
        <v>240</v>
      </c>
      <c r="F147" s="46">
        <f>F148</f>
        <v>5000</v>
      </c>
    </row>
    <row r="148" spans="1:6" ht="19.5" customHeight="1">
      <c r="A148" s="43" t="s">
        <v>343</v>
      </c>
      <c r="B148" s="44">
        <v>4</v>
      </c>
      <c r="C148" s="44">
        <v>12</v>
      </c>
      <c r="D148" s="45" t="s">
        <v>412</v>
      </c>
      <c r="E148" s="45">
        <v>244</v>
      </c>
      <c r="F148" s="47">
        <v>5000</v>
      </c>
    </row>
    <row r="149" spans="1:6" ht="19.5" customHeight="1">
      <c r="A149" s="43" t="s">
        <v>413</v>
      </c>
      <c r="B149" s="44">
        <v>5</v>
      </c>
      <c r="C149" s="44"/>
      <c r="D149" s="45"/>
      <c r="E149" s="45"/>
      <c r="F149" s="46">
        <f>F150</f>
        <v>930512.02</v>
      </c>
    </row>
    <row r="150" spans="1:6" ht="19.5" customHeight="1">
      <c r="A150" s="43" t="s">
        <v>414</v>
      </c>
      <c r="B150" s="44">
        <v>5</v>
      </c>
      <c r="C150" s="44">
        <v>3</v>
      </c>
      <c r="D150" s="45"/>
      <c r="E150" s="45"/>
      <c r="F150" s="46">
        <f>F172+F151+F156</f>
        <v>930512.02</v>
      </c>
    </row>
    <row r="151" spans="1:6" ht="60.75" customHeight="1">
      <c r="A151" s="43" t="s">
        <v>415</v>
      </c>
      <c r="B151" s="44">
        <v>5</v>
      </c>
      <c r="C151" s="44">
        <v>3</v>
      </c>
      <c r="D151" s="45" t="s">
        <v>416</v>
      </c>
      <c r="E151" s="45"/>
      <c r="F151" s="46">
        <f>F152</f>
        <v>2000</v>
      </c>
    </row>
    <row r="152" spans="1:6" ht="75" customHeight="1">
      <c r="A152" s="43" t="s">
        <v>417</v>
      </c>
      <c r="B152" s="44">
        <v>5</v>
      </c>
      <c r="C152" s="44">
        <v>3</v>
      </c>
      <c r="D152" s="45" t="s">
        <v>418</v>
      </c>
      <c r="E152" s="45"/>
      <c r="F152" s="46">
        <f>F153</f>
        <v>2000</v>
      </c>
    </row>
    <row r="153" spans="1:6" ht="33" customHeight="1">
      <c r="A153" s="43" t="s">
        <v>340</v>
      </c>
      <c r="B153" s="44">
        <v>5</v>
      </c>
      <c r="C153" s="44">
        <v>3</v>
      </c>
      <c r="D153" s="45" t="s">
        <v>418</v>
      </c>
      <c r="E153" s="45">
        <v>200</v>
      </c>
      <c r="F153" s="46">
        <f>F154</f>
        <v>2000</v>
      </c>
    </row>
    <row r="154" spans="1:6" ht="47.25" customHeight="1">
      <c r="A154" s="43" t="s">
        <v>341</v>
      </c>
      <c r="B154" s="44">
        <v>5</v>
      </c>
      <c r="C154" s="44">
        <v>3</v>
      </c>
      <c r="D154" s="45" t="s">
        <v>418</v>
      </c>
      <c r="E154" s="45">
        <v>240</v>
      </c>
      <c r="F154" s="46">
        <f>F155</f>
        <v>2000</v>
      </c>
    </row>
    <row r="155" spans="1:6" ht="19.5" customHeight="1">
      <c r="A155" s="43" t="s">
        <v>343</v>
      </c>
      <c r="B155" s="44">
        <v>5</v>
      </c>
      <c r="C155" s="44">
        <v>3</v>
      </c>
      <c r="D155" s="45" t="s">
        <v>418</v>
      </c>
      <c r="E155" s="45">
        <v>244</v>
      </c>
      <c r="F155" s="47">
        <v>2000</v>
      </c>
    </row>
    <row r="156" spans="1:6" ht="60.75" customHeight="1">
      <c r="A156" s="43" t="s">
        <v>419</v>
      </c>
      <c r="B156" s="44">
        <v>5</v>
      </c>
      <c r="C156" s="44">
        <v>3</v>
      </c>
      <c r="D156" s="45" t="s">
        <v>420</v>
      </c>
      <c r="E156" s="45"/>
      <c r="F156" s="46">
        <f>F157+F161+F165</f>
        <v>264646.46</v>
      </c>
    </row>
    <row r="157" spans="1:6" ht="47.25" customHeight="1" hidden="1">
      <c r="A157" s="43" t="s">
        <v>421</v>
      </c>
      <c r="B157" s="44">
        <v>5</v>
      </c>
      <c r="C157" s="44">
        <v>3</v>
      </c>
      <c r="D157" s="45" t="s">
        <v>422</v>
      </c>
      <c r="E157" s="45"/>
      <c r="F157" s="46">
        <f>F158</f>
        <v>0</v>
      </c>
    </row>
    <row r="158" spans="1:6" ht="33" customHeight="1" hidden="1">
      <c r="A158" s="43" t="s">
        <v>340</v>
      </c>
      <c r="B158" s="44">
        <v>5</v>
      </c>
      <c r="C158" s="44">
        <v>3</v>
      </c>
      <c r="D158" s="45" t="s">
        <v>422</v>
      </c>
      <c r="E158" s="45">
        <v>200</v>
      </c>
      <c r="F158" s="46">
        <f>F159</f>
        <v>0</v>
      </c>
    </row>
    <row r="159" spans="1:6" ht="47.25" customHeight="1" hidden="1">
      <c r="A159" s="43" t="s">
        <v>341</v>
      </c>
      <c r="B159" s="44">
        <v>5</v>
      </c>
      <c r="C159" s="44">
        <v>3</v>
      </c>
      <c r="D159" s="45" t="s">
        <v>422</v>
      </c>
      <c r="E159" s="45">
        <v>240</v>
      </c>
      <c r="F159" s="46">
        <f>F160</f>
        <v>0</v>
      </c>
    </row>
    <row r="160" spans="1:6" ht="19.5" customHeight="1" hidden="1">
      <c r="A160" s="43" t="s">
        <v>343</v>
      </c>
      <c r="B160" s="44">
        <v>5</v>
      </c>
      <c r="C160" s="44">
        <v>3</v>
      </c>
      <c r="D160" s="45" t="s">
        <v>422</v>
      </c>
      <c r="E160" s="45">
        <v>244</v>
      </c>
      <c r="F160" s="48"/>
    </row>
    <row r="161" spans="1:6" ht="33" customHeight="1" hidden="1">
      <c r="A161" s="43" t="s">
        <v>423</v>
      </c>
      <c r="B161" s="44">
        <v>5</v>
      </c>
      <c r="C161" s="44">
        <v>3</v>
      </c>
      <c r="D161" s="45" t="s">
        <v>424</v>
      </c>
      <c r="E161" s="45"/>
      <c r="F161" s="46">
        <f>F162</f>
        <v>0</v>
      </c>
    </row>
    <row r="162" spans="1:6" ht="33" customHeight="1" hidden="1">
      <c r="A162" s="43" t="s">
        <v>340</v>
      </c>
      <c r="B162" s="44">
        <v>5</v>
      </c>
      <c r="C162" s="44">
        <v>3</v>
      </c>
      <c r="D162" s="45" t="s">
        <v>424</v>
      </c>
      <c r="E162" s="45">
        <v>200</v>
      </c>
      <c r="F162" s="46">
        <f>F163</f>
        <v>0</v>
      </c>
    </row>
    <row r="163" spans="1:6" ht="47.25" customHeight="1" hidden="1">
      <c r="A163" s="43" t="s">
        <v>341</v>
      </c>
      <c r="B163" s="44">
        <v>5</v>
      </c>
      <c r="C163" s="44">
        <v>3</v>
      </c>
      <c r="D163" s="45" t="s">
        <v>424</v>
      </c>
      <c r="E163" s="45">
        <v>240</v>
      </c>
      <c r="F163" s="46">
        <f>F164</f>
        <v>0</v>
      </c>
    </row>
    <row r="164" spans="1:6" ht="19.5" customHeight="1" hidden="1">
      <c r="A164" s="43" t="s">
        <v>343</v>
      </c>
      <c r="B164" s="44">
        <v>5</v>
      </c>
      <c r="C164" s="44">
        <v>3</v>
      </c>
      <c r="D164" s="45" t="s">
        <v>424</v>
      </c>
      <c r="E164" s="45">
        <v>244</v>
      </c>
      <c r="F164" s="48"/>
    </row>
    <row r="165" spans="1:6" ht="75" customHeight="1">
      <c r="A165" s="43" t="s">
        <v>425</v>
      </c>
      <c r="B165" s="44">
        <v>5</v>
      </c>
      <c r="C165" s="44">
        <v>3</v>
      </c>
      <c r="D165" s="45" t="s">
        <v>426</v>
      </c>
      <c r="E165" s="45"/>
      <c r="F165" s="46">
        <f>F166</f>
        <v>264646.46</v>
      </c>
    </row>
    <row r="166" spans="1:6" ht="33" customHeight="1">
      <c r="A166" s="43" t="s">
        <v>340</v>
      </c>
      <c r="B166" s="44">
        <v>5</v>
      </c>
      <c r="C166" s="44">
        <v>3</v>
      </c>
      <c r="D166" s="45" t="s">
        <v>426</v>
      </c>
      <c r="E166" s="45">
        <v>200</v>
      </c>
      <c r="F166" s="46">
        <f>F167</f>
        <v>264646.46</v>
      </c>
    </row>
    <row r="167" spans="1:6" ht="47.25" customHeight="1">
      <c r="A167" s="43" t="s">
        <v>341</v>
      </c>
      <c r="B167" s="44">
        <v>5</v>
      </c>
      <c r="C167" s="44">
        <v>3</v>
      </c>
      <c r="D167" s="45" t="s">
        <v>426</v>
      </c>
      <c r="E167" s="45">
        <v>240</v>
      </c>
      <c r="F167" s="46">
        <f>F168</f>
        <v>264646.46</v>
      </c>
    </row>
    <row r="168" spans="1:6" ht="19.5" customHeight="1">
      <c r="A168" s="43" t="s">
        <v>402</v>
      </c>
      <c r="B168" s="44">
        <v>5</v>
      </c>
      <c r="C168" s="44">
        <v>3</v>
      </c>
      <c r="D168" s="45" t="s">
        <v>426</v>
      </c>
      <c r="E168" s="45">
        <v>244</v>
      </c>
      <c r="F168" s="46">
        <f>F169+F170+F171</f>
        <v>264646.46</v>
      </c>
    </row>
    <row r="169" spans="1:6" ht="31.5">
      <c r="A169" s="43" t="s">
        <v>427</v>
      </c>
      <c r="B169" s="44">
        <v>5</v>
      </c>
      <c r="C169" s="44">
        <v>3</v>
      </c>
      <c r="D169" s="45" t="s">
        <v>426</v>
      </c>
      <c r="E169" s="45">
        <v>244</v>
      </c>
      <c r="F169" s="47">
        <v>235800</v>
      </c>
    </row>
    <row r="170" spans="1:6" ht="31.5">
      <c r="A170" s="43" t="s">
        <v>396</v>
      </c>
      <c r="B170" s="44">
        <v>5</v>
      </c>
      <c r="C170" s="44">
        <v>3</v>
      </c>
      <c r="D170" s="45" t="s">
        <v>426</v>
      </c>
      <c r="E170" s="45">
        <v>244</v>
      </c>
      <c r="F170" s="47">
        <v>26200</v>
      </c>
    </row>
    <row r="171" spans="1:6" ht="31.5">
      <c r="A171" s="43" t="s">
        <v>397</v>
      </c>
      <c r="B171" s="44">
        <v>5</v>
      </c>
      <c r="C171" s="44">
        <v>3</v>
      </c>
      <c r="D171" s="45" t="s">
        <v>426</v>
      </c>
      <c r="E171" s="45">
        <v>244</v>
      </c>
      <c r="F171" s="47">
        <v>2646.46</v>
      </c>
    </row>
    <row r="172" spans="1:6" ht="60.75" customHeight="1">
      <c r="A172" s="43" t="s">
        <v>325</v>
      </c>
      <c r="B172" s="44">
        <v>5</v>
      </c>
      <c r="C172" s="44">
        <v>3</v>
      </c>
      <c r="D172" s="45" t="s">
        <v>326</v>
      </c>
      <c r="E172" s="45"/>
      <c r="F172" s="46">
        <f>F173</f>
        <v>663865.56</v>
      </c>
    </row>
    <row r="173" spans="1:6" ht="33" customHeight="1">
      <c r="A173" s="43" t="s">
        <v>428</v>
      </c>
      <c r="B173" s="44">
        <v>5</v>
      </c>
      <c r="C173" s="44">
        <v>3</v>
      </c>
      <c r="D173" s="45" t="s">
        <v>429</v>
      </c>
      <c r="E173" s="45"/>
      <c r="F173" s="46">
        <f>F174+F179+F183</f>
        <v>663865.56</v>
      </c>
    </row>
    <row r="174" spans="1:6" ht="19.5" customHeight="1">
      <c r="A174" s="43" t="s">
        <v>430</v>
      </c>
      <c r="B174" s="44">
        <v>5</v>
      </c>
      <c r="C174" s="44">
        <v>3</v>
      </c>
      <c r="D174" s="45" t="s">
        <v>431</v>
      </c>
      <c r="E174" s="45"/>
      <c r="F174" s="46">
        <f>F176</f>
        <v>355775.56</v>
      </c>
    </row>
    <row r="175" spans="1:6" ht="33" customHeight="1">
      <c r="A175" s="43" t="s">
        <v>340</v>
      </c>
      <c r="B175" s="44">
        <v>5</v>
      </c>
      <c r="C175" s="44">
        <v>3</v>
      </c>
      <c r="D175" s="45" t="s">
        <v>431</v>
      </c>
      <c r="E175" s="45">
        <v>200</v>
      </c>
      <c r="F175" s="46">
        <f>F176</f>
        <v>355775.56</v>
      </c>
    </row>
    <row r="176" spans="1:6" ht="47.25" customHeight="1">
      <c r="A176" s="51" t="s">
        <v>341</v>
      </c>
      <c r="B176" s="44">
        <v>5</v>
      </c>
      <c r="C176" s="44">
        <v>3</v>
      </c>
      <c r="D176" s="45" t="s">
        <v>431</v>
      </c>
      <c r="E176" s="45">
        <v>240</v>
      </c>
      <c r="F176" s="46">
        <f>F177+F178</f>
        <v>355775.56</v>
      </c>
    </row>
    <row r="177" spans="1:6" ht="19.5" customHeight="1">
      <c r="A177" s="43" t="s">
        <v>343</v>
      </c>
      <c r="B177" s="44">
        <v>5</v>
      </c>
      <c r="C177" s="44">
        <v>3</v>
      </c>
      <c r="D177" s="45" t="s">
        <v>431</v>
      </c>
      <c r="E177" s="45">
        <v>244</v>
      </c>
      <c r="F177" s="47">
        <v>92075.56</v>
      </c>
    </row>
    <row r="178" spans="1:6" ht="19.5" customHeight="1">
      <c r="A178" s="43" t="s">
        <v>344</v>
      </c>
      <c r="B178" s="44">
        <v>5</v>
      </c>
      <c r="C178" s="44">
        <v>3</v>
      </c>
      <c r="D178" s="45" t="s">
        <v>431</v>
      </c>
      <c r="E178" s="45">
        <v>247</v>
      </c>
      <c r="F178" s="47">
        <v>263700</v>
      </c>
    </row>
    <row r="179" spans="1:6" ht="19.5" customHeight="1">
      <c r="A179" s="51" t="s">
        <v>432</v>
      </c>
      <c r="B179" s="44">
        <v>5</v>
      </c>
      <c r="C179" s="44">
        <v>3</v>
      </c>
      <c r="D179" s="45" t="s">
        <v>433</v>
      </c>
      <c r="E179" s="45"/>
      <c r="F179" s="46">
        <f>F180</f>
        <v>113700</v>
      </c>
    </row>
    <row r="180" spans="1:6" ht="33" customHeight="1">
      <c r="A180" s="43" t="s">
        <v>340</v>
      </c>
      <c r="B180" s="44">
        <v>5</v>
      </c>
      <c r="C180" s="44">
        <v>3</v>
      </c>
      <c r="D180" s="45" t="s">
        <v>433</v>
      </c>
      <c r="E180" s="45">
        <v>200</v>
      </c>
      <c r="F180" s="46">
        <f>F181</f>
        <v>113700</v>
      </c>
    </row>
    <row r="181" spans="1:6" ht="47.25" customHeight="1">
      <c r="A181" s="51" t="s">
        <v>341</v>
      </c>
      <c r="B181" s="44">
        <v>5</v>
      </c>
      <c r="C181" s="44">
        <v>3</v>
      </c>
      <c r="D181" s="45" t="s">
        <v>433</v>
      </c>
      <c r="E181" s="45">
        <v>240</v>
      </c>
      <c r="F181" s="46">
        <f>F182</f>
        <v>113700</v>
      </c>
    </row>
    <row r="182" spans="1:6" ht="19.5" customHeight="1">
      <c r="A182" s="43" t="s">
        <v>343</v>
      </c>
      <c r="B182" s="44">
        <v>5</v>
      </c>
      <c r="C182" s="44">
        <v>3</v>
      </c>
      <c r="D182" s="45" t="s">
        <v>433</v>
      </c>
      <c r="E182" s="45">
        <v>244</v>
      </c>
      <c r="F182" s="47">
        <v>113700</v>
      </c>
    </row>
    <row r="183" spans="1:6" ht="33" customHeight="1">
      <c r="A183" s="51" t="s">
        <v>434</v>
      </c>
      <c r="B183" s="44">
        <v>5</v>
      </c>
      <c r="C183" s="44">
        <v>3</v>
      </c>
      <c r="D183" s="45" t="s">
        <v>435</v>
      </c>
      <c r="E183" s="45"/>
      <c r="F183" s="46">
        <f>F184</f>
        <v>194390</v>
      </c>
    </row>
    <row r="184" spans="1:6" ht="33" customHeight="1">
      <c r="A184" s="43" t="s">
        <v>340</v>
      </c>
      <c r="B184" s="44">
        <v>5</v>
      </c>
      <c r="C184" s="44">
        <v>3</v>
      </c>
      <c r="D184" s="45" t="s">
        <v>435</v>
      </c>
      <c r="E184" s="45">
        <v>200</v>
      </c>
      <c r="F184" s="46">
        <f>F185</f>
        <v>194390</v>
      </c>
    </row>
    <row r="185" spans="1:6" ht="47.25" customHeight="1">
      <c r="A185" s="51" t="s">
        <v>341</v>
      </c>
      <c r="B185" s="44">
        <v>5</v>
      </c>
      <c r="C185" s="44">
        <v>3</v>
      </c>
      <c r="D185" s="45" t="s">
        <v>435</v>
      </c>
      <c r="E185" s="45">
        <v>240</v>
      </c>
      <c r="F185" s="46">
        <f>F186</f>
        <v>194390</v>
      </c>
    </row>
    <row r="186" spans="1:6" ht="19.5" customHeight="1">
      <c r="A186" s="43" t="s">
        <v>343</v>
      </c>
      <c r="B186" s="44">
        <v>5</v>
      </c>
      <c r="C186" s="44">
        <v>3</v>
      </c>
      <c r="D186" s="45" t="s">
        <v>435</v>
      </c>
      <c r="E186" s="45">
        <v>244</v>
      </c>
      <c r="F186" s="47">
        <v>194390</v>
      </c>
    </row>
    <row r="187" spans="1:6" ht="19.5" customHeight="1">
      <c r="A187" s="43" t="s">
        <v>436</v>
      </c>
      <c r="B187" s="44">
        <v>8</v>
      </c>
      <c r="C187" s="44"/>
      <c r="D187" s="45"/>
      <c r="E187" s="45"/>
      <c r="F187" s="46">
        <f>F188+F223</f>
        <v>4627013.06</v>
      </c>
    </row>
    <row r="188" spans="1:6" ht="19.5" customHeight="1">
      <c r="A188" s="43" t="s">
        <v>437</v>
      </c>
      <c r="B188" s="44">
        <v>8</v>
      </c>
      <c r="C188" s="44">
        <v>1</v>
      </c>
      <c r="D188" s="45"/>
      <c r="E188" s="45"/>
      <c r="F188" s="46">
        <f>F198+F189</f>
        <v>3666013.0599999996</v>
      </c>
    </row>
    <row r="189" spans="1:6" ht="47.25" customHeight="1">
      <c r="A189" s="43" t="s">
        <v>438</v>
      </c>
      <c r="B189" s="44">
        <v>8</v>
      </c>
      <c r="C189" s="44">
        <v>1</v>
      </c>
      <c r="D189" s="45" t="s">
        <v>439</v>
      </c>
      <c r="E189" s="45"/>
      <c r="F189" s="46">
        <f>F190</f>
        <v>2000</v>
      </c>
    </row>
    <row r="190" spans="1:6" ht="78.75">
      <c r="A190" s="43" t="s">
        <v>440</v>
      </c>
      <c r="B190" s="44">
        <v>8</v>
      </c>
      <c r="C190" s="44">
        <v>1</v>
      </c>
      <c r="D190" s="45" t="s">
        <v>441</v>
      </c>
      <c r="E190" s="45"/>
      <c r="F190" s="46">
        <f>F191</f>
        <v>2000</v>
      </c>
    </row>
    <row r="191" spans="1:6" ht="33" customHeight="1">
      <c r="A191" s="43" t="s">
        <v>340</v>
      </c>
      <c r="B191" s="44">
        <v>8</v>
      </c>
      <c r="C191" s="44">
        <v>1</v>
      </c>
      <c r="D191" s="45" t="s">
        <v>441</v>
      </c>
      <c r="E191" s="45">
        <v>200</v>
      </c>
      <c r="F191" s="46">
        <f>F192</f>
        <v>2000</v>
      </c>
    </row>
    <row r="192" spans="1:6" ht="47.25" customHeight="1">
      <c r="A192" s="43" t="s">
        <v>341</v>
      </c>
      <c r="B192" s="44">
        <v>8</v>
      </c>
      <c r="C192" s="44">
        <v>1</v>
      </c>
      <c r="D192" s="45" t="s">
        <v>441</v>
      </c>
      <c r="E192" s="45">
        <v>240</v>
      </c>
      <c r="F192" s="46">
        <f>F193</f>
        <v>2000</v>
      </c>
    </row>
    <row r="193" spans="1:6" ht="19.5" customHeight="1">
      <c r="A193" s="43" t="s">
        <v>343</v>
      </c>
      <c r="B193" s="44">
        <v>8</v>
      </c>
      <c r="C193" s="44">
        <v>1</v>
      </c>
      <c r="D193" s="45" t="s">
        <v>441</v>
      </c>
      <c r="E193" s="45">
        <v>244</v>
      </c>
      <c r="F193" s="47">
        <v>2000</v>
      </c>
    </row>
    <row r="194" spans="1:6" ht="19.5" customHeight="1" hidden="1">
      <c r="A194" s="43" t="s">
        <v>442</v>
      </c>
      <c r="B194" s="44">
        <v>8</v>
      </c>
      <c r="C194" s="44">
        <v>1</v>
      </c>
      <c r="D194" s="45" t="s">
        <v>443</v>
      </c>
      <c r="E194" s="45">
        <v>244</v>
      </c>
      <c r="F194" s="46">
        <f>SUM(F195:F197)</f>
        <v>0</v>
      </c>
    </row>
    <row r="195" spans="1:6" ht="33" customHeight="1" hidden="1">
      <c r="A195" s="43" t="s">
        <v>444</v>
      </c>
      <c r="B195" s="44">
        <v>8</v>
      </c>
      <c r="C195" s="44">
        <v>1</v>
      </c>
      <c r="D195" s="45" t="s">
        <v>443</v>
      </c>
      <c r="E195" s="45">
        <v>244</v>
      </c>
      <c r="F195" s="47">
        <v>0</v>
      </c>
    </row>
    <row r="196" spans="1:6" ht="33" customHeight="1" hidden="1">
      <c r="A196" s="43" t="s">
        <v>445</v>
      </c>
      <c r="B196" s="44">
        <v>8</v>
      </c>
      <c r="C196" s="44">
        <v>1</v>
      </c>
      <c r="D196" s="45" t="s">
        <v>443</v>
      </c>
      <c r="E196" s="45">
        <v>244</v>
      </c>
      <c r="F196" s="47">
        <v>0</v>
      </c>
    </row>
    <row r="197" spans="1:6" ht="33" customHeight="1" hidden="1">
      <c r="A197" s="43" t="s">
        <v>446</v>
      </c>
      <c r="B197" s="44">
        <v>8</v>
      </c>
      <c r="C197" s="44">
        <v>1</v>
      </c>
      <c r="D197" s="45" t="s">
        <v>443</v>
      </c>
      <c r="E197" s="45">
        <v>244</v>
      </c>
      <c r="F197" s="47">
        <v>0</v>
      </c>
    </row>
    <row r="198" spans="1:6" ht="60.75" customHeight="1">
      <c r="A198" s="43" t="s">
        <v>447</v>
      </c>
      <c r="B198" s="44">
        <v>8</v>
      </c>
      <c r="C198" s="44">
        <v>1</v>
      </c>
      <c r="D198" s="45" t="s">
        <v>326</v>
      </c>
      <c r="E198" s="45"/>
      <c r="F198" s="46">
        <f>F199</f>
        <v>3664013.0599999996</v>
      </c>
    </row>
    <row r="199" spans="1:6" ht="60.75" customHeight="1">
      <c r="A199" s="43" t="s">
        <v>407</v>
      </c>
      <c r="B199" s="44">
        <v>8</v>
      </c>
      <c r="C199" s="44">
        <v>1</v>
      </c>
      <c r="D199" s="45" t="s">
        <v>328</v>
      </c>
      <c r="E199" s="45"/>
      <c r="F199" s="46">
        <f>F200+F217</f>
        <v>3664013.0599999996</v>
      </c>
    </row>
    <row r="200" spans="1:6" ht="33" customHeight="1">
      <c r="A200" s="43" t="s">
        <v>448</v>
      </c>
      <c r="B200" s="44">
        <v>8</v>
      </c>
      <c r="C200" s="44">
        <v>1</v>
      </c>
      <c r="D200" s="45" t="s">
        <v>449</v>
      </c>
      <c r="E200" s="45"/>
      <c r="F200" s="46">
        <f>F201+F205+F210</f>
        <v>1138760.53</v>
      </c>
    </row>
    <row r="201" spans="1:6" ht="75" customHeight="1">
      <c r="A201" s="43" t="s">
        <v>331</v>
      </c>
      <c r="B201" s="44">
        <v>8</v>
      </c>
      <c r="C201" s="44">
        <v>1</v>
      </c>
      <c r="D201" s="45" t="s">
        <v>449</v>
      </c>
      <c r="E201" s="45">
        <v>100</v>
      </c>
      <c r="F201" s="46">
        <f>F202</f>
        <v>878600</v>
      </c>
    </row>
    <row r="202" spans="1:6" ht="33" customHeight="1">
      <c r="A202" s="43" t="s">
        <v>450</v>
      </c>
      <c r="B202" s="44">
        <v>8</v>
      </c>
      <c r="C202" s="44">
        <v>1</v>
      </c>
      <c r="D202" s="45" t="s">
        <v>449</v>
      </c>
      <c r="E202" s="45">
        <v>110</v>
      </c>
      <c r="F202" s="46">
        <f>F203+F204</f>
        <v>878600</v>
      </c>
    </row>
    <row r="203" spans="1:6" ht="19.5" customHeight="1">
      <c r="A203" s="43" t="s">
        <v>451</v>
      </c>
      <c r="B203" s="44">
        <v>8</v>
      </c>
      <c r="C203" s="44">
        <v>1</v>
      </c>
      <c r="D203" s="45" t="s">
        <v>449</v>
      </c>
      <c r="E203" s="45">
        <v>111</v>
      </c>
      <c r="F203" s="47">
        <v>674800</v>
      </c>
    </row>
    <row r="204" spans="1:6" ht="60.75" customHeight="1">
      <c r="A204" s="43" t="s">
        <v>452</v>
      </c>
      <c r="B204" s="44">
        <v>8</v>
      </c>
      <c r="C204" s="44">
        <v>1</v>
      </c>
      <c r="D204" s="45" t="s">
        <v>449</v>
      </c>
      <c r="E204" s="45">
        <v>119</v>
      </c>
      <c r="F204" s="47">
        <v>203800</v>
      </c>
    </row>
    <row r="205" spans="1:6" ht="33" customHeight="1">
      <c r="A205" s="43" t="s">
        <v>340</v>
      </c>
      <c r="B205" s="44">
        <v>8</v>
      </c>
      <c r="C205" s="44">
        <v>1</v>
      </c>
      <c r="D205" s="45" t="s">
        <v>449</v>
      </c>
      <c r="E205" s="45">
        <v>200</v>
      </c>
      <c r="F205" s="46">
        <f>F206</f>
        <v>240700</v>
      </c>
    </row>
    <row r="206" spans="1:6" ht="47.25" customHeight="1">
      <c r="A206" s="43" t="s">
        <v>341</v>
      </c>
      <c r="B206" s="44">
        <v>8</v>
      </c>
      <c r="C206" s="44">
        <v>1</v>
      </c>
      <c r="D206" s="45" t="s">
        <v>449</v>
      </c>
      <c r="E206" s="45">
        <v>240</v>
      </c>
      <c r="F206" s="46">
        <f>F207+F208+F209</f>
        <v>240700</v>
      </c>
    </row>
    <row r="207" spans="1:6" ht="33" customHeight="1" hidden="1">
      <c r="A207" s="43" t="s">
        <v>342</v>
      </c>
      <c r="B207" s="44">
        <v>8</v>
      </c>
      <c r="C207" s="44">
        <v>1</v>
      </c>
      <c r="D207" s="45" t="s">
        <v>449</v>
      </c>
      <c r="E207" s="45">
        <v>242</v>
      </c>
      <c r="F207" s="48">
        <v>0</v>
      </c>
    </row>
    <row r="208" spans="1:6" ht="19.5" customHeight="1">
      <c r="A208" s="43" t="s">
        <v>343</v>
      </c>
      <c r="B208" s="44">
        <v>8</v>
      </c>
      <c r="C208" s="44">
        <v>1</v>
      </c>
      <c r="D208" s="45" t="s">
        <v>449</v>
      </c>
      <c r="E208" s="45">
        <v>244</v>
      </c>
      <c r="F208" s="47">
        <v>240700</v>
      </c>
    </row>
    <row r="209" spans="1:6" ht="19.5" customHeight="1" hidden="1">
      <c r="A209" s="43" t="s">
        <v>344</v>
      </c>
      <c r="B209" s="44">
        <v>8</v>
      </c>
      <c r="C209" s="44">
        <v>1</v>
      </c>
      <c r="D209" s="45" t="s">
        <v>449</v>
      </c>
      <c r="E209" s="45">
        <v>247</v>
      </c>
      <c r="F209" s="47">
        <v>0</v>
      </c>
    </row>
    <row r="210" spans="1:6" ht="19.5" customHeight="1">
      <c r="A210" s="43" t="s">
        <v>345</v>
      </c>
      <c r="B210" s="44">
        <v>8</v>
      </c>
      <c r="C210" s="44">
        <v>1</v>
      </c>
      <c r="D210" s="45" t="s">
        <v>449</v>
      </c>
      <c r="E210" s="45">
        <v>800</v>
      </c>
      <c r="F210" s="46">
        <f>F211+F213</f>
        <v>19460.53</v>
      </c>
    </row>
    <row r="211" spans="1:6" ht="19.5" customHeight="1">
      <c r="A211" s="43" t="s">
        <v>346</v>
      </c>
      <c r="B211" s="44">
        <v>8</v>
      </c>
      <c r="C211" s="44">
        <v>1</v>
      </c>
      <c r="D211" s="45" t="s">
        <v>449</v>
      </c>
      <c r="E211" s="45">
        <v>830</v>
      </c>
      <c r="F211" s="46">
        <f>F212</f>
        <v>2036.11</v>
      </c>
    </row>
    <row r="212" spans="1:6" ht="47.25" customHeight="1">
      <c r="A212" s="43" t="s">
        <v>347</v>
      </c>
      <c r="B212" s="44">
        <v>8</v>
      </c>
      <c r="C212" s="44">
        <v>1</v>
      </c>
      <c r="D212" s="45" t="s">
        <v>449</v>
      </c>
      <c r="E212" s="45">
        <v>831</v>
      </c>
      <c r="F212" s="47">
        <v>2036.11</v>
      </c>
    </row>
    <row r="213" spans="1:6" ht="19.5" customHeight="1">
      <c r="A213" s="43" t="s">
        <v>348</v>
      </c>
      <c r="B213" s="44">
        <v>8</v>
      </c>
      <c r="C213" s="44">
        <v>1</v>
      </c>
      <c r="D213" s="45" t="s">
        <v>449</v>
      </c>
      <c r="E213" s="45">
        <v>850</v>
      </c>
      <c r="F213" s="46">
        <f>F214+F216+F215</f>
        <v>17424.42</v>
      </c>
    </row>
    <row r="214" spans="1:6" ht="33" customHeight="1">
      <c r="A214" s="43" t="s">
        <v>349</v>
      </c>
      <c r="B214" s="44">
        <v>8</v>
      </c>
      <c r="C214" s="44">
        <v>1</v>
      </c>
      <c r="D214" s="45" t="s">
        <v>449</v>
      </c>
      <c r="E214" s="45">
        <v>851</v>
      </c>
      <c r="F214" s="47">
        <v>2403</v>
      </c>
    </row>
    <row r="215" spans="1:6" ht="19.5" customHeight="1">
      <c r="A215" s="43" t="s">
        <v>453</v>
      </c>
      <c r="B215" s="44">
        <v>8</v>
      </c>
      <c r="C215" s="44">
        <v>1</v>
      </c>
      <c r="D215" s="45" t="s">
        <v>449</v>
      </c>
      <c r="E215" s="45">
        <v>852</v>
      </c>
      <c r="F215" s="47">
        <v>600</v>
      </c>
    </row>
    <row r="216" spans="1:6" ht="19.5" customHeight="1">
      <c r="A216" s="43" t="s">
        <v>351</v>
      </c>
      <c r="B216" s="44">
        <v>8</v>
      </c>
      <c r="C216" s="44">
        <v>1</v>
      </c>
      <c r="D216" s="45" t="s">
        <v>449</v>
      </c>
      <c r="E216" s="45">
        <v>853</v>
      </c>
      <c r="F216" s="47">
        <v>14421.42</v>
      </c>
    </row>
    <row r="217" spans="1:6" ht="47.25">
      <c r="A217" s="43" t="s">
        <v>454</v>
      </c>
      <c r="B217" s="44">
        <v>8</v>
      </c>
      <c r="C217" s="44">
        <v>1</v>
      </c>
      <c r="D217" s="45" t="s">
        <v>455</v>
      </c>
      <c r="E217" s="45"/>
      <c r="F217" s="46">
        <f>F218</f>
        <v>2525252.53</v>
      </c>
    </row>
    <row r="218" spans="1:6" ht="47.25">
      <c r="A218" s="43" t="s">
        <v>456</v>
      </c>
      <c r="B218" s="44">
        <v>8</v>
      </c>
      <c r="C218" s="44">
        <v>1</v>
      </c>
      <c r="D218" s="45" t="s">
        <v>455</v>
      </c>
      <c r="E218" s="45">
        <v>400</v>
      </c>
      <c r="F218" s="46">
        <f>F219</f>
        <v>2525252.53</v>
      </c>
    </row>
    <row r="219" spans="1:6" ht="15.75">
      <c r="A219" s="43" t="s">
        <v>457</v>
      </c>
      <c r="B219" s="44">
        <v>8</v>
      </c>
      <c r="C219" s="44">
        <v>1</v>
      </c>
      <c r="D219" s="45" t="s">
        <v>455</v>
      </c>
      <c r="E219" s="45">
        <v>410</v>
      </c>
      <c r="F219" s="46">
        <f>F220</f>
        <v>2525252.53</v>
      </c>
    </row>
    <row r="220" spans="1:6" ht="47.25">
      <c r="A220" s="43" t="s">
        <v>458</v>
      </c>
      <c r="B220" s="44">
        <v>8</v>
      </c>
      <c r="C220" s="44">
        <v>1</v>
      </c>
      <c r="D220" s="45" t="s">
        <v>455</v>
      </c>
      <c r="E220" s="45">
        <v>414</v>
      </c>
      <c r="F220" s="46">
        <f>F221+F222</f>
        <v>2525252.53</v>
      </c>
    </row>
    <row r="221" spans="1:6" ht="47.25" customHeight="1">
      <c r="A221" s="43" t="s">
        <v>459</v>
      </c>
      <c r="B221" s="44">
        <v>8</v>
      </c>
      <c r="C221" s="44">
        <v>1</v>
      </c>
      <c r="D221" s="45" t="s">
        <v>455</v>
      </c>
      <c r="E221" s="45">
        <v>414</v>
      </c>
      <c r="F221" s="47">
        <v>2500000</v>
      </c>
    </row>
    <row r="222" spans="1:6" ht="47.25" customHeight="1">
      <c r="A222" s="43" t="s">
        <v>460</v>
      </c>
      <c r="B222" s="44">
        <v>8</v>
      </c>
      <c r="C222" s="44">
        <v>1</v>
      </c>
      <c r="D222" s="45" t="s">
        <v>455</v>
      </c>
      <c r="E222" s="45">
        <v>414</v>
      </c>
      <c r="F222" s="47">
        <v>25252.53</v>
      </c>
    </row>
    <row r="223" spans="1:6" ht="33" customHeight="1">
      <c r="A223" s="43" t="s">
        <v>461</v>
      </c>
      <c r="B223" s="44">
        <v>8</v>
      </c>
      <c r="C223" s="44">
        <v>4</v>
      </c>
      <c r="D223" s="45"/>
      <c r="E223" s="45"/>
      <c r="F223" s="46">
        <f>F224</f>
        <v>961000</v>
      </c>
    </row>
    <row r="224" spans="1:6" ht="60.75" customHeight="1">
      <c r="A224" s="43" t="s">
        <v>325</v>
      </c>
      <c r="B224" s="44">
        <v>8</v>
      </c>
      <c r="C224" s="44">
        <v>4</v>
      </c>
      <c r="D224" s="45" t="s">
        <v>326</v>
      </c>
      <c r="E224" s="45"/>
      <c r="F224" s="46">
        <f>F225</f>
        <v>961000</v>
      </c>
    </row>
    <row r="225" spans="1:6" ht="60.75" customHeight="1">
      <c r="A225" s="43" t="s">
        <v>327</v>
      </c>
      <c r="B225" s="44">
        <v>8</v>
      </c>
      <c r="C225" s="44">
        <v>4</v>
      </c>
      <c r="D225" s="45" t="s">
        <v>328</v>
      </c>
      <c r="E225" s="45"/>
      <c r="F225" s="46">
        <f>+F226</f>
        <v>961000</v>
      </c>
    </row>
    <row r="226" spans="1:6" ht="103.5" customHeight="1">
      <c r="A226" s="43" t="s">
        <v>462</v>
      </c>
      <c r="B226" s="44">
        <v>8</v>
      </c>
      <c r="C226" s="44">
        <v>4</v>
      </c>
      <c r="D226" s="45" t="s">
        <v>463</v>
      </c>
      <c r="E226" s="45"/>
      <c r="F226" s="46">
        <f>F227+F231</f>
        <v>961000</v>
      </c>
    </row>
    <row r="227" spans="1:6" ht="75" customHeight="1">
      <c r="A227" s="43" t="s">
        <v>331</v>
      </c>
      <c r="B227" s="44">
        <v>8</v>
      </c>
      <c r="C227" s="44">
        <v>4</v>
      </c>
      <c r="D227" s="45" t="s">
        <v>463</v>
      </c>
      <c r="E227" s="45">
        <v>100</v>
      </c>
      <c r="F227" s="46">
        <f>F228</f>
        <v>867700</v>
      </c>
    </row>
    <row r="228" spans="1:6" ht="33" customHeight="1">
      <c r="A228" s="43" t="s">
        <v>338</v>
      </c>
      <c r="B228" s="44">
        <v>8</v>
      </c>
      <c r="C228" s="44">
        <v>4</v>
      </c>
      <c r="D228" s="45" t="s">
        <v>463</v>
      </c>
      <c r="E228" s="45">
        <v>120</v>
      </c>
      <c r="F228" s="46">
        <f>F229+F230</f>
        <v>867700</v>
      </c>
    </row>
    <row r="229" spans="1:6" ht="33" customHeight="1">
      <c r="A229" s="43" t="s">
        <v>339</v>
      </c>
      <c r="B229" s="44">
        <v>8</v>
      </c>
      <c r="C229" s="44">
        <v>4</v>
      </c>
      <c r="D229" s="45" t="s">
        <v>463</v>
      </c>
      <c r="E229" s="45">
        <v>121</v>
      </c>
      <c r="F229" s="47">
        <v>669200</v>
      </c>
    </row>
    <row r="230" spans="1:6" ht="60.75" customHeight="1">
      <c r="A230" s="43" t="s">
        <v>334</v>
      </c>
      <c r="B230" s="44">
        <v>8</v>
      </c>
      <c r="C230" s="44">
        <v>4</v>
      </c>
      <c r="D230" s="45" t="s">
        <v>463</v>
      </c>
      <c r="E230" s="45">
        <v>129</v>
      </c>
      <c r="F230" s="47">
        <v>198500</v>
      </c>
    </row>
    <row r="231" spans="1:6" ht="33" customHeight="1">
      <c r="A231" s="43" t="s">
        <v>340</v>
      </c>
      <c r="B231" s="44">
        <v>8</v>
      </c>
      <c r="C231" s="44">
        <v>4</v>
      </c>
      <c r="D231" s="45" t="s">
        <v>463</v>
      </c>
      <c r="E231" s="45">
        <v>200</v>
      </c>
      <c r="F231" s="46">
        <f>F232</f>
        <v>93300</v>
      </c>
    </row>
    <row r="232" spans="1:6" ht="47.25" customHeight="1">
      <c r="A232" s="43" t="s">
        <v>341</v>
      </c>
      <c r="B232" s="44">
        <v>8</v>
      </c>
      <c r="C232" s="44">
        <v>4</v>
      </c>
      <c r="D232" s="45" t="s">
        <v>463</v>
      </c>
      <c r="E232" s="45">
        <v>240</v>
      </c>
      <c r="F232" s="46">
        <f>F233</f>
        <v>93300</v>
      </c>
    </row>
    <row r="233" spans="1:6" ht="19.5" customHeight="1">
      <c r="A233" s="43" t="s">
        <v>343</v>
      </c>
      <c r="B233" s="44">
        <v>8</v>
      </c>
      <c r="C233" s="44">
        <v>4</v>
      </c>
      <c r="D233" s="45" t="s">
        <v>463</v>
      </c>
      <c r="E233" s="45">
        <v>244</v>
      </c>
      <c r="F233" s="47">
        <v>93300</v>
      </c>
    </row>
    <row r="234" spans="1:6" ht="19.5" customHeight="1">
      <c r="A234" s="43" t="s">
        <v>464</v>
      </c>
      <c r="B234" s="44">
        <v>10</v>
      </c>
      <c r="C234" s="44"/>
      <c r="D234" s="45"/>
      <c r="E234" s="45"/>
      <c r="F234" s="46">
        <f>F235+F243</f>
        <v>271900</v>
      </c>
    </row>
    <row r="235" spans="1:6" ht="19.5" customHeight="1">
      <c r="A235" s="43" t="s">
        <v>465</v>
      </c>
      <c r="B235" s="44">
        <v>10</v>
      </c>
      <c r="C235" s="44">
        <v>1</v>
      </c>
      <c r="D235" s="45"/>
      <c r="E235" s="45"/>
      <c r="F235" s="46">
        <f>F236</f>
        <v>245900</v>
      </c>
    </row>
    <row r="236" spans="1:6" ht="47.25" customHeight="1">
      <c r="A236" s="43" t="s">
        <v>466</v>
      </c>
      <c r="B236" s="44">
        <v>10</v>
      </c>
      <c r="C236" s="44">
        <v>1</v>
      </c>
      <c r="D236" s="45" t="s">
        <v>467</v>
      </c>
      <c r="E236" s="45"/>
      <c r="F236" s="46">
        <f>F238</f>
        <v>245900</v>
      </c>
    </row>
    <row r="237" spans="1:6" ht="33" customHeight="1">
      <c r="A237" s="54" t="s">
        <v>468</v>
      </c>
      <c r="B237" s="44">
        <v>10</v>
      </c>
      <c r="C237" s="44">
        <v>1</v>
      </c>
      <c r="D237" s="45" t="s">
        <v>469</v>
      </c>
      <c r="E237" s="45"/>
      <c r="F237" s="46">
        <f>F238</f>
        <v>245900</v>
      </c>
    </row>
    <row r="238" spans="1:6" ht="33" customHeight="1">
      <c r="A238" s="43" t="s">
        <v>470</v>
      </c>
      <c r="B238" s="44">
        <v>10</v>
      </c>
      <c r="C238" s="44">
        <v>1</v>
      </c>
      <c r="D238" s="45" t="s">
        <v>471</v>
      </c>
      <c r="E238" s="45"/>
      <c r="F238" s="46">
        <f>F239</f>
        <v>245900</v>
      </c>
    </row>
    <row r="239" spans="1:6" ht="47.25" customHeight="1">
      <c r="A239" s="43" t="s">
        <v>472</v>
      </c>
      <c r="B239" s="44">
        <v>10</v>
      </c>
      <c r="C239" s="44">
        <v>1</v>
      </c>
      <c r="D239" s="45" t="s">
        <v>473</v>
      </c>
      <c r="E239" s="45"/>
      <c r="F239" s="46">
        <f>F240</f>
        <v>245900</v>
      </c>
    </row>
    <row r="240" spans="1:6" ht="19.5" customHeight="1">
      <c r="A240" s="43" t="s">
        <v>474</v>
      </c>
      <c r="B240" s="44">
        <v>10</v>
      </c>
      <c r="C240" s="44">
        <v>1</v>
      </c>
      <c r="D240" s="45" t="s">
        <v>473</v>
      </c>
      <c r="E240" s="45">
        <v>300</v>
      </c>
      <c r="F240" s="46">
        <f>F241</f>
        <v>245900</v>
      </c>
    </row>
    <row r="241" spans="1:6" ht="33" customHeight="1">
      <c r="A241" s="43" t="s">
        <v>475</v>
      </c>
      <c r="B241" s="44">
        <v>10</v>
      </c>
      <c r="C241" s="44">
        <v>1</v>
      </c>
      <c r="D241" s="45" t="s">
        <v>473</v>
      </c>
      <c r="E241" s="45">
        <v>310</v>
      </c>
      <c r="F241" s="46">
        <f>F242</f>
        <v>245900</v>
      </c>
    </row>
    <row r="242" spans="1:6" ht="19.5" customHeight="1">
      <c r="A242" s="43" t="s">
        <v>476</v>
      </c>
      <c r="B242" s="44">
        <v>10</v>
      </c>
      <c r="C242" s="44">
        <v>1</v>
      </c>
      <c r="D242" s="45" t="s">
        <v>473</v>
      </c>
      <c r="E242" s="45">
        <v>312</v>
      </c>
      <c r="F242" s="47">
        <v>245900</v>
      </c>
    </row>
    <row r="243" spans="1:6" ht="19.5" customHeight="1">
      <c r="A243" s="43" t="s">
        <v>477</v>
      </c>
      <c r="B243" s="44">
        <v>10</v>
      </c>
      <c r="C243" s="44">
        <v>3</v>
      </c>
      <c r="D243" s="45"/>
      <c r="E243" s="45"/>
      <c r="F243" s="49">
        <f aca="true" t="shared" si="1" ref="F243:F248">F244</f>
        <v>26000</v>
      </c>
    </row>
    <row r="244" spans="1:6" ht="60.75" customHeight="1">
      <c r="A244" s="43" t="s">
        <v>325</v>
      </c>
      <c r="B244" s="44">
        <v>10</v>
      </c>
      <c r="C244" s="44">
        <v>3</v>
      </c>
      <c r="D244" s="45" t="s">
        <v>326</v>
      </c>
      <c r="E244" s="45"/>
      <c r="F244" s="46">
        <f t="shared" si="1"/>
        <v>26000</v>
      </c>
    </row>
    <row r="245" spans="1:6" ht="60.75" customHeight="1">
      <c r="A245" s="43" t="s">
        <v>478</v>
      </c>
      <c r="B245" s="44">
        <v>10</v>
      </c>
      <c r="C245" s="44">
        <v>3</v>
      </c>
      <c r="D245" s="45" t="s">
        <v>328</v>
      </c>
      <c r="E245" s="45"/>
      <c r="F245" s="46">
        <f t="shared" si="1"/>
        <v>26000</v>
      </c>
    </row>
    <row r="246" spans="1:6" ht="78.75">
      <c r="A246" s="43" t="s">
        <v>479</v>
      </c>
      <c r="B246" s="44">
        <v>10</v>
      </c>
      <c r="C246" s="44">
        <v>3</v>
      </c>
      <c r="D246" s="45" t="s">
        <v>480</v>
      </c>
      <c r="E246" s="45"/>
      <c r="F246" s="46">
        <f t="shared" si="1"/>
        <v>26000</v>
      </c>
    </row>
    <row r="247" spans="1:6" ht="75" customHeight="1">
      <c r="A247" s="43" t="s">
        <v>331</v>
      </c>
      <c r="B247" s="44">
        <v>10</v>
      </c>
      <c r="C247" s="44">
        <v>3</v>
      </c>
      <c r="D247" s="45" t="s">
        <v>480</v>
      </c>
      <c r="E247" s="45">
        <v>100</v>
      </c>
      <c r="F247" s="46">
        <f t="shared" si="1"/>
        <v>26000</v>
      </c>
    </row>
    <row r="248" spans="1:6" ht="33" customHeight="1">
      <c r="A248" s="43" t="s">
        <v>450</v>
      </c>
      <c r="B248" s="44">
        <v>10</v>
      </c>
      <c r="C248" s="44">
        <v>3</v>
      </c>
      <c r="D248" s="45" t="s">
        <v>480</v>
      </c>
      <c r="E248" s="45">
        <v>110</v>
      </c>
      <c r="F248" s="46">
        <f t="shared" si="1"/>
        <v>26000</v>
      </c>
    </row>
    <row r="249" spans="1:6" ht="33" customHeight="1">
      <c r="A249" s="43" t="s">
        <v>481</v>
      </c>
      <c r="B249" s="44">
        <v>10</v>
      </c>
      <c r="C249" s="44">
        <v>3</v>
      </c>
      <c r="D249" s="45" t="s">
        <v>480</v>
      </c>
      <c r="E249" s="45">
        <v>112</v>
      </c>
      <c r="F249" s="47">
        <v>26000</v>
      </c>
    </row>
    <row r="250" spans="1:6" ht="19.5" customHeight="1">
      <c r="A250" s="43" t="s">
        <v>482</v>
      </c>
      <c r="B250" s="44">
        <v>11</v>
      </c>
      <c r="C250" s="44"/>
      <c r="D250" s="45"/>
      <c r="E250" s="45"/>
      <c r="F250" s="49">
        <f>F251</f>
        <v>1000</v>
      </c>
    </row>
    <row r="251" spans="1:6" ht="19.5" customHeight="1">
      <c r="A251" s="43" t="s">
        <v>483</v>
      </c>
      <c r="B251" s="44">
        <v>11</v>
      </c>
      <c r="C251" s="44">
        <v>1</v>
      </c>
      <c r="D251" s="45"/>
      <c r="E251" s="45"/>
      <c r="F251" s="49">
        <f>F252</f>
        <v>1000</v>
      </c>
    </row>
    <row r="252" spans="1:6" ht="75" customHeight="1">
      <c r="A252" s="43" t="s">
        <v>484</v>
      </c>
      <c r="B252" s="44">
        <v>11</v>
      </c>
      <c r="C252" s="44">
        <v>1</v>
      </c>
      <c r="D252" s="45" t="s">
        <v>485</v>
      </c>
      <c r="E252" s="45"/>
      <c r="F252" s="49">
        <f>F253</f>
        <v>1000</v>
      </c>
    </row>
    <row r="253" spans="1:6" ht="19.5" customHeight="1">
      <c r="A253" s="43" t="s">
        <v>486</v>
      </c>
      <c r="B253" s="44">
        <v>11</v>
      </c>
      <c r="C253" s="44">
        <v>1</v>
      </c>
      <c r="D253" s="45" t="s">
        <v>487</v>
      </c>
      <c r="E253" s="45"/>
      <c r="F253" s="49">
        <f>F255</f>
        <v>1000</v>
      </c>
    </row>
    <row r="254" spans="1:6" ht="33" customHeight="1">
      <c r="A254" s="43" t="s">
        <v>488</v>
      </c>
      <c r="B254" s="44">
        <v>11</v>
      </c>
      <c r="C254" s="44">
        <v>1</v>
      </c>
      <c r="D254" s="45" t="s">
        <v>489</v>
      </c>
      <c r="E254" s="45"/>
      <c r="F254" s="49">
        <f>F255</f>
        <v>1000</v>
      </c>
    </row>
    <row r="255" spans="1:6" ht="33" customHeight="1">
      <c r="A255" s="43" t="s">
        <v>340</v>
      </c>
      <c r="B255" s="44">
        <v>11</v>
      </c>
      <c r="C255" s="44">
        <v>1</v>
      </c>
      <c r="D255" s="45" t="s">
        <v>489</v>
      </c>
      <c r="E255" s="45">
        <v>200</v>
      </c>
      <c r="F255" s="49">
        <f>F256</f>
        <v>1000</v>
      </c>
    </row>
    <row r="256" spans="1:6" ht="47.25" customHeight="1">
      <c r="A256" s="43" t="s">
        <v>341</v>
      </c>
      <c r="B256" s="44">
        <v>11</v>
      </c>
      <c r="C256" s="44">
        <v>1</v>
      </c>
      <c r="D256" s="45" t="s">
        <v>489</v>
      </c>
      <c r="E256" s="45">
        <v>240</v>
      </c>
      <c r="F256" s="49">
        <f>F257</f>
        <v>1000</v>
      </c>
    </row>
    <row r="257" spans="1:6" ht="19.5" customHeight="1">
      <c r="A257" s="43" t="s">
        <v>343</v>
      </c>
      <c r="B257" s="44">
        <v>11</v>
      </c>
      <c r="C257" s="44">
        <v>1</v>
      </c>
      <c r="D257" s="45" t="s">
        <v>489</v>
      </c>
      <c r="E257" s="45">
        <v>244</v>
      </c>
      <c r="F257" s="50">
        <v>1000</v>
      </c>
    </row>
    <row r="258" spans="1:6" ht="19.5" customHeight="1">
      <c r="A258" s="116" t="s">
        <v>490</v>
      </c>
      <c r="B258" s="116"/>
      <c r="C258" s="116"/>
      <c r="D258" s="116"/>
      <c r="E258" s="116"/>
      <c r="F258" s="56">
        <f>F24+F25+F32+F33+F36+F37+F38+F43+F44+F45+F49+F54+F55+F61+F66+F70+F74+F78+F82+F87+F93+F94+F97+F105+F106+F113+F119+F120+F126+F127+F133+F141+F148+F155+F169+F170+F171+F177+F178+F182+F186+F193+F203+F204+F208+F212+F214+F215+F216+F221+F222+F229+F230+F233+F242+F249+F257</f>
        <v>11202525.999999998</v>
      </c>
    </row>
    <row r="259" spans="1:6" ht="13.5" customHeight="1">
      <c r="A259" s="41"/>
      <c r="B259" s="41"/>
      <c r="C259" s="41"/>
      <c r="D259" s="41"/>
      <c r="E259" s="41"/>
      <c r="F259" s="41"/>
    </row>
    <row r="260" spans="1:176" ht="15.75">
      <c r="A260" s="41" t="s">
        <v>53</v>
      </c>
      <c r="B260" s="41"/>
      <c r="C260" s="41"/>
      <c r="D260" s="41"/>
      <c r="E260" s="41"/>
      <c r="F260" s="41" t="s">
        <v>171</v>
      </c>
      <c r="FT260" s="33"/>
    </row>
    <row r="262" ht="15">
      <c r="F262" s="57">
        <f>F17+F98+F107+F134+F149+F187+F234+F250</f>
        <v>11202526</v>
      </c>
    </row>
    <row r="263" ht="15">
      <c r="F263" s="57"/>
    </row>
    <row r="264" ht="15">
      <c r="F264" s="57">
        <v>11202526</v>
      </c>
    </row>
    <row r="266" ht="15">
      <c r="F266" s="58" t="b">
        <f>F258=F264</f>
        <v>1</v>
      </c>
    </row>
  </sheetData>
  <sheetProtection selectLockedCells="1" selectUnlockedCells="1"/>
  <mergeCells count="17">
    <mergeCell ref="A258:E258"/>
    <mergeCell ref="A10:F10"/>
    <mergeCell ref="A11:F11"/>
    <mergeCell ref="A13:A16"/>
    <mergeCell ref="B13:E13"/>
    <mergeCell ref="F13:F14"/>
    <mergeCell ref="B14:B16"/>
    <mergeCell ref="C14:C16"/>
    <mergeCell ref="D14:D16"/>
    <mergeCell ref="E14:E16"/>
    <mergeCell ref="F15:F16"/>
    <mergeCell ref="C1:F1"/>
    <mergeCell ref="C2:F2"/>
    <mergeCell ref="C3:F3"/>
    <mergeCell ref="C4:F4"/>
    <mergeCell ref="C5:F5"/>
    <mergeCell ref="A9:F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2022-01-10T02:54:22Z</cp:lastPrinted>
  <dcterms:modified xsi:type="dcterms:W3CDTF">2022-01-10T02:54:41Z</dcterms:modified>
  <cp:category/>
  <cp:version/>
  <cp:contentType/>
  <cp:contentStatus/>
</cp:coreProperties>
</file>