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07" activeTab="5"/>
  </bookViews>
  <sheets>
    <sheet name="пояснит" sheetId="1" r:id="rId1"/>
    <sheet name="1 Источники 2020" sheetId="2" r:id="rId2"/>
    <sheet name="2 Доходы 2020" sheetId="3" r:id="rId3"/>
    <sheet name="3 Ассигнования 2020" sheetId="4" r:id="rId4"/>
    <sheet name="4 Ведомственная 2020" sheetId="5" r:id="rId5"/>
    <sheet name="5 Программы 2020" sheetId="6" r:id="rId6"/>
  </sheets>
  <definedNames>
    <definedName name="_xlnm.Print_Area" localSheetId="1">'1 Источники 2020'!$A$1:$D$33</definedName>
    <definedName name="_xlnm.Print_Area" localSheetId="2">'2 Доходы 2020'!$A$1:$E$83</definedName>
    <definedName name="_xlnm.Print_Area" localSheetId="3">'3 Ассигнования 2020'!$A$1:$G$257</definedName>
    <definedName name="_xlnm.Print_Area" localSheetId="4">'4 Ведомственная 2020'!$A$1:$H$257</definedName>
    <definedName name="_xlnm.Print_Area" localSheetId="5">'5 Программы 2020'!$A$1:$H$133</definedName>
    <definedName name="_xlnm.Print_Area" localSheetId="0">'пояснит'!$A$1:$G$209</definedName>
    <definedName name="Excel_BuiltIn_Print_Area" localSheetId="2">'2 Доходы 2020'!$A$1:$E$84</definedName>
    <definedName name="Excel_BuiltIn_Print_Area" localSheetId="4">'4 Ведомственная 2020'!$A$1:$H$255</definedName>
    <definedName name="Excel_BuiltIn_Print_Area" localSheetId="5">'5 Программы 2020'!$A$1:$H$131</definedName>
    <definedName name="Excel_BuiltIn_Print_Area" localSheetId="4">'4 Ведомственная 2020'!$A$1:$H$255</definedName>
  </definedNames>
  <calcPr fullCalcOnLoad="1"/>
</workbook>
</file>

<file path=xl/sharedStrings.xml><?xml version="1.0" encoding="utf-8"?>
<sst xmlns="http://schemas.openxmlformats.org/spreadsheetml/2006/main" count="1637" uniqueCount="565">
  <si>
    <t>Пояснительная записка</t>
  </si>
  <si>
    <t xml:space="preserve">к годовому отчету об исполнении местного бюджета </t>
  </si>
  <si>
    <t>муниципального образования Саралинский сельсовет</t>
  </si>
  <si>
    <t>За 2020 год</t>
  </si>
  <si>
    <t xml:space="preserve">       Исполнение местного бюджета муниципального образования Саралинский сельсовет за 2020 год осуществлялось в соответствии с  Бюджетным Кодексом Российской Федерации, Законом Республики Хакасия «О республиканском бюджете Республики Хакасия на 2020 год и плановый период 2021 и 2022 годов», Приказом Минфина России от 06.06.2019 N 85н "О Порядке формирования и применения кодов бюджетной классификации Российской Федерации, их структуре и принципах назначения" с учетом внесенных изменений и дополнений. </t>
  </si>
  <si>
    <t xml:space="preserve">      На 2020 год доходы местного бюджета Саралинского сельсовета утверждены, с учетом вносимых изменений и дополнений, в объеме 10913,2 тыс. рублей, расходы в объеме 11029,4 тыс. рублей, дефицит местного бюджета 116,2 тыс. рублей или 6,1% утвержденного объема собственных доходов с учетом уточнения сумм остатков средств на счетах по учету средств местного бюджета на 01.01.2020 года в сумме 38,0 тыс. рублей.</t>
  </si>
  <si>
    <t xml:space="preserve">      На основании пункта 3 статьи 92.1 Бюджетного Кодекса Российской Федерации дефицит местного бюджета определен в размере 5% утвержденного объема собственных доходов в сумме 78,2 тыс. рублей.</t>
  </si>
  <si>
    <t xml:space="preserve">      Фактически исполнение доходной части местного бюджета составило 9990,1 тыс. рублей, расходной части – 9175,7 тыс. рублей, профицит   бюджета – 814,4 тыс. рублей.</t>
  </si>
  <si>
    <t xml:space="preserve">Основные показатели исполнения бюджета за 2020 год </t>
  </si>
  <si>
    <t>(тыс. руб.)</t>
  </si>
  <si>
    <t>Утверждено</t>
  </si>
  <si>
    <t>Исполнено</t>
  </si>
  <si>
    <t>Отклонение</t>
  </si>
  <si>
    <t>% исполнения</t>
  </si>
  <si>
    <t>Доходы</t>
  </si>
  <si>
    <t xml:space="preserve">Расходы  </t>
  </si>
  <si>
    <t>Дефицит/профицит</t>
  </si>
  <si>
    <t xml:space="preserve">   На 1 января 2021 года остатки собственных средств на счете по учету средств местного бюджета составили 23,4 тыс. рублей.</t>
  </si>
  <si>
    <t>Доходы местного бюджета</t>
  </si>
  <si>
    <t xml:space="preserve">      Общая сумма поступлений по доходам в местный бюджет за 2020 год  составила 9990,1 тыс. рублей  или 91,54% к утвержденному годовому значению и 141,7 % к исполнению за 2019 год (в 2019 году - 7050,0 тыс. рублей), в том числе:</t>
  </si>
  <si>
    <t xml:space="preserve">     - налоговые и неналоговые доходы 1000,6 тыс. рублей, что на 12,2% или на 180,1 тыс. рублей больше, чем в прошлом году (в 2019 году — 820,5 тыс. рублей);</t>
  </si>
  <si>
    <r>
      <t xml:space="preserve">     - безвозмездные поступления – 8989,5 тыс. рублей, что на 44,3% или на 2760,0 тыс. рублей больше, чем в прошлом году (в 2019 году — </t>
    </r>
    <r>
      <rPr>
        <sz val="12"/>
        <color indexed="8"/>
        <rFont val="Times New Roman"/>
        <family val="1"/>
      </rPr>
      <t>6229,5</t>
    </r>
    <r>
      <rPr>
        <sz val="12"/>
        <rFont val="Times New Roman"/>
        <family val="1"/>
      </rPr>
      <t xml:space="preserve"> тыс. рублей). </t>
    </r>
  </si>
  <si>
    <t xml:space="preserve">     Наибольший удельный вес в структуре доходов составляют безвозмездные поступления (90,0%).</t>
  </si>
  <si>
    <t xml:space="preserve">Собственные доходы </t>
  </si>
  <si>
    <t xml:space="preserve">     Фактическое исполнение собственных доходов местного бюджета от первоначально утвержденного плана по доходам (946,2 тыс. рублей)  за 2020 год  составило 105,7 %, и от уточненного плана (1901,4 тыс. рублей) — 52,6 %, сумма  невыполнения 900,8 тыс.  рублей.</t>
  </si>
  <si>
    <t xml:space="preserve">    Структура собственных доходов  местного бюджета  (без учета безвозмездных поступлений от других бюджетов бюджетной системы РФ) представлена в следующей таблице:</t>
  </si>
  <si>
    <t>№ п/п</t>
  </si>
  <si>
    <t>ДОХОДЫ</t>
  </si>
  <si>
    <t>Удельный вес в собственных доходах, в %</t>
  </si>
  <si>
    <t xml:space="preserve">Налоговые и неналоговые доходы </t>
  </si>
  <si>
    <t>1.1</t>
  </si>
  <si>
    <t xml:space="preserve">Налоги на имущество </t>
  </si>
  <si>
    <t>1.2</t>
  </si>
  <si>
    <t>Налог на доходы физических лиц</t>
  </si>
  <si>
    <t>1.3</t>
  </si>
  <si>
    <t>Налоги на совокупный доход</t>
  </si>
  <si>
    <t>1.4</t>
  </si>
  <si>
    <t>Государственная пошлина</t>
  </si>
  <si>
    <t>1.5</t>
  </si>
  <si>
    <t>Задолженность и перерасчеты по отмененным налогам, сборам и иным обязательным платежам</t>
  </si>
  <si>
    <t>1.6</t>
  </si>
  <si>
    <t>Доходы от использования имущества, находящегося в государственной и муниципальной собственности</t>
  </si>
  <si>
    <t>1.7</t>
  </si>
  <si>
    <t>Платежи при пользовании природными ресурсами</t>
  </si>
  <si>
    <t>1.8</t>
  </si>
  <si>
    <t>Доходы от оказания платных услуг и компенсации затрат государства</t>
  </si>
  <si>
    <t>1.9</t>
  </si>
  <si>
    <t>Доходы от продажи материальных и нематериальных активов</t>
  </si>
  <si>
    <t>1.10</t>
  </si>
  <si>
    <t>Штрафы, санкции, возмещение ущерба</t>
  </si>
  <si>
    <t>1.11</t>
  </si>
  <si>
    <t>Прочие неналоговые доходы</t>
  </si>
  <si>
    <t>1.12</t>
  </si>
  <si>
    <t xml:space="preserve">Акцизы по подакцизным товарам (продукции), производимым на территории Российской Федерации </t>
  </si>
  <si>
    <t xml:space="preserve">      Выполнение уточненного плана по доходам местного бюджета характеризуется следующими данными:</t>
  </si>
  <si>
    <t>- налоги на имущество поступили в размере 209,1 тыс. рублей при плане 207,0 тыс. рублей или 101,0%. Увеличение к 2019 году (в 2019 году - 46,9 тыс. рублей) составило 162,2 тыс. рублей. В сумму налогов на имущество, зачисляемую в местный бюджет входят: налог на имущество физических лиц, земельный налог с организаций и земельный налог с физических лиц. Налог на имущество физических лиц исполнен в сумме 28,4 тыс. рублей при плане 44,0 тыс. рублей, земельный налог с организаций исполнен в сумме 159,2 тыс. рублей при плане 110,0 тыс. рублей, земельный налог с физических лиц исполнен в сумме 21,5 тыс. рублей при плане 53,0 тыс. рублей. Неисполнение плановых показателей обусловлено изменением кадастровой стоимости земельных участков, низкой платежеспособностью организаций и слабой платежной дисциплиной физических лиц;</t>
  </si>
  <si>
    <t>- налог на доходы физических лиц поступил в размере 352,0 тыс. рублей при плане 405,6 тыс. рублей или 86,8%, уменьшение к 2019 году (в 2019 году - 354,9 тыс. рублей) составило 2,9 тыс. рублей;</t>
  </si>
  <si>
    <t>- налоги на совокупный доход поступили в размере 62,7 тыс. рублей при плане 60,8 тыс. рублей или 103,1 % от плана, увеличение к 2019 году (в 2019 году - 55,3 тыс. рублей) составило 7,4 тыс. рублей;</t>
  </si>
  <si>
    <t>- государственная пошлина составила  в размере 2,6 тыс. рублей или 38,5% от плана.  По сравнению с прошлым годом поступления уменьшилось  на 1,9 тыс. рублей;</t>
  </si>
  <si>
    <t>- доходы от использования имущества поступили в сумме 0,4 тыс. рублей при плане 5,0 тыс. рублей, что составляет 0,08 % от плана, увеличение к 2019 году составляет 0,2 тыс. рублей;</t>
  </si>
  <si>
    <t>- доходы от продажи материальных и нематериальных активов в 2020 году поступили в сумме 113,0 тыс. рублей при плане 344,5 тыс. рублей или 32,8% от плана, увеличение к 2019 году ( в 2019 году  -  73,7 тыс. рублей) составило 39,3 тыс. рублей;</t>
  </si>
  <si>
    <t>- штрафы в 2020 году  не поступали. Не поступили в 2020 году штрафные санкции за нарушение условий договора по исполнительным листам к ООО "Спектр-окна" в сумме 610,7 тыс. рублей;</t>
  </si>
  <si>
    <t>- доходы от налогов на товары (работы, услуги) реализуемые на территории Российской Федерации в виде акцизов по подакцизным товарам (продукции), производимым на территории Российской Федерации с 2016 года поступают в местные бюджеты по дифференцированному нормативу 0,02 процента. Сумма данных доходов в 2020 году составила 260,8 тыс. рублей, что составляет 100% от плана, уменьшение к 2019 году (в 2019 году - 279,0 тыс. рублей) составило 18,2 тыс. рублей.</t>
  </si>
  <si>
    <t>Безвозмездные поступления</t>
  </si>
  <si>
    <t xml:space="preserve">       За 2020 год сумма безвозмездных поступлений составила 8989,5 тыс. рублей или 99,8% от плана, увеличение к 2019 году (в 2019 году — 6229,5 тыс. рублей) составляет 2760,0 тыс. рублей. </t>
  </si>
  <si>
    <t xml:space="preserve">     В 2020 году в местный бюджет от других бюджетов поступили следующие безвозмездные поступления:</t>
  </si>
  <si>
    <t>- дотации бюджетам сельских поселений на поддержку мер по обеспечению сбалансированности бюджетов 100,0 тыс. рублей, что на 280,0 тыс. рублей меньше 2019 года (в 2019 году - 380,0 тыс. рублей);</t>
  </si>
  <si>
    <t>- дотации бюджетам сельских поселений на выравнивание бюджетной обеспеченности 6478,5 тыс. рублей, что на 837,5 тыс. рублей больше поступлений в 2019 году (в 2019 году - 5641,0 тыс. рублей);</t>
  </si>
  <si>
    <t>- прочие субсидии бюджетам сельских поселений 1876,9 тыс. рублей, в том числе 417,9 тыс. рублей на погашение просроченной кредиторской задолженности; 135,0 тыс. рублей на поддержку подразделений добровольной пожарной охраны; 41,0 тыс. рублей на обеспечение первичных мер пожарной безопасности; 1283,0 тыс рублей на реализацию мероприятий, направленных на энергосбережение и повышение энергетической эффективности;</t>
  </si>
  <si>
    <t>- субвенции бюджетам сельских поселений 134,1 тыс. рублей, в том числе 124,4 тыс. рублей на осуществление первичного воинского учета на территориях, где отсутствуют военные комиссариаты; 9,7 тыс. рублей на оплату жилищно-коммунальных услуг отдельным категориям граждан;</t>
  </si>
  <si>
    <t>- иные межбюджетные трансферты 400,0 тыс. рублей по итогам республиканского  конкурса на лучший социально-значимый проект муниципального образования (поселения) Республики Хакасия</t>
  </si>
  <si>
    <t xml:space="preserve">   Не поступили запланированные безвозмездные поступления в сумме 6,0 тыс. рублей, в том числе 1,0 тыс. рублей 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5,0 тыс. рублей межбюджетные трансферты на реализацию мероприятий по передаче части полномочий в сфере решения вопросов градостроительной деятельности.</t>
  </si>
  <si>
    <t xml:space="preserve">   Не в полном объеме поступили субвенции на оплату жилищно-коммунальных услуг отдельным категориям граждан (при плане 26,0 тыс. рублей поступило 9,7 тыс. рублей) в связи с заявительным характером выплат.</t>
  </si>
  <si>
    <t>Расходы бюджета</t>
  </si>
  <si>
    <t xml:space="preserve">      Фактические расходы местного бюджета за 2020 год составили 9175,7 тыс. рублей или 83,2 % от плана.</t>
  </si>
  <si>
    <t xml:space="preserve">      На выплату заработной платы с перечислениями во внебюджетные фонды  направлено всего 5794,6 тыс.  рублей при плане 6706,5 тыс. рублей.  Кредиторская задолженность на 01.01.2021 г. составляет 1091,6 тыс. рублей, в том числе: начисления на выплаты по оплате труда Администрации Саралинского сельсовета — 838,6 тыс. рублей (за 2019 год — 15,3 тыс. рублей; за 2020 год — 823,3 тыс. рублей); начисления на выплаты по оплате труда КУК «Саралинский СДК» — 253,0 тыс. рублей (за 2019 год — 22,8 тыс. рублей, за 2020 год — 230,2 тыс. рублей).</t>
  </si>
  <si>
    <t xml:space="preserve">      Расходы на социальное обеспечение составили 257,0 тыс. рублей при плане 292,4  тыс. рублей, в том числе на выплату доплаты к пенсиям муниципальным служащим 234,3 тыс. рублей, на оплату коммунальных услуг отдельным категориям граждан 9,7 тыс. рублей, на выплату пособия по временной нетрудоспособности за первые три дня за счет работодателя 13,0 тыс. рублей. Кредиторская задолженность на 01.01.2021 года составляет 18,2 тыс. рублей по доплате к пенсиям муниципальным служащим за декабрь 2020 года.</t>
  </si>
  <si>
    <t xml:space="preserve">      Расходы  на  капитальные  вложения составили 654,9 тыс.  рублей, из  них на  приобретение для КУК «Саралинский СДК» многофункционального устройства (принтер/сканер/копир) — 11,0 тыс. рублей; Ноутбук Acer Aspire — 31,5 тыс. рублей; ламинатора — 3,6 тыс. рублей; оборудования для системы видеонаблюдения — 35,1 тыс. рублей; куклы ростовой «Заяц» - 28,0 тыс. рублей; на приобретение для Администрации Саралинского сельсовета спортивного и иного оборудование для спортплощадки — 344,5 тыс. рублей; Ноутбука HP — 50,0 тыс. рублей; офисной мебели — 8,1 тыс. рублей; противопожарного оборудования — 138,3 тыс. рублей; Телефона Maxvi P16 — 2,0 тыс. рублей; термометра бескантактного — 2,8 тыс. рублей. </t>
  </si>
  <si>
    <t xml:space="preserve">      По состоянию на 01.01.2021 года  кредиторская задолженность сложилась в сумме 1712,2 тыс. рублей (на 01.01.2020 г. — 1465,4 тыс. рублей). Просроченная задолженность — 1514,3 тыс. рублей (на 01.01.2020 г. — 1178,9  тыс. рублей).</t>
  </si>
  <si>
    <t xml:space="preserve">      Кредиторская  задолженность  в  разрезе  экономических  статей представлена в таблице:</t>
  </si>
  <si>
    <t>(в тыс рублей)</t>
  </si>
  <si>
    <t>наименование показателя</t>
  </si>
  <si>
    <t>2020 год</t>
  </si>
  <si>
    <t xml:space="preserve">2019 год </t>
  </si>
  <si>
    <t>динамика общей задолженности к 2018 году (увеличение +, уменьшение -)</t>
  </si>
  <si>
    <t>сумма всего</t>
  </si>
  <si>
    <t>в том числе просроченная</t>
  </si>
  <si>
    <t>Оплата труда</t>
  </si>
  <si>
    <t>Взносы по обязательному социальному страхованию</t>
  </si>
  <si>
    <t>Иные выплаты персоналу</t>
  </si>
  <si>
    <t>Услуги связи</t>
  </si>
  <si>
    <t>Транспортные услуги</t>
  </si>
  <si>
    <t>Коммунальные услуги (электроэнергия)</t>
  </si>
  <si>
    <t>Арендная плата за пользование имуществом</t>
  </si>
  <si>
    <t>Услуги по содержанию имущества</t>
  </si>
  <si>
    <t>Прочие услуги</t>
  </si>
  <si>
    <t>Доплата к пенсии муниципальным служащим</t>
  </si>
  <si>
    <t>Прочие расходы</t>
  </si>
  <si>
    <t>Увеличение стоимости материальных запасов</t>
  </si>
  <si>
    <t>Итого</t>
  </si>
  <si>
    <t xml:space="preserve">      По сравнению с 2019 годом сумма кредиторской задолженности увеличилась на 246,8 тыс. рублей, сумма просроченной задолженности увеличилась на 335,4 тыс. рублей.</t>
  </si>
  <si>
    <t>Структура расходов местного бюджета</t>
  </si>
  <si>
    <t xml:space="preserve">      Структура расходов бюджета Саралинского сельсовета за 2019 год характеризуются следующими данными:</t>
  </si>
  <si>
    <t>Бюджет
2019 года</t>
  </si>
  <si>
    <t>Бюджет 2020 г.</t>
  </si>
  <si>
    <t xml:space="preserve">Предусмотрено </t>
  </si>
  <si>
    <t xml:space="preserve">РАСХОДЫ, всего </t>
  </si>
  <si>
    <t>% к расходам всего</t>
  </si>
  <si>
    <t>% к 2019 году (бюджет)</t>
  </si>
  <si>
    <t xml:space="preserve">Общегосударственные вопросы </t>
  </si>
  <si>
    <t xml:space="preserve">Национальная оборона </t>
  </si>
  <si>
    <t xml:space="preserve">Национальная безопасность и правоохранительная деятельность </t>
  </si>
  <si>
    <t>Национальная экономика</t>
  </si>
  <si>
    <t xml:space="preserve">Жилищно-коммунальное хозяйство </t>
  </si>
  <si>
    <t xml:space="preserve">Культура, кинематография и средства массовой информации </t>
  </si>
  <si>
    <t>Физическая культура и спорт</t>
  </si>
  <si>
    <t xml:space="preserve">Социальная политика </t>
  </si>
  <si>
    <t>Обслуживание государственного внутреннего и муниципального долга</t>
  </si>
  <si>
    <t>Раздел 01 «Общегосударственные вопросы»</t>
  </si>
  <si>
    <r>
      <t xml:space="preserve">      Расходы по данному разделу составили </t>
    </r>
    <r>
      <rPr>
        <b/>
        <sz val="12"/>
        <rFont val="Times New Roman"/>
        <family val="1"/>
      </rPr>
      <t>4402,6</t>
    </r>
    <r>
      <rPr>
        <sz val="12"/>
        <rFont val="Times New Roman"/>
        <family val="1"/>
      </rPr>
      <t xml:space="preserve"> тыс. рублей, что составляет 88,6% от плановых показателей и 99,84% от расходов 2019 года (в 2019 году - 4409,6 тыс. рублей), </t>
    </r>
    <r>
      <rPr>
        <sz val="12"/>
        <color indexed="8"/>
        <rFont val="Times New Roman"/>
        <family val="1"/>
      </rPr>
      <t>в том числе средства республиканского бюджета Республики Хакасия — 268,5 тыс. рублей.</t>
    </r>
    <r>
      <rPr>
        <sz val="12"/>
        <rFont val="Times New Roman"/>
        <family val="1"/>
      </rPr>
      <t>. Бюджетные средства были направлены на расходы по следующим подразделам:</t>
    </r>
  </si>
  <si>
    <r>
      <t xml:space="preserve">       - по подразделу 02 «Функционирование высшего должностного лица органа местного самоуправления» - </t>
    </r>
    <r>
      <rPr>
        <b/>
        <sz val="12"/>
        <rFont val="Times New Roman"/>
        <family val="1"/>
      </rPr>
      <t>665,8</t>
    </r>
    <r>
      <rPr>
        <sz val="12"/>
        <rFont val="Times New Roman"/>
        <family val="1"/>
      </rPr>
      <t xml:space="preserve"> тыс. рублей, что составляет 85,5% от плана и 97,0% от исполнения 2019 года (в 2019 году — 686,2 тыс. рублей). </t>
    </r>
  </si>
  <si>
    <r>
      <t xml:space="preserve">      - по подразделу 04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 </t>
    </r>
    <r>
      <rPr>
        <b/>
        <sz val="12"/>
        <rFont val="Times New Roman"/>
        <family val="1"/>
      </rPr>
      <t>714,3</t>
    </r>
    <r>
      <rPr>
        <sz val="12"/>
        <rFont val="Times New Roman"/>
        <family val="1"/>
      </rPr>
      <t xml:space="preserve"> тыс. рублей, что составляет 86,6% от плана и 96,3% от исполнения 2019 года (в 2019 году - 741,4 тыс. рублей);</t>
    </r>
  </si>
  <si>
    <r>
      <t xml:space="preserve">      - по подразделу 07 «Обеспечение проведения выборов и референдумов» средства направлены на обеспечение и проведение выборов депутатов Совета депутатов Саралинского сельсовета в размере </t>
    </r>
    <r>
      <rPr>
        <b/>
        <sz val="12"/>
        <rFont val="Times New Roman"/>
        <family val="1"/>
      </rPr>
      <t>111,0</t>
    </r>
    <r>
      <rPr>
        <sz val="12"/>
        <rFont val="Times New Roman"/>
        <family val="1"/>
      </rPr>
      <t xml:space="preserve"> тыс. рублей.</t>
    </r>
  </si>
  <si>
    <r>
      <t xml:space="preserve">       - по подразделу 13 «Другие общегосударственные вопросы»  - </t>
    </r>
    <r>
      <rPr>
        <b/>
        <sz val="12"/>
        <rFont val="Times New Roman"/>
        <family val="1"/>
      </rPr>
      <t>2911,5</t>
    </r>
    <r>
      <rPr>
        <sz val="12"/>
        <rFont val="Times New Roman"/>
        <family val="1"/>
      </rPr>
      <t xml:space="preserve"> тыс. рублей, что составляет 89,4%от плана и 99,2% от исполнения 2019 года (в 2019 году - 2934,0 тыс. рублей). По данному подразделу было предусмотрено финансирование муниципальных  программ  «Развитие муниципальной службы в муниципальном образовании Саралинский сельсовет на 2017 — 2020 годы» в размере 1,0 тыс. рублей на обучение муниципальных служащих и «Использование и охрана земель на территории Саралинского сельсовета на 2018-2020 годы» в размере 2,5 тыс. рублей. Из-за отсутствия средств фактических расходов по муниципальным программам не произведено.</t>
    </r>
  </si>
  <si>
    <t>Раздел 02 «Национальная оборона»</t>
  </si>
  <si>
    <r>
      <t xml:space="preserve">      Расходы по данному разделу произведены по подразделу 03 «Мобилизационная и вневойсковая подготовка» на осуществление первичного воинского учета на территориях, где отсутствуют военные комиссариаты в объеме </t>
    </r>
    <r>
      <rPr>
        <b/>
        <sz val="12"/>
        <rFont val="Times New Roman"/>
        <family val="1"/>
      </rPr>
      <t>124,4</t>
    </r>
    <r>
      <rPr>
        <sz val="12"/>
        <rFont val="Times New Roman"/>
        <family val="1"/>
      </rPr>
      <t xml:space="preserve"> тыс. рублей, что составляет 100% от плановых показателей и 108,08% к 2019 году (в 2019 году расходы составили 115,1 тыс. рублей).</t>
    </r>
  </si>
  <si>
    <t>Раздел 03 «Национальная безопасность и
правоохранительная деятельность»</t>
  </si>
  <si>
    <r>
      <t xml:space="preserve">     Расходы по данному разделу составили </t>
    </r>
    <r>
      <rPr>
        <b/>
        <sz val="12"/>
        <rFont val="Times New Roman"/>
        <family val="1"/>
      </rPr>
      <t>199,2</t>
    </r>
    <r>
      <rPr>
        <sz val="12"/>
        <rFont val="Times New Roman"/>
        <family val="1"/>
      </rPr>
      <t xml:space="preserve"> тыс. рублей или 93,4% от плана и 387,55% от исполнения 2019 года (в 2019 году — 51,4 тыс. рублей). Бюджетные средства были направлены на расходы по следующим подразделам:</t>
    </r>
  </si>
  <si>
    <r>
      <t xml:space="preserve">      - по подразделу 09  «Защита населения и территории от чрезвычайных ситуаций природного и техногенного характера, гражданская оборона» </t>
    </r>
    <r>
      <rPr>
        <b/>
        <sz val="12"/>
        <rFont val="Times New Roman"/>
        <family val="1"/>
      </rPr>
      <t>4,2</t>
    </r>
    <r>
      <rPr>
        <sz val="12"/>
        <rFont val="Times New Roman"/>
        <family val="1"/>
      </rPr>
      <t xml:space="preserve"> тыс. рублей на  приобретение резервного запаса ГСМ, что составляет 31,1% от плана;</t>
    </r>
  </si>
  <si>
    <r>
      <t xml:space="preserve">     - по подразделу 10 «Обеспечение пожарной безопасности» </t>
    </r>
    <r>
      <rPr>
        <b/>
        <sz val="12"/>
        <rFont val="Times New Roman"/>
        <family val="1"/>
      </rPr>
      <t>195,0</t>
    </r>
    <r>
      <rPr>
        <sz val="12"/>
        <rFont val="Times New Roman"/>
        <family val="1"/>
      </rPr>
      <t xml:space="preserve"> тыс. рублей на реализацию функций, связанных с обеспечением пожарной безопасности на территории Саралинский сельсовет, что составляет 97,6% от плана, из них средства республиканского бюджета Республики Хакасия 176,0 тыс. рублей. Все расходы произведены в рамках муниципальной программы «Пожарная безопасность и защита населения и территории муниципального образования Саралинский сельсовет от чрезвычайных ситуаций на 2019-2021 гг.». Средства потрачены на приобретение ГСМ и запасных частей для пожарного автомобиля — 10,7 тыс. рублей; очистку территории от мусора в целях пожарной безопасности — 11,7 тыс. рублей; обновление противопожарных минерализованных полос — 7,0 тыс. рублей; приобретение средств обеспечения первичных мер пожарной безопасности — 34,4 тыс. рублей; приобретение пожарного оборудования — 131,2 тыс. рублей.</t>
    </r>
  </si>
  <si>
    <t>Раздел 04 «Национальная экономика»</t>
  </si>
  <si>
    <r>
      <t xml:space="preserve">           Расходы по данному разделу составили </t>
    </r>
    <r>
      <rPr>
        <b/>
        <sz val="12"/>
        <rFont val="Times New Roman"/>
        <family val="1"/>
      </rPr>
      <t>21,1</t>
    </r>
    <r>
      <rPr>
        <sz val="12"/>
        <rFont val="Times New Roman"/>
        <family val="1"/>
      </rPr>
      <t xml:space="preserve"> тыс. рублей или 4,4% от плана и 5,4% от исполнения 2019 года (в 2019 году — 389,0 тыс. рублей) </t>
    </r>
    <r>
      <rPr>
        <sz val="12"/>
        <color indexed="8"/>
        <rFont val="Times New Roman"/>
        <family val="1"/>
      </rPr>
      <t>Бюджетные средства были направлены на расходы по следующим подразделам:</t>
    </r>
  </si>
  <si>
    <r>
      <t xml:space="preserve">      - по подразделу 09 «Дорожное хозяйство (дорожные фонды)» заложено в бюджет 471,0 тыс. рублей, в том числе за счет акцизов по подакцизным товарам (продукции), производимым на территории Российской Федерации 260,8 тыс. рублей, остаток неиспользованного дорожного фонда прошлых лет — 210,2 тыс. рублей. Использовано в 2020 году </t>
    </r>
    <r>
      <rPr>
        <b/>
        <sz val="12"/>
        <rFont val="Times New Roman"/>
        <family val="1"/>
      </rPr>
      <t>21,1</t>
    </r>
    <r>
      <rPr>
        <sz val="12"/>
        <rFont val="Times New Roman"/>
        <family val="1"/>
      </rPr>
      <t xml:space="preserve"> тыс. рублей на  текущий ремонт улично-дорожной сети с. Сарала (ул. Кудрявцева, Орсовская, Стрелка, Партизанская, Зеленая, Леспромхозная, Янгуловых). Остаток неиспользованного дорожного фонда на 01.01.2021 года составил 449,9 тыс. рублей. В 2020 году средства дорожного фонда в размере 426,5 тыс. рублей направлены на оплату исполнительных документов для восстановления осуществления операций по расходованию средств на лицевых счетах Администрации Саралинского сельсовета. Данное решение было принято с целью своевременного исполнения обязательств по оплате договоров по расходованию средств республиканского бюджета, поступивших в рамках заключенных соглашений о предоставлении субсидии на поддержку подразделений добровольной пожарной охраны, о предоставлении субсидии на обеспечение первичных мер пожарной безопасности, а так же иного межбюджетного трансферта, полученного муниципальным образованием по итогам республиканского конкурса  на лучший социально-значимый проект муниципального образования (поселения) Республики Хакасия в 2020 году. Средства дорожного фонда использованные на иные цели в размере 426,5 тыс. рублей восстановлены в 2021 году решением от 22.03.2021 года №9 «О внесении изменений и дополнений в решение Совета депутатов Саралинского сельсовета Орджоникидзевского района Республики Хакасия от 28.12.2021 г. №6 «О бюджете муниципального образования Саралинский сельсовет Орджоникидзевского района Республики Хакасия на 2021 год и плановый период 2022 и 2023 годов».</t>
    </r>
  </si>
  <si>
    <t xml:space="preserve">      - по подразделу 12 «Другие вопросы в области национальной экономики» заложено в бюджет 5,0 тыс. рублей на реализацию мероприятий в сфере решения вопросов градостроительной деятельности за счет межбюджетных трансфертов, передаваемых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Расходы в 2020 году не производились, средства в бюджет не поступили.</t>
  </si>
  <si>
    <t>Раздел 05  «Жилищно-коммунальное хозяйство»</t>
  </si>
  <si>
    <r>
      <t xml:space="preserve">      Расходы по данному разделу составили </t>
    </r>
    <r>
      <rPr>
        <b/>
        <sz val="12"/>
        <rFont val="Times New Roman"/>
        <family val="1"/>
      </rPr>
      <t>1469,9</t>
    </r>
    <r>
      <rPr>
        <sz val="12"/>
        <rFont val="Times New Roman"/>
        <family val="1"/>
      </rPr>
      <t xml:space="preserve"> тыс. рублей или 82,8% от плана и </t>
    </r>
    <r>
      <rPr>
        <sz val="12"/>
        <color indexed="8"/>
        <rFont val="Times New Roman"/>
        <family val="1"/>
      </rPr>
      <t>597,5</t>
    </r>
    <r>
      <rPr>
        <sz val="12"/>
        <rFont val="Times New Roman"/>
        <family val="1"/>
      </rPr>
      <t>% от исполнения 2019 года (в 2019 году — 246,0 тыс. рублей). Бюджетные средства были направлены на расходы по следующим подразделам:</t>
    </r>
  </si>
  <si>
    <r>
      <t xml:space="preserve">     - по подразделу 03 «Благоустройство» - </t>
    </r>
    <r>
      <rPr>
        <b/>
        <sz val="12"/>
        <rFont val="Times New Roman"/>
        <family val="1"/>
      </rPr>
      <t>173,9</t>
    </r>
    <r>
      <rPr>
        <sz val="12"/>
        <rFont val="Times New Roman"/>
        <family val="1"/>
      </rPr>
      <t xml:space="preserve"> тыс. рублей, что составляет 36,3% от плана, в том числе:</t>
    </r>
  </si>
  <si>
    <r>
      <t xml:space="preserve">   - по муниципальной программе «Энергосбережение и повышение энергетической эффективности в администрации Саралинского сельсовета на 2019-2023 годы» профинансированы расходы на приобретение энергосберегающих светильников в размере </t>
    </r>
    <r>
      <rPr>
        <b/>
        <sz val="12"/>
        <rFont val="Times New Roman"/>
        <family val="1"/>
      </rPr>
      <t>1,5</t>
    </r>
    <r>
      <rPr>
        <sz val="12"/>
        <rFont val="Times New Roman"/>
        <family val="1"/>
      </rPr>
      <t xml:space="preserve"> тыс. рублей;</t>
    </r>
  </si>
  <si>
    <r>
      <t xml:space="preserve">   - по муниципальной программе «Увековечение памяти погибших при защите Отечества на территории муниципального образования Саралинский сельсовет на 2020 — 2022 годы» профинансированы расходы в размере </t>
    </r>
    <r>
      <rPr>
        <b/>
        <sz val="12"/>
        <rFont val="Times New Roman"/>
        <family val="1"/>
      </rPr>
      <t>3,6</t>
    </r>
    <r>
      <rPr>
        <sz val="12"/>
        <rFont val="Times New Roman"/>
        <family val="1"/>
      </rPr>
      <t xml:space="preserve"> тыс. рублей, в том числе на ремонт памятника погибшим в Отечественной войне — 3,3 тыс. рублей, на ремонт памятника воинам гражданкой войны — 0,3 тыс. рублей;</t>
    </r>
  </si>
  <si>
    <r>
      <t xml:space="preserve">     - по уличному освещению исполнение составило в сумме </t>
    </r>
    <r>
      <rPr>
        <b/>
        <sz val="12"/>
        <rFont val="Times New Roman"/>
        <family val="1"/>
      </rPr>
      <t>130,1</t>
    </r>
    <r>
      <rPr>
        <sz val="12"/>
        <rFont val="Times New Roman"/>
        <family val="1"/>
      </rPr>
      <t xml:space="preserve"> тыс рублей при плане 328,8 тыс. рублей (39,6%), что на 49,1 тыс. рублей меньше 2019 года (в 2019 году — 179,2 тыс. рублей). Уменьшение произошло в связи с тем,что в 2020 году в связи с недостаточностью финансирования было отключено уличное освещение без приборов учета потребления электроэнергии, а так же в конце года проведена модернизация уличного освещения;</t>
    </r>
  </si>
  <si>
    <r>
      <t xml:space="preserve">      - на организацию и содержание мест захоронения направлено </t>
    </r>
    <r>
      <rPr>
        <b/>
        <sz val="12"/>
        <rFont val="Times New Roman"/>
        <family val="1"/>
      </rPr>
      <t>1,3</t>
    </r>
    <r>
      <rPr>
        <sz val="12"/>
        <rFont val="Times New Roman"/>
        <family val="1"/>
      </rPr>
      <t xml:space="preserve"> тыс. рублей (100% от плана), что на 0,1 тыс. рублей больше исполнения 2019 года (в 2019 году — 1,3 тыс. рублей). Средства направлены на уборку мусора с территории кладбища;</t>
    </r>
  </si>
  <si>
    <r>
      <t xml:space="preserve">       - на прочие мероприятия по благоустройству поселения направлено </t>
    </r>
    <r>
      <rPr>
        <b/>
        <sz val="12"/>
        <rFont val="Times New Roman"/>
        <family val="1"/>
      </rPr>
      <t>37,4</t>
    </r>
    <r>
      <rPr>
        <sz val="12"/>
        <rFont val="Times New Roman"/>
        <family val="1"/>
      </rPr>
      <t xml:space="preserve"> тыс. рублей (28,4% от плана), что на 4,5 тыс. рублей меньше 2019 года (в 2019 году — 42,9 тыс. рублей). Средства направлены на: оплату договоров на убору мусора в сумме 26,4 тыс. рублей, на приобретение ГСМ для выкашивания травы 0,4 тыс. рублей, приобретение материалов для проведения благоустройства территории — 10,6 тыс. рублей</t>
    </r>
  </si>
  <si>
    <r>
      <t xml:space="preserve">   - по подразделу 05 «Другие вопросы в области жилищно-коммунального хозяйства» произведены расходы по муниципальной программе «Энергосбережение и повышение энергетической эффективности в администрации Саралинского сельсовета на 2019-2023 годы» профинансированы расходы на модернизацию уличного освещения в размере </t>
    </r>
    <r>
      <rPr>
        <b/>
        <sz val="12"/>
        <rFont val="Times New Roman"/>
        <family val="1"/>
      </rPr>
      <t>1296,0</t>
    </r>
    <r>
      <rPr>
        <sz val="12"/>
        <rFont val="Times New Roman"/>
        <family val="1"/>
      </rPr>
      <t xml:space="preserve"> тыс. рублей, в том числе средства республиканского бюджета по соглашению на предоставление субсидии на реализацию мероприятий направленных на энергосбережение и повышение энергетической эффективности 1283,0 тыс. рублей.</t>
    </r>
  </si>
  <si>
    <t>Раздел 08 «Культура, кинематография»</t>
  </si>
  <si>
    <r>
      <t xml:space="preserve">          Расходы по данному разделу составили </t>
    </r>
    <r>
      <rPr>
        <b/>
        <sz val="12"/>
        <rFont val="Times New Roman"/>
        <family val="1"/>
      </rPr>
      <t>2289,9</t>
    </r>
    <r>
      <rPr>
        <sz val="12"/>
        <rFont val="Times New Roman"/>
        <family val="1"/>
      </rPr>
      <t xml:space="preserve"> тыс. рублей или 82,8% от плана и 123,3% от исполнения 2019 года (в 2019 году – 1856,9 тыс. рублей), в том числе средства республиканского бюджета Республики Хакасия  - 149,4 тыс. рублей.  </t>
    </r>
    <r>
      <rPr>
        <sz val="12"/>
        <color indexed="8"/>
        <rFont val="Times New Roman"/>
        <family val="1"/>
      </rPr>
      <t>Бюджетные средства были направлены на расходы по следующим подразделам:</t>
    </r>
  </si>
  <si>
    <r>
      <t xml:space="preserve">       - по подразделу 01 « Культура» запланировано финансирование учреждения культуры КУК «Саралинский СДК» в сумме 1455,3 тыс. рублей, исполнение составило </t>
    </r>
    <r>
      <rPr>
        <b/>
        <sz val="12"/>
        <rFont val="Times New Roman"/>
        <family val="1"/>
      </rPr>
      <t>1200,9</t>
    </r>
    <r>
      <rPr>
        <sz val="12"/>
        <rFont val="Times New Roman"/>
        <family val="1"/>
      </rPr>
      <t xml:space="preserve"> тыс. рублей, что составляет 82,5% от плана и 130,1% исполнения 2019 года (в 2019 году — 923,0 тыс. рублей). Основной статьей расходов являются расходы на оплату труда и уплату взносов на обязательное социальное страхование — 987,0 тыс. рублей при плане 1197,9 тыс. рублей. Остальные средства направлены на приобретение угля (26,0 тыс. рублей), оплату электроэнергии (23,1 тыс. рублей), основных средств (63,1 тыс. рублей), материалов для обеспечение деятельности учреждения и проведение мероприятий (63,5 тыс. рублей).</t>
    </r>
  </si>
  <si>
    <r>
      <t xml:space="preserve">     - по подразделу 04 «Другие вопросы в области культуры, кинематографии и средств массовой информации» запланированы расходы в сумме 1309,9 тыс. рублей, исполнение составило </t>
    </r>
    <r>
      <rPr>
        <b/>
        <sz val="12"/>
        <rFont val="Times New Roman"/>
        <family val="1"/>
      </rPr>
      <t>1089,0</t>
    </r>
    <r>
      <rPr>
        <sz val="12"/>
        <rFont val="Times New Roman"/>
        <family val="1"/>
      </rPr>
      <t xml:space="preserve"> тыс. рублей, что составляет 83,1% от плана и 116,6% от исполнения 2019 года (в 2019 году -  933,9 тыс. рублей). По данному подразделу отражены расходы на содержание централизованной бухгалтерии.</t>
    </r>
  </si>
  <si>
    <t>Раздел 10 « Социальная политика»</t>
  </si>
  <si>
    <r>
      <t xml:space="preserve">     Расходы по данному разделу составили </t>
    </r>
    <r>
      <rPr>
        <b/>
        <sz val="12"/>
        <rFont val="Times New Roman"/>
        <family val="1"/>
      </rPr>
      <t>244,0</t>
    </r>
    <r>
      <rPr>
        <sz val="12"/>
        <rFont val="Times New Roman"/>
        <family val="1"/>
      </rPr>
      <t xml:space="preserve"> тыс. рублей или 87,3% от плана и 123,1% от исполнения 2019 года (в 2019 году — 198,2 тыс. рублей). </t>
    </r>
    <r>
      <rPr>
        <sz val="12"/>
        <color indexed="8"/>
        <rFont val="Times New Roman"/>
        <family val="1"/>
      </rPr>
      <t xml:space="preserve">Бюджетные средства были направлены на расходы по следующим подразделам: </t>
    </r>
  </si>
  <si>
    <r>
      <t xml:space="preserve">    - по подразделу 01 «Пенсионное обеспечение» отражены расходы на выплату доплаты к пенсии муниципальных служащих в сумме </t>
    </r>
    <r>
      <rPr>
        <b/>
        <sz val="12"/>
        <rFont val="Times New Roman"/>
        <family val="1"/>
      </rPr>
      <t>234,3</t>
    </r>
    <r>
      <rPr>
        <sz val="12"/>
        <rFont val="Times New Roman"/>
        <family val="1"/>
      </rPr>
      <t xml:space="preserve"> тыс. рублей в рамках исполнения муниципальной программы  «Адресная социальная поддержка нетрудоспособного населения и семей с детьми на 2015 – 2021 годы». Данную доплату получают два человека.</t>
    </r>
  </si>
  <si>
    <r>
      <t xml:space="preserve">   - по подразделу 03 «Социальное обеспечение населения» были запланированы расходы за счет субвенций на осуществление государственных полномочий в сфере социальной поддержки работников муниципальных учреждений культуры, работающих и проживающих в сельских населенных пунктах, поселках городского типа на 2020 год в сумме 26,0 тыс. рублей. Фактически поступило </t>
    </r>
    <r>
      <rPr>
        <b/>
        <sz val="12"/>
        <rFont val="Times New Roman"/>
        <family val="1"/>
      </rPr>
      <t>9,7</t>
    </r>
    <r>
      <rPr>
        <sz val="12"/>
        <rFont val="Times New Roman"/>
        <family val="1"/>
      </rPr>
      <t xml:space="preserve"> тыс. рублей в сумме фактически начисленной компенсации. </t>
    </r>
  </si>
  <si>
    <t>Раздел 11 «Физическая культура и спорт»</t>
  </si>
  <si>
    <t xml:space="preserve">   Расходы по данному разделу составили 412,1 тыс. рублей (100% от плана), в том числе 400,0 тыс. рублей средства республиканского бюджета, полученным по итогам республиканского  конкурса на лучший социально-значимый проект муниципального образования (поселения) Республики Хакасия . Бюджетные средства были направлены на финансирование расходов по подразделу 01 «Физическая культура». По данному подразделу профинансированы расходы на реализацию муниципальной программы «Развитие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 2022 годы».  </t>
  </si>
  <si>
    <t>Раздел 13 «Обслуживание государственного и муниципального долга</t>
  </si>
  <si>
    <r>
      <t xml:space="preserve">           По данному разделу профинансированы расходы в сумме </t>
    </r>
    <r>
      <rPr>
        <b/>
        <sz val="12"/>
        <rFont val="Times New Roman"/>
        <family val="1"/>
      </rPr>
      <t>12,5</t>
    </r>
    <r>
      <rPr>
        <sz val="12"/>
        <rFont val="Times New Roman"/>
        <family val="1"/>
      </rPr>
      <t xml:space="preserve"> тыс. рублей на уплату процентов по муниципальному долгу.</t>
    </r>
  </si>
  <si>
    <t>Реализация муниципальных программ, предусмотренных к финансированию из местного бюджета</t>
  </si>
  <si>
    <r>
      <t xml:space="preserve">      На 2020 год  заложено финансирование 8 программ на сумму </t>
    </r>
    <r>
      <rPr>
        <b/>
        <sz val="12"/>
        <rFont val="Times New Roman"/>
        <family val="1"/>
      </rPr>
      <t>2184,3</t>
    </r>
    <r>
      <rPr>
        <sz val="12"/>
        <rFont val="Times New Roman"/>
        <family val="1"/>
      </rPr>
      <t xml:space="preserve"> тыс. рублей, из них средства местного бюджета — 325,3 тыс. рублей, средства республиканского бюджета Республики Хакасия — 1859,0 тыс. рублей, в том числе:</t>
    </r>
  </si>
  <si>
    <t xml:space="preserve">   - Муниципальная программа  «Адресная социальная поддержка нетрудоспособного населения и семей с детьми на 2015 – 2021 годы» - 253,4 тыс. рублей.</t>
  </si>
  <si>
    <t xml:space="preserve">   - Муниципальная  программа  «Развитие муниципальной службы в муниципальном образовании Саралинский сельсовет на 2017 — 2020 годы» - 1,0 тыс. рублей </t>
  </si>
  <si>
    <t xml:space="preserve">   - Муниципальная программа «Энергосбережение и повышение энергетической эффективности в администрации Саралинского сельсовета на 2019-2023 годы» - 1300,5 тыс. рублей, в том числе средства республиканского бюджета Республики Хакасия  - 1283,0 тыс. рублей;</t>
  </si>
  <si>
    <t xml:space="preserve">    - 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- 199,8 тыс. рублей, в том числе средства республиканского бюджета Республики Хакасия — 176,8 тыс. рублей;</t>
  </si>
  <si>
    <t xml:space="preserve">   - Муниципальная программа «Использование и охрана земель на территории Саралинского сельсовета на 2018-2020 годы» - 2,5 тыс. рублей;</t>
  </si>
  <si>
    <t xml:space="preserve">   - Муниципальная программа «Сохранение и развитие культуры администрации Саралинского сельсовета на 2019-2021 годы» - 2,0 тыс. рублей;</t>
  </si>
  <si>
    <t xml:space="preserve">   - Муниципальная  программа  «Увековечение памяти погибших при защите Отечества на территории муниципального образования Саралинский сельсовет на 2020 — 2022 годы» - 13,0 тыс. рублей;</t>
  </si>
  <si>
    <t xml:space="preserve">   - Муниципальная программа «Развитие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 2022 годы» - 412,1 тыс. рублей.</t>
  </si>
  <si>
    <r>
      <t xml:space="preserve">       Фактически произведены расходы в сумме </t>
    </r>
    <r>
      <rPr>
        <b/>
        <sz val="12"/>
        <rFont val="Times New Roman"/>
        <family val="1"/>
      </rPr>
      <t>2142,4</t>
    </r>
    <r>
      <rPr>
        <sz val="12"/>
        <rFont val="Times New Roman"/>
        <family val="1"/>
      </rPr>
      <t xml:space="preserve"> тыс. рублей, из них средства местного бюджета — 283,4 тыс. рублей, средства республиканского бюджета Республики Хакасия — 1859,0 тыс. рублей, в том числе:</t>
    </r>
  </si>
  <si>
    <t xml:space="preserve">   - Муниципальная программа  «Адресная социальная поддержка нетрудоспособного населения и семей с детьми на 2015 – 2021 годы» - 234,3 тыс. рублей;</t>
  </si>
  <si>
    <t xml:space="preserve">   - Муниципальная программа «Энергосбережение и повышение энергетической эффективности в администрации Саралинского сельсовета на 2019-2023 годы» - 1297,4 тыс. рублей, в том числе средства республиканского бюджета Республики Хакасия  - 1283,0 тыс. рублей;</t>
  </si>
  <si>
    <t xml:space="preserve">    - 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- 195,0 тыс. рублей, в том числе средства республиканского бюджета Республики Хакасия — 176,8 тыс. рублей;</t>
  </si>
  <si>
    <t xml:space="preserve">   - Муниципальная  программа  «Увековечение памяти погибших при защите Отечества на территории муниципального образования Саралинский сельсовет на 2020 — 2022 годы» - 3,6 тыс. рублей;</t>
  </si>
  <si>
    <t xml:space="preserve">   - Муниципальная программа «Развитие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 2022 годы» - 412,1 тыс. рублей;</t>
  </si>
  <si>
    <t xml:space="preserve">   В 2020 году из-за недостаточности средств фактически не были профинансированы три программы:</t>
  </si>
  <si>
    <t xml:space="preserve">Главный бухгалтер </t>
  </si>
  <si>
    <t>Администрации Саралинский сельсовет</t>
  </si>
  <si>
    <t>Усенко Т.Ю</t>
  </si>
  <si>
    <t xml:space="preserve">Приложение 1                                                                  </t>
  </si>
  <si>
    <t xml:space="preserve">к решению Совета депутатов Саралинского сельсовета </t>
  </si>
  <si>
    <t xml:space="preserve">Орджоникидзевского района Республики Хакасия         </t>
  </si>
  <si>
    <t>От 14 мая 2021 г. №17</t>
  </si>
  <si>
    <t>Отчет о формировании источников внутреннего финансирования дефицита</t>
  </si>
  <si>
    <t>местного бюджета муниципального  образования Саралинский сельсовет за 2020 год</t>
  </si>
  <si>
    <t>(рублей)</t>
  </si>
  <si>
    <t>Код бюджетной  классификации</t>
  </si>
  <si>
    <t>Вид источника</t>
  </si>
  <si>
    <t xml:space="preserve">Сумма на 2020 год </t>
  </si>
  <si>
    <t>Исполнено за 2020 год</t>
  </si>
  <si>
    <t>013 01 02 00 00 00 0000 000</t>
  </si>
  <si>
    <t>Кредиты кредитных организаций в валюте Российской Федерации</t>
  </si>
  <si>
    <t>013 01 02 00 00 00 0000 700</t>
  </si>
  <si>
    <t>Получение кредитов от кредитных организаций  в валюте Российской Федерации</t>
  </si>
  <si>
    <t>013 01 02 00 00 10 0000 710</t>
  </si>
  <si>
    <t>Получение кредитов от кредитных организаций бюджетами сельских поселений в валюте Российской Федерации</t>
  </si>
  <si>
    <t>013 01 02 00 00 00 0000 800</t>
  </si>
  <si>
    <t>Погашение кредитов, представленных кредитными организациями в валюте Российской Федерации</t>
  </si>
  <si>
    <t>013 01 02 00 00 10 0000 810</t>
  </si>
  <si>
    <t>Погашение бюджетами сельских поселений кредитов от кредитных организаций в валюте Российской Федерации</t>
  </si>
  <si>
    <t>013 01 03 00 00 00 0000 000</t>
  </si>
  <si>
    <t>Бюджетные кредиты из других бюджетов бюджетной системы Российской Федерации</t>
  </si>
  <si>
    <t>013 01 03 01 00 00 0000 000</t>
  </si>
  <si>
    <t>Бюджетные кредиты из других бюджетов бюджетной системы Российской Федерации в валюте Российской Федерации</t>
  </si>
  <si>
    <t>013 01 03 01 00 00 0000 700</t>
  </si>
  <si>
    <t>Получение бюджетных кредитов из других бюджетов бюджетной системы Российской Федерации в валюте Российской Федерации</t>
  </si>
  <si>
    <t>013 01 03 01 00 10 0000 710</t>
  </si>
  <si>
    <t>Получение кредитов из других бюджетов бюджетной системы Российской Федерации бюджетами сельских поселений в валюте Российской Федерации</t>
  </si>
  <si>
    <t>013 01 03 01 00 00 0000 800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</si>
  <si>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</si>
  <si>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013 01 03 01 00 10 0000 810</t>
  </si>
  <si>
    <t>Погашение бюджетами сельских поселений кредитов из других бюджетов бюджетной системы Российской Федерации в валюте Российской Федерации</t>
  </si>
  <si>
    <t>013 01 05 00 00 00 0000 000</t>
  </si>
  <si>
    <t>Изменение остатков средств на счетах по учету средств бюджета</t>
  </si>
  <si>
    <t>013 01 05 00 00 00 0000 500</t>
  </si>
  <si>
    <t>Увеличение остатков средств бюджетов</t>
  </si>
  <si>
    <t>013 01 05 02 00 00 0000 500</t>
  </si>
  <si>
    <t>Увеличение прочих остатков средств бюджетов</t>
  </si>
  <si>
    <t>013 01 05 02 01 00 0000 510</t>
  </si>
  <si>
    <t>Увеличение прочих остатков денежных средств бюджетов</t>
  </si>
  <si>
    <t>013 01 05 02 01 10 0000 510</t>
  </si>
  <si>
    <t>Увеличение прочих остатков денежных средств бюджетов сельских поселений</t>
  </si>
  <si>
    <t>013 01 05 00 00 00 0000 600</t>
  </si>
  <si>
    <t>Уменьшение остатков средств бюджетов</t>
  </si>
  <si>
    <t>013 01 05 02 00 00 0000 600</t>
  </si>
  <si>
    <t>Уменьшение прочих остатков средств бюджетов</t>
  </si>
  <si>
    <t>013 01 05 02 01 00 0000 610</t>
  </si>
  <si>
    <t>Уменьшение прочих остатков денежных средств бюджетов</t>
  </si>
  <si>
    <t>013 01 05 02 01 10 0000 610</t>
  </si>
  <si>
    <t>Уменьшение прочих остатков денежных средств бюджетов сельских поселений</t>
  </si>
  <si>
    <t>Всего источников финансирования дефицита бюджета</t>
  </si>
  <si>
    <t>Глава Саралинского сельсовета</t>
  </si>
  <si>
    <t>А.И. Мельверт</t>
  </si>
  <si>
    <t xml:space="preserve">Приложение 2                                                     </t>
  </si>
  <si>
    <t>к решению Совета депутатов Саралинского сельсовета</t>
  </si>
  <si>
    <t xml:space="preserve">Орджоникидзевского района Республики Хакасия        </t>
  </si>
  <si>
    <t>Отчет по доходам местного бюджета</t>
  </si>
  <si>
    <t>муниципального  образования Саралинский сельсовет</t>
  </si>
  <si>
    <t>Код бюджетной классификации Российской Федерации</t>
  </si>
  <si>
    <t>Наименование доходов</t>
  </si>
  <si>
    <t>Сумма
на 2020 год</t>
  </si>
  <si>
    <t>Исполнено
за 2020 год</t>
  </si>
  <si>
    <t>1 00 00000 00 0000 000</t>
  </si>
  <si>
    <t>НАЛОГОВЫЕ И НЕНАЛОГОВЫЕ ДОХОДЫ</t>
  </si>
  <si>
    <t>1 01 00000 00 0000 000</t>
  </si>
  <si>
    <t>НАЛОГИ НА ПРИБЫЛЬ, ДОХОДЫ</t>
  </si>
  <si>
    <t>1 01 02000 01 0000 110</t>
  </si>
  <si>
    <t>1 01 02010 01 0000 110</t>
  </si>
  <si>
    <r>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t>
    </r>
    <r>
      <rPr>
        <vertAlign val="superscript"/>
        <sz val="12"/>
        <rFont val="Times New Roman"/>
        <family val="1"/>
      </rPr>
      <t xml:space="preserve"> </t>
    </r>
    <r>
      <rPr>
        <sz val="12"/>
        <rFont val="Times New Roman"/>
        <family val="1"/>
      </rPr>
      <t>и 228 Налогового кодекса Российской Федерации</t>
    </r>
  </si>
  <si>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</si>
  <si>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</si>
  <si>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</si>
  <si>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</si>
  <si>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</si>
  <si>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</si>
  <si>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</si>
  <si>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</si>
  <si>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</si>
  <si>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</si>
  <si>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</si>
  <si>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</si>
  <si>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</si>
  <si>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</si>
  <si>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</si>
  <si>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</si>
  <si>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</si>
  <si>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</si>
  <si>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</si>
  <si>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</si>
  <si>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</si>
  <si>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</si>
  <si>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</si>
  <si>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</si>
  <si>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1 05 03000 01 0000 110</t>
  </si>
  <si>
    <t>Единый сельскохозяйственный налог</t>
  </si>
  <si>
    <t>1 05 03010 01 0000 110</t>
  </si>
  <si>
    <t>1 05 03020 01 0000 110</t>
  </si>
  <si>
    <t>Единый сельскохозяйственный налог (за налоговые периоды, истекшие до 1 января 2011 года)</t>
  </si>
  <si>
    <t>1 06 00000 00 0000 000</t>
  </si>
  <si>
    <t>НАЛОГИ НА ИМУЩЕСТВО</t>
  </si>
  <si>
    <t>1 06 01000 00 0000 110</t>
  </si>
  <si>
    <t>Налог на имущество физических лиц</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</si>
  <si>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</si>
  <si>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</si>
  <si>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1 06 06000 00 0000 110</t>
  </si>
  <si>
    <t>Земельный налог</t>
  </si>
  <si>
    <t>1 06 06030 00 0000 110</t>
  </si>
  <si>
    <t>Земельный налог с организаций</t>
  </si>
  <si>
    <t>1 06 06033 10 0000 110</t>
  </si>
  <si>
    <t>Земельный налог с организаций, обладающих земельным участком, расположенным в границах сельских  поселений</t>
  </si>
  <si>
    <t>1 06 06040 00 0000 110</t>
  </si>
  <si>
    <t>Земельный налог с физических лиц</t>
  </si>
  <si>
    <t>1 06 06043 10 0000 110</t>
  </si>
  <si>
    <t>Земельный налог с физических лиц, обладающих земельным участком, расположенным в границах сельских поселений</t>
  </si>
  <si>
    <t>1 08 00000 00 0000 000</t>
  </si>
  <si>
    <t>ГОСУДАРСТВЕННАЯ ПОШЛИНА</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</si>
  <si>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</si>
  <si>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</si>
  <si>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</si>
  <si>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</si>
  <si>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</si>
  <si>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</si>
  <si>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</si>
  <si>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</si>
  <si>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</si>
  <si>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</si>
  <si>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</si>
  <si>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</si>
  <si>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</si>
  <si>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</si>
  <si>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</si>
  <si>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</si>
  <si>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</si>
  <si>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</si>
  <si>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</si>
  <si>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</si>
  <si>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1 14 02050 10 0000 410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</si>
  <si>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</si>
  <si>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1 14 02053 10 0000 410</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</si>
  <si>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</si>
  <si>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1 14 02050 10 0000 440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</si>
  <si>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</si>
  <si>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</si>
  <si>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</si>
  <si>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1 16 00000 00 0000 000</t>
  </si>
  <si>
    <t>ШТРАФЫ, САНКЦИИ, ВОЗМЕЩЕНИЕ УЩЕРБА</t>
  </si>
  <si>
    <t>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</si>
  <si>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</si>
  <si>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</si>
  <si>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</si>
  <si>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</si>
  <si>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</si>
  <si>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</si>
  <si>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</si>
  <si>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</si>
  <si>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</si>
  <si>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</si>
  <si>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</si>
  <si>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2 02 15002 00 0000 150</t>
  </si>
  <si>
    <t>Дотации бюджетам на поддержку мер по обеспечению сбалансированности бюджетов</t>
  </si>
  <si>
    <t>2 02 15002 10 0000 150</t>
  </si>
  <si>
    <t>Дотации бюджетам сельских поселений на поддержку мер по обеспечению сбалансированности бюджетов</t>
  </si>
  <si>
    <t>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</si>
  <si>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</si>
  <si>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2 02 16001 10 0000 150</t>
  </si>
  <si>
    <t>Дотации бюджетам сельских поселений на выравнивание бюджетной обеспеченности из бюджетов муниципальных районов</t>
  </si>
  <si>
    <t>2 02 20000 00 0000 150</t>
  </si>
  <si>
    <t>Субсидии бюджетам бюджетной системы Российской Федерации (межбюджетные субсидии)</t>
  </si>
  <si>
    <t>2 02 29999 00 0000 150</t>
  </si>
  <si>
    <t>Прочие субсидии</t>
  </si>
  <si>
    <t>2 02 29999 10 0000 150</t>
  </si>
  <si>
    <t>Прочие субсидии бюджетам сельских поселений</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</si>
  <si>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</si>
  <si>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</si>
  <si>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</si>
  <si>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</si>
  <si>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2 02 30024 10 0000 150</t>
  </si>
  <si>
    <t>Субвенции бюджетам сельских поселений на выполнение передаваемых полномочий субъектов Российской Федерации</t>
  </si>
  <si>
    <t>2 02 35118 00 0000 150</t>
  </si>
  <si>
    <t>Субвенции бюджетам на осуществление первичного воинского учёта на территориях, где отсутствуют военные комиссариаты</t>
  </si>
  <si>
    <t>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</si>
  <si>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</si>
  <si>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2 02 35250 00 0000 150</t>
  </si>
  <si>
    <t>Субвенции бюджетам на оплату жилищно-коммунальных услуг отдельным категориям граждан</t>
  </si>
  <si>
    <t>2 02 35250 10 0000 150</t>
  </si>
  <si>
    <t>Субвенции бюджетам сельских поселений на оплату жилищно-коммунальных услуг отдельным категориям граждан</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</si>
  <si>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</si>
  <si>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</si>
  <si>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</si>
  <si>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</si>
  <si>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2 02 40014 10 0000 150</t>
  </si>
  <si>
    <t xml:space="preserve">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</si>
  <si>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2 02 49999 00 0000 150</t>
  </si>
  <si>
    <t>Прочие межбюджетные трансферты, передаваемые бюджетам</t>
  </si>
  <si>
    <t>2 02 49999 10 0000 150</t>
  </si>
  <si>
    <t xml:space="preserve">Прочие межбюджетные трансферты, передаваемые бюджетам сельских поселений </t>
  </si>
  <si>
    <t xml:space="preserve">ВСЕГО ДОХОДОВ </t>
  </si>
  <si>
    <t xml:space="preserve">Приложение 3                                                       </t>
  </si>
  <si>
    <t xml:space="preserve">Распределение бюджетных ассигнований по разделам, подразделам, целевым статьям и видам расходов </t>
  </si>
  <si>
    <t xml:space="preserve">классификации расходов местного бюджета муниципального  образования Саралинский сельсовет </t>
  </si>
  <si>
    <t>На 2020 год</t>
  </si>
  <si>
    <t xml:space="preserve"> Наименование показателя</t>
  </si>
  <si>
    <t>коды</t>
  </si>
  <si>
    <t xml:space="preserve">суммы расходов </t>
  </si>
  <si>
    <t>Раздела</t>
  </si>
  <si>
    <t>Подраздела</t>
  </si>
  <si>
    <t>целевой статьи</t>
  </si>
  <si>
    <t>вида расходов</t>
  </si>
  <si>
    <t xml:space="preserve"> На 2016 год</t>
  </si>
  <si>
    <t xml:space="preserve"> На 2020 год</t>
  </si>
  <si>
    <t xml:space="preserve"> За 2020 год</t>
  </si>
  <si>
    <t xml:space="preserve">Общегосударственные расходы </t>
  </si>
  <si>
    <t>Функционирование высшего должностного лица субъекта Российской Федерации и  муниципального образования</t>
  </si>
  <si>
    <t>Непрограммные расходы в сфере установленных функций органов местного самоуправления, муниципальных учреждений Саралинского сельсовета</t>
  </si>
  <si>
    <t>40 0 00 00000</t>
  </si>
  <si>
    <t xml:space="preserve">Обеспечение деятельности органов местного самоуправления, муниципальных учреждений муниципального образования Саралинский сельсовет </t>
  </si>
  <si>
    <t>40 1 00 00000</t>
  </si>
  <si>
    <t>Глава муниципального образования Саралинский сельсовет</t>
  </si>
  <si>
    <t>40 1 00 02030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</si>
  <si>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</si>
  <si>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Расходы на выплаты персоналу государственных (муниципальных) органов </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</si>
  <si>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</si>
  <si>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</si>
  <si>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Частичное погашение кредиторской задолженности</t>
  </si>
  <si>
    <t>40 1 00 S9140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</si>
  <si>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</si>
  <si>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</si>
  <si>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40 1 00 02040</t>
  </si>
  <si>
    <t>Расходы на выплаты персоналу государственных (муниципальных) органов</t>
  </si>
  <si>
    <t xml:space="preserve">Фонд оплаты труда государственных (муниципальных) органов </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</si>
  <si>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</si>
  <si>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</si>
  <si>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</si>
  <si>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Прочая закупка товаров, работ и услуг</t>
  </si>
  <si>
    <t>Иные бюджетные ассигнования</t>
  </si>
  <si>
    <t>Уплата налогов, сборов и иных платежей</t>
  </si>
  <si>
    <t>Уплата налога на имущество организаций
и земельного налога</t>
  </si>
  <si>
    <t xml:space="preserve">Уплата прочих налогов, сборов  </t>
  </si>
  <si>
    <t>Уплата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</si>
  <si>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правонарушений</t>
  </si>
  <si>
    <t>40 1 00 70230</t>
  </si>
  <si>
    <t>Обеспечение проведения выборов и референдумов</t>
  </si>
  <si>
    <t>Проведение выборов в представительные органы муниципального образования</t>
  </si>
  <si>
    <t>40 1 00 20020</t>
  </si>
  <si>
    <t>Специальные расходы</t>
  </si>
  <si>
    <t xml:space="preserve">Другие общегосударственные вопросы </t>
  </si>
  <si>
    <t xml:space="preserve">Муниципальная  программа  «Развитие муниципальной службы в муниципальном образовании Саралинский сельсовет на 2017 — 2020 годы» </t>
  </si>
  <si>
    <t>12 1 01 05000</t>
  </si>
  <si>
    <t>Муниципальная программа «Использование и охрана земель на территории Саралинского сельсовета на 2018-2020 годы»</t>
  </si>
  <si>
    <t>17 1 01 01000</t>
  </si>
  <si>
    <t>Обеспечение деятельности подведомственных учреждений (технический персонал)</t>
  </si>
  <si>
    <t>40 1 00 02050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</si>
  <si>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</si>
  <si>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</si>
  <si>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</si>
  <si>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40 1 00 51180</t>
  </si>
  <si>
    <t xml:space="preserve">Защита населения и территории от  чрезвычайных ситуаций природного и техногенного характера, гражданская оборона </t>
  </si>
  <si>
    <t>Предупреждение и ликвидация последствий чрезвычайных ситуаций и стихийных бедствий природного и техногенного характера</t>
  </si>
  <si>
    <t>40 1 00 02180</t>
  </si>
  <si>
    <t>Обеспечение пожарной безопасности</t>
  </si>
  <si>
    <t>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t>
  </si>
  <si>
    <t>16 0 00 00000</t>
  </si>
  <si>
    <t>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Обеспечение пожарной безопасности территории муниципального образования Саралинского сельсовета</t>
  </si>
  <si>
    <t>16 0 01 00000</t>
  </si>
  <si>
    <t>16 0 01 10000</t>
  </si>
  <si>
    <t xml:space="preserve">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Поддержка подразделений добровольной пожарной охраны. </t>
  </si>
  <si>
    <t>16 0 02 00000</t>
  </si>
  <si>
    <t>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Обеспечение первичных мер пожарной безопасности. Софинансирование расходов</t>
  </si>
  <si>
    <t>16 0 02 S1250</t>
  </si>
  <si>
    <t xml:space="preserve">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Обеспечение первичных мер пожарной безопасности </t>
  </si>
  <si>
    <t>16 0 03 00000</t>
  </si>
  <si>
    <t>16 0 03 S1260</t>
  </si>
  <si>
    <t>Дорожное хозяйство (дорожные  фонды)</t>
  </si>
  <si>
    <t>Обеспечение деятельности органов местного самоуправления, муниципальных учреждений муниципального образования Саралинский сельсовет</t>
  </si>
  <si>
    <t>Мероприятия, направленные на паспортизацию, ремонт и содержание автомобильных дорог общего пользования местного значения</t>
  </si>
  <si>
    <t>40 1 00 20140</t>
  </si>
  <si>
    <t>Другие вопросы в области национальной экономики</t>
  </si>
  <si>
    <t>Реализация мероприятий в сфере решения вопросов градостроительной деятельности</t>
  </si>
  <si>
    <t>40 1 00 09050</t>
  </si>
  <si>
    <t>Жилищно-коммунальное хозяйство</t>
  </si>
  <si>
    <t>Благоустройство</t>
  </si>
  <si>
    <t>Муниципальная программа «Энергосбережение и повышение энергетической эффективности в администрации Саралинского сельсовета на 2019-2023 годы»</t>
  </si>
  <si>
    <t>14 0 00 00000</t>
  </si>
  <si>
    <t>Муниципальная программа «Энергосбережение и повышение энергетической эффективности в администрации Саралинского сельсовета на 2019-2023 годы» (Реализация мероприятий по уличному освещению)</t>
  </si>
  <si>
    <t>14 0 01 05000</t>
  </si>
  <si>
    <t xml:space="preserve">Муниципальная  программа  «Увековечение памяти погибших при защите Отечества на территории муниципального образования Саралинский сельсовет на 2020 — 2022 годы» </t>
  </si>
  <si>
    <t>23 0 00 00000</t>
  </si>
  <si>
    <t>Мероприятия по ремонту и содержанию памятника погибшим в Отечественной войне с. Сарала ул. Центральная</t>
  </si>
  <si>
    <t>23 0 01 01000</t>
  </si>
  <si>
    <t>Мероприятия по содержанию памятника воинам гражданской войны</t>
  </si>
  <si>
    <t>23 0 02 01000</t>
  </si>
  <si>
    <t>Мероприятия в области жилищно-коммунального хозяйства</t>
  </si>
  <si>
    <t>40 2 00 00000</t>
  </si>
  <si>
    <t>Уличное освещение</t>
  </si>
  <si>
    <t>40 2 00 41000</t>
  </si>
  <si>
    <t>Организация и содержание мест захоронений</t>
  </si>
  <si>
    <t>40 2 00 44000</t>
  </si>
  <si>
    <t>Прочие мероприятия по благоустройству городских округов и поселений</t>
  </si>
  <si>
    <t>40 2 00 45000</t>
  </si>
  <si>
    <t>Другие вопросы в области жилищно-коммунального хозяйства</t>
  </si>
  <si>
    <t>Муниципальная программа «Энергосбережение и повышение энергетической эффективности в администрации Саралинского сельсовета на 2019-2023 годы» Реализация мероприятий, направленных на энергосбережение и повышение энергетической эффективности</t>
  </si>
  <si>
    <t>14 0 02 00000</t>
  </si>
  <si>
    <t>Муниципальная программа «Энергосбережение и повышение энергетической эффективности в администрации Саралинского сельсовета на 2019-2023 годы» Реализация мероприятий, направленных на энергосбережение и повышение энергетической эффективности Софинансирование расходов</t>
  </si>
  <si>
    <t>14 0 02 S1520</t>
  </si>
  <si>
    <t xml:space="preserve">Культура и кинематография     </t>
  </si>
  <si>
    <t xml:space="preserve">Культура        </t>
  </si>
  <si>
    <t>Муниципальная программа «Сохранение и развитие культуры администрации Саралинского сельсовета на 2019-2021 годы»</t>
  </si>
  <si>
    <t>22 0 01 01000</t>
  </si>
  <si>
    <t xml:space="preserve">Непрограммные расходы в сфере установленных функций органов местного самоуправления, муниципальных учреждений Саралинского сельсовета                                 </t>
  </si>
  <si>
    <t>Обеспечение деятельности подведомственных учреждений (Сельский дом культуры)</t>
  </si>
  <si>
    <t>40 1 00 44000</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</si>
  <si>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</si>
  <si>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</si>
  <si>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</si>
  <si>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Уплата прочих налогов, сборов</t>
  </si>
  <si>
    <t>Другие вопросы в области культуры, кинематографии</t>
  </si>
  <si>
    <t>Обеспечение деятельности подведомственных учреждений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пункты)(централизованная бухгалтерия)</t>
  </si>
  <si>
    <t>40 1 00 45200</t>
  </si>
  <si>
    <t>Пенсионное обеспечение</t>
  </si>
  <si>
    <t xml:space="preserve">Муниципальная программа  «Адресная социальная поддержка нетрудоспособного населения и семей с детьми на 2015 – 2021 годы» </t>
  </si>
  <si>
    <t>11 0 00 00000</t>
  </si>
  <si>
    <t>Обеспечение мер социальной поддержки отдельным категориям граждан</t>
  </si>
  <si>
    <t>11 0 01 00000</t>
  </si>
  <si>
    <t>Развитие мероприятий социальной поддержки отдельной категории граждан</t>
  </si>
  <si>
    <t>11 0 01 03000</t>
  </si>
  <si>
    <t>Доплаты к пенсиям муниципальных служащих муниципального образования Саралинский сельсовет</t>
  </si>
  <si>
    <t>11 0 01 03200</t>
  </si>
  <si>
    <t>Социальное обеспечение и иные выплаты населению</t>
  </si>
  <si>
    <t>Публичные нормативные социальные выплаты гражданам</t>
  </si>
  <si>
    <t>Иные пенсии, социальные доплаты к пенсиям</t>
  </si>
  <si>
    <t>Социальное обеспечение населения</t>
  </si>
  <si>
    <t>Осуществление государственных полномочий в сфере социальной поддержки работников муниципальных учреждений культуры, работающих и проживающих в сельских населенных пунктах, поселках городского типа на 2017 год</t>
  </si>
  <si>
    <t>40 1 00 70270</t>
  </si>
  <si>
    <t>Иные выплаты персоналу учреждений, за исключением фонда оплаты труда</t>
  </si>
  <si>
    <t>Физическая культура</t>
  </si>
  <si>
    <t xml:space="preserve">Муниципальная программа «Развитие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 2022 годы» </t>
  </si>
  <si>
    <t>24 0 00 00000</t>
  </si>
  <si>
    <t>Обустройство спортивной площадки</t>
  </si>
  <si>
    <t>24 0 01 00000</t>
  </si>
  <si>
    <t>24 0 01 01000</t>
  </si>
  <si>
    <t>Реализация мероприятий, направленных на повышение эффективности деятельности органов местного самоуправления</t>
  </si>
  <si>
    <t>24 0 01 71200</t>
  </si>
  <si>
    <t>Обслуживание государственного и   муниципального долга</t>
  </si>
  <si>
    <t>13</t>
  </si>
  <si>
    <t>Обслуживание государственного внутреннего и   муниципального долга</t>
  </si>
  <si>
    <t>01</t>
  </si>
  <si>
    <t>Процентные платежи по муниципальному долгу</t>
  </si>
  <si>
    <t>40 1 00 06500</t>
  </si>
  <si>
    <t>Обслуживание муниципального долга</t>
  </si>
  <si>
    <t>730</t>
  </si>
  <si>
    <t>Всего расходов</t>
  </si>
  <si>
    <t>Мельверт А.И.</t>
  </si>
  <si>
    <t xml:space="preserve">Приложение 4                    </t>
  </si>
  <si>
    <t>Ведомственная структура расходов</t>
  </si>
  <si>
    <t>местного бюджета муниципального  образования Саралинский сельсовет на 2020 год</t>
  </si>
  <si>
    <t>Главы</t>
  </si>
  <si>
    <t>Администрация Саралинского сельсовета Орджоникидзевского района Республики Хакасия</t>
  </si>
  <si>
    <t xml:space="preserve">Культура и кинематография   </t>
  </si>
  <si>
    <t xml:space="preserve">Культура   </t>
  </si>
  <si>
    <t xml:space="preserve">Обеспечение деятельности органов местного самоуправления, муниципальных учреждений муниципального образования Саралинский сельсовет                                                           </t>
  </si>
  <si>
    <t xml:space="preserve">Обеспечение деятельности органов местного самоуправления, муниципальных учреждений муниципального образования Саралинский сельсовет                             </t>
  </si>
  <si>
    <t xml:space="preserve">Приложение 5                                        </t>
  </si>
  <si>
    <t>Перечень</t>
  </si>
  <si>
    <t>муниципальных программ, предусмотренных к финансированию из местного</t>
  </si>
  <si>
    <t>бюджета  муниципального  образования Саралинский сельсовет на 2020 год</t>
  </si>
  <si>
    <t>целевая статья</t>
  </si>
  <si>
    <t>раздел</t>
  </si>
  <si>
    <t>подраздел</t>
  </si>
  <si>
    <t>глава</t>
  </si>
  <si>
    <t>суммы расходов в</t>
  </si>
  <si>
    <t>11 0 00 03000</t>
  </si>
  <si>
    <t>Социальная политика</t>
  </si>
  <si>
    <t>Адресная социальная поддержка граждан, находящихся в трудной жизненной ситуации</t>
  </si>
  <si>
    <t>11 0 01 03100</t>
  </si>
  <si>
    <t>Пособия, компенсации, меры социальной поддержки по публичным нормативным обязательствам</t>
  </si>
  <si>
    <t>Муниципальная программа «Энергосбережение и повышение энергетической эффективности в администрации Саралинского сельсовета на 2019-2023 годы» (Реализация мероприятий, направленных на энергосбережение и повышение энергетической эффективности)</t>
  </si>
  <si>
    <t>Муниципальная программа «Энергосбережение и повышение энергетической эффективности в администрации Саралинского сельсовета на 2019-2023 годы» Реализация мероприятий, направленных на энергосбережение и повышение энергетической эффективности. Софинансирование расходов</t>
  </si>
  <si>
    <t>Прочая закупка товаров, работ и услуг (софинансирование расходов)</t>
  </si>
  <si>
    <t>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Обеспечение пожарной безопасности территории муниципального образования Саралинский сельсовет</t>
  </si>
  <si>
    <t>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Поддержка подразделений добровольной пожарной охраны</t>
  </si>
  <si>
    <t>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Поддержка подразделений добровольной пожарной охраны. Софинансирование расходов</t>
  </si>
  <si>
    <t xml:space="preserve">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Обеспечение первичных мер пожарной безопасности </t>
  </si>
  <si>
    <t>Муниципальная программа «Пожарная безопасность и защита населения и территории муниципального образования Саралинский сельсовет от чрезвычайных ситуаций на 2019-2021 годы». Обеспечение первичных мер пожарной безопасности . Софинансирование расходов</t>
  </si>
  <si>
    <t>17 0 01 01000</t>
  </si>
  <si>
    <t xml:space="preserve">Культура и кинематография  </t>
  </si>
  <si>
    <t xml:space="preserve">Культура          </t>
  </si>
  <si>
    <t>Мероприятия по содержанию памятника воинов гражданской войны</t>
  </si>
  <si>
    <t xml:space="preserve">Мероприятия, связанные с реализацией федеральной целевой программы "Увековечение памяти погибших при защите Отечества на 2019 - 2024 годы" Восстановление (ремонт, благоустройство) воинских захоронений </t>
  </si>
  <si>
    <t>23 0 03 L2990</t>
  </si>
</sst>
</file>

<file path=xl/styles.xml><?xml version="1.0" encoding="utf-8"?>
<styleSheet xmlns="http://schemas.openxmlformats.org/spreadsheetml/2006/main">
  <numFmts count="7">
    <numFmt numFmtId="164" formatCode="GENERAL"/>
    <numFmt numFmtId="165" formatCode="#,##0.00"/>
    <numFmt numFmtId="166" formatCode="@"/>
    <numFmt numFmtId="167" formatCode="0.0"/>
    <numFmt numFmtId="168" formatCode="#,##0.00\ [$руб.-419];[RED]\-#,##0.00\ [$руб.-419]"/>
    <numFmt numFmtId="169" formatCode="00"/>
    <numFmt numFmtId="170" formatCode="000"/>
  </numFmts>
  <fonts count="19">
    <font>
      <sz val="10"/>
      <name val="Arial"/>
      <family val="2"/>
    </font>
    <font>
      <sz val="8"/>
      <name val="Arial Cyr"/>
      <family val="2"/>
    </font>
    <font>
      <sz val="8"/>
      <color indexed="8"/>
      <name val="Arial Cyr"/>
      <family val="2"/>
    </font>
    <font>
      <b/>
      <sz val="11"/>
      <name val="Arial Cyr"/>
      <family val="2"/>
    </font>
    <font>
      <sz val="11"/>
      <name val="Calibri"/>
      <family val="2"/>
    </font>
    <font>
      <sz val="12"/>
      <name val="Times New Roman"/>
      <family val="1"/>
    </font>
    <font>
      <b/>
      <sz val="12"/>
      <name val="Times New Roman"/>
      <family val="1"/>
    </font>
    <font>
      <sz val="12"/>
      <color indexed="8"/>
      <name val="Times New Roman"/>
      <family val="1"/>
    </font>
    <font>
      <sz val="10"/>
      <name val="Times New Roman"/>
      <family val="1"/>
    </font>
    <font>
      <b/>
      <sz val="10"/>
      <name val="Times New Roman"/>
      <family val="1"/>
    </font>
    <font>
      <sz val="11"/>
      <name val="Times New Roman"/>
      <family val="1"/>
    </font>
    <font>
      <sz val="9"/>
      <name val="Times New Roman"/>
      <family val="1"/>
    </font>
    <font>
      <sz val="8"/>
      <name val="Times New Roman"/>
      <family val="1"/>
    </font>
    <font>
      <vertAlign val="superscript"/>
      <sz val="12"/>
      <name val="Times New Roman"/>
      <family val="1"/>
    </font>
    <font>
      <sz val="12"/>
      <name val=""/>
      <family val="1"/>
    </font>
    <font>
      <sz val="12"/>
      <name val="Arial"/>
      <family val="2"/>
    </font>
    <font>
      <sz val="8"/>
      <name val=""/>
      <family val="1"/>
    </font>
    <font>
      <sz val="9"/>
      <name val=""/>
      <family val="1"/>
    </font>
    <font>
      <b/>
      <sz val="11"/>
      <name val="Times New Roman"/>
      <family val="1"/>
    </font>
  </fonts>
  <fills count="3">
    <fill>
      <patternFill/>
    </fill>
    <fill>
      <patternFill patternType="gray125"/>
    </fill>
    <fill>
      <patternFill patternType="solid">
        <fgColor indexed="43"/>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2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1">
      <alignment horizontal="center" vertical="top" wrapText="1"/>
      <protection/>
    </xf>
    <xf numFmtId="164" fontId="2" fillId="0" borderId="2">
      <alignment horizontal="left" wrapText="1" indent="1"/>
      <protection/>
    </xf>
    <xf numFmtId="164" fontId="1" fillId="0" borderId="1">
      <alignment horizontal="center" vertical="top" wrapText="1"/>
      <protection/>
    </xf>
    <xf numFmtId="164" fontId="3" fillId="0" borderId="3">
      <alignment horizontal="center"/>
      <protection/>
    </xf>
    <xf numFmtId="164" fontId="1" fillId="0" borderId="4">
      <alignment horizontal="left" wrapText="1"/>
      <protection/>
    </xf>
    <xf numFmtId="164" fontId="4" fillId="0" borderId="5">
      <alignment/>
      <protection/>
    </xf>
    <xf numFmtId="165" fontId="2" fillId="0" borderId="6">
      <alignment horizontal="right" wrapText="1"/>
      <protection/>
    </xf>
    <xf numFmtId="164" fontId="4" fillId="0" borderId="7">
      <alignment/>
      <protection/>
    </xf>
    <xf numFmtId="165" fontId="1" fillId="0" borderId="2">
      <alignment horizontal="right" wrapText="1"/>
      <protection/>
    </xf>
  </cellStyleXfs>
  <cellXfs count="122">
    <xf numFmtId="164" fontId="0" fillId="0" borderId="0" xfId="0" applyAlignment="1">
      <alignment/>
    </xf>
    <xf numFmtId="164" fontId="5" fillId="0" borderId="0" xfId="0" applyFont="1" applyAlignment="1">
      <alignment/>
    </xf>
    <xf numFmtId="164" fontId="5" fillId="0" borderId="0" xfId="0" applyFont="1" applyBorder="1" applyAlignment="1">
      <alignment horizontal="center"/>
    </xf>
    <xf numFmtId="164" fontId="5" fillId="0" borderId="0" xfId="0" applyFont="1" applyBorder="1" applyAlignment="1">
      <alignment/>
    </xf>
    <xf numFmtId="164" fontId="5" fillId="0" borderId="0" xfId="0" applyFont="1" applyBorder="1" applyAlignment="1">
      <alignment horizontal="justify" wrapText="1"/>
    </xf>
    <xf numFmtId="164" fontId="5" fillId="0" borderId="0" xfId="0" applyFont="1" applyBorder="1" applyAlignment="1">
      <alignment horizontal="justify"/>
    </xf>
    <xf numFmtId="164" fontId="5" fillId="0" borderId="0" xfId="0" applyFont="1" applyAlignment="1">
      <alignment horizontal="center"/>
    </xf>
    <xf numFmtId="164" fontId="5" fillId="0" borderId="8" xfId="0" applyFont="1" applyBorder="1" applyAlignment="1">
      <alignment horizontal="center"/>
    </xf>
    <xf numFmtId="164" fontId="5" fillId="0" borderId="8" xfId="0" applyFont="1" applyBorder="1" applyAlignment="1">
      <alignment/>
    </xf>
    <xf numFmtId="164" fontId="5" fillId="0" borderId="8" xfId="0" applyFont="1" applyBorder="1" applyAlignment="1">
      <alignment horizontal="left"/>
    </xf>
    <xf numFmtId="164" fontId="5" fillId="0" borderId="0" xfId="0" applyFont="1" applyBorder="1" applyAlignment="1">
      <alignment horizontal="left"/>
    </xf>
    <xf numFmtId="164" fontId="5" fillId="0" borderId="0" xfId="0" applyFont="1" applyBorder="1" applyAlignment="1">
      <alignment horizontal="left" wrapText="1"/>
    </xf>
    <xf numFmtId="164" fontId="6" fillId="0" borderId="0" xfId="0" applyFont="1" applyBorder="1" applyAlignment="1">
      <alignment horizontal="center"/>
    </xf>
    <xf numFmtId="164" fontId="5" fillId="0" borderId="0" xfId="0" applyFont="1" applyFill="1" applyBorder="1" applyAlignment="1">
      <alignment horizontal="justify"/>
    </xf>
    <xf numFmtId="164" fontId="5" fillId="0" borderId="0" xfId="0" applyFont="1" applyFill="1" applyBorder="1" applyAlignment="1">
      <alignment horizontal="center"/>
    </xf>
    <xf numFmtId="164" fontId="5" fillId="0" borderId="0" xfId="0" applyFont="1" applyAlignment="1">
      <alignment wrapText="1"/>
    </xf>
    <xf numFmtId="164" fontId="5" fillId="0" borderId="8" xfId="0" applyFont="1" applyBorder="1" applyAlignment="1">
      <alignment horizontal="center" wrapText="1"/>
    </xf>
    <xf numFmtId="164" fontId="5" fillId="0" borderId="8" xfId="0" applyFont="1" applyBorder="1" applyAlignment="1">
      <alignment horizontal="left" wrapText="1"/>
    </xf>
    <xf numFmtId="164" fontId="5" fillId="0" borderId="8" xfId="0" applyFont="1" applyBorder="1" applyAlignment="1">
      <alignment wrapText="1"/>
    </xf>
    <xf numFmtId="166" fontId="5" fillId="0" borderId="8" xfId="0" applyNumberFormat="1" applyFont="1" applyBorder="1" applyAlignment="1">
      <alignment horizontal="left" wrapText="1"/>
    </xf>
    <xf numFmtId="167" fontId="5" fillId="0" borderId="8" xfId="0" applyNumberFormat="1" applyFont="1" applyBorder="1" applyAlignment="1">
      <alignment horizontal="center" wrapText="1"/>
    </xf>
    <xf numFmtId="164" fontId="5" fillId="0" borderId="0" xfId="0" applyFont="1" applyAlignment="1">
      <alignment horizontal="justify"/>
    </xf>
    <xf numFmtId="164" fontId="5" fillId="0" borderId="8" xfId="0" applyFont="1" applyBorder="1" applyAlignment="1">
      <alignment horizontal="center" wrapText="1"/>
    </xf>
    <xf numFmtId="164" fontId="5" fillId="0" borderId="8" xfId="0" applyFont="1" applyBorder="1" applyAlignment="1">
      <alignment wrapText="1"/>
    </xf>
    <xf numFmtId="167" fontId="5" fillId="0" borderId="8" xfId="0" applyNumberFormat="1" applyFont="1" applyBorder="1" applyAlignment="1">
      <alignment/>
    </xf>
    <xf numFmtId="164" fontId="5" fillId="0" borderId="8" xfId="0" applyFont="1" applyBorder="1" applyAlignment="1">
      <alignment horizontal="left" wrapText="1"/>
    </xf>
    <xf numFmtId="164" fontId="5" fillId="0" borderId="0" xfId="0" applyFont="1" applyBorder="1" applyAlignment="1">
      <alignment wrapText="1"/>
    </xf>
    <xf numFmtId="164" fontId="8" fillId="0" borderId="8" xfId="0" applyFont="1" applyBorder="1" applyAlignment="1">
      <alignment horizontal="center" wrapText="1"/>
    </xf>
    <xf numFmtId="164" fontId="8" fillId="0" borderId="8" xfId="0" applyFont="1" applyBorder="1" applyAlignment="1">
      <alignment wrapText="1"/>
    </xf>
    <xf numFmtId="164" fontId="6" fillId="0" borderId="8" xfId="0" applyFont="1" applyBorder="1" applyAlignment="1">
      <alignment wrapText="1"/>
    </xf>
    <xf numFmtId="164" fontId="9" fillId="0" borderId="8" xfId="0" applyFont="1" applyBorder="1" applyAlignment="1">
      <alignment wrapText="1"/>
    </xf>
    <xf numFmtId="168" fontId="5" fillId="0" borderId="8" xfId="0" applyNumberFormat="1" applyFont="1" applyBorder="1" applyAlignment="1">
      <alignment wrapText="1"/>
    </xf>
    <xf numFmtId="164" fontId="8" fillId="0" borderId="8" xfId="0" applyFont="1" applyBorder="1" applyAlignment="1">
      <alignment/>
    </xf>
    <xf numFmtId="164" fontId="9" fillId="0" borderId="8" xfId="0" applyFont="1" applyBorder="1" applyAlignment="1">
      <alignment/>
    </xf>
    <xf numFmtId="164" fontId="5" fillId="0" borderId="0" xfId="0" applyFont="1" applyBorder="1" applyAlignment="1">
      <alignment horizontal="center" wrapText="1"/>
    </xf>
    <xf numFmtId="164" fontId="10" fillId="0" borderId="0" xfId="0" applyFont="1" applyAlignment="1">
      <alignment/>
    </xf>
    <xf numFmtId="164" fontId="11" fillId="0" borderId="0" xfId="0" applyFont="1" applyBorder="1" applyAlignment="1">
      <alignment horizontal="left"/>
    </xf>
    <xf numFmtId="164" fontId="12" fillId="0" borderId="0" xfId="0" applyFont="1" applyAlignment="1">
      <alignment/>
    </xf>
    <xf numFmtId="164" fontId="6" fillId="0" borderId="0" xfId="0" applyFont="1" applyFill="1" applyBorder="1" applyAlignment="1">
      <alignment horizontal="center"/>
    </xf>
    <xf numFmtId="164" fontId="5" fillId="0" borderId="0" xfId="0" applyFont="1" applyFill="1" applyAlignment="1">
      <alignment/>
    </xf>
    <xf numFmtId="164" fontId="5" fillId="0" borderId="8" xfId="0" applyFont="1" applyFill="1" applyBorder="1" applyAlignment="1">
      <alignment horizontal="center" wrapText="1"/>
    </xf>
    <xf numFmtId="164" fontId="5" fillId="0" borderId="8" xfId="0" applyFont="1" applyFill="1" applyBorder="1" applyAlignment="1">
      <alignment horizontal="center"/>
    </xf>
    <xf numFmtId="164" fontId="5" fillId="0" borderId="8" xfId="0" applyFont="1" applyFill="1" applyBorder="1" applyAlignment="1">
      <alignment horizontal="left" wrapText="1"/>
    </xf>
    <xf numFmtId="165" fontId="5" fillId="0" borderId="8" xfId="0" applyNumberFormat="1" applyFont="1" applyFill="1" applyBorder="1" applyAlignment="1">
      <alignment/>
    </xf>
    <xf numFmtId="165" fontId="5" fillId="2" borderId="8" xfId="0" applyNumberFormat="1" applyFont="1" applyFill="1" applyBorder="1" applyAlignment="1">
      <alignment/>
    </xf>
    <xf numFmtId="164" fontId="12" fillId="0" borderId="0" xfId="0" applyFont="1" applyBorder="1" applyAlignment="1">
      <alignment horizontal="left"/>
    </xf>
    <xf numFmtId="164" fontId="11" fillId="0" borderId="0" xfId="0" applyFont="1" applyFill="1" applyBorder="1" applyAlignment="1">
      <alignment horizontal="left"/>
    </xf>
    <xf numFmtId="164" fontId="5" fillId="0" borderId="0" xfId="0" applyFont="1" applyFill="1" applyAlignment="1">
      <alignment horizontal="center"/>
    </xf>
    <xf numFmtId="164" fontId="5" fillId="0" borderId="8" xfId="0" applyFont="1" applyFill="1" applyBorder="1" applyAlignment="1">
      <alignment horizontal="center" vertical="center" wrapText="1"/>
    </xf>
    <xf numFmtId="164" fontId="5" fillId="0" borderId="8" xfId="0" applyFont="1" applyFill="1" applyBorder="1" applyAlignment="1">
      <alignment horizontal="center" vertical="center"/>
    </xf>
    <xf numFmtId="164" fontId="8" fillId="0" borderId="0" xfId="0" applyFont="1" applyFill="1" applyAlignment="1">
      <alignment/>
    </xf>
    <xf numFmtId="164" fontId="5" fillId="0" borderId="8" xfId="0" applyFont="1" applyFill="1" applyBorder="1" applyAlignment="1">
      <alignment horizontal="justify" wrapText="1"/>
    </xf>
    <xf numFmtId="164" fontId="14" fillId="0" borderId="8" xfId="0" applyFont="1" applyFill="1" applyBorder="1" applyAlignment="1">
      <alignment horizontal="center"/>
    </xf>
    <xf numFmtId="164" fontId="5" fillId="0" borderId="8" xfId="0" applyFont="1" applyFill="1" applyBorder="1" applyAlignment="1">
      <alignment horizontal="center"/>
    </xf>
    <xf numFmtId="164" fontId="5" fillId="0" borderId="8" xfId="0" applyFont="1" applyFill="1" applyBorder="1" applyAlignment="1">
      <alignment horizontal="justify" wrapText="1"/>
    </xf>
    <xf numFmtId="164" fontId="15" fillId="0" borderId="8" xfId="0" applyFont="1" applyFill="1" applyBorder="1" applyAlignment="1">
      <alignment/>
    </xf>
    <xf numFmtId="164" fontId="5" fillId="0" borderId="0" xfId="0" applyFont="1" applyFill="1" applyAlignment="1">
      <alignment horizontal="right"/>
    </xf>
    <xf numFmtId="164" fontId="10" fillId="0" borderId="0" xfId="0" applyFont="1" applyAlignment="1" applyProtection="1">
      <alignment/>
      <protection locked="0"/>
    </xf>
    <xf numFmtId="164" fontId="16" fillId="0" borderId="0" xfId="0" applyNumberFormat="1" applyFont="1" applyBorder="1" applyAlignment="1" applyProtection="1">
      <alignment horizontal="left" vertical="top" wrapText="1"/>
      <protection locked="0"/>
    </xf>
    <xf numFmtId="164" fontId="17" fillId="0" borderId="0" xfId="0" applyNumberFormat="1" applyFont="1" applyBorder="1" applyAlignment="1" applyProtection="1">
      <alignment horizontal="left" vertical="top" wrapText="1"/>
      <protection locked="0"/>
    </xf>
    <xf numFmtId="164" fontId="11" fillId="0" borderId="0" xfId="0" applyNumberFormat="1" applyFont="1" applyBorder="1" applyAlignment="1" applyProtection="1">
      <alignment horizontal="left" vertical="top" wrapText="1"/>
      <protection locked="0"/>
    </xf>
    <xf numFmtId="164" fontId="12" fillId="0" borderId="0" xfId="0" applyFont="1" applyAlignment="1" applyProtection="1">
      <alignment horizontal="left"/>
      <protection locked="0"/>
    </xf>
    <xf numFmtId="164" fontId="12" fillId="0" borderId="0" xfId="0" applyFont="1" applyAlignment="1">
      <alignment horizontal="right"/>
    </xf>
    <xf numFmtId="164" fontId="12" fillId="0" borderId="0" xfId="0" applyFont="1" applyAlignment="1">
      <alignment horizontal="right"/>
    </xf>
    <xf numFmtId="164" fontId="6" fillId="0" borderId="0" xfId="0" applyFont="1" applyBorder="1" applyAlignment="1" applyProtection="1">
      <alignment horizontal="center" wrapText="1"/>
      <protection locked="0"/>
    </xf>
    <xf numFmtId="164" fontId="6" fillId="0" borderId="0" xfId="23" applyNumberFormat="1" applyFont="1" applyBorder="1" applyProtection="1">
      <alignment horizontal="center"/>
      <protection/>
    </xf>
    <xf numFmtId="164" fontId="5" fillId="0" borderId="0" xfId="0" applyFont="1" applyAlignment="1" applyProtection="1">
      <alignment/>
      <protection locked="0"/>
    </xf>
    <xf numFmtId="164" fontId="5" fillId="0" borderId="8" xfId="20" applyNumberFormat="1" applyFont="1" applyBorder="1" applyAlignment="1" applyProtection="1">
      <alignment horizontal="center" vertical="top" wrapText="1"/>
      <protection/>
    </xf>
    <xf numFmtId="164" fontId="5" fillId="0" borderId="8" xfId="23" applyNumberFormat="1" applyFont="1" applyBorder="1" applyAlignment="1" applyProtection="1">
      <alignment horizontal="center"/>
      <protection/>
    </xf>
    <xf numFmtId="164" fontId="5" fillId="0" borderId="8" xfId="23" applyNumberFormat="1" applyFont="1" applyBorder="1" applyAlignment="1" applyProtection="1">
      <alignment horizontal="center" wrapText="1"/>
      <protection/>
    </xf>
    <xf numFmtId="164" fontId="5" fillId="0" borderId="9" xfId="23" applyNumberFormat="1" applyFont="1" applyBorder="1" applyAlignment="1" applyProtection="1">
      <alignment horizontal="center" wrapText="1"/>
      <protection/>
    </xf>
    <xf numFmtId="164" fontId="5" fillId="0" borderId="8" xfId="22" applyNumberFormat="1" applyFont="1" applyBorder="1" applyProtection="1">
      <alignment horizontal="center" vertical="top" wrapText="1"/>
      <protection/>
    </xf>
    <xf numFmtId="164" fontId="5" fillId="0" borderId="10" xfId="22" applyNumberFormat="1" applyFont="1" applyBorder="1" applyProtection="1">
      <alignment horizontal="center" vertical="top" wrapText="1"/>
      <protection/>
    </xf>
    <xf numFmtId="164" fontId="5" fillId="0" borderId="8" xfId="0" applyFont="1" applyFill="1" applyBorder="1" applyAlignment="1">
      <alignment horizontal="left" vertical="top" wrapText="1"/>
    </xf>
    <xf numFmtId="169" fontId="5" fillId="0" borderId="8" xfId="24" applyNumberFormat="1" applyFont="1" applyFill="1" applyBorder="1" applyProtection="1">
      <alignment horizontal="left" wrapText="1"/>
      <protection/>
    </xf>
    <xf numFmtId="164" fontId="5" fillId="0" borderId="8" xfId="24" applyNumberFormat="1" applyFont="1" applyFill="1" applyBorder="1" applyProtection="1">
      <alignment horizontal="left" wrapText="1"/>
      <protection/>
    </xf>
    <xf numFmtId="165" fontId="5" fillId="0" borderId="8" xfId="28" applyNumberFormat="1" applyFont="1" applyFill="1" applyBorder="1" applyProtection="1">
      <alignment horizontal="right" wrapText="1"/>
      <protection/>
    </xf>
    <xf numFmtId="165" fontId="5" fillId="2" borderId="8" xfId="28" applyNumberFormat="1" applyFont="1" applyFill="1" applyBorder="1" applyProtection="1">
      <alignment horizontal="right" wrapText="1"/>
      <protection/>
    </xf>
    <xf numFmtId="164" fontId="18" fillId="0" borderId="0" xfId="0" applyFont="1" applyFill="1" applyAlignment="1" applyProtection="1">
      <alignment/>
      <protection locked="0"/>
    </xf>
    <xf numFmtId="165" fontId="5" fillId="0" borderId="8" xfId="28" applyNumberFormat="1" applyFont="1" applyFill="1" applyBorder="1" applyAlignment="1" applyProtection="1">
      <alignment horizontal="right" wrapText="1"/>
      <protection/>
    </xf>
    <xf numFmtId="164" fontId="5" fillId="0" borderId="8" xfId="0" applyFont="1" applyFill="1" applyBorder="1" applyAlignment="1">
      <alignment wrapText="1"/>
    </xf>
    <xf numFmtId="165" fontId="5" fillId="2" borderId="8" xfId="28" applyNumberFormat="1" applyFont="1" applyFill="1" applyBorder="1" applyAlignment="1" applyProtection="1">
      <alignment horizontal="right" wrapText="1"/>
      <protection/>
    </xf>
    <xf numFmtId="169" fontId="11" fillId="0" borderId="8" xfId="24" applyNumberFormat="1" applyFont="1" applyFill="1" applyBorder="1" applyProtection="1">
      <alignment horizontal="left" wrapText="1"/>
      <protection/>
    </xf>
    <xf numFmtId="164" fontId="11" fillId="0" borderId="8" xfId="24" applyNumberFormat="1" applyFont="1" applyFill="1" applyBorder="1" applyProtection="1">
      <alignment horizontal="left" wrapText="1"/>
      <protection/>
    </xf>
    <xf numFmtId="164" fontId="5" fillId="0" borderId="8" xfId="24" applyNumberFormat="1" applyFont="1" applyFill="1" applyBorder="1" applyAlignment="1" applyProtection="1">
      <alignment horizontal="left" wrapText="1"/>
      <protection/>
    </xf>
    <xf numFmtId="164" fontId="7" fillId="0" borderId="8" xfId="0" applyFont="1" applyFill="1" applyBorder="1" applyAlignment="1">
      <alignment horizontal="left" vertical="top" wrapText="1"/>
    </xf>
    <xf numFmtId="164" fontId="5" fillId="0" borderId="8" xfId="0" applyFont="1" applyFill="1" applyBorder="1" applyAlignment="1">
      <alignment vertical="top" wrapText="1"/>
    </xf>
    <xf numFmtId="166" fontId="5" fillId="0" borderId="8" xfId="0" applyNumberFormat="1" applyFont="1" applyFill="1" applyBorder="1" applyAlignment="1">
      <alignment horizontal="left" wrapText="1"/>
    </xf>
    <xf numFmtId="166" fontId="5" fillId="0" borderId="8" xfId="0" applyNumberFormat="1" applyFont="1" applyFill="1" applyBorder="1" applyAlignment="1">
      <alignment horizontal="right" wrapText="1"/>
    </xf>
    <xf numFmtId="165" fontId="5" fillId="0" borderId="8" xfId="28" applyNumberFormat="1" applyFont="1" applyFill="1" applyBorder="1" applyAlignment="1" applyProtection="1">
      <alignment horizontal="right" wrapText="1"/>
      <protection/>
    </xf>
    <xf numFmtId="164" fontId="5" fillId="0" borderId="8" xfId="24" applyNumberFormat="1" applyFont="1" applyFill="1" applyBorder="1" applyAlignment="1" applyProtection="1">
      <alignment horizontal="center" wrapText="1"/>
      <protection/>
    </xf>
    <xf numFmtId="166" fontId="5" fillId="0" borderId="8" xfId="0" applyNumberFormat="1" applyFont="1" applyFill="1" applyBorder="1" applyAlignment="1">
      <alignment horizontal="center" wrapText="1"/>
    </xf>
    <xf numFmtId="165" fontId="5" fillId="2" borderId="8" xfId="28" applyNumberFormat="1" applyFont="1" applyFill="1" applyBorder="1" applyAlignment="1" applyProtection="1">
      <alignment horizontal="right" wrapText="1"/>
      <protection/>
    </xf>
    <xf numFmtId="164" fontId="5" fillId="0" borderId="8" xfId="0" applyFont="1" applyFill="1" applyBorder="1" applyAlignment="1" applyProtection="1">
      <alignment/>
      <protection locked="0"/>
    </xf>
    <xf numFmtId="165" fontId="5" fillId="0" borderId="8" xfId="27" applyNumberFormat="1" applyFont="1" applyFill="1" applyBorder="1" applyProtection="1">
      <alignment/>
      <protection/>
    </xf>
    <xf numFmtId="164" fontId="5" fillId="0" borderId="0" xfId="0" applyFont="1" applyFill="1" applyAlignment="1" applyProtection="1">
      <alignment/>
      <protection locked="0"/>
    </xf>
    <xf numFmtId="165" fontId="5" fillId="0" borderId="0" xfId="28" applyNumberFormat="1" applyFont="1" applyFill="1" applyBorder="1" applyProtection="1">
      <alignment horizontal="right" wrapText="1"/>
      <protection/>
    </xf>
    <xf numFmtId="164" fontId="8" fillId="0" borderId="0" xfId="0" applyFont="1" applyFill="1" applyAlignment="1" applyProtection="1">
      <alignment/>
      <protection locked="0"/>
    </xf>
    <xf numFmtId="164" fontId="5" fillId="0" borderId="8" xfId="20" applyNumberFormat="1" applyFont="1" applyFill="1" applyBorder="1" applyAlignment="1" applyProtection="1">
      <alignment horizontal="center" vertical="top" wrapText="1"/>
      <protection/>
    </xf>
    <xf numFmtId="164" fontId="5" fillId="0" borderId="8" xfId="23" applyNumberFormat="1" applyFont="1" applyFill="1" applyBorder="1" applyAlignment="1" applyProtection="1">
      <alignment horizontal="center" wrapText="1"/>
      <protection/>
    </xf>
    <xf numFmtId="164" fontId="5" fillId="0" borderId="8" xfId="22" applyNumberFormat="1" applyFont="1" applyFill="1" applyBorder="1" applyProtection="1">
      <alignment horizontal="center" vertical="top" wrapText="1"/>
      <protection/>
    </xf>
    <xf numFmtId="164" fontId="5" fillId="0" borderId="8" xfId="20" applyNumberFormat="1" applyFont="1" applyFill="1" applyBorder="1" applyAlignment="1" applyProtection="1">
      <alignment horizontal="left" vertical="top" wrapText="1"/>
      <protection/>
    </xf>
    <xf numFmtId="170" fontId="5" fillId="0" borderId="8" xfId="20" applyNumberFormat="1" applyFont="1" applyFill="1" applyBorder="1" applyAlignment="1" applyProtection="1">
      <alignment horizontal="center" wrapText="1"/>
      <protection/>
    </xf>
    <xf numFmtId="165" fontId="5" fillId="0" borderId="8" xfId="22" applyNumberFormat="1" applyFont="1" applyFill="1" applyBorder="1" applyAlignment="1" applyProtection="1">
      <alignment horizontal="right" wrapText="1"/>
      <protection/>
    </xf>
    <xf numFmtId="170" fontId="5" fillId="0" borderId="8" xfId="0" applyNumberFormat="1" applyFont="1" applyFill="1" applyBorder="1" applyAlignment="1">
      <alignment horizontal="center" wrapText="1"/>
    </xf>
    <xf numFmtId="170" fontId="5" fillId="0" borderId="0" xfId="0" applyNumberFormat="1" applyFont="1" applyFill="1" applyBorder="1" applyAlignment="1">
      <alignment horizontal="center" wrapText="1"/>
    </xf>
    <xf numFmtId="170" fontId="5" fillId="0" borderId="0" xfId="24" applyNumberFormat="1" applyFont="1" applyFill="1" applyBorder="1" applyAlignment="1" applyProtection="1">
      <alignment horizontal="center" wrapText="1"/>
      <protection/>
    </xf>
    <xf numFmtId="164" fontId="5" fillId="0" borderId="8" xfId="20" applyNumberFormat="1" applyFont="1" applyBorder="1" applyAlignment="1" applyProtection="1">
      <alignment horizontal="center" vertical="center" wrapText="1"/>
      <protection/>
    </xf>
    <xf numFmtId="164" fontId="5" fillId="0" borderId="9" xfId="23" applyNumberFormat="1" applyFont="1" applyBorder="1" applyAlignment="1" applyProtection="1">
      <alignment horizontal="center" vertical="center" wrapText="1"/>
      <protection/>
    </xf>
    <xf numFmtId="164" fontId="5" fillId="0" borderId="10" xfId="23" applyNumberFormat="1" applyFont="1" applyBorder="1" applyAlignment="1" applyProtection="1">
      <alignment horizontal="center" vertical="center" wrapText="1"/>
      <protection/>
    </xf>
    <xf numFmtId="170" fontId="5" fillId="0" borderId="8" xfId="0" applyNumberFormat="1" applyFont="1" applyFill="1" applyBorder="1" applyAlignment="1">
      <alignment horizontal="center" wrapText="1"/>
    </xf>
    <xf numFmtId="170" fontId="7" fillId="0" borderId="8" xfId="0" applyNumberFormat="1" applyFont="1" applyFill="1" applyBorder="1" applyAlignment="1">
      <alignment horizontal="center" wrapText="1"/>
    </xf>
    <xf numFmtId="164" fontId="5" fillId="0" borderId="8" xfId="0" applyFont="1" applyFill="1" applyBorder="1" applyAlignment="1">
      <alignment horizontal="justify" vertical="top" wrapText="1"/>
    </xf>
    <xf numFmtId="164" fontId="5" fillId="0" borderId="8" xfId="20" applyNumberFormat="1" applyFont="1" applyFill="1" applyBorder="1" applyAlignment="1" applyProtection="1">
      <alignment horizontal="left" wrapText="1"/>
      <protection/>
    </xf>
    <xf numFmtId="164" fontId="5" fillId="0" borderId="8" xfId="20" applyNumberFormat="1" applyFont="1" applyFill="1" applyBorder="1" applyAlignment="1" applyProtection="1">
      <alignment horizontal="center" vertical="center" wrapText="1"/>
      <protection/>
    </xf>
    <xf numFmtId="165" fontId="5" fillId="0" borderId="8" xfId="23" applyNumberFormat="1" applyFont="1" applyFill="1" applyBorder="1" applyAlignment="1" applyProtection="1">
      <alignment horizontal="right" wrapText="1"/>
      <protection/>
    </xf>
    <xf numFmtId="169" fontId="5" fillId="0" borderId="8" xfId="24" applyNumberFormat="1" applyFont="1" applyFill="1" applyBorder="1" applyAlignment="1" applyProtection="1">
      <alignment horizontal="left" wrapText="1"/>
      <protection/>
    </xf>
    <xf numFmtId="164" fontId="5" fillId="0" borderId="8" xfId="0" applyFont="1" applyFill="1" applyBorder="1" applyAlignment="1">
      <alignment horizontal="left" vertical="top" wrapText="1"/>
    </xf>
    <xf numFmtId="165" fontId="5" fillId="2" borderId="8" xfId="23" applyNumberFormat="1" applyFont="1" applyFill="1" applyBorder="1" applyAlignment="1" applyProtection="1">
      <alignment horizontal="right" wrapText="1"/>
      <protection/>
    </xf>
    <xf numFmtId="164" fontId="0" fillId="0" borderId="8" xfId="0" applyFill="1" applyBorder="1" applyAlignment="1">
      <alignment/>
    </xf>
    <xf numFmtId="164" fontId="5" fillId="0" borderId="8" xfId="25" applyNumberFormat="1" applyFont="1" applyFill="1" applyBorder="1" applyAlignment="1" applyProtection="1">
      <alignment horizontal="center"/>
      <protection/>
    </xf>
    <xf numFmtId="165" fontId="10" fillId="0" borderId="0" xfId="0" applyNumberFormat="1" applyFont="1" applyAlignment="1" applyProtection="1">
      <alignment/>
      <protection locked="0"/>
    </xf>
  </cellXfs>
  <cellStyles count="15">
    <cellStyle name="Normal" xfId="0"/>
    <cellStyle name="Comma" xfId="15"/>
    <cellStyle name="Comma [0]" xfId="16"/>
    <cellStyle name="Currency" xfId="17"/>
    <cellStyle name="Currency [0]" xfId="18"/>
    <cellStyle name="Percent" xfId="19"/>
    <cellStyle name="xl28" xfId="20"/>
    <cellStyle name="xl30" xfId="21"/>
    <cellStyle name="xl38" xfId="22"/>
    <cellStyle name="xl69" xfId="23"/>
    <cellStyle name="xl77" xfId="24"/>
    <cellStyle name="xl80" xfId="25"/>
    <cellStyle name="xl83" xfId="26"/>
    <cellStyle name="xl86" xfId="27"/>
    <cellStyle name="xl97"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09"/>
  <sheetViews>
    <sheetView view="pageBreakPreview" zoomScaleNormal="78" zoomScaleSheetLayoutView="100" workbookViewId="0" topLeftCell="A1">
      <selection activeCell="A180" activeCellId="1" sqref="E4 A180"/>
    </sheetView>
  </sheetViews>
  <sheetFormatPr defaultColWidth="12.57421875" defaultRowHeight="18" customHeight="1"/>
  <cols>
    <col min="1" max="1" width="6.00390625" style="1" customWidth="1"/>
    <col min="2" max="4" width="14.421875" style="1" customWidth="1"/>
    <col min="5" max="5" width="15.57421875" style="1" customWidth="1"/>
    <col min="6" max="6" width="14.421875" style="1" customWidth="1"/>
    <col min="7" max="7" width="16.7109375" style="1" customWidth="1"/>
    <col min="8" max="16384" width="11.57421875" style="1" customWidth="1"/>
  </cols>
  <sheetData>
    <row r="1" spans="1:7" ht="18" customHeight="1">
      <c r="A1" s="2" t="s">
        <v>0</v>
      </c>
      <c r="B1" s="2"/>
      <c r="C1" s="2"/>
      <c r="D1" s="2"/>
      <c r="E1" s="2"/>
      <c r="F1" s="2"/>
      <c r="G1" s="2"/>
    </row>
    <row r="2" spans="1:7" ht="18" customHeight="1">
      <c r="A2" s="2" t="s">
        <v>1</v>
      </c>
      <c r="B2" s="2"/>
      <c r="C2" s="2"/>
      <c r="D2" s="2"/>
      <c r="E2" s="2"/>
      <c r="F2" s="2"/>
      <c r="G2" s="2"/>
    </row>
    <row r="3" spans="1:7" ht="18" customHeight="1">
      <c r="A3" s="2" t="s">
        <v>2</v>
      </c>
      <c r="B3" s="2"/>
      <c r="C3" s="2"/>
      <c r="D3" s="2"/>
      <c r="E3" s="2"/>
      <c r="F3" s="2"/>
      <c r="G3" s="2"/>
    </row>
    <row r="4" spans="1:7" ht="18" customHeight="1">
      <c r="A4" s="2" t="s">
        <v>3</v>
      </c>
      <c r="B4" s="2"/>
      <c r="C4" s="2"/>
      <c r="D4" s="2"/>
      <c r="E4" s="2"/>
      <c r="F4" s="2"/>
      <c r="G4" s="2"/>
    </row>
    <row r="5" spans="2:7" ht="9" customHeight="1">
      <c r="B5" s="3"/>
      <c r="C5" s="3"/>
      <c r="D5" s="3"/>
      <c r="E5" s="3"/>
      <c r="F5" s="3"/>
      <c r="G5" s="3"/>
    </row>
    <row r="6" spans="1:7" ht="93" customHeight="1">
      <c r="A6" s="4" t="s">
        <v>4</v>
      </c>
      <c r="B6" s="4"/>
      <c r="C6" s="4"/>
      <c r="D6" s="4"/>
      <c r="E6" s="4"/>
      <c r="F6" s="4"/>
      <c r="G6" s="4"/>
    </row>
    <row r="7" spans="1:7" ht="78" customHeight="1">
      <c r="A7" s="5" t="s">
        <v>5</v>
      </c>
      <c r="B7" s="5"/>
      <c r="C7" s="5"/>
      <c r="D7" s="5"/>
      <c r="E7" s="5"/>
      <c r="F7" s="5"/>
      <c r="G7" s="5"/>
    </row>
    <row r="8" spans="1:7" ht="48" customHeight="1">
      <c r="A8" s="4" t="s">
        <v>6</v>
      </c>
      <c r="B8" s="4"/>
      <c r="C8" s="4"/>
      <c r="D8" s="4"/>
      <c r="E8" s="4"/>
      <c r="F8" s="4"/>
      <c r="G8" s="4"/>
    </row>
    <row r="9" spans="1:7" ht="33" customHeight="1">
      <c r="A9" s="4" t="s">
        <v>7</v>
      </c>
      <c r="B9" s="4"/>
      <c r="C9" s="4"/>
      <c r="D9" s="4"/>
      <c r="E9" s="4"/>
      <c r="F9" s="4"/>
      <c r="G9" s="4"/>
    </row>
    <row r="10" ht="9.75" customHeight="1"/>
    <row r="11" spans="1:7" ht="18" customHeight="1">
      <c r="A11" s="2" t="s">
        <v>8</v>
      </c>
      <c r="B11" s="2"/>
      <c r="C11" s="2"/>
      <c r="D11" s="2"/>
      <c r="E11" s="2"/>
      <c r="F11" s="2"/>
      <c r="G11" s="2"/>
    </row>
    <row r="12" spans="1:6" ht="18" customHeight="1">
      <c r="A12" s="6"/>
      <c r="F12" s="1" t="s">
        <v>9</v>
      </c>
    </row>
    <row r="13" spans="1:7" ht="18" customHeight="1">
      <c r="A13" s="7"/>
      <c r="B13" s="7"/>
      <c r="C13" s="8" t="s">
        <v>10</v>
      </c>
      <c r="D13" s="8" t="s">
        <v>11</v>
      </c>
      <c r="E13" s="8" t="s">
        <v>12</v>
      </c>
      <c r="F13" s="8" t="s">
        <v>13</v>
      </c>
      <c r="G13" s="3"/>
    </row>
    <row r="14" spans="1:7" ht="18" customHeight="1">
      <c r="A14" s="9" t="s">
        <v>14</v>
      </c>
      <c r="B14" s="9"/>
      <c r="C14" s="8">
        <v>10913.2</v>
      </c>
      <c r="D14" s="8">
        <v>9990.1</v>
      </c>
      <c r="E14" s="8">
        <f>D14-C14</f>
        <v>-923.1000000000004</v>
      </c>
      <c r="F14" s="8">
        <f>ROUND(D14/C14*100,2)</f>
        <v>91.54</v>
      </c>
      <c r="G14" s="3"/>
    </row>
    <row r="15" spans="1:7" ht="18" customHeight="1">
      <c r="A15" s="9" t="s">
        <v>15</v>
      </c>
      <c r="B15" s="9"/>
      <c r="C15" s="8">
        <v>11029.4</v>
      </c>
      <c r="D15" s="8">
        <v>9175.7</v>
      </c>
      <c r="E15" s="8">
        <f>D15-C15</f>
        <v>-1853.699999999999</v>
      </c>
      <c r="F15" s="8">
        <f>ROUND(D15/C15*100,2)</f>
        <v>83.19</v>
      </c>
      <c r="G15" s="3"/>
    </row>
    <row r="16" spans="1:7" ht="18" customHeight="1">
      <c r="A16" s="9" t="s">
        <v>16</v>
      </c>
      <c r="B16" s="9"/>
      <c r="C16" s="8">
        <v>-116.2</v>
      </c>
      <c r="D16" s="8">
        <v>814.4</v>
      </c>
      <c r="E16" s="8">
        <f>D16-C16</f>
        <v>930.6</v>
      </c>
      <c r="F16" s="8"/>
      <c r="G16" s="3"/>
    </row>
    <row r="17" spans="1:7" ht="9.75" customHeight="1">
      <c r="A17" s="10"/>
      <c r="B17" s="10"/>
      <c r="C17" s="3"/>
      <c r="D17" s="3"/>
      <c r="E17" s="3"/>
      <c r="F17" s="3"/>
      <c r="G17" s="3"/>
    </row>
    <row r="18" spans="1:7" ht="33" customHeight="1">
      <c r="A18" s="11" t="s">
        <v>17</v>
      </c>
      <c r="B18" s="11"/>
      <c r="C18" s="11"/>
      <c r="D18" s="11"/>
      <c r="E18" s="11"/>
      <c r="F18" s="11"/>
      <c r="G18" s="11"/>
    </row>
    <row r="19" spans="1:7" ht="9.75" customHeight="1">
      <c r="A19" s="11"/>
      <c r="B19" s="11"/>
      <c r="C19" s="11"/>
      <c r="D19" s="11"/>
      <c r="E19" s="11"/>
      <c r="F19" s="11"/>
      <c r="G19" s="11"/>
    </row>
    <row r="20" spans="1:7" ht="18" customHeight="1">
      <c r="A20" s="12" t="s">
        <v>18</v>
      </c>
      <c r="B20" s="12"/>
      <c r="C20" s="12"/>
      <c r="D20" s="12"/>
      <c r="E20" s="12"/>
      <c r="F20" s="12"/>
      <c r="G20" s="12"/>
    </row>
    <row r="21" ht="9.75" customHeight="1"/>
    <row r="22" spans="1:7" ht="48" customHeight="1">
      <c r="A22" s="4" t="s">
        <v>19</v>
      </c>
      <c r="B22" s="4"/>
      <c r="C22" s="4"/>
      <c r="D22" s="4"/>
      <c r="E22" s="4"/>
      <c r="F22" s="4"/>
      <c r="G22" s="4"/>
    </row>
    <row r="23" spans="1:7" ht="33" customHeight="1">
      <c r="A23" s="4" t="s">
        <v>20</v>
      </c>
      <c r="B23" s="4"/>
      <c r="C23" s="4"/>
      <c r="D23" s="4"/>
      <c r="E23" s="4"/>
      <c r="F23" s="4"/>
      <c r="G23" s="4"/>
    </row>
    <row r="24" spans="1:7" ht="31.5" customHeight="1">
      <c r="A24" s="4" t="s">
        <v>21</v>
      </c>
      <c r="B24" s="4"/>
      <c r="C24" s="4"/>
      <c r="D24" s="4"/>
      <c r="E24" s="4"/>
      <c r="F24" s="4"/>
      <c r="G24" s="4"/>
    </row>
    <row r="25" spans="1:7" ht="33" customHeight="1">
      <c r="A25" s="13" t="s">
        <v>22</v>
      </c>
      <c r="B25" s="13"/>
      <c r="C25" s="13"/>
      <c r="D25" s="13"/>
      <c r="E25" s="13"/>
      <c r="F25" s="13"/>
      <c r="G25" s="13"/>
    </row>
    <row r="26" spans="1:7" ht="9.75" customHeight="1">
      <c r="A26" s="13"/>
      <c r="B26" s="13"/>
      <c r="C26" s="13"/>
      <c r="D26" s="13"/>
      <c r="E26" s="13"/>
      <c r="F26" s="13"/>
      <c r="G26" s="13"/>
    </row>
    <row r="27" spans="1:7" ht="18" customHeight="1">
      <c r="A27" s="14" t="s">
        <v>23</v>
      </c>
      <c r="B27" s="14"/>
      <c r="C27" s="14"/>
      <c r="D27" s="14"/>
      <c r="E27" s="14"/>
      <c r="F27" s="14"/>
      <c r="G27" s="14"/>
    </row>
    <row r="28" spans="1:7" ht="9.75" customHeight="1">
      <c r="A28" s="13"/>
      <c r="B28" s="13"/>
      <c r="C28" s="13"/>
      <c r="D28" s="13"/>
      <c r="E28" s="13"/>
      <c r="F28" s="13"/>
      <c r="G28" s="13"/>
    </row>
    <row r="29" spans="1:7" s="15" customFormat="1" ht="48" customHeight="1">
      <c r="A29" s="4" t="s">
        <v>24</v>
      </c>
      <c r="B29" s="4"/>
      <c r="C29" s="4"/>
      <c r="D29" s="4"/>
      <c r="E29" s="4"/>
      <c r="F29" s="4"/>
      <c r="G29" s="4"/>
    </row>
    <row r="30" spans="1:7" ht="33" customHeight="1">
      <c r="A30" s="4" t="s">
        <v>25</v>
      </c>
      <c r="B30" s="4"/>
      <c r="C30" s="4"/>
      <c r="D30" s="4"/>
      <c r="E30" s="4"/>
      <c r="F30" s="4"/>
      <c r="G30" s="4"/>
    </row>
    <row r="31" spans="2:7" ht="33" customHeight="1">
      <c r="B31" s="16" t="s">
        <v>26</v>
      </c>
      <c r="C31" s="16" t="s">
        <v>27</v>
      </c>
      <c r="D31" s="16"/>
      <c r="E31" s="16"/>
      <c r="F31" s="16" t="s">
        <v>28</v>
      </c>
      <c r="G31" s="16"/>
    </row>
    <row r="32" spans="2:7" ht="18" customHeight="1">
      <c r="B32" s="17">
        <v>1</v>
      </c>
      <c r="C32" s="18" t="s">
        <v>29</v>
      </c>
      <c r="D32" s="18"/>
      <c r="E32" s="18"/>
      <c r="F32" s="16">
        <f>SUM(F33:F44)</f>
        <v>100</v>
      </c>
      <c r="G32" s="16"/>
    </row>
    <row r="33" spans="2:7" ht="18" customHeight="1">
      <c r="B33" s="19" t="s">
        <v>30</v>
      </c>
      <c r="C33" s="18" t="s">
        <v>31</v>
      </c>
      <c r="D33" s="18"/>
      <c r="E33" s="18"/>
      <c r="F33" s="16">
        <v>20.9</v>
      </c>
      <c r="G33" s="16"/>
    </row>
    <row r="34" spans="2:7" ht="18" customHeight="1">
      <c r="B34" s="19" t="s">
        <v>32</v>
      </c>
      <c r="C34" s="18" t="s">
        <v>33</v>
      </c>
      <c r="D34" s="18"/>
      <c r="E34" s="18"/>
      <c r="F34" s="16">
        <v>35.2</v>
      </c>
      <c r="G34" s="16"/>
    </row>
    <row r="35" spans="2:7" ht="18" customHeight="1">
      <c r="B35" s="19" t="s">
        <v>34</v>
      </c>
      <c r="C35" s="18" t="s">
        <v>35</v>
      </c>
      <c r="D35" s="18"/>
      <c r="E35" s="18"/>
      <c r="F35" s="20">
        <v>6.3</v>
      </c>
      <c r="G35" s="20"/>
    </row>
    <row r="36" spans="2:7" ht="18" customHeight="1">
      <c r="B36" s="19" t="s">
        <v>36</v>
      </c>
      <c r="C36" s="18" t="s">
        <v>37</v>
      </c>
      <c r="D36" s="18"/>
      <c r="E36" s="18"/>
      <c r="F36" s="16">
        <v>0.30000000000000004</v>
      </c>
      <c r="G36" s="16"/>
    </row>
    <row r="37" spans="2:7" ht="48" customHeight="1">
      <c r="B37" s="19" t="s">
        <v>38</v>
      </c>
      <c r="C37" s="18" t="s">
        <v>39</v>
      </c>
      <c r="D37" s="18"/>
      <c r="E37" s="18"/>
      <c r="F37" s="16">
        <v>0</v>
      </c>
      <c r="G37" s="16"/>
    </row>
    <row r="38" spans="2:7" ht="48" customHeight="1">
      <c r="B38" s="19" t="s">
        <v>40</v>
      </c>
      <c r="C38" s="18" t="s">
        <v>41</v>
      </c>
      <c r="D38" s="18"/>
      <c r="E38" s="18"/>
      <c r="F38" s="16">
        <v>0</v>
      </c>
      <c r="G38" s="16"/>
    </row>
    <row r="39" spans="2:7" ht="33" customHeight="1">
      <c r="B39" s="19" t="s">
        <v>42</v>
      </c>
      <c r="C39" s="18" t="s">
        <v>43</v>
      </c>
      <c r="D39" s="18"/>
      <c r="E39" s="18"/>
      <c r="F39" s="16">
        <v>0</v>
      </c>
      <c r="G39" s="16"/>
    </row>
    <row r="40" spans="2:7" ht="33" customHeight="1">
      <c r="B40" s="19" t="s">
        <v>44</v>
      </c>
      <c r="C40" s="18" t="s">
        <v>45</v>
      </c>
      <c r="D40" s="18"/>
      <c r="E40" s="18"/>
      <c r="F40" s="16">
        <v>0</v>
      </c>
      <c r="G40" s="16"/>
    </row>
    <row r="41" spans="2:7" ht="33" customHeight="1">
      <c r="B41" s="19" t="s">
        <v>46</v>
      </c>
      <c r="C41" s="18" t="s">
        <v>47</v>
      </c>
      <c r="D41" s="18"/>
      <c r="E41" s="18"/>
      <c r="F41" s="16">
        <v>11.3</v>
      </c>
      <c r="G41" s="16"/>
    </row>
    <row r="42" spans="2:7" ht="18" customHeight="1">
      <c r="B42" s="19" t="s">
        <v>48</v>
      </c>
      <c r="C42" s="18" t="s">
        <v>49</v>
      </c>
      <c r="D42" s="18"/>
      <c r="E42" s="18"/>
      <c r="F42" s="16">
        <v>0</v>
      </c>
      <c r="G42" s="16"/>
    </row>
    <row r="43" spans="2:7" ht="18" customHeight="1">
      <c r="B43" s="19" t="s">
        <v>50</v>
      </c>
      <c r="C43" s="18" t="s">
        <v>51</v>
      </c>
      <c r="D43" s="18"/>
      <c r="E43" s="18"/>
      <c r="F43" s="16">
        <v>0</v>
      </c>
      <c r="G43" s="16"/>
    </row>
    <row r="44" spans="2:7" ht="48" customHeight="1">
      <c r="B44" s="19" t="s">
        <v>52</v>
      </c>
      <c r="C44" s="18" t="s">
        <v>53</v>
      </c>
      <c r="D44" s="18"/>
      <c r="E44" s="18"/>
      <c r="F44" s="16">
        <v>26</v>
      </c>
      <c r="G44" s="16"/>
    </row>
    <row r="45" ht="9.75" customHeight="1"/>
    <row r="46" spans="1:7" ht="33" customHeight="1">
      <c r="A46" s="4" t="s">
        <v>54</v>
      </c>
      <c r="B46" s="4"/>
      <c r="C46" s="4"/>
      <c r="D46" s="4"/>
      <c r="E46" s="4"/>
      <c r="F46" s="4"/>
      <c r="G46" s="4"/>
    </row>
    <row r="47" spans="1:7" ht="144.75" customHeight="1">
      <c r="A47" s="4" t="s">
        <v>55</v>
      </c>
      <c r="B47" s="4"/>
      <c r="C47" s="4"/>
      <c r="D47" s="4"/>
      <c r="E47" s="4"/>
      <c r="F47" s="4"/>
      <c r="G47" s="4"/>
    </row>
    <row r="48" spans="1:7" ht="45" customHeight="1">
      <c r="A48" s="4" t="s">
        <v>56</v>
      </c>
      <c r="B48" s="4"/>
      <c r="C48" s="4"/>
      <c r="D48" s="4"/>
      <c r="E48" s="4"/>
      <c r="F48" s="4"/>
      <c r="G48" s="4"/>
    </row>
    <row r="49" spans="1:7" ht="48" customHeight="1">
      <c r="A49" s="4" t="s">
        <v>57</v>
      </c>
      <c r="B49" s="4"/>
      <c r="C49" s="4"/>
      <c r="D49" s="4"/>
      <c r="E49" s="4"/>
      <c r="F49" s="4"/>
      <c r="G49" s="4"/>
    </row>
    <row r="50" spans="1:7" ht="33" customHeight="1">
      <c r="A50" s="4" t="s">
        <v>58</v>
      </c>
      <c r="B50" s="4"/>
      <c r="C50" s="4"/>
      <c r="D50" s="4"/>
      <c r="E50" s="4"/>
      <c r="F50" s="4"/>
      <c r="G50" s="4"/>
    </row>
    <row r="51" spans="1:7" ht="33" customHeight="1">
      <c r="A51" s="4" t="s">
        <v>59</v>
      </c>
      <c r="B51" s="4"/>
      <c r="C51" s="4"/>
      <c r="D51" s="4"/>
      <c r="E51" s="4"/>
      <c r="F51" s="4"/>
      <c r="G51" s="4"/>
    </row>
    <row r="52" spans="1:7" ht="45" customHeight="1">
      <c r="A52" s="4" t="s">
        <v>60</v>
      </c>
      <c r="B52" s="4"/>
      <c r="C52" s="4"/>
      <c r="D52" s="4"/>
      <c r="E52" s="4"/>
      <c r="F52" s="4"/>
      <c r="G52" s="4"/>
    </row>
    <row r="53" spans="1:7" ht="31.5" customHeight="1">
      <c r="A53" s="4" t="s">
        <v>61</v>
      </c>
      <c r="B53" s="4"/>
      <c r="C53" s="4"/>
      <c r="D53" s="4"/>
      <c r="E53" s="4"/>
      <c r="F53" s="4"/>
      <c r="G53" s="4"/>
    </row>
    <row r="54" spans="1:7" ht="89.25" customHeight="1">
      <c r="A54" s="4" t="s">
        <v>62</v>
      </c>
      <c r="B54" s="4"/>
      <c r="C54" s="4"/>
      <c r="D54" s="4"/>
      <c r="E54" s="4"/>
      <c r="F54" s="4"/>
      <c r="G54" s="4"/>
    </row>
    <row r="55" ht="9.75" customHeight="1"/>
    <row r="56" spans="1:7" ht="18" customHeight="1">
      <c r="A56" s="2" t="s">
        <v>63</v>
      </c>
      <c r="B56" s="2"/>
      <c r="C56" s="2"/>
      <c r="D56" s="2"/>
      <c r="E56" s="2"/>
      <c r="F56" s="2"/>
      <c r="G56" s="2"/>
    </row>
    <row r="57" ht="9.75" customHeight="1"/>
    <row r="58" spans="1:7" ht="30" customHeight="1">
      <c r="A58" s="5" t="s">
        <v>64</v>
      </c>
      <c r="B58" s="5"/>
      <c r="C58" s="5"/>
      <c r="D58" s="5"/>
      <c r="E58" s="5"/>
      <c r="F58" s="5"/>
      <c r="G58" s="5"/>
    </row>
    <row r="59" spans="1:7" ht="33" customHeight="1">
      <c r="A59" s="5" t="s">
        <v>65</v>
      </c>
      <c r="B59" s="5"/>
      <c r="C59" s="5"/>
      <c r="D59" s="5"/>
      <c r="E59" s="5"/>
      <c r="F59" s="5"/>
      <c r="G59" s="5"/>
    </row>
    <row r="60" spans="1:7" ht="48" customHeight="1">
      <c r="A60" s="4" t="s">
        <v>66</v>
      </c>
      <c r="B60" s="4"/>
      <c r="C60" s="4"/>
      <c r="D60" s="4"/>
      <c r="E60" s="4"/>
      <c r="F60" s="4"/>
      <c r="G60" s="4"/>
    </row>
    <row r="61" spans="1:7" ht="48" customHeight="1">
      <c r="A61" s="4" t="s">
        <v>67</v>
      </c>
      <c r="B61" s="4"/>
      <c r="C61" s="4"/>
      <c r="D61" s="4"/>
      <c r="E61" s="4"/>
      <c r="F61" s="4"/>
      <c r="G61" s="4"/>
    </row>
    <row r="62" spans="1:7" ht="78" customHeight="1">
      <c r="A62" s="4" t="s">
        <v>68</v>
      </c>
      <c r="B62" s="4"/>
      <c r="C62" s="4"/>
      <c r="D62" s="4"/>
      <c r="E62" s="4"/>
      <c r="F62" s="4"/>
      <c r="G62" s="4"/>
    </row>
    <row r="63" spans="1:7" ht="63" customHeight="1">
      <c r="A63" s="4" t="s">
        <v>69</v>
      </c>
      <c r="B63" s="4"/>
      <c r="C63" s="4"/>
      <c r="D63" s="4"/>
      <c r="E63" s="4"/>
      <c r="F63" s="4"/>
      <c r="G63" s="4"/>
    </row>
    <row r="64" spans="1:7" ht="48" customHeight="1">
      <c r="A64" s="5" t="s">
        <v>70</v>
      </c>
      <c r="B64" s="5"/>
      <c r="C64" s="5"/>
      <c r="D64" s="5"/>
      <c r="E64" s="5"/>
      <c r="F64" s="5"/>
      <c r="G64" s="5"/>
    </row>
    <row r="65" spans="1:7" ht="78" customHeight="1">
      <c r="A65" s="5" t="s">
        <v>71</v>
      </c>
      <c r="B65" s="5"/>
      <c r="C65" s="5"/>
      <c r="D65" s="5"/>
      <c r="E65" s="5"/>
      <c r="F65" s="5"/>
      <c r="G65" s="5"/>
    </row>
    <row r="66" spans="1:7" ht="48" customHeight="1">
      <c r="A66" s="5" t="s">
        <v>72</v>
      </c>
      <c r="B66" s="5"/>
      <c r="C66" s="5"/>
      <c r="D66" s="5"/>
      <c r="E66" s="5"/>
      <c r="F66" s="5"/>
      <c r="G66" s="5"/>
    </row>
    <row r="67" ht="57.75" customHeight="1"/>
    <row r="68" spans="1:7" ht="18" customHeight="1">
      <c r="A68" s="12" t="s">
        <v>73</v>
      </c>
      <c r="B68" s="12"/>
      <c r="C68" s="12"/>
      <c r="D68" s="12"/>
      <c r="E68" s="12"/>
      <c r="F68" s="12"/>
      <c r="G68" s="12"/>
    </row>
    <row r="69" ht="9.75" customHeight="1"/>
    <row r="70" spans="1:7" ht="33" customHeight="1">
      <c r="A70" s="4" t="s">
        <v>74</v>
      </c>
      <c r="B70" s="4"/>
      <c r="C70" s="4"/>
      <c r="D70" s="4"/>
      <c r="E70" s="4"/>
      <c r="F70" s="4"/>
      <c r="G70" s="4"/>
    </row>
    <row r="71" spans="1:7" ht="93" customHeight="1">
      <c r="A71" s="4" t="s">
        <v>75</v>
      </c>
      <c r="B71" s="4"/>
      <c r="C71" s="4"/>
      <c r="D71" s="4"/>
      <c r="E71" s="4"/>
      <c r="F71" s="4"/>
      <c r="G71" s="4"/>
    </row>
    <row r="72" spans="1:7" ht="93" customHeight="1">
      <c r="A72" s="5" t="s">
        <v>76</v>
      </c>
      <c r="B72" s="5"/>
      <c r="C72" s="5"/>
      <c r="D72" s="5"/>
      <c r="E72" s="5"/>
      <c r="F72" s="5"/>
      <c r="G72" s="5"/>
    </row>
    <row r="73" spans="1:7" ht="123.75" customHeight="1">
      <c r="A73" s="4" t="s">
        <v>77</v>
      </c>
      <c r="B73" s="4"/>
      <c r="C73" s="4"/>
      <c r="D73" s="4"/>
      <c r="E73" s="4"/>
      <c r="F73" s="4"/>
      <c r="G73" s="4"/>
    </row>
    <row r="74" spans="1:7" ht="48" customHeight="1">
      <c r="A74" s="5" t="s">
        <v>78</v>
      </c>
      <c r="B74" s="5"/>
      <c r="C74" s="5"/>
      <c r="D74" s="5"/>
      <c r="E74" s="5"/>
      <c r="F74" s="5"/>
      <c r="G74" s="5"/>
    </row>
    <row r="75" spans="1:7" ht="18" customHeight="1">
      <c r="A75" s="5" t="s">
        <v>79</v>
      </c>
      <c r="B75" s="5"/>
      <c r="C75" s="5"/>
      <c r="D75" s="5"/>
      <c r="E75" s="5"/>
      <c r="F75" s="5"/>
      <c r="G75" s="5"/>
    </row>
    <row r="76" spans="1:7" ht="18" customHeight="1">
      <c r="A76" s="21"/>
      <c r="G76" s="1" t="s">
        <v>80</v>
      </c>
    </row>
    <row r="77" spans="2:7" ht="40.5" customHeight="1">
      <c r="B77" s="22" t="s">
        <v>81</v>
      </c>
      <c r="C77" s="22"/>
      <c r="D77" s="22" t="s">
        <v>82</v>
      </c>
      <c r="E77" s="22"/>
      <c r="F77" s="22" t="s">
        <v>83</v>
      </c>
      <c r="G77" s="22" t="s">
        <v>84</v>
      </c>
    </row>
    <row r="78" spans="2:7" ht="33" customHeight="1">
      <c r="B78" s="22"/>
      <c r="C78" s="22"/>
      <c r="D78" s="22" t="s">
        <v>85</v>
      </c>
      <c r="E78" s="22" t="s">
        <v>86</v>
      </c>
      <c r="F78" s="22"/>
      <c r="G78" s="22"/>
    </row>
    <row r="79" spans="2:7" ht="18" customHeight="1">
      <c r="B79" s="23" t="s">
        <v>87</v>
      </c>
      <c r="C79" s="23"/>
      <c r="D79" s="24">
        <v>0</v>
      </c>
      <c r="E79" s="24">
        <v>0</v>
      </c>
      <c r="F79" s="24">
        <v>242.7</v>
      </c>
      <c r="G79" s="24">
        <f>D79-F79</f>
        <v>-242.7</v>
      </c>
    </row>
    <row r="80" spans="2:7" ht="33" customHeight="1">
      <c r="B80" s="25" t="s">
        <v>88</v>
      </c>
      <c r="C80" s="25"/>
      <c r="D80" s="24">
        <v>1091.6</v>
      </c>
      <c r="E80" s="24">
        <v>979.3</v>
      </c>
      <c r="F80" s="24">
        <v>719.7</v>
      </c>
      <c r="G80" s="24">
        <f>D80-F80</f>
        <v>371.89999999999986</v>
      </c>
    </row>
    <row r="81" spans="2:7" ht="18" customHeight="1">
      <c r="B81" s="23" t="s">
        <v>89</v>
      </c>
      <c r="C81" s="23"/>
      <c r="D81" s="24"/>
      <c r="E81" s="24"/>
      <c r="F81" s="24"/>
      <c r="G81" s="24">
        <f>D81-F81</f>
        <v>0</v>
      </c>
    </row>
    <row r="82" spans="2:7" ht="18" customHeight="1">
      <c r="B82" s="23" t="s">
        <v>90</v>
      </c>
      <c r="C82" s="23"/>
      <c r="D82" s="24">
        <v>13.9</v>
      </c>
      <c r="E82" s="24">
        <v>12.4</v>
      </c>
      <c r="F82" s="24">
        <v>12.4</v>
      </c>
      <c r="G82" s="24">
        <f>D82-F82</f>
        <v>1.5</v>
      </c>
    </row>
    <row r="83" spans="2:7" ht="18" customHeight="1">
      <c r="B83" s="23" t="s">
        <v>91</v>
      </c>
      <c r="C83" s="23"/>
      <c r="D83" s="24">
        <v>26.7</v>
      </c>
      <c r="E83" s="24">
        <v>26.7</v>
      </c>
      <c r="F83" s="24">
        <v>26.7</v>
      </c>
      <c r="G83" s="24">
        <f>D83-F83</f>
        <v>0</v>
      </c>
    </row>
    <row r="84" spans="2:7" ht="33" customHeight="1">
      <c r="B84" s="23" t="s">
        <v>92</v>
      </c>
      <c r="C84" s="23"/>
      <c r="D84" s="24">
        <v>10.5</v>
      </c>
      <c r="E84" s="24"/>
      <c r="F84" s="24"/>
      <c r="G84" s="24">
        <f>D84-F84</f>
        <v>10.5</v>
      </c>
    </row>
    <row r="85" spans="2:7" ht="33" customHeight="1">
      <c r="B85" s="23" t="s">
        <v>93</v>
      </c>
      <c r="C85" s="23"/>
      <c r="D85" s="24">
        <v>3.4</v>
      </c>
      <c r="E85" s="24"/>
      <c r="F85" s="24">
        <v>1.7000000000000002</v>
      </c>
      <c r="G85" s="24">
        <f>D85-F85</f>
        <v>1.6999999999999997</v>
      </c>
    </row>
    <row r="86" spans="2:7" ht="33" customHeight="1">
      <c r="B86" s="23" t="s">
        <v>94</v>
      </c>
      <c r="C86" s="23"/>
      <c r="D86" s="24">
        <v>35</v>
      </c>
      <c r="E86" s="24">
        <v>33.6</v>
      </c>
      <c r="F86" s="24">
        <v>32.9</v>
      </c>
      <c r="G86" s="24">
        <f>D86-F86</f>
        <v>2.1000000000000014</v>
      </c>
    </row>
    <row r="87" spans="2:7" ht="18" customHeight="1">
      <c r="B87" s="23" t="s">
        <v>95</v>
      </c>
      <c r="C87" s="23"/>
      <c r="D87" s="24">
        <v>259.2</v>
      </c>
      <c r="E87" s="24">
        <v>243.5</v>
      </c>
      <c r="F87" s="24">
        <v>156.2</v>
      </c>
      <c r="G87" s="24">
        <f>D87-F87</f>
        <v>103</v>
      </c>
    </row>
    <row r="88" spans="2:7" ht="33" customHeight="1">
      <c r="B88" s="23" t="s">
        <v>96</v>
      </c>
      <c r="C88" s="23"/>
      <c r="D88" s="24">
        <v>18.2</v>
      </c>
      <c r="E88" s="24">
        <v>0</v>
      </c>
      <c r="F88" s="24">
        <v>34.1</v>
      </c>
      <c r="G88" s="24">
        <f>D88-F88</f>
        <v>-15.900000000000002</v>
      </c>
    </row>
    <row r="89" spans="2:7" ht="18" customHeight="1">
      <c r="B89" s="23" t="s">
        <v>97</v>
      </c>
      <c r="C89" s="23"/>
      <c r="D89" s="24">
        <v>120.6</v>
      </c>
      <c r="E89" s="24">
        <v>111.2</v>
      </c>
      <c r="F89" s="24">
        <v>131.3</v>
      </c>
      <c r="G89" s="24">
        <f>D89-F89</f>
        <v>-10.700000000000017</v>
      </c>
    </row>
    <row r="90" spans="2:7" ht="33" customHeight="1">
      <c r="B90" s="23" t="s">
        <v>98</v>
      </c>
      <c r="C90" s="23"/>
      <c r="D90" s="24">
        <v>133.1</v>
      </c>
      <c r="E90" s="24">
        <v>107.6</v>
      </c>
      <c r="F90" s="24">
        <v>107.7</v>
      </c>
      <c r="G90" s="24">
        <f>D90-F90</f>
        <v>25.39999999999999</v>
      </c>
    </row>
    <row r="91" spans="2:7" ht="18" customHeight="1">
      <c r="B91" s="23" t="s">
        <v>99</v>
      </c>
      <c r="C91" s="23"/>
      <c r="D91" s="24">
        <f>SUM(D79:D90)</f>
        <v>1712.1999999999998</v>
      </c>
      <c r="E91" s="24">
        <f>SUM(E79:E90)</f>
        <v>1514.3</v>
      </c>
      <c r="F91" s="24">
        <f>SUM(F79:F90)</f>
        <v>1465.4000000000003</v>
      </c>
      <c r="G91" s="24">
        <f>SUM(G79:G90)</f>
        <v>246.7999999999999</v>
      </c>
    </row>
    <row r="92" ht="9.75" customHeight="1"/>
    <row r="93" spans="1:7" ht="33" customHeight="1">
      <c r="A93" s="26" t="s">
        <v>100</v>
      </c>
      <c r="B93" s="26"/>
      <c r="C93" s="26"/>
      <c r="D93" s="26"/>
      <c r="E93" s="26"/>
      <c r="F93" s="26"/>
      <c r="G93" s="26"/>
    </row>
    <row r="94" ht="9.75" customHeight="1"/>
    <row r="95" spans="1:7" ht="18" customHeight="1">
      <c r="A95" s="2" t="s">
        <v>101</v>
      </c>
      <c r="B95" s="2"/>
      <c r="C95" s="2"/>
      <c r="D95" s="2"/>
      <c r="E95" s="2"/>
      <c r="F95" s="2"/>
      <c r="G95" s="2"/>
    </row>
    <row r="96" ht="9.75" customHeight="1"/>
    <row r="97" spans="1:7" ht="33" customHeight="1">
      <c r="A97" s="26" t="s">
        <v>102</v>
      </c>
      <c r="B97" s="26"/>
      <c r="C97" s="26"/>
      <c r="D97" s="26"/>
      <c r="E97" s="26"/>
      <c r="F97" s="26"/>
      <c r="G97" s="26"/>
    </row>
    <row r="98" spans="2:7" ht="18" customHeight="1">
      <c r="B98" s="8"/>
      <c r="C98" s="8"/>
      <c r="D98" s="27" t="s">
        <v>103</v>
      </c>
      <c r="E98" s="27" t="s">
        <v>104</v>
      </c>
      <c r="F98" s="27"/>
      <c r="G98" s="27"/>
    </row>
    <row r="99" spans="2:7" ht="18" customHeight="1">
      <c r="B99" s="8"/>
      <c r="C99" s="8"/>
      <c r="D99" s="27"/>
      <c r="E99" s="28" t="s">
        <v>105</v>
      </c>
      <c r="F99" s="28" t="s">
        <v>11</v>
      </c>
      <c r="G99" s="28" t="s">
        <v>13</v>
      </c>
    </row>
    <row r="100" spans="2:7" ht="18" customHeight="1">
      <c r="B100" s="29" t="s">
        <v>106</v>
      </c>
      <c r="C100" s="29"/>
      <c r="D100" s="30">
        <f>D103+D106+D109+D112+D115+D118+D124+D127</f>
        <v>7267</v>
      </c>
      <c r="E100" s="30">
        <f>E103+E106+E109+E112+E115+E118+E121+E124+E127</f>
        <v>11029.4</v>
      </c>
      <c r="F100" s="30">
        <f>F103+F106+F109+F112+F115+F118+F121+F124+F127</f>
        <v>9175.7</v>
      </c>
      <c r="G100" s="30">
        <f>ROUND(F100/E100*100,1)</f>
        <v>83.2</v>
      </c>
    </row>
    <row r="101" spans="2:7" ht="18" customHeight="1">
      <c r="B101" s="31" t="s">
        <v>107</v>
      </c>
      <c r="C101" s="31"/>
      <c r="D101" s="28">
        <f>D104+D107+D110+D113+D116+D119+D125+D128</f>
        <v>100</v>
      </c>
      <c r="E101" s="28">
        <f>E104+E107+E110+E113+E116+E119+E122+E125+E128</f>
        <v>100</v>
      </c>
      <c r="F101" s="28">
        <f>F104+F107+F110+F113+F116+F119+F122+F125+F128</f>
        <v>100</v>
      </c>
      <c r="G101" s="30"/>
    </row>
    <row r="102" spans="2:7" ht="18" customHeight="1">
      <c r="B102" s="23" t="s">
        <v>108</v>
      </c>
      <c r="C102" s="23"/>
      <c r="D102" s="28">
        <v>100</v>
      </c>
      <c r="E102" s="28">
        <f>ROUND(E100/D100*100,2)</f>
        <v>151.77</v>
      </c>
      <c r="F102" s="28">
        <f>ROUND(F100/D100*100,2)</f>
        <v>126.27</v>
      </c>
      <c r="G102" s="30"/>
    </row>
    <row r="103" spans="2:7" ht="33" customHeight="1">
      <c r="B103" s="29" t="s">
        <v>109</v>
      </c>
      <c r="C103" s="29"/>
      <c r="D103" s="30">
        <v>4409.6</v>
      </c>
      <c r="E103" s="30">
        <v>4971.1</v>
      </c>
      <c r="F103" s="30">
        <v>4402.6</v>
      </c>
      <c r="G103" s="30">
        <f>ROUND(F103/E103*100,1)</f>
        <v>88.6</v>
      </c>
    </row>
    <row r="104" spans="2:7" ht="18" customHeight="1">
      <c r="B104" s="23" t="s">
        <v>107</v>
      </c>
      <c r="C104" s="23"/>
      <c r="D104" s="28">
        <f>ROUND(D103/D100*100,2)</f>
        <v>60.68</v>
      </c>
      <c r="E104" s="28">
        <f>ROUND(E103/E100*100,2)</f>
        <v>45.07</v>
      </c>
      <c r="F104" s="28">
        <f>ROUND(F103/F100*100,2)-0.01</f>
        <v>47.97</v>
      </c>
      <c r="G104" s="30"/>
    </row>
    <row r="105" spans="2:7" ht="18" customHeight="1">
      <c r="B105" s="23" t="s">
        <v>108</v>
      </c>
      <c r="C105" s="23"/>
      <c r="D105" s="28">
        <v>100</v>
      </c>
      <c r="E105" s="28">
        <f>ROUND(E103/D103*100,2)</f>
        <v>112.73</v>
      </c>
      <c r="F105" s="28">
        <f>ROUND(F103/D103*100,2)</f>
        <v>99.84</v>
      </c>
      <c r="G105" s="30"/>
    </row>
    <row r="106" spans="2:7" ht="18" customHeight="1">
      <c r="B106" s="29" t="s">
        <v>110</v>
      </c>
      <c r="C106" s="29"/>
      <c r="D106" s="30">
        <v>115.1</v>
      </c>
      <c r="E106" s="30">
        <v>124.4</v>
      </c>
      <c r="F106" s="30">
        <v>124.4</v>
      </c>
      <c r="G106" s="30">
        <f>ROUND(F106/E106*100,1)</f>
        <v>100</v>
      </c>
    </row>
    <row r="107" spans="2:7" ht="18" customHeight="1">
      <c r="B107" s="23" t="s">
        <v>107</v>
      </c>
      <c r="C107" s="23"/>
      <c r="D107" s="28">
        <f>ROUND(D106/D100*100,2)</f>
        <v>1.58</v>
      </c>
      <c r="E107" s="28">
        <f>ROUND(E106/E100*100,2)</f>
        <v>1.13</v>
      </c>
      <c r="F107" s="28">
        <f>ROUND(F106/F100*100,2)</f>
        <v>1.36</v>
      </c>
      <c r="G107" s="30"/>
    </row>
    <row r="108" spans="2:7" ht="18" customHeight="1">
      <c r="B108" s="23" t="s">
        <v>108</v>
      </c>
      <c r="C108" s="23"/>
      <c r="D108" s="28">
        <v>100</v>
      </c>
      <c r="E108" s="28">
        <f>ROUND(E106/D106*100,2)</f>
        <v>108.08</v>
      </c>
      <c r="F108" s="28">
        <f>ROUND(F106/D106*100,2)</f>
        <v>108.08</v>
      </c>
      <c r="G108" s="30"/>
    </row>
    <row r="109" spans="2:7" ht="63" customHeight="1">
      <c r="B109" s="29" t="s">
        <v>111</v>
      </c>
      <c r="C109" s="29"/>
      <c r="D109" s="30">
        <v>51.4</v>
      </c>
      <c r="E109" s="30">
        <v>213.3</v>
      </c>
      <c r="F109" s="30">
        <v>199.2</v>
      </c>
      <c r="G109" s="30">
        <f>ROUND(F109/E109*100,1)</f>
        <v>93.4</v>
      </c>
    </row>
    <row r="110" spans="2:7" ht="18" customHeight="1">
      <c r="B110" s="23" t="s">
        <v>107</v>
      </c>
      <c r="C110" s="23"/>
      <c r="D110" s="28">
        <f>ROUND(D109/D100*100,2)</f>
        <v>0.71</v>
      </c>
      <c r="E110" s="28">
        <f>ROUND(E109/E100*100,2)</f>
        <v>1.93</v>
      </c>
      <c r="F110" s="28">
        <f>ROUND(F109/F100*100,2)</f>
        <v>2.17</v>
      </c>
      <c r="G110" s="30"/>
    </row>
    <row r="111" spans="2:7" ht="18" customHeight="1">
      <c r="B111" s="23" t="s">
        <v>108</v>
      </c>
      <c r="C111" s="23"/>
      <c r="D111" s="28">
        <v>100</v>
      </c>
      <c r="E111" s="28">
        <f>ROUND(E109/D109*100,2)</f>
        <v>414.98</v>
      </c>
      <c r="F111" s="28">
        <f>ROUND(F109/D109*100,2)</f>
        <v>387.55</v>
      </c>
      <c r="G111" s="30"/>
    </row>
    <row r="112" spans="2:7" ht="18" customHeight="1">
      <c r="B112" s="29" t="s">
        <v>112</v>
      </c>
      <c r="C112" s="29"/>
      <c r="D112" s="30">
        <v>389</v>
      </c>
      <c r="E112" s="30">
        <v>476</v>
      </c>
      <c r="F112" s="30">
        <v>21.1</v>
      </c>
      <c r="G112" s="30">
        <f>ROUND(F112/E112*100,1)</f>
        <v>4.4</v>
      </c>
    </row>
    <row r="113" spans="2:7" ht="18" customHeight="1">
      <c r="B113" s="23" t="s">
        <v>107</v>
      </c>
      <c r="C113" s="23"/>
      <c r="D113" s="28">
        <f>ROUND(D112/D100*100,2)</f>
        <v>5.35</v>
      </c>
      <c r="E113" s="28">
        <f>ROUND(E112/E100*100,2)</f>
        <v>4.32</v>
      </c>
      <c r="F113" s="28">
        <f>ROUND(F112/F100*100,2)</f>
        <v>0.23</v>
      </c>
      <c r="G113" s="30"/>
    </row>
    <row r="114" spans="2:7" ht="18" customHeight="1">
      <c r="B114" s="23" t="s">
        <v>108</v>
      </c>
      <c r="C114" s="23"/>
      <c r="D114" s="32">
        <v>100</v>
      </c>
      <c r="E114" s="32">
        <f>ROUND(E112/D112*100,2)</f>
        <v>122.37</v>
      </c>
      <c r="F114" s="32">
        <f>ROUND(F112/D112*100,2)</f>
        <v>5.42</v>
      </c>
      <c r="G114" s="30"/>
    </row>
    <row r="115" spans="2:7" ht="33" customHeight="1">
      <c r="B115" s="29" t="s">
        <v>113</v>
      </c>
      <c r="C115" s="29"/>
      <c r="D115" s="30">
        <v>246</v>
      </c>
      <c r="E115" s="30">
        <v>1775.5</v>
      </c>
      <c r="F115" s="30">
        <v>1469.9</v>
      </c>
      <c r="G115" s="30">
        <f>ROUND(F115/E115*100,1)</f>
        <v>82.8</v>
      </c>
    </row>
    <row r="116" spans="2:7" ht="18" customHeight="1">
      <c r="B116" s="23" t="s">
        <v>107</v>
      </c>
      <c r="C116" s="23"/>
      <c r="D116" s="28">
        <f>ROUND(D115/D100*100,2)</f>
        <v>3.39</v>
      </c>
      <c r="E116" s="28">
        <f>ROUND(E115/E100*100,2)</f>
        <v>16.1</v>
      </c>
      <c r="F116" s="28">
        <f>ROUND(F115/F100*100,2)</f>
        <v>16.02</v>
      </c>
      <c r="G116" s="30"/>
    </row>
    <row r="117" spans="2:7" ht="18" customHeight="1">
      <c r="B117" s="23" t="s">
        <v>108</v>
      </c>
      <c r="C117" s="23"/>
      <c r="D117" s="28">
        <v>100</v>
      </c>
      <c r="E117" s="28">
        <f>ROUND(E115/D115*100,2)</f>
        <v>721.75</v>
      </c>
      <c r="F117" s="28">
        <f>ROUND(F115/D115*100,2)</f>
        <v>597.52</v>
      </c>
      <c r="G117" s="30"/>
    </row>
    <row r="118" spans="2:7" ht="63" customHeight="1">
      <c r="B118" s="29" t="s">
        <v>114</v>
      </c>
      <c r="C118" s="29"/>
      <c r="D118" s="30">
        <v>1856.9</v>
      </c>
      <c r="E118" s="30">
        <v>2765.1</v>
      </c>
      <c r="F118" s="30">
        <v>2289.9</v>
      </c>
      <c r="G118" s="30">
        <f>ROUND(F118/E118*100,1)</f>
        <v>82.8</v>
      </c>
    </row>
    <row r="119" spans="2:7" ht="18" customHeight="1">
      <c r="B119" s="23" t="s">
        <v>107</v>
      </c>
      <c r="C119" s="23"/>
      <c r="D119" s="28">
        <f>ROUND(D118/D100*100,2)</f>
        <v>25.55</v>
      </c>
      <c r="E119" s="28">
        <f>ROUND(E118/E100*100,2)</f>
        <v>25.07</v>
      </c>
      <c r="F119" s="28">
        <f>ROUND(F118/F100*100,2)</f>
        <v>24.96</v>
      </c>
      <c r="G119" s="30"/>
    </row>
    <row r="120" spans="2:7" ht="18" customHeight="1">
      <c r="B120" s="23" t="s">
        <v>108</v>
      </c>
      <c r="C120" s="23"/>
      <c r="D120" s="28">
        <v>100</v>
      </c>
      <c r="E120" s="28">
        <f>ROUND(E118/D118*100,2)</f>
        <v>148.91</v>
      </c>
      <c r="F120" s="28">
        <f>ROUND(F118/D118*100,2)</f>
        <v>123.32</v>
      </c>
      <c r="G120" s="30"/>
    </row>
    <row r="121" spans="2:7" ht="33" customHeight="1">
      <c r="B121" s="29" t="s">
        <v>115</v>
      </c>
      <c r="C121" s="29"/>
      <c r="D121" s="30">
        <v>0</v>
      </c>
      <c r="E121" s="30">
        <v>412.1</v>
      </c>
      <c r="F121" s="30">
        <v>412.1</v>
      </c>
      <c r="G121" s="30"/>
    </row>
    <row r="122" spans="2:7" ht="18" customHeight="1">
      <c r="B122" s="23" t="s">
        <v>107</v>
      </c>
      <c r="C122" s="23"/>
      <c r="D122" s="28">
        <v>0</v>
      </c>
      <c r="E122" s="28">
        <f>ROUND(E121/E100*100,2)</f>
        <v>3.74</v>
      </c>
      <c r="F122" s="28">
        <f>ROUND(F121/F100*100,2)</f>
        <v>4.49</v>
      </c>
      <c r="G122" s="30"/>
    </row>
    <row r="123" spans="2:7" ht="18" customHeight="1">
      <c r="B123" s="23" t="s">
        <v>108</v>
      </c>
      <c r="C123" s="23"/>
      <c r="D123" s="28">
        <v>0</v>
      </c>
      <c r="E123" s="28"/>
      <c r="F123" s="28"/>
      <c r="G123" s="30"/>
    </row>
    <row r="124" spans="2:7" ht="18" customHeight="1">
      <c r="B124" s="29" t="s">
        <v>116</v>
      </c>
      <c r="C124" s="29"/>
      <c r="D124" s="30">
        <v>198.2</v>
      </c>
      <c r="E124" s="30">
        <v>279.4</v>
      </c>
      <c r="F124" s="30">
        <v>244</v>
      </c>
      <c r="G124" s="30">
        <f>ROUND(F124/E124*100,1)</f>
        <v>87.3</v>
      </c>
    </row>
    <row r="125" spans="2:7" ht="18" customHeight="1">
      <c r="B125" s="23" t="s">
        <v>107</v>
      </c>
      <c r="C125" s="23"/>
      <c r="D125" s="28">
        <f>ROUND(D124/D100*100,2)</f>
        <v>2.73</v>
      </c>
      <c r="E125" s="28">
        <f>ROUND(E124/E100*100,2)</f>
        <v>2.53</v>
      </c>
      <c r="F125" s="28">
        <f>ROUND(F124/F100*100,2)</f>
        <v>2.66</v>
      </c>
      <c r="G125" s="30"/>
    </row>
    <row r="126" spans="2:7" ht="18" customHeight="1">
      <c r="B126" s="23" t="s">
        <v>108</v>
      </c>
      <c r="C126" s="23"/>
      <c r="D126" s="28">
        <v>100</v>
      </c>
      <c r="E126" s="28">
        <f>ROUND(E124/D124*100,2)</f>
        <v>140.97</v>
      </c>
      <c r="F126" s="28">
        <f>ROUND(F124/D124*100,2)</f>
        <v>123.11</v>
      </c>
      <c r="G126" s="30"/>
    </row>
    <row r="127" spans="2:7" ht="63" customHeight="1">
      <c r="B127" s="29" t="s">
        <v>117</v>
      </c>
      <c r="C127" s="29"/>
      <c r="D127" s="33">
        <v>0.8</v>
      </c>
      <c r="E127" s="33">
        <v>12.5</v>
      </c>
      <c r="F127" s="33">
        <v>12.5</v>
      </c>
      <c r="G127" s="30">
        <f>ROUND(F127/E127*100,1)</f>
        <v>100</v>
      </c>
    </row>
    <row r="128" spans="2:7" ht="18" customHeight="1">
      <c r="B128" s="23" t="s">
        <v>107</v>
      </c>
      <c r="C128" s="23"/>
      <c r="D128" s="32">
        <f>ROUND(D127/D100*100,2)</f>
        <v>0.01</v>
      </c>
      <c r="E128" s="32">
        <f>ROUND(E127/E100*100,2)</f>
        <v>0.11</v>
      </c>
      <c r="F128" s="32">
        <f>ROUND(F127/F100*100,2)</f>
        <v>0.14</v>
      </c>
      <c r="G128" s="30"/>
    </row>
    <row r="129" spans="2:7" ht="18" customHeight="1">
      <c r="B129" s="23" t="s">
        <v>108</v>
      </c>
      <c r="C129" s="23"/>
      <c r="D129" s="32">
        <v>100</v>
      </c>
      <c r="E129" s="32">
        <f>ROUND(E127/D127*100,2)</f>
        <v>1562.5</v>
      </c>
      <c r="F129" s="32">
        <f>ROUND(F127/D127*100,2)</f>
        <v>1562.5</v>
      </c>
      <c r="G129" s="30"/>
    </row>
    <row r="130" ht="9.75" customHeight="1"/>
    <row r="131" spans="1:7" ht="18" customHeight="1">
      <c r="A131" s="2" t="s">
        <v>118</v>
      </c>
      <c r="B131" s="2"/>
      <c r="C131" s="2"/>
      <c r="D131" s="2"/>
      <c r="E131" s="2"/>
      <c r="F131" s="2"/>
      <c r="G131" s="2"/>
    </row>
    <row r="132" ht="9.75" customHeight="1"/>
    <row r="133" spans="1:7" ht="60.75" customHeight="1">
      <c r="A133" s="4" t="s">
        <v>119</v>
      </c>
      <c r="B133" s="4"/>
      <c r="C133" s="4"/>
      <c r="D133" s="4"/>
      <c r="E133" s="4"/>
      <c r="F133" s="4"/>
      <c r="G133" s="4"/>
    </row>
    <row r="134" spans="1:7" ht="48" customHeight="1">
      <c r="A134" s="4" t="s">
        <v>120</v>
      </c>
      <c r="B134" s="4"/>
      <c r="C134" s="4"/>
      <c r="D134" s="4"/>
      <c r="E134" s="4"/>
      <c r="F134" s="4"/>
      <c r="G134" s="4"/>
    </row>
    <row r="135" spans="1:7" ht="63" customHeight="1">
      <c r="A135" s="4" t="s">
        <v>121</v>
      </c>
      <c r="B135" s="4"/>
      <c r="C135" s="4"/>
      <c r="D135" s="4"/>
      <c r="E135" s="4"/>
      <c r="F135" s="4"/>
      <c r="G135" s="4"/>
    </row>
    <row r="136" spans="1:7" ht="48" customHeight="1">
      <c r="A136" s="4" t="s">
        <v>122</v>
      </c>
      <c r="B136" s="4"/>
      <c r="C136" s="4"/>
      <c r="D136" s="4"/>
      <c r="E136" s="4"/>
      <c r="F136" s="4"/>
      <c r="G136" s="4"/>
    </row>
    <row r="137" spans="1:7" ht="117.75" customHeight="1">
      <c r="A137" s="5" t="s">
        <v>123</v>
      </c>
      <c r="B137" s="5"/>
      <c r="C137" s="5"/>
      <c r="D137" s="5"/>
      <c r="E137" s="5"/>
      <c r="F137" s="5"/>
      <c r="G137" s="5"/>
    </row>
    <row r="138" ht="9.75" customHeight="1"/>
    <row r="139" spans="1:7" ht="18" customHeight="1">
      <c r="A139" s="2" t="s">
        <v>124</v>
      </c>
      <c r="B139" s="2"/>
      <c r="C139" s="2"/>
      <c r="D139" s="2"/>
      <c r="E139" s="2"/>
      <c r="F139" s="2"/>
      <c r="G139" s="2"/>
    </row>
    <row r="140" ht="9.75" customHeight="1"/>
    <row r="141" spans="1:7" ht="63" customHeight="1">
      <c r="A141" s="5" t="s">
        <v>125</v>
      </c>
      <c r="B141" s="5"/>
      <c r="C141" s="5"/>
      <c r="D141" s="5"/>
      <c r="E141" s="5"/>
      <c r="F141" s="5"/>
      <c r="G141" s="5"/>
    </row>
    <row r="142" ht="53.25" customHeight="1"/>
    <row r="143" spans="1:7" ht="33" customHeight="1">
      <c r="A143" s="34" t="s">
        <v>126</v>
      </c>
      <c r="B143" s="34"/>
      <c r="C143" s="34"/>
      <c r="D143" s="34"/>
      <c r="E143" s="34"/>
      <c r="F143" s="34"/>
      <c r="G143" s="34"/>
    </row>
    <row r="144" ht="9.75" customHeight="1"/>
    <row r="145" spans="1:7" ht="48" customHeight="1">
      <c r="A145" s="5" t="s">
        <v>127</v>
      </c>
      <c r="B145" s="5"/>
      <c r="C145" s="5"/>
      <c r="D145" s="5"/>
      <c r="E145" s="5"/>
      <c r="F145" s="5"/>
      <c r="G145" s="5"/>
    </row>
    <row r="146" spans="1:7" ht="46.5" customHeight="1">
      <c r="A146" s="5" t="s">
        <v>128</v>
      </c>
      <c r="B146" s="5"/>
      <c r="C146" s="5"/>
      <c r="D146" s="5"/>
      <c r="E146" s="5"/>
      <c r="F146" s="5"/>
      <c r="G146" s="5"/>
    </row>
    <row r="147" spans="1:7" ht="159.75" customHeight="1">
      <c r="A147" s="5" t="s">
        <v>129</v>
      </c>
      <c r="B147" s="5"/>
      <c r="C147" s="5"/>
      <c r="D147" s="5"/>
      <c r="E147" s="5"/>
      <c r="F147" s="5"/>
      <c r="G147" s="5"/>
    </row>
    <row r="148" ht="9.75" customHeight="1"/>
    <row r="149" spans="1:7" ht="18" customHeight="1">
      <c r="A149" s="2" t="s">
        <v>130</v>
      </c>
      <c r="B149" s="2"/>
      <c r="C149" s="2"/>
      <c r="D149" s="2"/>
      <c r="E149" s="2"/>
      <c r="F149" s="2"/>
      <c r="G149" s="2"/>
    </row>
    <row r="150" ht="9.75" customHeight="1"/>
    <row r="151" spans="1:7" ht="46.5" customHeight="1">
      <c r="A151" s="26" t="s">
        <v>131</v>
      </c>
      <c r="B151" s="26"/>
      <c r="C151" s="26"/>
      <c r="D151" s="26"/>
      <c r="E151" s="26"/>
      <c r="F151" s="26"/>
      <c r="G151" s="26"/>
    </row>
    <row r="152" spans="1:7" ht="311.25" customHeight="1">
      <c r="A152" s="4" t="s">
        <v>132</v>
      </c>
      <c r="B152" s="4"/>
      <c r="C152" s="4"/>
      <c r="D152" s="4"/>
      <c r="E152" s="4"/>
      <c r="F152" s="4"/>
      <c r="G152" s="4"/>
    </row>
    <row r="153" spans="1:7" ht="89.25" customHeight="1">
      <c r="A153" s="4" t="s">
        <v>133</v>
      </c>
      <c r="B153" s="4"/>
      <c r="C153" s="4"/>
      <c r="D153" s="4"/>
      <c r="E153" s="4"/>
      <c r="F153" s="4"/>
      <c r="G153" s="4"/>
    </row>
    <row r="154" ht="39.75" customHeight="1"/>
    <row r="155" spans="1:7" ht="18" customHeight="1">
      <c r="A155" s="2" t="s">
        <v>134</v>
      </c>
      <c r="B155" s="2"/>
      <c r="C155" s="2"/>
      <c r="D155" s="2"/>
      <c r="E155" s="2"/>
      <c r="F155" s="2"/>
      <c r="G155" s="2"/>
    </row>
    <row r="156" ht="9.75" customHeight="1"/>
    <row r="157" spans="1:7" ht="48" customHeight="1">
      <c r="A157" s="5" t="s">
        <v>135</v>
      </c>
      <c r="B157" s="5"/>
      <c r="C157" s="5"/>
      <c r="D157" s="5"/>
      <c r="E157" s="5"/>
      <c r="F157" s="5"/>
      <c r="G157" s="5"/>
    </row>
    <row r="158" spans="1:7" ht="32.25" customHeight="1">
      <c r="A158" s="5" t="s">
        <v>136</v>
      </c>
      <c r="B158" s="5"/>
      <c r="C158" s="5"/>
      <c r="D158" s="5"/>
      <c r="E158" s="5"/>
      <c r="F158" s="5"/>
      <c r="G158" s="5"/>
    </row>
    <row r="159" spans="1:7" ht="60.75" customHeight="1">
      <c r="A159" s="5" t="s">
        <v>137</v>
      </c>
      <c r="B159" s="5"/>
      <c r="C159" s="5"/>
      <c r="D159" s="5"/>
      <c r="E159" s="5"/>
      <c r="F159" s="5"/>
      <c r="G159" s="5"/>
    </row>
    <row r="160" spans="1:7" ht="71.25" customHeight="1">
      <c r="A160" s="5" t="s">
        <v>138</v>
      </c>
      <c r="B160" s="5"/>
      <c r="C160" s="5"/>
      <c r="D160" s="5"/>
      <c r="E160" s="5"/>
      <c r="F160" s="5"/>
      <c r="G160" s="5"/>
    </row>
    <row r="161" spans="1:7" ht="75" customHeight="1">
      <c r="A161" s="5" t="s">
        <v>139</v>
      </c>
      <c r="B161" s="5"/>
      <c r="C161" s="5"/>
      <c r="D161" s="5"/>
      <c r="E161" s="5"/>
      <c r="F161" s="5"/>
      <c r="G161" s="5"/>
    </row>
    <row r="162" spans="1:7" ht="43.5" customHeight="1">
      <c r="A162" s="5" t="s">
        <v>140</v>
      </c>
      <c r="B162" s="5"/>
      <c r="C162" s="5"/>
      <c r="D162" s="5"/>
      <c r="E162" s="5"/>
      <c r="F162" s="5"/>
      <c r="G162" s="5"/>
    </row>
    <row r="163" spans="1:7" ht="75" customHeight="1">
      <c r="A163" s="5" t="s">
        <v>141</v>
      </c>
      <c r="B163" s="5"/>
      <c r="C163" s="5"/>
      <c r="D163" s="5"/>
      <c r="E163" s="5"/>
      <c r="F163" s="5"/>
      <c r="G163" s="5"/>
    </row>
    <row r="164" spans="1:7" ht="103.5" customHeight="1">
      <c r="A164" s="5" t="s">
        <v>142</v>
      </c>
      <c r="B164" s="5"/>
      <c r="C164" s="5"/>
      <c r="D164" s="5"/>
      <c r="E164" s="5"/>
      <c r="F164" s="5"/>
      <c r="G164" s="5"/>
    </row>
    <row r="165" spans="1:7" ht="9.75" customHeight="1">
      <c r="A165" s="5"/>
      <c r="B165" s="5"/>
      <c r="C165" s="5"/>
      <c r="D165" s="5"/>
      <c r="E165" s="5"/>
      <c r="F165" s="5"/>
      <c r="G165" s="5"/>
    </row>
    <row r="166" spans="1:7" ht="18" customHeight="1">
      <c r="A166" s="2" t="s">
        <v>143</v>
      </c>
      <c r="B166" s="2"/>
      <c r="C166" s="2"/>
      <c r="D166" s="2"/>
      <c r="E166" s="2"/>
      <c r="F166" s="2"/>
      <c r="G166" s="2"/>
    </row>
    <row r="167" ht="9.75" customHeight="1"/>
    <row r="168" spans="1:7" ht="60.75" customHeight="1">
      <c r="A168" s="5" t="s">
        <v>144</v>
      </c>
      <c r="B168" s="5"/>
      <c r="C168" s="5"/>
      <c r="D168" s="5"/>
      <c r="E168" s="5"/>
      <c r="F168" s="5"/>
      <c r="G168" s="5"/>
    </row>
    <row r="169" spans="1:7" ht="117.75" customHeight="1">
      <c r="A169" s="5" t="s">
        <v>145</v>
      </c>
      <c r="B169" s="5"/>
      <c r="C169" s="5"/>
      <c r="D169" s="5"/>
      <c r="E169" s="5"/>
      <c r="F169" s="5"/>
      <c r="G169" s="5"/>
    </row>
    <row r="170" spans="1:7" ht="73.5" customHeight="1">
      <c r="A170" s="5" t="s">
        <v>146</v>
      </c>
      <c r="B170" s="5"/>
      <c r="C170" s="5"/>
      <c r="D170" s="5"/>
      <c r="E170" s="5"/>
      <c r="F170" s="5"/>
      <c r="G170" s="5"/>
    </row>
    <row r="171" spans="1:7" ht="9.75" customHeight="1">
      <c r="A171" s="5"/>
      <c r="B171" s="5"/>
      <c r="C171" s="5"/>
      <c r="D171" s="5"/>
      <c r="E171" s="5"/>
      <c r="F171" s="5"/>
      <c r="G171" s="5"/>
    </row>
    <row r="172" spans="1:7" ht="18" customHeight="1">
      <c r="A172" s="2" t="s">
        <v>147</v>
      </c>
      <c r="B172" s="2"/>
      <c r="C172" s="2"/>
      <c r="D172" s="2"/>
      <c r="E172" s="2"/>
      <c r="F172" s="2"/>
      <c r="G172" s="2"/>
    </row>
    <row r="173" spans="1:7" ht="9.75" customHeight="1">
      <c r="A173" s="5"/>
      <c r="B173" s="5"/>
      <c r="C173" s="5"/>
      <c r="D173" s="5"/>
      <c r="E173" s="5"/>
      <c r="F173" s="5"/>
      <c r="G173" s="5"/>
    </row>
    <row r="174" spans="1:7" ht="46.5" customHeight="1">
      <c r="A174" s="5" t="s">
        <v>148</v>
      </c>
      <c r="B174" s="5"/>
      <c r="C174" s="5"/>
      <c r="D174" s="5"/>
      <c r="E174" s="5"/>
      <c r="F174" s="5"/>
      <c r="G174" s="5"/>
    </row>
    <row r="175" spans="1:7" ht="57" customHeight="1">
      <c r="A175" s="5" t="s">
        <v>149</v>
      </c>
      <c r="B175" s="5"/>
      <c r="C175" s="5"/>
      <c r="D175" s="5"/>
      <c r="E175" s="5"/>
      <c r="F175" s="5"/>
      <c r="G175" s="5"/>
    </row>
    <row r="176" spans="1:7" ht="75" customHeight="1">
      <c r="A176" s="5" t="s">
        <v>150</v>
      </c>
      <c r="B176" s="5"/>
      <c r="C176" s="5"/>
      <c r="D176" s="5"/>
      <c r="E176" s="5"/>
      <c r="F176" s="5"/>
      <c r="G176" s="5"/>
    </row>
    <row r="177" spans="1:7" ht="9.75" customHeight="1">
      <c r="A177" s="5"/>
      <c r="B177" s="5"/>
      <c r="C177" s="5"/>
      <c r="D177" s="5"/>
      <c r="E177" s="5"/>
      <c r="F177" s="5"/>
      <c r="G177" s="5"/>
    </row>
    <row r="178" spans="1:7" ht="18" customHeight="1">
      <c r="A178" s="2" t="s">
        <v>151</v>
      </c>
      <c r="B178" s="2"/>
      <c r="C178" s="2"/>
      <c r="D178" s="2"/>
      <c r="E178" s="2"/>
      <c r="F178" s="2"/>
      <c r="G178" s="2"/>
    </row>
    <row r="179" spans="1:7" ht="9.75" customHeight="1">
      <c r="A179" s="5"/>
      <c r="B179" s="5"/>
      <c r="C179" s="5"/>
      <c r="D179" s="5"/>
      <c r="E179" s="5"/>
      <c r="F179" s="5"/>
      <c r="G179" s="5"/>
    </row>
    <row r="180" spans="1:7" ht="117.75" customHeight="1">
      <c r="A180" s="5" t="s">
        <v>152</v>
      </c>
      <c r="B180" s="5"/>
      <c r="C180" s="5"/>
      <c r="D180" s="5"/>
      <c r="E180" s="5"/>
      <c r="F180" s="5"/>
      <c r="G180" s="5"/>
    </row>
    <row r="181" spans="1:7" ht="9.75" customHeight="1">
      <c r="A181" s="5"/>
      <c r="B181" s="5"/>
      <c r="C181" s="5"/>
      <c r="D181" s="5"/>
      <c r="E181" s="5"/>
      <c r="F181" s="5"/>
      <c r="G181" s="5"/>
    </row>
    <row r="182" spans="1:7" ht="18" customHeight="1">
      <c r="A182" s="2" t="s">
        <v>153</v>
      </c>
      <c r="B182" s="2"/>
      <c r="C182" s="2"/>
      <c r="D182" s="2"/>
      <c r="E182" s="2"/>
      <c r="F182" s="2"/>
      <c r="G182" s="2"/>
    </row>
    <row r="183" spans="1:7" ht="9.75" customHeight="1">
      <c r="A183" s="5"/>
      <c r="B183" s="5"/>
      <c r="C183" s="5"/>
      <c r="D183" s="5"/>
      <c r="E183" s="5"/>
      <c r="F183" s="5"/>
      <c r="G183" s="5"/>
    </row>
    <row r="184" spans="1:7" ht="33" customHeight="1">
      <c r="A184" s="5" t="s">
        <v>154</v>
      </c>
      <c r="B184" s="5"/>
      <c r="C184" s="5"/>
      <c r="D184" s="5"/>
      <c r="E184" s="5"/>
      <c r="F184" s="5"/>
      <c r="G184" s="5"/>
    </row>
    <row r="185" spans="1:7" ht="10.5" customHeight="1">
      <c r="A185" s="5"/>
      <c r="B185" s="5"/>
      <c r="C185" s="5"/>
      <c r="D185" s="5"/>
      <c r="E185" s="5"/>
      <c r="F185" s="5"/>
      <c r="G185" s="5"/>
    </row>
    <row r="186" spans="1:7" ht="33" customHeight="1">
      <c r="A186" s="34" t="s">
        <v>155</v>
      </c>
      <c r="B186" s="34"/>
      <c r="C186" s="34"/>
      <c r="D186" s="34"/>
      <c r="E186" s="34"/>
      <c r="F186" s="34"/>
      <c r="G186" s="34"/>
    </row>
    <row r="187" spans="1:7" ht="9.75" customHeight="1">
      <c r="A187" s="5"/>
      <c r="B187" s="5"/>
      <c r="C187" s="5"/>
      <c r="D187" s="5"/>
      <c r="E187" s="5"/>
      <c r="F187" s="5"/>
      <c r="G187" s="5"/>
    </row>
    <row r="188" spans="1:7" ht="46.5" customHeight="1">
      <c r="A188" s="4" t="s">
        <v>156</v>
      </c>
      <c r="B188" s="4"/>
      <c r="C188" s="4"/>
      <c r="D188" s="4"/>
      <c r="E188" s="4"/>
      <c r="F188" s="4"/>
      <c r="G188" s="4"/>
    </row>
    <row r="189" spans="1:7" ht="32.25" customHeight="1">
      <c r="A189" s="4" t="s">
        <v>157</v>
      </c>
      <c r="B189" s="4"/>
      <c r="C189" s="4"/>
      <c r="D189" s="4"/>
      <c r="E189" s="4"/>
      <c r="F189" s="4"/>
      <c r="G189" s="4"/>
    </row>
    <row r="190" spans="1:7" ht="32.25" customHeight="1">
      <c r="A190" s="4" t="s">
        <v>158</v>
      </c>
      <c r="B190" s="4"/>
      <c r="C190" s="4"/>
      <c r="D190" s="4"/>
      <c r="E190" s="4"/>
      <c r="F190" s="4"/>
      <c r="G190" s="4"/>
    </row>
    <row r="191" spans="1:7" ht="46.5" customHeight="1">
      <c r="A191" s="4" t="s">
        <v>159</v>
      </c>
      <c r="B191" s="4"/>
      <c r="C191" s="4"/>
      <c r="D191" s="4"/>
      <c r="E191" s="4"/>
      <c r="F191" s="4"/>
      <c r="G191" s="4"/>
    </row>
    <row r="192" spans="1:7" ht="60.75" customHeight="1">
      <c r="A192" s="4" t="s">
        <v>160</v>
      </c>
      <c r="B192" s="4"/>
      <c r="C192" s="4"/>
      <c r="D192" s="4"/>
      <c r="E192" s="4"/>
      <c r="F192" s="4"/>
      <c r="G192" s="4"/>
    </row>
    <row r="193" spans="1:7" ht="32.25" customHeight="1">
      <c r="A193" s="4" t="s">
        <v>161</v>
      </c>
      <c r="B193" s="4"/>
      <c r="C193" s="4"/>
      <c r="D193" s="4"/>
      <c r="E193" s="4"/>
      <c r="F193" s="4"/>
      <c r="G193" s="4"/>
    </row>
    <row r="194" spans="1:7" ht="32.25" customHeight="1">
      <c r="A194" s="4" t="s">
        <v>162</v>
      </c>
      <c r="B194" s="4"/>
      <c r="C194" s="4"/>
      <c r="D194" s="4"/>
      <c r="E194" s="4"/>
      <c r="F194" s="4"/>
      <c r="G194" s="4"/>
    </row>
    <row r="195" spans="1:7" ht="46.5" customHeight="1">
      <c r="A195" s="4" t="s">
        <v>163</v>
      </c>
      <c r="B195" s="4"/>
      <c r="C195" s="4"/>
      <c r="D195" s="4"/>
      <c r="E195" s="4"/>
      <c r="F195" s="4"/>
      <c r="G195" s="4"/>
    </row>
    <row r="196" spans="1:7" ht="46.5" customHeight="1">
      <c r="A196" s="4" t="s">
        <v>164</v>
      </c>
      <c r="B196" s="4"/>
      <c r="C196" s="4"/>
      <c r="D196" s="4"/>
      <c r="E196" s="4"/>
      <c r="F196" s="4"/>
      <c r="G196" s="4"/>
    </row>
    <row r="197" spans="1:7" ht="46.5" customHeight="1">
      <c r="A197" s="4" t="s">
        <v>165</v>
      </c>
      <c r="B197" s="4"/>
      <c r="C197" s="4"/>
      <c r="D197" s="4"/>
      <c r="E197" s="4"/>
      <c r="F197" s="4"/>
      <c r="G197" s="4"/>
    </row>
    <row r="198" spans="1:7" ht="32.25" customHeight="1">
      <c r="A198" s="4" t="s">
        <v>166</v>
      </c>
      <c r="B198" s="4"/>
      <c r="C198" s="4"/>
      <c r="D198" s="4"/>
      <c r="E198" s="4"/>
      <c r="F198" s="4"/>
      <c r="G198" s="4"/>
    </row>
    <row r="199" spans="1:7" ht="46.5" customHeight="1">
      <c r="A199" s="4" t="s">
        <v>167</v>
      </c>
      <c r="B199" s="4"/>
      <c r="C199" s="4"/>
      <c r="D199" s="4"/>
      <c r="E199" s="4"/>
      <c r="F199" s="4"/>
      <c r="G199" s="4"/>
    </row>
    <row r="200" spans="1:7" ht="60.75" customHeight="1">
      <c r="A200" s="4" t="s">
        <v>168</v>
      </c>
      <c r="B200" s="4"/>
      <c r="C200" s="4"/>
      <c r="D200" s="4"/>
      <c r="E200" s="4"/>
      <c r="F200" s="4"/>
      <c r="G200" s="4"/>
    </row>
    <row r="201" spans="1:7" ht="46.5" customHeight="1">
      <c r="A201" s="4" t="s">
        <v>169</v>
      </c>
      <c r="B201" s="4"/>
      <c r="C201" s="4"/>
      <c r="D201" s="4"/>
      <c r="E201" s="4"/>
      <c r="F201" s="4"/>
      <c r="G201" s="4"/>
    </row>
    <row r="202" spans="1:7" ht="46.5" customHeight="1">
      <c r="A202" s="4" t="s">
        <v>170</v>
      </c>
      <c r="B202" s="4"/>
      <c r="C202" s="4"/>
      <c r="D202" s="4"/>
      <c r="E202" s="4"/>
      <c r="F202" s="4"/>
      <c r="G202" s="4"/>
    </row>
    <row r="203" spans="1:7" ht="32.25" customHeight="1">
      <c r="A203" s="4" t="s">
        <v>171</v>
      </c>
      <c r="B203" s="4"/>
      <c r="C203" s="4"/>
      <c r="D203" s="4"/>
      <c r="E203" s="4"/>
      <c r="F203" s="4"/>
      <c r="G203" s="4"/>
    </row>
    <row r="204" spans="1:7" ht="32.25" customHeight="1">
      <c r="A204" s="4" t="s">
        <v>158</v>
      </c>
      <c r="B204" s="4"/>
      <c r="C204" s="4"/>
      <c r="D204" s="4"/>
      <c r="E204" s="4"/>
      <c r="F204" s="4"/>
      <c r="G204" s="4"/>
    </row>
    <row r="205" spans="1:7" ht="32.25" customHeight="1">
      <c r="A205" s="4" t="s">
        <v>161</v>
      </c>
      <c r="B205" s="4"/>
      <c r="C205" s="4"/>
      <c r="D205" s="4"/>
      <c r="E205" s="4"/>
      <c r="F205" s="4"/>
      <c r="G205" s="4"/>
    </row>
    <row r="206" spans="1:7" ht="32.25" customHeight="1">
      <c r="A206" s="4" t="s">
        <v>162</v>
      </c>
      <c r="B206" s="4"/>
      <c r="C206" s="4"/>
      <c r="D206" s="4"/>
      <c r="E206" s="4"/>
      <c r="F206" s="4"/>
      <c r="G206" s="4"/>
    </row>
    <row r="207" spans="1:7" ht="18" customHeight="1">
      <c r="A207" s="4"/>
      <c r="B207" s="4"/>
      <c r="C207" s="4"/>
      <c r="D207" s="4"/>
      <c r="E207" s="4"/>
      <c r="F207" s="4"/>
      <c r="G207" s="4"/>
    </row>
    <row r="208" spans="1:7" ht="18" customHeight="1">
      <c r="A208" s="4" t="s">
        <v>172</v>
      </c>
      <c r="B208" s="4"/>
      <c r="C208" s="4"/>
      <c r="D208" s="4"/>
      <c r="E208" s="4"/>
      <c r="F208" s="4"/>
      <c r="G208" s="4"/>
    </row>
    <row r="209" spans="1:6" ht="18" customHeight="1">
      <c r="A209" s="1" t="s">
        <v>173</v>
      </c>
      <c r="F209" s="1" t="s">
        <v>174</v>
      </c>
    </row>
  </sheetData>
  <sheetProtection selectLockedCells="1" selectUnlockedCells="1"/>
  <mergeCells count="197">
    <mergeCell ref="A1:G1"/>
    <mergeCell ref="A2:G2"/>
    <mergeCell ref="A3:G3"/>
    <mergeCell ref="A4:G4"/>
    <mergeCell ref="B5:G5"/>
    <mergeCell ref="A6:G6"/>
    <mergeCell ref="A7:G7"/>
    <mergeCell ref="A8:G8"/>
    <mergeCell ref="A9:G9"/>
    <mergeCell ref="A11:G11"/>
    <mergeCell ref="A13:B13"/>
    <mergeCell ref="A14:B14"/>
    <mergeCell ref="A15:B15"/>
    <mergeCell ref="A16:B16"/>
    <mergeCell ref="A18:G18"/>
    <mergeCell ref="A20:G20"/>
    <mergeCell ref="A22:G22"/>
    <mergeCell ref="A23:G23"/>
    <mergeCell ref="A24:G24"/>
    <mergeCell ref="A25:G25"/>
    <mergeCell ref="A27:G27"/>
    <mergeCell ref="A29:G29"/>
    <mergeCell ref="A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A46:G46"/>
    <mergeCell ref="A47:G47"/>
    <mergeCell ref="A48:G48"/>
    <mergeCell ref="A49:G49"/>
    <mergeCell ref="A50:G50"/>
    <mergeCell ref="A51:G51"/>
    <mergeCell ref="A52:G52"/>
    <mergeCell ref="A53:G53"/>
    <mergeCell ref="A54:G54"/>
    <mergeCell ref="A56:G56"/>
    <mergeCell ref="A58:G58"/>
    <mergeCell ref="A59:G59"/>
    <mergeCell ref="A60:G60"/>
    <mergeCell ref="A61:G61"/>
    <mergeCell ref="A62:G62"/>
    <mergeCell ref="A63:G63"/>
    <mergeCell ref="A64:G64"/>
    <mergeCell ref="A65:G65"/>
    <mergeCell ref="A66:G66"/>
    <mergeCell ref="A68:G68"/>
    <mergeCell ref="A70:G70"/>
    <mergeCell ref="A71:G71"/>
    <mergeCell ref="A72:G72"/>
    <mergeCell ref="A73:G73"/>
    <mergeCell ref="A74:G74"/>
    <mergeCell ref="A75:G75"/>
    <mergeCell ref="B77:C78"/>
    <mergeCell ref="D77:E77"/>
    <mergeCell ref="F77:F78"/>
    <mergeCell ref="G77:G78"/>
    <mergeCell ref="B79:C79"/>
    <mergeCell ref="B80:C80"/>
    <mergeCell ref="B81:C81"/>
    <mergeCell ref="B82:C82"/>
    <mergeCell ref="B83:C83"/>
    <mergeCell ref="B84:C84"/>
    <mergeCell ref="B85:C85"/>
    <mergeCell ref="B86:C86"/>
    <mergeCell ref="B87:C87"/>
    <mergeCell ref="B88:C88"/>
    <mergeCell ref="B89:C89"/>
    <mergeCell ref="B90:C90"/>
    <mergeCell ref="B91:C91"/>
    <mergeCell ref="A93:G93"/>
    <mergeCell ref="A95:G95"/>
    <mergeCell ref="A97:G97"/>
    <mergeCell ref="B98:C99"/>
    <mergeCell ref="D98:D99"/>
    <mergeCell ref="E98:G98"/>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A131:G131"/>
    <mergeCell ref="A133:G133"/>
    <mergeCell ref="A134:G134"/>
    <mergeCell ref="A135:G135"/>
    <mergeCell ref="A136:G136"/>
    <mergeCell ref="A137:G137"/>
    <mergeCell ref="A139:G139"/>
    <mergeCell ref="A141:G141"/>
    <mergeCell ref="A143:G143"/>
    <mergeCell ref="A145:G145"/>
    <mergeCell ref="A146:G146"/>
    <mergeCell ref="A147:G147"/>
    <mergeCell ref="A149:G149"/>
    <mergeCell ref="A151:G151"/>
    <mergeCell ref="A152:G152"/>
    <mergeCell ref="A153:G153"/>
    <mergeCell ref="A155:G155"/>
    <mergeCell ref="A157:G157"/>
    <mergeCell ref="A158:G158"/>
    <mergeCell ref="A159:G159"/>
    <mergeCell ref="A160:G160"/>
    <mergeCell ref="A161:G161"/>
    <mergeCell ref="A162:G162"/>
    <mergeCell ref="A163:G163"/>
    <mergeCell ref="A164:G164"/>
    <mergeCell ref="A165:G165"/>
    <mergeCell ref="A166:G166"/>
    <mergeCell ref="A168:G168"/>
    <mergeCell ref="A169:G169"/>
    <mergeCell ref="A170:G170"/>
    <mergeCell ref="A171:G171"/>
    <mergeCell ref="A172:G172"/>
    <mergeCell ref="A173:G173"/>
    <mergeCell ref="A174:G174"/>
    <mergeCell ref="A175:G175"/>
    <mergeCell ref="A176:G176"/>
    <mergeCell ref="A177:G177"/>
    <mergeCell ref="A178:G178"/>
    <mergeCell ref="A180:G180"/>
    <mergeCell ref="A181:G181"/>
    <mergeCell ref="A182:G182"/>
    <mergeCell ref="A183:G183"/>
    <mergeCell ref="A184:G184"/>
    <mergeCell ref="A185:G185"/>
    <mergeCell ref="A186:G186"/>
    <mergeCell ref="A187:G187"/>
    <mergeCell ref="A188:G188"/>
    <mergeCell ref="A189:G189"/>
    <mergeCell ref="A190:G190"/>
    <mergeCell ref="A191:G191"/>
    <mergeCell ref="A192:G192"/>
    <mergeCell ref="A193:G193"/>
    <mergeCell ref="A194:G194"/>
    <mergeCell ref="A195:G195"/>
    <mergeCell ref="A196:G196"/>
    <mergeCell ref="A197:G197"/>
    <mergeCell ref="A198:G198"/>
    <mergeCell ref="A199:G199"/>
    <mergeCell ref="A200:G200"/>
    <mergeCell ref="A201:G201"/>
    <mergeCell ref="A202:G202"/>
    <mergeCell ref="A203:G203"/>
    <mergeCell ref="A204:G204"/>
    <mergeCell ref="A205:G205"/>
    <mergeCell ref="A206:G206"/>
    <mergeCell ref="A207:G207"/>
    <mergeCell ref="A208:G208"/>
  </mergeCells>
  <printOptions/>
  <pageMargins left="0.9840277777777777" right="0.39375" top="0.7875" bottom="0.7875" header="0.5118055555555555" footer="0.5118055555555555"/>
  <pageSetup fitToHeight="10" fitToWidth="1" horizontalDpi="300" verticalDpi="300" orientation="portrait" paperSize="9"/>
  <rowBreaks count="6" manualBreakCount="6">
    <brk id="67" max="255" man="1"/>
    <brk id="94" max="255" man="1"/>
    <brk id="142" max="255" man="1"/>
    <brk id="146" max="255" man="1"/>
    <brk id="154" max="255" man="1"/>
    <brk id="16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33"/>
  <sheetViews>
    <sheetView view="pageBreakPreview" zoomScaleNormal="78" zoomScaleSheetLayoutView="100" workbookViewId="0" topLeftCell="A1">
      <selection activeCell="C4" activeCellId="1" sqref="E4 C4"/>
    </sheetView>
  </sheetViews>
  <sheetFormatPr defaultColWidth="12.57421875" defaultRowHeight="12.75"/>
  <cols>
    <col min="1" max="1" width="28.57421875" style="35" customWidth="1"/>
    <col min="2" max="2" width="54.57421875" style="35" customWidth="1"/>
    <col min="3" max="4" width="20.57421875" style="35" customWidth="1"/>
    <col min="5" max="16384" width="11.57421875" style="35" customWidth="1"/>
  </cols>
  <sheetData>
    <row r="1" spans="2:4" ht="12.75">
      <c r="B1"/>
      <c r="C1" s="36" t="s">
        <v>175</v>
      </c>
      <c r="D1"/>
    </row>
    <row r="2" spans="2:4" ht="12.75">
      <c r="B2"/>
      <c r="C2" s="36" t="s">
        <v>176</v>
      </c>
      <c r="D2"/>
    </row>
    <row r="3" spans="2:4" ht="12.75">
      <c r="B3"/>
      <c r="C3" s="36" t="s">
        <v>177</v>
      </c>
      <c r="D3"/>
    </row>
    <row r="4" spans="2:4" ht="12.75">
      <c r="B4"/>
      <c r="C4" s="36" t="s">
        <v>178</v>
      </c>
      <c r="D4"/>
    </row>
    <row r="5" ht="12.75">
      <c r="D5" s="37"/>
    </row>
    <row r="6" spans="1:4" ht="18" customHeight="1">
      <c r="A6" s="38" t="s">
        <v>179</v>
      </c>
      <c r="B6" s="38"/>
      <c r="C6" s="38"/>
      <c r="D6" s="38"/>
    </row>
    <row r="7" spans="1:4" ht="18" customHeight="1">
      <c r="A7" s="38" t="s">
        <v>180</v>
      </c>
      <c r="B7" s="38"/>
      <c r="C7" s="38"/>
      <c r="D7" s="38"/>
    </row>
    <row r="8" spans="1:4" ht="18" customHeight="1">
      <c r="A8" s="14"/>
      <c r="B8" s="14"/>
      <c r="C8" s="14"/>
      <c r="D8" s="14"/>
    </row>
    <row r="9" spans="1:4" ht="18" customHeight="1">
      <c r="A9" s="39"/>
      <c r="B9" s="39"/>
      <c r="C9" s="39"/>
      <c r="D9" s="39" t="s">
        <v>181</v>
      </c>
    </row>
    <row r="10" spans="1:4" ht="33" customHeight="1">
      <c r="A10" s="40" t="s">
        <v>182</v>
      </c>
      <c r="B10" s="41" t="s">
        <v>183</v>
      </c>
      <c r="C10" s="40" t="s">
        <v>184</v>
      </c>
      <c r="D10" s="40" t="s">
        <v>185</v>
      </c>
    </row>
    <row r="11" spans="1:4" ht="33" customHeight="1">
      <c r="A11" s="41" t="s">
        <v>186</v>
      </c>
      <c r="B11" s="42" t="s">
        <v>187</v>
      </c>
      <c r="C11" s="43"/>
      <c r="D11" s="43"/>
    </row>
    <row r="12" spans="1:4" ht="33" customHeight="1">
      <c r="A12" s="41" t="s">
        <v>188</v>
      </c>
      <c r="B12" s="42" t="s">
        <v>189</v>
      </c>
      <c r="C12" s="43"/>
      <c r="D12" s="43"/>
    </row>
    <row r="13" spans="1:4" ht="47.25" customHeight="1">
      <c r="A13" s="41" t="s">
        <v>190</v>
      </c>
      <c r="B13" s="42" t="s">
        <v>191</v>
      </c>
      <c r="C13" s="43"/>
      <c r="D13" s="43"/>
    </row>
    <row r="14" spans="1:4" ht="33" customHeight="1">
      <c r="A14" s="41" t="s">
        <v>192</v>
      </c>
      <c r="B14" s="42" t="s">
        <v>193</v>
      </c>
      <c r="C14" s="43"/>
      <c r="D14" s="43"/>
    </row>
    <row r="15" spans="1:4" ht="47.25" customHeight="1">
      <c r="A15" s="41" t="s">
        <v>194</v>
      </c>
      <c r="B15" s="42" t="s">
        <v>195</v>
      </c>
      <c r="C15" s="43"/>
      <c r="D15" s="43"/>
    </row>
    <row r="16" spans="1:4" ht="33" customHeight="1">
      <c r="A16" s="41" t="s">
        <v>196</v>
      </c>
      <c r="B16" s="42" t="s">
        <v>197</v>
      </c>
      <c r="C16" s="43">
        <f>C17</f>
        <v>0</v>
      </c>
      <c r="D16" s="43">
        <f>D17</f>
        <v>-829000</v>
      </c>
    </row>
    <row r="17" spans="1:4" ht="47.25" customHeight="1">
      <c r="A17" s="41" t="s">
        <v>198</v>
      </c>
      <c r="B17" s="42" t="s">
        <v>199</v>
      </c>
      <c r="C17" s="43">
        <f>C19+C21</f>
        <v>0</v>
      </c>
      <c r="D17" s="43">
        <f>D19+D21</f>
        <v>-829000</v>
      </c>
    </row>
    <row r="18" spans="1:4" ht="47.25" customHeight="1">
      <c r="A18" s="41" t="s">
        <v>200</v>
      </c>
      <c r="B18" s="42" t="s">
        <v>201</v>
      </c>
      <c r="C18" s="43">
        <f>C19</f>
        <v>-829000</v>
      </c>
      <c r="D18" s="43">
        <f>D19</f>
        <v>0</v>
      </c>
    </row>
    <row r="19" spans="1:4" ht="47.25" customHeight="1">
      <c r="A19" s="41" t="s">
        <v>202</v>
      </c>
      <c r="B19" s="42" t="s">
        <v>203</v>
      </c>
      <c r="C19" s="43">
        <v>-829000</v>
      </c>
      <c r="D19" s="43">
        <v>0</v>
      </c>
    </row>
    <row r="20" spans="1:4" ht="47.25" customHeight="1">
      <c r="A20" s="41" t="s">
        <v>204</v>
      </c>
      <c r="B20" s="42" t="s">
        <v>205</v>
      </c>
      <c r="C20" s="43">
        <f>C21</f>
        <v>829000</v>
      </c>
      <c r="D20" s="43">
        <f>D21</f>
        <v>-829000</v>
      </c>
    </row>
    <row r="21" spans="1:4" ht="47.25" customHeight="1">
      <c r="A21" s="41" t="s">
        <v>206</v>
      </c>
      <c r="B21" s="42" t="s">
        <v>207</v>
      </c>
      <c r="C21" s="43">
        <v>829000</v>
      </c>
      <c r="D21" s="43">
        <v>-829000</v>
      </c>
    </row>
    <row r="22" spans="1:4" ht="33" customHeight="1">
      <c r="A22" s="41" t="s">
        <v>208</v>
      </c>
      <c r="B22" s="42" t="s">
        <v>209</v>
      </c>
      <c r="C22" s="43">
        <f>C27+C23</f>
        <v>116205.2899999991</v>
      </c>
      <c r="D22" s="43">
        <f>D27+D23</f>
        <v>14636.320000000298</v>
      </c>
    </row>
    <row r="23" spans="1:4" ht="18" customHeight="1">
      <c r="A23" s="41" t="s">
        <v>210</v>
      </c>
      <c r="B23" s="42" t="s">
        <v>211</v>
      </c>
      <c r="C23" s="43">
        <f>C24</f>
        <v>-11742220.39</v>
      </c>
      <c r="D23" s="43">
        <f>D24</f>
        <v>-10005122.58</v>
      </c>
    </row>
    <row r="24" spans="1:4" ht="18" customHeight="1">
      <c r="A24" s="41" t="s">
        <v>212</v>
      </c>
      <c r="B24" s="42" t="s">
        <v>213</v>
      </c>
      <c r="C24" s="43">
        <f>C25</f>
        <v>-11742220.39</v>
      </c>
      <c r="D24" s="43">
        <f>D25</f>
        <v>-10005122.58</v>
      </c>
    </row>
    <row r="25" spans="1:4" ht="33" customHeight="1">
      <c r="A25" s="41" t="s">
        <v>214</v>
      </c>
      <c r="B25" s="42" t="s">
        <v>215</v>
      </c>
      <c r="C25" s="43">
        <f>C26</f>
        <v>-11742220.39</v>
      </c>
      <c r="D25" s="43">
        <f>D26</f>
        <v>-10005122.58</v>
      </c>
    </row>
    <row r="26" spans="1:4" ht="33" customHeight="1">
      <c r="A26" s="41" t="s">
        <v>216</v>
      </c>
      <c r="B26" s="42" t="s">
        <v>217</v>
      </c>
      <c r="C26" s="44">
        <f>-(8956100+(473100+355900)+103000)+(-241476)+(-(417900+82000+400000))+(-2000)+(-610744.39)+(-100000)</f>
        <v>-11742220.39</v>
      </c>
      <c r="D26" s="44">
        <v>-10005122.58</v>
      </c>
    </row>
    <row r="27" spans="1:4" ht="18" customHeight="1">
      <c r="A27" s="41" t="s">
        <v>218</v>
      </c>
      <c r="B27" s="42" t="s">
        <v>219</v>
      </c>
      <c r="C27" s="43">
        <f>C28</f>
        <v>11858425.68</v>
      </c>
      <c r="D27" s="43">
        <f>D28</f>
        <v>10019758.9</v>
      </c>
    </row>
    <row r="28" spans="1:4" ht="18" customHeight="1">
      <c r="A28" s="41" t="s">
        <v>220</v>
      </c>
      <c r="B28" s="42" t="s">
        <v>221</v>
      </c>
      <c r="C28" s="43">
        <f>C29</f>
        <v>11858425.68</v>
      </c>
      <c r="D28" s="43">
        <f>D29</f>
        <v>10019758.9</v>
      </c>
    </row>
    <row r="29" spans="1:4" ht="33" customHeight="1">
      <c r="A29" s="41" t="s">
        <v>222</v>
      </c>
      <c r="B29" s="42" t="s">
        <v>223</v>
      </c>
      <c r="C29" s="43">
        <f>C30</f>
        <v>11858425.68</v>
      </c>
      <c r="D29" s="43">
        <f>D30</f>
        <v>10019758.9</v>
      </c>
    </row>
    <row r="30" spans="1:4" ht="33" customHeight="1">
      <c r="A30" s="41" t="s">
        <v>224</v>
      </c>
      <c r="B30" s="42" t="s">
        <v>225</v>
      </c>
      <c r="C30" s="44">
        <f>8986500+(473100+355900)+(103000+5160)+38034.29+(241476+12074)+417900+82000+400000+2000+(610744.39+30537)+100000</f>
        <v>11858425.68</v>
      </c>
      <c r="D30" s="44">
        <v>10019758.9</v>
      </c>
    </row>
    <row r="31" spans="1:4" ht="18" customHeight="1">
      <c r="A31" s="41"/>
      <c r="B31" s="42" t="s">
        <v>226</v>
      </c>
      <c r="C31" s="43">
        <f>C22+C17+C11</f>
        <v>116205.2899999991</v>
      </c>
      <c r="D31" s="43">
        <f>D22+D17+D11</f>
        <v>-814363.6799999997</v>
      </c>
    </row>
    <row r="32" spans="1:4" ht="18" customHeight="1">
      <c r="A32" s="39"/>
      <c r="B32" s="39"/>
      <c r="C32" s="39"/>
      <c r="D32" s="39"/>
    </row>
    <row r="33" spans="1:4" ht="18" customHeight="1">
      <c r="A33" s="39" t="s">
        <v>227</v>
      </c>
      <c r="B33" s="39"/>
      <c r="C33" s="39" t="s">
        <v>228</v>
      </c>
      <c r="D33" s="39"/>
    </row>
  </sheetData>
  <sheetProtection selectLockedCells="1" selectUnlockedCells="1"/>
  <mergeCells count="2">
    <mergeCell ref="A6:D6"/>
    <mergeCell ref="A7:D7"/>
  </mergeCells>
  <printOptions horizontalCentered="1"/>
  <pageMargins left="0.9840277777777777" right="0.39375" top="0.8861111111111111" bottom="0.8861111111111111" header="0.5118055555555555" footer="0.5118055555555555"/>
  <pageSetup firstPageNumber="1" useFirstPageNumber="1"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94"/>
  <sheetViews>
    <sheetView view="pageBreakPreview" zoomScaleNormal="78" zoomScaleSheetLayoutView="100" workbookViewId="0" topLeftCell="A52">
      <selection activeCell="G21" activeCellId="1" sqref="E4 G21"/>
    </sheetView>
  </sheetViews>
  <sheetFormatPr defaultColWidth="12.57421875" defaultRowHeight="12.75"/>
  <cols>
    <col min="1" max="1" width="30.28125" style="1" customWidth="1"/>
    <col min="2" max="2" width="28.421875" style="1" customWidth="1"/>
    <col min="3" max="3" width="35.140625" style="1" customWidth="1"/>
    <col min="4" max="5" width="22.421875" style="39" customWidth="1"/>
    <col min="6" max="16384" width="11.57421875" style="1" customWidth="1"/>
  </cols>
  <sheetData>
    <row r="1" spans="3:6" ht="12.75">
      <c r="C1" s="45"/>
      <c r="D1" s="46" t="s">
        <v>229</v>
      </c>
      <c r="E1" s="46"/>
      <c r="F1" s="45"/>
    </row>
    <row r="2" spans="3:6" ht="12.75">
      <c r="C2" s="45"/>
      <c r="D2" s="46" t="s">
        <v>230</v>
      </c>
      <c r="E2" s="46"/>
      <c r="F2" s="45"/>
    </row>
    <row r="3" spans="3:6" ht="12.75">
      <c r="C3" s="45"/>
      <c r="D3" s="46" t="s">
        <v>231</v>
      </c>
      <c r="E3" s="46"/>
      <c r="F3" s="45"/>
    </row>
    <row r="4" spans="3:6" ht="12.75">
      <c r="C4" s="45"/>
      <c r="D4" s="36" t="s">
        <v>178</v>
      </c>
      <c r="E4" s="46"/>
      <c r="F4" s="45"/>
    </row>
    <row r="6" spans="1:5" ht="18" customHeight="1">
      <c r="A6" s="12" t="s">
        <v>232</v>
      </c>
      <c r="B6" s="12"/>
      <c r="C6" s="12"/>
      <c r="D6" s="12"/>
      <c r="E6" s="12"/>
    </row>
    <row r="7" spans="1:5" ht="18" customHeight="1">
      <c r="A7" s="12" t="s">
        <v>233</v>
      </c>
      <c r="B7" s="12"/>
      <c r="C7" s="12"/>
      <c r="D7" s="12"/>
      <c r="E7" s="12"/>
    </row>
    <row r="8" spans="1:5" ht="18" customHeight="1">
      <c r="A8" s="12" t="s">
        <v>3</v>
      </c>
      <c r="B8" s="12"/>
      <c r="C8" s="12"/>
      <c r="D8" s="12"/>
      <c r="E8" s="12"/>
    </row>
    <row r="9" ht="18" customHeight="1">
      <c r="E9" s="47" t="s">
        <v>181</v>
      </c>
    </row>
    <row r="10" spans="1:256" s="50" customFormat="1" ht="12.75" customHeight="1">
      <c r="A10" s="48" t="s">
        <v>234</v>
      </c>
      <c r="B10" s="49" t="s">
        <v>235</v>
      </c>
      <c r="C10" s="49"/>
      <c r="D10" s="48" t="s">
        <v>236</v>
      </c>
      <c r="E10" s="48" t="s">
        <v>237</v>
      </c>
      <c r="IV10"/>
    </row>
    <row r="11" spans="1:256" s="50" customFormat="1" ht="18" customHeight="1">
      <c r="A11" s="48"/>
      <c r="B11" s="49"/>
      <c r="C11" s="49"/>
      <c r="D11" s="48"/>
      <c r="E11" s="48"/>
      <c r="IV11"/>
    </row>
    <row r="12" spans="1:256" s="50" customFormat="1" ht="12.75">
      <c r="A12" s="48"/>
      <c r="B12" s="49"/>
      <c r="C12" s="49"/>
      <c r="D12" s="48"/>
      <c r="E12" s="48"/>
      <c r="IV12"/>
    </row>
    <row r="13" spans="1:256" s="50" customFormat="1" ht="18" customHeight="1">
      <c r="A13" s="41" t="s">
        <v>238</v>
      </c>
      <c r="B13" s="51" t="s">
        <v>239</v>
      </c>
      <c r="C13" s="51"/>
      <c r="D13" s="43">
        <f>D14+D18+D28+D32+D40+D43+D49+D55</f>
        <v>1901420.3900000001</v>
      </c>
      <c r="E13" s="43">
        <f>E14+E18+E28+E32+E40+E43+E49+E55</f>
        <v>1000625.96</v>
      </c>
      <c r="IV13"/>
    </row>
    <row r="14" spans="1:256" s="50" customFormat="1" ht="18" customHeight="1">
      <c r="A14" s="41" t="s">
        <v>240</v>
      </c>
      <c r="B14" s="51" t="s">
        <v>241</v>
      </c>
      <c r="C14" s="51"/>
      <c r="D14" s="43">
        <f>D15</f>
        <v>405600</v>
      </c>
      <c r="E14" s="43">
        <f>E15</f>
        <v>352006.55</v>
      </c>
      <c r="IV14"/>
    </row>
    <row r="15" spans="1:256" s="50" customFormat="1" ht="18" customHeight="1">
      <c r="A15" s="41" t="s">
        <v>242</v>
      </c>
      <c r="B15" s="51" t="s">
        <v>33</v>
      </c>
      <c r="C15" s="51"/>
      <c r="D15" s="43">
        <f>D16+D17</f>
        <v>405600</v>
      </c>
      <c r="E15" s="43">
        <f>E16+E17</f>
        <v>352006.55</v>
      </c>
      <c r="IV15"/>
    </row>
    <row r="16" spans="1:256" s="50" customFormat="1" ht="75.75" customHeight="1">
      <c r="A16" s="41" t="s">
        <v>243</v>
      </c>
      <c r="B16" s="51" t="s">
        <v>244</v>
      </c>
      <c r="C16" s="51"/>
      <c r="D16" s="43">
        <v>405600</v>
      </c>
      <c r="E16" s="43">
        <v>351978.54</v>
      </c>
      <c r="IV16"/>
    </row>
    <row r="17" spans="1:256" s="50" customFormat="1" ht="46.5" customHeight="1">
      <c r="A17" s="41" t="s">
        <v>245</v>
      </c>
      <c r="B17" s="51" t="s">
        <v>246</v>
      </c>
      <c r="C17" s="51"/>
      <c r="D17" s="43"/>
      <c r="E17" s="43">
        <v>28.01</v>
      </c>
      <c r="IV17"/>
    </row>
    <row r="18" spans="1:256" s="50" customFormat="1" ht="32.25" customHeight="1">
      <c r="A18" s="41" t="s">
        <v>247</v>
      </c>
      <c r="B18" s="51" t="s">
        <v>248</v>
      </c>
      <c r="C18" s="51"/>
      <c r="D18" s="43">
        <f>D19</f>
        <v>260800</v>
      </c>
      <c r="E18" s="43">
        <f>E19</f>
        <v>260835.09999999998</v>
      </c>
      <c r="IV18"/>
    </row>
    <row r="19" spans="1:256" s="50" customFormat="1" ht="32.25" customHeight="1">
      <c r="A19" s="41" t="s">
        <v>249</v>
      </c>
      <c r="B19" s="51" t="s">
        <v>250</v>
      </c>
      <c r="C19" s="51"/>
      <c r="D19" s="43">
        <f>D20+D22+D24</f>
        <v>260800</v>
      </c>
      <c r="E19" s="43">
        <f>E20+E22+E24+E26</f>
        <v>260835.09999999998</v>
      </c>
      <c r="IV19"/>
    </row>
    <row r="20" spans="1:256" s="50" customFormat="1" ht="75.75" customHeight="1">
      <c r="A20" s="41" t="s">
        <v>251</v>
      </c>
      <c r="B20" s="51" t="s">
        <v>252</v>
      </c>
      <c r="C20" s="51"/>
      <c r="D20" s="43">
        <f>D21</f>
        <v>120000</v>
      </c>
      <c r="E20" s="43">
        <f>E21</f>
        <v>120306.99</v>
      </c>
      <c r="IV20"/>
    </row>
    <row r="21" spans="1:256" s="50" customFormat="1" ht="103.5" customHeight="1">
      <c r="A21" s="41" t="s">
        <v>253</v>
      </c>
      <c r="B21" s="51" t="s">
        <v>254</v>
      </c>
      <c r="C21" s="51"/>
      <c r="D21" s="43">
        <v>120000</v>
      </c>
      <c r="E21" s="43">
        <v>120306.99</v>
      </c>
      <c r="IV21"/>
    </row>
    <row r="22" spans="1:256" s="50" customFormat="1" ht="89.25" customHeight="1">
      <c r="A22" s="41" t="s">
        <v>255</v>
      </c>
      <c r="B22" s="51" t="s">
        <v>256</v>
      </c>
      <c r="C22" s="51"/>
      <c r="D22" s="43">
        <f>D23</f>
        <v>5000</v>
      </c>
      <c r="E22" s="43">
        <f>E23</f>
        <v>860.52</v>
      </c>
      <c r="IV22"/>
    </row>
    <row r="23" spans="1:256" s="50" customFormat="1" ht="117.75" customHeight="1">
      <c r="A23" s="41" t="s">
        <v>257</v>
      </c>
      <c r="B23" s="51" t="s">
        <v>258</v>
      </c>
      <c r="C23" s="51"/>
      <c r="D23" s="43">
        <v>5000</v>
      </c>
      <c r="E23" s="43">
        <v>860.52</v>
      </c>
      <c r="IV23"/>
    </row>
    <row r="24" spans="1:256" s="50" customFormat="1" ht="75.75" customHeight="1">
      <c r="A24" s="41" t="s">
        <v>259</v>
      </c>
      <c r="B24" s="51" t="s">
        <v>260</v>
      </c>
      <c r="C24" s="51"/>
      <c r="D24" s="43">
        <f>D25</f>
        <v>135800</v>
      </c>
      <c r="E24" s="43">
        <f>E25</f>
        <v>161846.72</v>
      </c>
      <c r="IV24"/>
    </row>
    <row r="25" spans="1:256" s="50" customFormat="1" ht="117.75" customHeight="1">
      <c r="A25" s="41" t="s">
        <v>261</v>
      </c>
      <c r="B25" s="51" t="s">
        <v>262</v>
      </c>
      <c r="C25" s="51"/>
      <c r="D25" s="43">
        <v>135800</v>
      </c>
      <c r="E25" s="43">
        <v>161846.72</v>
      </c>
      <c r="IV25"/>
    </row>
    <row r="26" spans="1:256" s="50" customFormat="1" ht="75" customHeight="1">
      <c r="A26" s="41" t="s">
        <v>263</v>
      </c>
      <c r="B26" s="42" t="s">
        <v>264</v>
      </c>
      <c r="C26" s="42"/>
      <c r="D26" s="43"/>
      <c r="E26" s="43">
        <f>E27</f>
        <v>-22179.13</v>
      </c>
      <c r="IV26"/>
    </row>
    <row r="27" spans="1:256" s="50" customFormat="1" ht="117.75" customHeight="1">
      <c r="A27" s="41" t="s">
        <v>265</v>
      </c>
      <c r="B27" s="51" t="s">
        <v>266</v>
      </c>
      <c r="C27" s="51"/>
      <c r="D27" s="43"/>
      <c r="E27" s="43">
        <v>-22179.13</v>
      </c>
      <c r="IV27"/>
    </row>
    <row r="28" spans="1:256" s="50" customFormat="1" ht="18" customHeight="1">
      <c r="A28" s="41" t="s">
        <v>267</v>
      </c>
      <c r="B28" s="51" t="s">
        <v>268</v>
      </c>
      <c r="C28" s="51"/>
      <c r="D28" s="43">
        <f>D29</f>
        <v>60800</v>
      </c>
      <c r="E28" s="43">
        <f>E29</f>
        <v>62652.9</v>
      </c>
      <c r="IV28"/>
    </row>
    <row r="29" spans="1:256" s="50" customFormat="1" ht="18" customHeight="1">
      <c r="A29" s="41" t="s">
        <v>269</v>
      </c>
      <c r="B29" s="51" t="s">
        <v>270</v>
      </c>
      <c r="C29" s="51"/>
      <c r="D29" s="43">
        <f>D30+D31</f>
        <v>60800</v>
      </c>
      <c r="E29" s="43">
        <f>E30+E31</f>
        <v>62652.9</v>
      </c>
      <c r="IV29"/>
    </row>
    <row r="30" spans="1:256" s="50" customFormat="1" ht="18" customHeight="1">
      <c r="A30" s="41" t="s">
        <v>271</v>
      </c>
      <c r="B30" s="51" t="s">
        <v>270</v>
      </c>
      <c r="C30" s="51"/>
      <c r="D30" s="43">
        <v>60800</v>
      </c>
      <c r="E30" s="43">
        <v>62652.9</v>
      </c>
      <c r="IV30"/>
    </row>
    <row r="31" spans="1:256" s="50" customFormat="1" ht="32.25" customHeight="1">
      <c r="A31" s="41" t="s">
        <v>272</v>
      </c>
      <c r="B31" s="51" t="s">
        <v>273</v>
      </c>
      <c r="C31" s="51"/>
      <c r="D31" s="43"/>
      <c r="E31" s="43"/>
      <c r="IV31"/>
    </row>
    <row r="32" spans="1:256" s="50" customFormat="1" ht="18" customHeight="1">
      <c r="A32" s="41" t="s">
        <v>274</v>
      </c>
      <c r="B32" s="51" t="s">
        <v>275</v>
      </c>
      <c r="C32" s="51"/>
      <c r="D32" s="43">
        <f>D33+D35</f>
        <v>207000</v>
      </c>
      <c r="E32" s="43">
        <f>E33+E35</f>
        <v>209085.41</v>
      </c>
      <c r="IV32"/>
    </row>
    <row r="33" spans="1:256" s="50" customFormat="1" ht="18" customHeight="1">
      <c r="A33" s="41" t="s">
        <v>276</v>
      </c>
      <c r="B33" s="51" t="s">
        <v>277</v>
      </c>
      <c r="C33" s="51"/>
      <c r="D33" s="43">
        <f>D34</f>
        <v>44000</v>
      </c>
      <c r="E33" s="43">
        <f>E34</f>
        <v>28400.37</v>
      </c>
      <c r="IV33"/>
    </row>
    <row r="34" spans="1:256" s="50" customFormat="1" ht="46.5" customHeight="1">
      <c r="A34" s="41" t="s">
        <v>278</v>
      </c>
      <c r="B34" s="51" t="s">
        <v>279</v>
      </c>
      <c r="C34" s="51"/>
      <c r="D34" s="43">
        <v>44000</v>
      </c>
      <c r="E34" s="43">
        <v>28400.37</v>
      </c>
      <c r="IV34"/>
    </row>
    <row r="35" spans="1:256" s="50" customFormat="1" ht="18" customHeight="1">
      <c r="A35" s="41" t="s">
        <v>280</v>
      </c>
      <c r="B35" s="51" t="s">
        <v>281</v>
      </c>
      <c r="C35" s="51"/>
      <c r="D35" s="43">
        <f>D36+D38</f>
        <v>163000</v>
      </c>
      <c r="E35" s="43">
        <f>E36+E38</f>
        <v>180685.04</v>
      </c>
      <c r="IV35"/>
    </row>
    <row r="36" spans="1:256" s="50" customFormat="1" ht="18" customHeight="1">
      <c r="A36" s="41" t="s">
        <v>282</v>
      </c>
      <c r="B36" s="51" t="s">
        <v>283</v>
      </c>
      <c r="C36" s="51"/>
      <c r="D36" s="43">
        <f>D37</f>
        <v>110000</v>
      </c>
      <c r="E36" s="43">
        <f>E37</f>
        <v>159240.6</v>
      </c>
      <c r="IV36"/>
    </row>
    <row r="37" spans="1:256" s="50" customFormat="1" ht="32.25" customHeight="1">
      <c r="A37" s="41" t="s">
        <v>284</v>
      </c>
      <c r="B37" s="51" t="s">
        <v>285</v>
      </c>
      <c r="C37" s="51"/>
      <c r="D37" s="43">
        <v>110000</v>
      </c>
      <c r="E37" s="43">
        <v>159240.6</v>
      </c>
      <c r="IV37"/>
    </row>
    <row r="38" spans="1:256" s="50" customFormat="1" ht="18" customHeight="1">
      <c r="A38" s="41" t="s">
        <v>286</v>
      </c>
      <c r="B38" s="51" t="s">
        <v>287</v>
      </c>
      <c r="C38" s="51"/>
      <c r="D38" s="43">
        <f>D39</f>
        <v>53000</v>
      </c>
      <c r="E38" s="43">
        <f>E39</f>
        <v>21444.44</v>
      </c>
      <c r="IV38"/>
    </row>
    <row r="39" spans="1:256" s="50" customFormat="1" ht="32.25" customHeight="1">
      <c r="A39" s="41" t="s">
        <v>288</v>
      </c>
      <c r="B39" s="51" t="s">
        <v>289</v>
      </c>
      <c r="C39" s="51"/>
      <c r="D39" s="43">
        <v>53000</v>
      </c>
      <c r="E39" s="43">
        <v>21444.44</v>
      </c>
      <c r="IV39"/>
    </row>
    <row r="40" spans="1:256" s="50" customFormat="1" ht="18" customHeight="1">
      <c r="A40" s="41" t="s">
        <v>290</v>
      </c>
      <c r="B40" s="51" t="s">
        <v>291</v>
      </c>
      <c r="C40" s="51"/>
      <c r="D40" s="43">
        <f>D41</f>
        <v>7000</v>
      </c>
      <c r="E40" s="43">
        <f>E41</f>
        <v>2650</v>
      </c>
      <c r="IV40"/>
    </row>
    <row r="41" spans="1:256" s="50" customFormat="1" ht="46.5" customHeight="1">
      <c r="A41" s="41" t="s">
        <v>292</v>
      </c>
      <c r="B41" s="51" t="s">
        <v>293</v>
      </c>
      <c r="C41" s="51"/>
      <c r="D41" s="43">
        <f>D42</f>
        <v>7000</v>
      </c>
      <c r="E41" s="43">
        <f>E42</f>
        <v>2650</v>
      </c>
      <c r="IV41"/>
    </row>
    <row r="42" spans="1:256" s="50" customFormat="1" ht="75.75" customHeight="1">
      <c r="A42" s="41" t="s">
        <v>294</v>
      </c>
      <c r="B42" s="51" t="s">
        <v>295</v>
      </c>
      <c r="C42" s="51"/>
      <c r="D42" s="43">
        <v>7000</v>
      </c>
      <c r="E42" s="43">
        <v>2650</v>
      </c>
      <c r="IV42"/>
    </row>
    <row r="43" spans="1:256" s="50" customFormat="1" ht="46.5" customHeight="1">
      <c r="A43" s="41" t="s">
        <v>296</v>
      </c>
      <c r="B43" s="51" t="s">
        <v>297</v>
      </c>
      <c r="C43" s="51"/>
      <c r="D43" s="43">
        <f>D44</f>
        <v>5000</v>
      </c>
      <c r="E43" s="43">
        <f>E44</f>
        <v>396</v>
      </c>
      <c r="IV43"/>
    </row>
    <row r="44" spans="1:256" s="50" customFormat="1" ht="89.25" customHeight="1">
      <c r="A44" s="41" t="s">
        <v>298</v>
      </c>
      <c r="B44" s="51" t="s">
        <v>299</v>
      </c>
      <c r="C44" s="51"/>
      <c r="D44" s="43">
        <f>D47</f>
        <v>5000</v>
      </c>
      <c r="E44" s="43">
        <f>E45+E47</f>
        <v>396</v>
      </c>
      <c r="IV44"/>
    </row>
    <row r="45" spans="1:256" s="50" customFormat="1" ht="75" customHeight="1">
      <c r="A45" s="41" t="s">
        <v>300</v>
      </c>
      <c r="B45" s="51" t="s">
        <v>301</v>
      </c>
      <c r="C45" s="51"/>
      <c r="D45" s="43"/>
      <c r="E45" s="43">
        <f>E46</f>
        <v>396</v>
      </c>
      <c r="IV45"/>
    </row>
    <row r="46" spans="1:256" s="50" customFormat="1" ht="75" customHeight="1">
      <c r="A46" s="41" t="s">
        <v>302</v>
      </c>
      <c r="B46" s="51" t="s">
        <v>303</v>
      </c>
      <c r="C46" s="51"/>
      <c r="D46" s="43"/>
      <c r="E46" s="43">
        <v>396</v>
      </c>
      <c r="IV46"/>
    </row>
    <row r="47" spans="1:256" s="50" customFormat="1" ht="89.25" customHeight="1">
      <c r="A47" s="41" t="s">
        <v>304</v>
      </c>
      <c r="B47" s="51" t="s">
        <v>305</v>
      </c>
      <c r="C47" s="51"/>
      <c r="D47" s="43">
        <f>D48</f>
        <v>5000</v>
      </c>
      <c r="E47" s="43">
        <f>E48</f>
        <v>0</v>
      </c>
      <c r="IV47"/>
    </row>
    <row r="48" spans="1:256" s="50" customFormat="1" ht="75.75" customHeight="1">
      <c r="A48" s="41" t="s">
        <v>306</v>
      </c>
      <c r="B48" s="51" t="s">
        <v>307</v>
      </c>
      <c r="C48" s="51"/>
      <c r="D48" s="43">
        <v>5000</v>
      </c>
      <c r="E48" s="43">
        <v>0</v>
      </c>
      <c r="IV48"/>
    </row>
    <row r="49" spans="1:256" s="50" customFormat="1" ht="32.25" customHeight="1">
      <c r="A49" s="41" t="s">
        <v>308</v>
      </c>
      <c r="B49" s="51" t="s">
        <v>309</v>
      </c>
      <c r="C49" s="51"/>
      <c r="D49" s="43">
        <f>D50</f>
        <v>344476</v>
      </c>
      <c r="E49" s="43">
        <f>E50</f>
        <v>113000</v>
      </c>
      <c r="IV49"/>
    </row>
    <row r="50" spans="1:256" s="50" customFormat="1" ht="75.75" customHeight="1">
      <c r="A50" s="41" t="s">
        <v>310</v>
      </c>
      <c r="B50" s="51" t="s">
        <v>311</v>
      </c>
      <c r="C50" s="51"/>
      <c r="D50" s="43">
        <f>D51+D53</f>
        <v>344476</v>
      </c>
      <c r="E50" s="43">
        <f>E51+E53</f>
        <v>113000</v>
      </c>
      <c r="IV50"/>
    </row>
    <row r="51" spans="1:256" s="50" customFormat="1" ht="89.25" customHeight="1">
      <c r="A51" s="41" t="s">
        <v>312</v>
      </c>
      <c r="B51" s="51" t="s">
        <v>313</v>
      </c>
      <c r="C51" s="51"/>
      <c r="D51" s="43">
        <f>D52</f>
        <v>344476</v>
      </c>
      <c r="E51" s="43">
        <f>E52</f>
        <v>113000</v>
      </c>
      <c r="IV51"/>
    </row>
    <row r="52" spans="1:256" s="50" customFormat="1" ht="89.25" customHeight="1">
      <c r="A52" s="41" t="s">
        <v>314</v>
      </c>
      <c r="B52" s="51" t="s">
        <v>315</v>
      </c>
      <c r="C52" s="51"/>
      <c r="D52" s="43">
        <f>103000+241476</f>
        <v>344476</v>
      </c>
      <c r="E52" s="43">
        <v>113000</v>
      </c>
      <c r="IV52"/>
    </row>
    <row r="53" spans="1:256" s="50" customFormat="1" ht="89.25" customHeight="1">
      <c r="A53" s="41" t="s">
        <v>316</v>
      </c>
      <c r="B53" s="51" t="s">
        <v>317</v>
      </c>
      <c r="C53" s="51"/>
      <c r="D53" s="43">
        <f>D54</f>
        <v>0</v>
      </c>
      <c r="E53" s="43">
        <f>E54</f>
        <v>0</v>
      </c>
      <c r="IV53"/>
    </row>
    <row r="54" spans="1:256" s="50" customFormat="1" ht="89.25" customHeight="1">
      <c r="A54" s="41" t="s">
        <v>318</v>
      </c>
      <c r="B54" s="51" t="s">
        <v>319</v>
      </c>
      <c r="C54" s="51"/>
      <c r="D54" s="43"/>
      <c r="E54" s="43"/>
      <c r="IV54"/>
    </row>
    <row r="55" spans="1:256" s="50" customFormat="1" ht="18" customHeight="1">
      <c r="A55" s="41" t="s">
        <v>320</v>
      </c>
      <c r="B55" s="51" t="s">
        <v>321</v>
      </c>
      <c r="C55" s="51"/>
      <c r="D55" s="43">
        <f>D56</f>
        <v>610744.39</v>
      </c>
      <c r="E55" s="43">
        <f>E56</f>
        <v>0</v>
      </c>
      <c r="IV55"/>
    </row>
    <row r="56" spans="1:256" s="50" customFormat="1" ht="117.75" customHeight="1">
      <c r="A56" s="41" t="s">
        <v>322</v>
      </c>
      <c r="B56" s="51" t="s">
        <v>323</v>
      </c>
      <c r="C56" s="51"/>
      <c r="D56" s="43">
        <f>D57</f>
        <v>610744.39</v>
      </c>
      <c r="E56" s="43">
        <f>E57</f>
        <v>0</v>
      </c>
      <c r="IV56"/>
    </row>
    <row r="57" spans="1:256" s="50" customFormat="1" ht="60.75" customHeight="1">
      <c r="A57" s="41" t="s">
        <v>324</v>
      </c>
      <c r="B57" s="51" t="s">
        <v>325</v>
      </c>
      <c r="C57" s="51"/>
      <c r="D57" s="43">
        <f>D58</f>
        <v>610744.39</v>
      </c>
      <c r="E57" s="43">
        <f>E58</f>
        <v>0</v>
      </c>
      <c r="H57" s="50">
        <v>610744.39</v>
      </c>
      <c r="IV57"/>
    </row>
    <row r="58" spans="1:256" s="50" customFormat="1" ht="75.75" customHeight="1">
      <c r="A58" s="41" t="s">
        <v>326</v>
      </c>
      <c r="B58" s="51" t="s">
        <v>327</v>
      </c>
      <c r="C58" s="51"/>
      <c r="D58" s="43">
        <v>610744.39</v>
      </c>
      <c r="E58" s="43"/>
      <c r="IV58"/>
    </row>
    <row r="59" spans="1:256" s="50" customFormat="1" ht="18" customHeight="1">
      <c r="A59" s="41" t="s">
        <v>328</v>
      </c>
      <c r="B59" s="51" t="s">
        <v>329</v>
      </c>
      <c r="C59" s="51"/>
      <c r="D59" s="43">
        <f>D60</f>
        <v>9011800</v>
      </c>
      <c r="E59" s="43">
        <f>E60</f>
        <v>8989481.89</v>
      </c>
      <c r="IV59"/>
    </row>
    <row r="60" spans="1:256" s="50" customFormat="1" ht="32.25" customHeight="1">
      <c r="A60" s="41" t="s">
        <v>330</v>
      </c>
      <c r="B60" s="51" t="s">
        <v>331</v>
      </c>
      <c r="C60" s="51"/>
      <c r="D60" s="43">
        <f>D61+D66+D69+D76</f>
        <v>9011800</v>
      </c>
      <c r="E60" s="43">
        <f>E61+E66+E69+E76</f>
        <v>8989481.89</v>
      </c>
      <c r="IV60"/>
    </row>
    <row r="61" spans="1:256" s="50" customFormat="1" ht="18" customHeight="1">
      <c r="A61" s="41" t="s">
        <v>332</v>
      </c>
      <c r="B61" s="51" t="s">
        <v>333</v>
      </c>
      <c r="C61" s="51"/>
      <c r="D61" s="43">
        <f>D64+D62</f>
        <v>6578500</v>
      </c>
      <c r="E61" s="43">
        <f>E64+E62</f>
        <v>6578500</v>
      </c>
      <c r="IV61"/>
    </row>
    <row r="62" spans="1:256" s="50" customFormat="1" ht="32.25" customHeight="1">
      <c r="A62" s="41" t="s">
        <v>334</v>
      </c>
      <c r="B62" s="51" t="s">
        <v>335</v>
      </c>
      <c r="C62" s="51"/>
      <c r="D62" s="43">
        <f>D63</f>
        <v>100000</v>
      </c>
      <c r="E62" s="43">
        <f>E63</f>
        <v>100000</v>
      </c>
      <c r="IV62"/>
    </row>
    <row r="63" spans="1:256" s="50" customFormat="1" ht="32.25" customHeight="1">
      <c r="A63" s="41" t="s">
        <v>336</v>
      </c>
      <c r="B63" s="51" t="s">
        <v>337</v>
      </c>
      <c r="C63" s="51"/>
      <c r="D63" s="43">
        <v>100000</v>
      </c>
      <c r="E63" s="43">
        <v>100000</v>
      </c>
      <c r="IV63"/>
    </row>
    <row r="64" spans="1:256" s="50" customFormat="1" ht="46.5" customHeight="1">
      <c r="A64" s="41" t="s">
        <v>338</v>
      </c>
      <c r="B64" s="51" t="s">
        <v>339</v>
      </c>
      <c r="C64" s="51"/>
      <c r="D64" s="43">
        <f>D65</f>
        <v>6478500</v>
      </c>
      <c r="E64" s="43">
        <f>E65</f>
        <v>6478500</v>
      </c>
      <c r="IV64"/>
    </row>
    <row r="65" spans="1:256" s="50" customFormat="1" ht="46.5" customHeight="1">
      <c r="A65" s="41" t="s">
        <v>340</v>
      </c>
      <c r="B65" s="51" t="s">
        <v>341</v>
      </c>
      <c r="C65" s="51"/>
      <c r="D65" s="43">
        <v>6478500</v>
      </c>
      <c r="E65" s="43">
        <v>6478500</v>
      </c>
      <c r="IV65"/>
    </row>
    <row r="66" spans="1:256" s="50" customFormat="1" ht="32.25" customHeight="1">
      <c r="A66" s="41" t="s">
        <v>342</v>
      </c>
      <c r="B66" s="51" t="s">
        <v>343</v>
      </c>
      <c r="C66" s="51"/>
      <c r="D66" s="43">
        <f>D67</f>
        <v>1876900</v>
      </c>
      <c r="E66" s="43">
        <f>E67</f>
        <v>1876900</v>
      </c>
      <c r="IV66"/>
    </row>
    <row r="67" spans="1:256" s="50" customFormat="1" ht="18" customHeight="1">
      <c r="A67" s="41" t="s">
        <v>344</v>
      </c>
      <c r="B67" s="51" t="s">
        <v>345</v>
      </c>
      <c r="C67" s="51"/>
      <c r="D67" s="43">
        <f>D68</f>
        <v>1876900</v>
      </c>
      <c r="E67" s="43">
        <f>E68</f>
        <v>1876900</v>
      </c>
      <c r="IV67"/>
    </row>
    <row r="68" spans="1:256" s="50" customFormat="1" ht="18" customHeight="1">
      <c r="A68" s="41" t="s">
        <v>346</v>
      </c>
      <c r="B68" s="51" t="s">
        <v>347</v>
      </c>
      <c r="C68" s="51"/>
      <c r="D68" s="43">
        <f>(53000+82000)+41000+1283000+417900</f>
        <v>1876900</v>
      </c>
      <c r="E68" s="43">
        <v>1876900</v>
      </c>
      <c r="IV68"/>
    </row>
    <row r="69" spans="1:256" s="50" customFormat="1" ht="32.25" customHeight="1">
      <c r="A69" s="41" t="s">
        <v>348</v>
      </c>
      <c r="B69" s="51" t="s">
        <v>349</v>
      </c>
      <c r="C69" s="51"/>
      <c r="D69" s="43">
        <f>D72+D74+D70</f>
        <v>151400</v>
      </c>
      <c r="E69" s="43">
        <f>E72+E74+E70</f>
        <v>134081.89</v>
      </c>
      <c r="IV69"/>
    </row>
    <row r="70" spans="1:256" s="50" customFormat="1" ht="32.25" customHeight="1">
      <c r="A70" s="41" t="s">
        <v>350</v>
      </c>
      <c r="B70" s="51" t="s">
        <v>351</v>
      </c>
      <c r="C70" s="51"/>
      <c r="D70" s="43">
        <f>D71</f>
        <v>1000</v>
      </c>
      <c r="E70" s="43">
        <f>E71</f>
        <v>0</v>
      </c>
      <c r="IV70"/>
    </row>
    <row r="71" spans="1:256" s="50" customFormat="1" ht="32.25" customHeight="1">
      <c r="A71" s="41" t="s">
        <v>352</v>
      </c>
      <c r="B71" s="51" t="s">
        <v>353</v>
      </c>
      <c r="C71" s="51"/>
      <c r="D71" s="43">
        <v>1000</v>
      </c>
      <c r="E71" s="43"/>
      <c r="IV71"/>
    </row>
    <row r="72" spans="1:256" s="50" customFormat="1" ht="32.25" customHeight="1">
      <c r="A72" s="41" t="s">
        <v>354</v>
      </c>
      <c r="B72" s="51" t="s">
        <v>355</v>
      </c>
      <c r="C72" s="51"/>
      <c r="D72" s="43">
        <f>D73</f>
        <v>124400</v>
      </c>
      <c r="E72" s="43">
        <f>E73</f>
        <v>124397.89</v>
      </c>
      <c r="IV72"/>
    </row>
    <row r="73" spans="1:256" s="50" customFormat="1" ht="46.5" customHeight="1">
      <c r="A73" s="41" t="s">
        <v>356</v>
      </c>
      <c r="B73" s="51" t="s">
        <v>357</v>
      </c>
      <c r="C73" s="51"/>
      <c r="D73" s="43">
        <f>122400+2000</f>
        <v>124400</v>
      </c>
      <c r="E73" s="43">
        <v>124397.89</v>
      </c>
      <c r="IV73"/>
    </row>
    <row r="74" spans="1:256" s="50" customFormat="1" ht="30" customHeight="1">
      <c r="A74" s="52" t="s">
        <v>358</v>
      </c>
      <c r="B74" s="51" t="s">
        <v>359</v>
      </c>
      <c r="C74" s="51"/>
      <c r="D74" s="43">
        <f>D75</f>
        <v>26000</v>
      </c>
      <c r="E74" s="43">
        <f>E75</f>
        <v>9684</v>
      </c>
      <c r="IV74"/>
    </row>
    <row r="75" spans="1:256" s="50" customFormat="1" ht="30" customHeight="1">
      <c r="A75" s="53" t="s">
        <v>360</v>
      </c>
      <c r="B75" s="51" t="s">
        <v>361</v>
      </c>
      <c r="C75" s="51"/>
      <c r="D75" s="43">
        <v>26000</v>
      </c>
      <c r="E75" s="43">
        <v>9684</v>
      </c>
      <c r="IV75"/>
    </row>
    <row r="76" spans="1:256" s="50" customFormat="1" ht="18" customHeight="1">
      <c r="A76" s="41" t="s">
        <v>362</v>
      </c>
      <c r="B76" s="51" t="s">
        <v>363</v>
      </c>
      <c r="C76" s="51"/>
      <c r="D76" s="43">
        <f>D77+D79</f>
        <v>405000</v>
      </c>
      <c r="E76" s="43">
        <f>E77+E79</f>
        <v>400000</v>
      </c>
      <c r="IV76"/>
    </row>
    <row r="77" spans="1:256" s="50" customFormat="1" ht="60.75" customHeight="1">
      <c r="A77" s="41" t="s">
        <v>364</v>
      </c>
      <c r="B77" s="51" t="s">
        <v>365</v>
      </c>
      <c r="C77" s="51"/>
      <c r="D77" s="43">
        <f>D78</f>
        <v>5000</v>
      </c>
      <c r="E77" s="43">
        <f>E78</f>
        <v>0</v>
      </c>
      <c r="IV77"/>
    </row>
    <row r="78" spans="1:256" s="50" customFormat="1" ht="75" customHeight="1">
      <c r="A78" s="53" t="s">
        <v>366</v>
      </c>
      <c r="B78" s="51" t="s">
        <v>367</v>
      </c>
      <c r="C78" s="51"/>
      <c r="D78" s="43">
        <v>5000</v>
      </c>
      <c r="E78" s="43"/>
      <c r="IV78"/>
    </row>
    <row r="79" spans="1:256" s="50" customFormat="1" ht="18" customHeight="1">
      <c r="A79" s="53" t="s">
        <v>368</v>
      </c>
      <c r="B79" s="51" t="s">
        <v>369</v>
      </c>
      <c r="C79" s="51"/>
      <c r="D79" s="43">
        <f>D80</f>
        <v>400000</v>
      </c>
      <c r="E79" s="43">
        <f>E80</f>
        <v>400000</v>
      </c>
      <c r="IV79"/>
    </row>
    <row r="80" spans="1:256" s="50" customFormat="1" ht="32.25" customHeight="1">
      <c r="A80" s="53" t="s">
        <v>370</v>
      </c>
      <c r="B80" s="54" t="s">
        <v>371</v>
      </c>
      <c r="C80" s="54"/>
      <c r="D80" s="43">
        <v>400000</v>
      </c>
      <c r="E80" s="43">
        <v>400000</v>
      </c>
      <c r="IV80"/>
    </row>
    <row r="81" spans="1:256" s="50" customFormat="1" ht="18" customHeight="1">
      <c r="A81" s="55"/>
      <c r="B81" s="42" t="s">
        <v>372</v>
      </c>
      <c r="C81" s="42"/>
      <c r="D81" s="43">
        <f>D13+D59</f>
        <v>10913220.39</v>
      </c>
      <c r="E81" s="43">
        <f>E13+E59</f>
        <v>9990107.850000001</v>
      </c>
      <c r="IV81"/>
    </row>
    <row r="82" spans="1:256" s="50" customFormat="1" ht="18" customHeight="1">
      <c r="A82" s="39"/>
      <c r="B82" s="39"/>
      <c r="C82" s="39"/>
      <c r="D82" s="39"/>
      <c r="IV82"/>
    </row>
    <row r="83" spans="1:256" s="50" customFormat="1" ht="18" customHeight="1">
      <c r="A83" s="39" t="s">
        <v>227</v>
      </c>
      <c r="B83" s="39"/>
      <c r="C83" s="56" t="s">
        <v>228</v>
      </c>
      <c r="D83" s="39"/>
      <c r="IV83"/>
    </row>
    <row r="84" ht="18" customHeight="1"/>
    <row r="94" spans="3:5" ht="12.75" customHeight="1">
      <c r="C94" s="3"/>
      <c r="D94" s="3"/>
      <c r="E94" s="3"/>
    </row>
  </sheetData>
  <sheetProtection selectLockedCells="1" selectUnlockedCells="1"/>
  <mergeCells count="80">
    <mergeCell ref="D1:E1"/>
    <mergeCell ref="D2:E2"/>
    <mergeCell ref="D3:E3"/>
    <mergeCell ref="A6:E6"/>
    <mergeCell ref="A7:E7"/>
    <mergeCell ref="A8:E8"/>
    <mergeCell ref="A10:A12"/>
    <mergeCell ref="B10:C12"/>
    <mergeCell ref="D10:D12"/>
    <mergeCell ref="E10:E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C94:E94"/>
  </mergeCells>
  <printOptions/>
  <pageMargins left="0.9840277777777777" right="0.39375" top="0.8861111111111111" bottom="0.8861111111111111" header="0.5118055555555555" footer="0.5118055555555555"/>
  <pageSetup fitToHeight="4" fitToWidth="1" horizontalDpi="300" verticalDpi="300" orientation="portrait" paperSize="9"/>
  <rowBreaks count="2" manualBreakCount="2">
    <brk id="29" max="255" man="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57"/>
  <sheetViews>
    <sheetView view="pageBreakPreview" zoomScaleNormal="78" zoomScaleSheetLayoutView="100" workbookViewId="0" topLeftCell="A1">
      <selection activeCell="E4" sqref="E4"/>
    </sheetView>
  </sheetViews>
  <sheetFormatPr defaultColWidth="9.140625" defaultRowHeight="12.75"/>
  <cols>
    <col min="1" max="1" width="53.00390625" style="57" customWidth="1"/>
    <col min="2" max="2" width="9.8515625" style="57" customWidth="1"/>
    <col min="3" max="3" width="12.7109375" style="57" customWidth="1"/>
    <col min="4" max="4" width="15.8515625" style="57" customWidth="1"/>
    <col min="5" max="5" width="9.8515625" style="57" customWidth="1"/>
    <col min="6" max="7" width="16.7109375" style="57" customWidth="1"/>
    <col min="8" max="174" width="8.8515625" style="57" customWidth="1"/>
    <col min="175" max="208" width="11.57421875" style="0" customWidth="1"/>
    <col min="209" max="16384" width="11.57421875" style="0" customWidth="1"/>
  </cols>
  <sheetData>
    <row r="1" spans="2:7" ht="12.75" customHeight="1">
      <c r="B1" s="58"/>
      <c r="C1" s="59"/>
      <c r="D1" s="59"/>
      <c r="E1" s="60" t="s">
        <v>373</v>
      </c>
      <c r="F1" s="60"/>
      <c r="G1" s="60"/>
    </row>
    <row r="2" spans="2:7" ht="12.75" customHeight="1">
      <c r="B2" s="58"/>
      <c r="C2" s="59"/>
      <c r="D2" s="59"/>
      <c r="E2" s="60" t="s">
        <v>230</v>
      </c>
      <c r="F2" s="60"/>
      <c r="G2" s="60"/>
    </row>
    <row r="3" spans="2:7" ht="12.75" customHeight="1">
      <c r="B3" s="58"/>
      <c r="C3" s="59"/>
      <c r="D3" s="59"/>
      <c r="E3" s="60" t="s">
        <v>231</v>
      </c>
      <c r="F3" s="60"/>
      <c r="G3" s="60"/>
    </row>
    <row r="4" spans="3:7" ht="12.75" customHeight="1">
      <c r="C4" s="36"/>
      <c r="D4" s="36"/>
      <c r="E4" s="36" t="s">
        <v>178</v>
      </c>
      <c r="F4" s="36"/>
      <c r="G4" s="36"/>
    </row>
    <row r="5" spans="3:6" ht="12.75" customHeight="1">
      <c r="C5" s="61"/>
      <c r="D5" s="62"/>
      <c r="E5" s="63"/>
      <c r="F5" s="63"/>
    </row>
    <row r="6" spans="1:7" ht="12.75" customHeight="1">
      <c r="A6" s="64" t="s">
        <v>374</v>
      </c>
      <c r="B6" s="64"/>
      <c r="C6" s="64"/>
      <c r="D6" s="64"/>
      <c r="E6" s="64"/>
      <c r="F6" s="64"/>
      <c r="G6" s="64"/>
    </row>
    <row r="7" spans="1:7" ht="12.75" customHeight="1">
      <c r="A7" s="64" t="s">
        <v>375</v>
      </c>
      <c r="B7" s="64"/>
      <c r="C7" s="64"/>
      <c r="D7" s="64"/>
      <c r="E7" s="64"/>
      <c r="F7" s="64"/>
      <c r="G7" s="64"/>
    </row>
    <row r="8" spans="1:7" ht="12.75" customHeight="1">
      <c r="A8" s="64" t="s">
        <v>376</v>
      </c>
      <c r="B8" s="64"/>
      <c r="C8" s="64"/>
      <c r="D8" s="64"/>
      <c r="E8" s="64"/>
      <c r="F8" s="64"/>
      <c r="G8" s="64"/>
    </row>
    <row r="9" spans="1:7" ht="12.75" customHeight="1">
      <c r="A9" s="65"/>
      <c r="B9" s="65"/>
      <c r="C9" s="65"/>
      <c r="D9" s="65"/>
      <c r="E9" s="65"/>
      <c r="F9" s="65"/>
      <c r="G9" s="66" t="s">
        <v>181</v>
      </c>
    </row>
    <row r="10" spans="1:7" ht="26.25" customHeight="1">
      <c r="A10" s="67" t="s">
        <v>377</v>
      </c>
      <c r="B10" s="68" t="s">
        <v>378</v>
      </c>
      <c r="C10" s="68"/>
      <c r="D10" s="68"/>
      <c r="E10" s="68"/>
      <c r="F10" s="69" t="s">
        <v>379</v>
      </c>
      <c r="G10" s="70" t="s">
        <v>11</v>
      </c>
    </row>
    <row r="11" spans="1:7" ht="20.25" customHeight="1">
      <c r="A11" s="67"/>
      <c r="B11" s="67" t="s">
        <v>380</v>
      </c>
      <c r="C11" s="67" t="s">
        <v>381</v>
      </c>
      <c r="D11" s="67" t="s">
        <v>382</v>
      </c>
      <c r="E11" s="67" t="s">
        <v>383</v>
      </c>
      <c r="F11" s="69" t="s">
        <v>384</v>
      </c>
      <c r="G11" s="70"/>
    </row>
    <row r="12" spans="1:7" ht="14.25" customHeight="1">
      <c r="A12" s="67"/>
      <c r="B12" s="67"/>
      <c r="C12" s="67"/>
      <c r="D12" s="67"/>
      <c r="E12" s="67"/>
      <c r="F12" s="71" t="s">
        <v>385</v>
      </c>
      <c r="G12" s="72" t="s">
        <v>386</v>
      </c>
    </row>
    <row r="13" spans="1:7" ht="12.75" customHeight="1">
      <c r="A13" s="67"/>
      <c r="B13" s="67"/>
      <c r="C13" s="67"/>
      <c r="D13" s="67"/>
      <c r="E13" s="67"/>
      <c r="F13" s="71"/>
      <c r="G13" s="72"/>
    </row>
    <row r="14" spans="1:7" ht="18" customHeight="1">
      <c r="A14" s="73" t="s">
        <v>387</v>
      </c>
      <c r="B14" s="74">
        <v>1</v>
      </c>
      <c r="C14" s="74"/>
      <c r="D14" s="75"/>
      <c r="E14" s="75"/>
      <c r="F14" s="76">
        <f>F15+F27+F62+F56</f>
        <v>4971078.4399999995</v>
      </c>
      <c r="G14" s="76">
        <f>G15+G27+G62+G56</f>
        <v>4402635.859999999</v>
      </c>
    </row>
    <row r="15" spans="1:7" ht="46.5" customHeight="1">
      <c r="A15" s="73" t="s">
        <v>388</v>
      </c>
      <c r="B15" s="74">
        <v>1</v>
      </c>
      <c r="C15" s="74">
        <v>2</v>
      </c>
      <c r="D15" s="75"/>
      <c r="E15" s="75"/>
      <c r="F15" s="76">
        <f>F16</f>
        <v>779060.55</v>
      </c>
      <c r="G15" s="76">
        <f>G16</f>
        <v>665823.3899999999</v>
      </c>
    </row>
    <row r="16" spans="1:7" ht="60.75" customHeight="1">
      <c r="A16" s="73" t="s">
        <v>389</v>
      </c>
      <c r="B16" s="74">
        <v>1</v>
      </c>
      <c r="C16" s="74">
        <v>2</v>
      </c>
      <c r="D16" s="75" t="s">
        <v>390</v>
      </c>
      <c r="E16" s="75"/>
      <c r="F16" s="76">
        <f>F17</f>
        <v>779060.55</v>
      </c>
      <c r="G16" s="76">
        <f>G17</f>
        <v>665823.3899999999</v>
      </c>
    </row>
    <row r="17" spans="1:7" ht="46.5" customHeight="1">
      <c r="A17" s="73" t="s">
        <v>391</v>
      </c>
      <c r="B17" s="74">
        <v>1</v>
      </c>
      <c r="C17" s="74">
        <v>2</v>
      </c>
      <c r="D17" s="75" t="s">
        <v>392</v>
      </c>
      <c r="E17" s="75"/>
      <c r="F17" s="76">
        <f>F18+F23</f>
        <v>779060.55</v>
      </c>
      <c r="G17" s="76">
        <f>G18+G23</f>
        <v>665823.3899999999</v>
      </c>
    </row>
    <row r="18" spans="1:7" ht="32.25" customHeight="1">
      <c r="A18" s="73" t="s">
        <v>393</v>
      </c>
      <c r="B18" s="74">
        <v>1</v>
      </c>
      <c r="C18" s="74">
        <v>2</v>
      </c>
      <c r="D18" s="75" t="s">
        <v>394</v>
      </c>
      <c r="E18" s="75"/>
      <c r="F18" s="76">
        <f>F19</f>
        <v>738527.81</v>
      </c>
      <c r="G18" s="76">
        <f>G19</f>
        <v>625290.6499999999</v>
      </c>
    </row>
    <row r="19" spans="1:7" ht="75.75" customHeight="1">
      <c r="A19" s="73" t="s">
        <v>395</v>
      </c>
      <c r="B19" s="74">
        <v>1</v>
      </c>
      <c r="C19" s="74">
        <v>2</v>
      </c>
      <c r="D19" s="75" t="s">
        <v>394</v>
      </c>
      <c r="E19" s="75">
        <v>100</v>
      </c>
      <c r="F19" s="76">
        <f>F20</f>
        <v>738527.81</v>
      </c>
      <c r="G19" s="76">
        <f>G20</f>
        <v>625290.6499999999</v>
      </c>
    </row>
    <row r="20" spans="1:7" ht="32.25" customHeight="1">
      <c r="A20" s="73" t="s">
        <v>396</v>
      </c>
      <c r="B20" s="74">
        <v>1</v>
      </c>
      <c r="C20" s="74">
        <v>2</v>
      </c>
      <c r="D20" s="75" t="s">
        <v>394</v>
      </c>
      <c r="E20" s="75">
        <v>120</v>
      </c>
      <c r="F20" s="76">
        <f>F21+F22</f>
        <v>738527.81</v>
      </c>
      <c r="G20" s="76">
        <f>G21+G22</f>
        <v>625290.6499999999</v>
      </c>
    </row>
    <row r="21" spans="1:7" ht="32.25" customHeight="1">
      <c r="A21" s="73" t="s">
        <v>397</v>
      </c>
      <c r="B21" s="74">
        <v>1</v>
      </c>
      <c r="C21" s="74">
        <v>2</v>
      </c>
      <c r="D21" s="75" t="s">
        <v>394</v>
      </c>
      <c r="E21" s="75">
        <v>121</v>
      </c>
      <c r="F21" s="77">
        <v>550868.51</v>
      </c>
      <c r="G21" s="77">
        <v>550860.46</v>
      </c>
    </row>
    <row r="22" spans="1:7" ht="60.75" customHeight="1">
      <c r="A22" s="73" t="s">
        <v>398</v>
      </c>
      <c r="B22" s="74">
        <v>1</v>
      </c>
      <c r="C22" s="74">
        <v>2</v>
      </c>
      <c r="D22" s="75" t="s">
        <v>394</v>
      </c>
      <c r="E22" s="75">
        <v>129</v>
      </c>
      <c r="F22" s="77">
        <v>187659.3</v>
      </c>
      <c r="G22" s="77">
        <v>74430.19</v>
      </c>
    </row>
    <row r="23" spans="1:7" ht="18" customHeight="1">
      <c r="A23" s="73" t="s">
        <v>399</v>
      </c>
      <c r="B23" s="74">
        <v>1</v>
      </c>
      <c r="C23" s="74">
        <v>2</v>
      </c>
      <c r="D23" s="75" t="s">
        <v>400</v>
      </c>
      <c r="E23" s="75"/>
      <c r="F23" s="76">
        <f>F24</f>
        <v>40532.74</v>
      </c>
      <c r="G23" s="76">
        <f>G24</f>
        <v>40532.74</v>
      </c>
    </row>
    <row r="24" spans="1:7" ht="75.75" customHeight="1">
      <c r="A24" s="73" t="s">
        <v>395</v>
      </c>
      <c r="B24" s="74">
        <v>1</v>
      </c>
      <c r="C24" s="74">
        <v>2</v>
      </c>
      <c r="D24" s="75" t="s">
        <v>400</v>
      </c>
      <c r="E24" s="75">
        <v>100</v>
      </c>
      <c r="F24" s="76">
        <f>F25</f>
        <v>40532.74</v>
      </c>
      <c r="G24" s="76">
        <f>G25</f>
        <v>40532.74</v>
      </c>
    </row>
    <row r="25" spans="1:7" ht="32.25" customHeight="1">
      <c r="A25" s="73" t="s">
        <v>396</v>
      </c>
      <c r="B25" s="74">
        <v>1</v>
      </c>
      <c r="C25" s="74">
        <v>2</v>
      </c>
      <c r="D25" s="75" t="s">
        <v>400</v>
      </c>
      <c r="E25" s="75">
        <v>120</v>
      </c>
      <c r="F25" s="76">
        <f>F26</f>
        <v>40532.74</v>
      </c>
      <c r="G25" s="76">
        <f>G26</f>
        <v>40532.74</v>
      </c>
    </row>
    <row r="26" spans="1:7" s="78" customFormat="1" ht="60.75" customHeight="1">
      <c r="A26" s="73" t="s">
        <v>398</v>
      </c>
      <c r="B26" s="74">
        <v>1</v>
      </c>
      <c r="C26" s="74">
        <v>2</v>
      </c>
      <c r="D26" s="75" t="s">
        <v>400</v>
      </c>
      <c r="E26" s="75">
        <v>129</v>
      </c>
      <c r="F26" s="77">
        <v>40532.74</v>
      </c>
      <c r="G26" s="77">
        <v>40532.74</v>
      </c>
    </row>
    <row r="27" spans="1:7" ht="60.75" customHeight="1">
      <c r="A27" s="73" t="s">
        <v>401</v>
      </c>
      <c r="B27" s="74">
        <v>1</v>
      </c>
      <c r="C27" s="74">
        <v>4</v>
      </c>
      <c r="D27" s="75"/>
      <c r="E27" s="75"/>
      <c r="F27" s="76">
        <f>F28</f>
        <v>824467.8400000001</v>
      </c>
      <c r="G27" s="76">
        <f>G28</f>
        <v>714332.1</v>
      </c>
    </row>
    <row r="28" spans="1:7" ht="60.75" customHeight="1">
      <c r="A28" s="73" t="s">
        <v>389</v>
      </c>
      <c r="B28" s="74">
        <v>1</v>
      </c>
      <c r="C28" s="74">
        <v>4</v>
      </c>
      <c r="D28" s="75" t="s">
        <v>390</v>
      </c>
      <c r="E28" s="75"/>
      <c r="F28" s="76">
        <f>F29</f>
        <v>824467.8400000001</v>
      </c>
      <c r="G28" s="76">
        <f>G29</f>
        <v>714332.1</v>
      </c>
    </row>
    <row r="29" spans="1:7" ht="46.5" customHeight="1">
      <c r="A29" s="73" t="s">
        <v>391</v>
      </c>
      <c r="B29" s="74">
        <v>1</v>
      </c>
      <c r="C29" s="74">
        <v>4</v>
      </c>
      <c r="D29" s="75" t="s">
        <v>392</v>
      </c>
      <c r="E29" s="75"/>
      <c r="F29" s="76">
        <f>F30+F44+F48</f>
        <v>824467.8400000001</v>
      </c>
      <c r="G29" s="76">
        <f>G30+G44+G48</f>
        <v>714332.1</v>
      </c>
    </row>
    <row r="30" spans="1:7" ht="18" customHeight="1">
      <c r="A30" s="73" t="s">
        <v>402</v>
      </c>
      <c r="B30" s="74">
        <v>1</v>
      </c>
      <c r="C30" s="74">
        <v>4</v>
      </c>
      <c r="D30" s="75" t="s">
        <v>403</v>
      </c>
      <c r="E30" s="75"/>
      <c r="F30" s="76">
        <f>F31+F35+F39</f>
        <v>797107.7500000001</v>
      </c>
      <c r="G30" s="76">
        <f>G31+G35+G39</f>
        <v>687972.01</v>
      </c>
    </row>
    <row r="31" spans="1:7" ht="75.75" customHeight="1">
      <c r="A31" s="73" t="s">
        <v>395</v>
      </c>
      <c r="B31" s="74">
        <v>1</v>
      </c>
      <c r="C31" s="74">
        <v>4</v>
      </c>
      <c r="D31" s="75" t="s">
        <v>403</v>
      </c>
      <c r="E31" s="75">
        <v>100</v>
      </c>
      <c r="F31" s="76">
        <f>F32</f>
        <v>397012.94000000006</v>
      </c>
      <c r="G31" s="76">
        <f>G32</f>
        <v>330011.06999999995</v>
      </c>
    </row>
    <row r="32" spans="1:7" ht="32.25" customHeight="1">
      <c r="A32" s="73" t="s">
        <v>404</v>
      </c>
      <c r="B32" s="74">
        <v>1</v>
      </c>
      <c r="C32" s="74">
        <v>4</v>
      </c>
      <c r="D32" s="75" t="s">
        <v>403</v>
      </c>
      <c r="E32" s="75">
        <v>120</v>
      </c>
      <c r="F32" s="76">
        <f>F33+F34</f>
        <v>397012.94000000006</v>
      </c>
      <c r="G32" s="76">
        <f>G33+G34</f>
        <v>330011.06999999995</v>
      </c>
    </row>
    <row r="33" spans="1:7" ht="32.25" customHeight="1">
      <c r="A33" s="73" t="s">
        <v>405</v>
      </c>
      <c r="B33" s="74">
        <v>1</v>
      </c>
      <c r="C33" s="74">
        <v>4</v>
      </c>
      <c r="D33" s="75" t="s">
        <v>403</v>
      </c>
      <c r="E33" s="75">
        <v>121</v>
      </c>
      <c r="F33" s="77">
        <v>290717.28</v>
      </c>
      <c r="G33" s="77">
        <v>290712.04</v>
      </c>
    </row>
    <row r="34" spans="1:7" ht="60.75" customHeight="1">
      <c r="A34" s="73" t="s">
        <v>398</v>
      </c>
      <c r="B34" s="74">
        <v>1</v>
      </c>
      <c r="C34" s="74">
        <v>4</v>
      </c>
      <c r="D34" s="75" t="s">
        <v>403</v>
      </c>
      <c r="E34" s="75">
        <v>129</v>
      </c>
      <c r="F34" s="77">
        <v>106295.66</v>
      </c>
      <c r="G34" s="77">
        <v>39299.03</v>
      </c>
    </row>
    <row r="35" spans="1:7" ht="32.25" customHeight="1">
      <c r="A35" s="73" t="s">
        <v>406</v>
      </c>
      <c r="B35" s="74">
        <v>1</v>
      </c>
      <c r="C35" s="74">
        <v>4</v>
      </c>
      <c r="D35" s="75" t="s">
        <v>403</v>
      </c>
      <c r="E35" s="75">
        <v>200</v>
      </c>
      <c r="F35" s="76">
        <f>F36</f>
        <v>312151.52</v>
      </c>
      <c r="G35" s="76">
        <f>G36</f>
        <v>299993.75</v>
      </c>
    </row>
    <row r="36" spans="1:7" ht="32.25" customHeight="1">
      <c r="A36" s="73" t="s">
        <v>407</v>
      </c>
      <c r="B36" s="74">
        <v>1</v>
      </c>
      <c r="C36" s="74">
        <v>4</v>
      </c>
      <c r="D36" s="75" t="s">
        <v>403</v>
      </c>
      <c r="E36" s="75">
        <v>240</v>
      </c>
      <c r="F36" s="76">
        <f>F37+F38</f>
        <v>312151.52</v>
      </c>
      <c r="G36" s="76">
        <f>G37+G38</f>
        <v>299993.75</v>
      </c>
    </row>
    <row r="37" spans="1:7" ht="32.25" customHeight="1">
      <c r="A37" s="73" t="s">
        <v>408</v>
      </c>
      <c r="B37" s="74">
        <v>1</v>
      </c>
      <c r="C37" s="74">
        <v>4</v>
      </c>
      <c r="D37" s="75" t="s">
        <v>403</v>
      </c>
      <c r="E37" s="75">
        <v>242</v>
      </c>
      <c r="F37" s="77">
        <v>15100</v>
      </c>
      <c r="G37" s="77">
        <v>12560</v>
      </c>
    </row>
    <row r="38" spans="1:7" ht="18" customHeight="1">
      <c r="A38" s="73" t="s">
        <v>409</v>
      </c>
      <c r="B38" s="74">
        <v>1</v>
      </c>
      <c r="C38" s="74">
        <v>4</v>
      </c>
      <c r="D38" s="75" t="s">
        <v>403</v>
      </c>
      <c r="E38" s="75">
        <v>244</v>
      </c>
      <c r="F38" s="77">
        <v>297051.52</v>
      </c>
      <c r="G38" s="77">
        <v>287433.75</v>
      </c>
    </row>
    <row r="39" spans="1:7" ht="18" customHeight="1">
      <c r="A39" s="73" t="s">
        <v>410</v>
      </c>
      <c r="B39" s="74">
        <v>1</v>
      </c>
      <c r="C39" s="74">
        <v>4</v>
      </c>
      <c r="D39" s="75" t="s">
        <v>403</v>
      </c>
      <c r="E39" s="75">
        <v>800</v>
      </c>
      <c r="F39" s="76">
        <f>F40</f>
        <v>87943.29</v>
      </c>
      <c r="G39" s="76">
        <f>G40</f>
        <v>57967.19</v>
      </c>
    </row>
    <row r="40" spans="1:7" ht="18" customHeight="1">
      <c r="A40" s="73" t="s">
        <v>411</v>
      </c>
      <c r="B40" s="74">
        <v>1</v>
      </c>
      <c r="C40" s="74">
        <v>4</v>
      </c>
      <c r="D40" s="75" t="s">
        <v>403</v>
      </c>
      <c r="E40" s="75">
        <v>850</v>
      </c>
      <c r="F40" s="76">
        <f>F42+F41+F43</f>
        <v>87943.29</v>
      </c>
      <c r="G40" s="76">
        <f>G42+G41+G43</f>
        <v>57967.19</v>
      </c>
    </row>
    <row r="41" spans="1:7" ht="32.25" customHeight="1">
      <c r="A41" s="73" t="s">
        <v>412</v>
      </c>
      <c r="B41" s="74">
        <v>1</v>
      </c>
      <c r="C41" s="74">
        <v>4</v>
      </c>
      <c r="D41" s="75" t="s">
        <v>403</v>
      </c>
      <c r="E41" s="75">
        <v>851</v>
      </c>
      <c r="F41" s="77">
        <v>1170</v>
      </c>
      <c r="G41" s="77">
        <v>596</v>
      </c>
    </row>
    <row r="42" spans="1:7" ht="18" customHeight="1">
      <c r="A42" s="73" t="s">
        <v>413</v>
      </c>
      <c r="B42" s="74">
        <v>1</v>
      </c>
      <c r="C42" s="74">
        <v>4</v>
      </c>
      <c r="D42" s="75" t="s">
        <v>403</v>
      </c>
      <c r="E42" s="75">
        <v>852</v>
      </c>
      <c r="F42" s="77">
        <v>10160</v>
      </c>
      <c r="G42" s="77">
        <v>10152</v>
      </c>
    </row>
    <row r="43" spans="1:7" ht="18" customHeight="1">
      <c r="A43" s="73" t="s">
        <v>414</v>
      </c>
      <c r="B43" s="74">
        <v>1</v>
      </c>
      <c r="C43" s="74">
        <v>4</v>
      </c>
      <c r="D43" s="75" t="s">
        <v>403</v>
      </c>
      <c r="E43" s="75">
        <v>853</v>
      </c>
      <c r="F43" s="77">
        <v>76613.29</v>
      </c>
      <c r="G43" s="77">
        <v>47219.19</v>
      </c>
    </row>
    <row r="44" spans="1:7" ht="60.75" customHeight="1">
      <c r="A44" s="73" t="s">
        <v>415</v>
      </c>
      <c r="B44" s="74">
        <v>1</v>
      </c>
      <c r="C44" s="74">
        <v>4</v>
      </c>
      <c r="D44" s="75" t="s">
        <v>416</v>
      </c>
      <c r="E44" s="75"/>
      <c r="F44" s="76">
        <f>F45</f>
        <v>1000</v>
      </c>
      <c r="G44" s="76">
        <f>G45</f>
        <v>0</v>
      </c>
    </row>
    <row r="45" spans="1:7" ht="32.25" customHeight="1">
      <c r="A45" s="73" t="s">
        <v>406</v>
      </c>
      <c r="B45" s="74">
        <v>1</v>
      </c>
      <c r="C45" s="74">
        <v>4</v>
      </c>
      <c r="D45" s="75" t="s">
        <v>416</v>
      </c>
      <c r="E45" s="75">
        <v>200</v>
      </c>
      <c r="F45" s="76">
        <f>F46</f>
        <v>1000</v>
      </c>
      <c r="G45" s="76">
        <f>G46</f>
        <v>0</v>
      </c>
    </row>
    <row r="46" spans="1:7" ht="32.25" customHeight="1">
      <c r="A46" s="73" t="s">
        <v>407</v>
      </c>
      <c r="B46" s="74">
        <v>1</v>
      </c>
      <c r="C46" s="74">
        <v>4</v>
      </c>
      <c r="D46" s="75" t="s">
        <v>416</v>
      </c>
      <c r="E46" s="75">
        <v>240</v>
      </c>
      <c r="F46" s="76">
        <f>F47</f>
        <v>1000</v>
      </c>
      <c r="G46" s="76">
        <f>G47</f>
        <v>0</v>
      </c>
    </row>
    <row r="47" spans="1:7" ht="18" customHeight="1">
      <c r="A47" s="73" t="s">
        <v>409</v>
      </c>
      <c r="B47" s="74">
        <v>1</v>
      </c>
      <c r="C47" s="74">
        <v>4</v>
      </c>
      <c r="D47" s="75" t="s">
        <v>416</v>
      </c>
      <c r="E47" s="75">
        <v>244</v>
      </c>
      <c r="F47" s="77">
        <v>1000</v>
      </c>
      <c r="G47" s="77">
        <v>0</v>
      </c>
    </row>
    <row r="48" spans="1:7" ht="18" customHeight="1">
      <c r="A48" s="73" t="s">
        <v>399</v>
      </c>
      <c r="B48" s="74">
        <v>1</v>
      </c>
      <c r="C48" s="74">
        <v>4</v>
      </c>
      <c r="D48" s="75" t="s">
        <v>400</v>
      </c>
      <c r="E48" s="75"/>
      <c r="F48" s="76">
        <f>F49+F52</f>
        <v>26360.09</v>
      </c>
      <c r="G48" s="76">
        <f>G49+G52</f>
        <v>26360.09</v>
      </c>
    </row>
    <row r="49" spans="1:7" ht="75.75" customHeight="1">
      <c r="A49" s="73" t="s">
        <v>395</v>
      </c>
      <c r="B49" s="74">
        <v>1</v>
      </c>
      <c r="C49" s="74">
        <v>4</v>
      </c>
      <c r="D49" s="75" t="s">
        <v>400</v>
      </c>
      <c r="E49" s="75">
        <v>100</v>
      </c>
      <c r="F49" s="76">
        <f>F50</f>
        <v>19815.75</v>
      </c>
      <c r="G49" s="76">
        <f>G50</f>
        <v>19815.75</v>
      </c>
    </row>
    <row r="50" spans="1:7" ht="32.25" customHeight="1">
      <c r="A50" s="73" t="s">
        <v>396</v>
      </c>
      <c r="B50" s="74">
        <v>1</v>
      </c>
      <c r="C50" s="74">
        <v>4</v>
      </c>
      <c r="D50" s="75" t="s">
        <v>400</v>
      </c>
      <c r="E50" s="75">
        <v>120</v>
      </c>
      <c r="F50" s="76">
        <f>F51</f>
        <v>19815.75</v>
      </c>
      <c r="G50" s="76">
        <f>G51</f>
        <v>19815.75</v>
      </c>
    </row>
    <row r="51" spans="1:7" ht="60.75" customHeight="1">
      <c r="A51" s="73" t="s">
        <v>398</v>
      </c>
      <c r="B51" s="74">
        <v>1</v>
      </c>
      <c r="C51" s="74">
        <v>4</v>
      </c>
      <c r="D51" s="75" t="s">
        <v>400</v>
      </c>
      <c r="E51" s="75">
        <v>129</v>
      </c>
      <c r="F51" s="77">
        <v>19815.75</v>
      </c>
      <c r="G51" s="77">
        <v>19815.75</v>
      </c>
    </row>
    <row r="52" spans="1:7" ht="18" customHeight="1">
      <c r="A52" s="73" t="s">
        <v>410</v>
      </c>
      <c r="B52" s="74">
        <v>1</v>
      </c>
      <c r="C52" s="74">
        <v>4</v>
      </c>
      <c r="D52" s="75" t="s">
        <v>400</v>
      </c>
      <c r="E52" s="75">
        <v>800</v>
      </c>
      <c r="F52" s="76">
        <f>F53</f>
        <v>6544.34</v>
      </c>
      <c r="G52" s="76">
        <f>G53</f>
        <v>6544.34</v>
      </c>
    </row>
    <row r="53" spans="1:7" ht="18" customHeight="1">
      <c r="A53" s="73" t="s">
        <v>411</v>
      </c>
      <c r="B53" s="74">
        <v>1</v>
      </c>
      <c r="C53" s="74">
        <v>4</v>
      </c>
      <c r="D53" s="75" t="s">
        <v>400</v>
      </c>
      <c r="E53" s="75">
        <v>850</v>
      </c>
      <c r="F53" s="76">
        <f>F54+F55</f>
        <v>6544.34</v>
      </c>
      <c r="G53" s="76">
        <f>G54+G55</f>
        <v>6544.34</v>
      </c>
    </row>
    <row r="54" spans="1:7" ht="32.25" customHeight="1">
      <c r="A54" s="73" t="s">
        <v>412</v>
      </c>
      <c r="B54" s="74">
        <v>1</v>
      </c>
      <c r="C54" s="74">
        <v>4</v>
      </c>
      <c r="D54" s="75" t="s">
        <v>400</v>
      </c>
      <c r="E54" s="75">
        <v>851</v>
      </c>
      <c r="F54" s="77">
        <v>593</v>
      </c>
      <c r="G54" s="77">
        <v>593</v>
      </c>
    </row>
    <row r="55" spans="1:7" ht="18" customHeight="1">
      <c r="A55" s="73" t="s">
        <v>414</v>
      </c>
      <c r="B55" s="74">
        <v>1</v>
      </c>
      <c r="C55" s="74">
        <v>4</v>
      </c>
      <c r="D55" s="75" t="s">
        <v>400</v>
      </c>
      <c r="E55" s="75">
        <v>853</v>
      </c>
      <c r="F55" s="77">
        <v>5951.34</v>
      </c>
      <c r="G55" s="77">
        <v>5951.34</v>
      </c>
    </row>
    <row r="56" spans="1:7" ht="18" customHeight="1">
      <c r="A56" s="73" t="s">
        <v>417</v>
      </c>
      <c r="B56" s="74">
        <v>1</v>
      </c>
      <c r="C56" s="74">
        <v>7</v>
      </c>
      <c r="D56" s="75"/>
      <c r="E56" s="75"/>
      <c r="F56" s="79">
        <f>F57</f>
        <v>111000</v>
      </c>
      <c r="G56" s="79">
        <f>G57</f>
        <v>111000</v>
      </c>
    </row>
    <row r="57" spans="1:7" ht="60.75" customHeight="1">
      <c r="A57" s="73" t="s">
        <v>389</v>
      </c>
      <c r="B57" s="74">
        <v>1</v>
      </c>
      <c r="C57" s="74">
        <v>7</v>
      </c>
      <c r="D57" s="75" t="s">
        <v>390</v>
      </c>
      <c r="E57" s="75"/>
      <c r="F57" s="79">
        <f>F58</f>
        <v>111000</v>
      </c>
      <c r="G57" s="79">
        <f>G58</f>
        <v>111000</v>
      </c>
    </row>
    <row r="58" spans="1:7" ht="46.5" customHeight="1">
      <c r="A58" s="73" t="s">
        <v>391</v>
      </c>
      <c r="B58" s="74">
        <v>1</v>
      </c>
      <c r="C58" s="74">
        <v>7</v>
      </c>
      <c r="D58" s="75" t="s">
        <v>392</v>
      </c>
      <c r="E58" s="75"/>
      <c r="F58" s="79">
        <f>F59</f>
        <v>111000</v>
      </c>
      <c r="G58" s="79">
        <f>G59</f>
        <v>111000</v>
      </c>
    </row>
    <row r="59" spans="1:7" ht="32.25" customHeight="1">
      <c r="A59" s="73" t="s">
        <v>418</v>
      </c>
      <c r="B59" s="74">
        <v>1</v>
      </c>
      <c r="C59" s="74">
        <v>7</v>
      </c>
      <c r="D59" s="75" t="s">
        <v>419</v>
      </c>
      <c r="E59" s="75"/>
      <c r="F59" s="79">
        <f>F60</f>
        <v>111000</v>
      </c>
      <c r="G59" s="79">
        <f>G60</f>
        <v>111000</v>
      </c>
    </row>
    <row r="60" spans="1:7" ht="18" customHeight="1">
      <c r="A60" s="73" t="s">
        <v>410</v>
      </c>
      <c r="B60" s="74">
        <v>1</v>
      </c>
      <c r="C60" s="74">
        <v>7</v>
      </c>
      <c r="D60" s="75" t="s">
        <v>419</v>
      </c>
      <c r="E60" s="75">
        <v>800</v>
      </c>
      <c r="F60" s="79">
        <f>F61</f>
        <v>111000</v>
      </c>
      <c r="G60" s="79">
        <f>G61</f>
        <v>111000</v>
      </c>
    </row>
    <row r="61" spans="1:7" ht="18" customHeight="1">
      <c r="A61" s="80" t="s">
        <v>420</v>
      </c>
      <c r="B61" s="74">
        <v>1</v>
      </c>
      <c r="C61" s="74">
        <v>7</v>
      </c>
      <c r="D61" s="75" t="s">
        <v>419</v>
      </c>
      <c r="E61" s="75">
        <v>880</v>
      </c>
      <c r="F61" s="81">
        <v>111000</v>
      </c>
      <c r="G61" s="81">
        <v>111000</v>
      </c>
    </row>
    <row r="62" spans="1:7" ht="18" customHeight="1">
      <c r="A62" s="73" t="s">
        <v>421</v>
      </c>
      <c r="B62" s="74">
        <v>1</v>
      </c>
      <c r="C62" s="74">
        <v>13</v>
      </c>
      <c r="D62" s="75"/>
      <c r="E62" s="75"/>
      <c r="F62" s="76">
        <f>F71+F67+F63</f>
        <v>3256550.05</v>
      </c>
      <c r="G62" s="76">
        <f>G71+G67+G63</f>
        <v>2911480.3699999996</v>
      </c>
    </row>
    <row r="63" spans="1:7" ht="60.75" customHeight="1">
      <c r="A63" s="73" t="s">
        <v>422</v>
      </c>
      <c r="B63" s="74">
        <v>1</v>
      </c>
      <c r="C63" s="74">
        <v>13</v>
      </c>
      <c r="D63" s="75" t="s">
        <v>423</v>
      </c>
      <c r="E63" s="75"/>
      <c r="F63" s="76">
        <f>F64</f>
        <v>1000</v>
      </c>
      <c r="G63" s="76">
        <f>G64</f>
        <v>0</v>
      </c>
    </row>
    <row r="64" spans="1:7" ht="32.25" customHeight="1">
      <c r="A64" s="73" t="s">
        <v>406</v>
      </c>
      <c r="B64" s="74">
        <v>1</v>
      </c>
      <c r="C64" s="74">
        <v>13</v>
      </c>
      <c r="D64" s="75" t="s">
        <v>423</v>
      </c>
      <c r="E64" s="75">
        <v>200</v>
      </c>
      <c r="F64" s="76">
        <f>F65</f>
        <v>1000</v>
      </c>
      <c r="G64" s="76">
        <f>G65</f>
        <v>0</v>
      </c>
    </row>
    <row r="65" spans="1:7" ht="32.25" customHeight="1">
      <c r="A65" s="73" t="s">
        <v>407</v>
      </c>
      <c r="B65" s="74">
        <v>1</v>
      </c>
      <c r="C65" s="74">
        <v>13</v>
      </c>
      <c r="D65" s="75" t="s">
        <v>423</v>
      </c>
      <c r="E65" s="75">
        <v>240</v>
      </c>
      <c r="F65" s="76">
        <f>F66</f>
        <v>1000</v>
      </c>
      <c r="G65" s="76">
        <f>G66</f>
        <v>0</v>
      </c>
    </row>
    <row r="66" spans="1:7" ht="18" customHeight="1">
      <c r="A66" s="73" t="s">
        <v>409</v>
      </c>
      <c r="B66" s="74">
        <v>1</v>
      </c>
      <c r="C66" s="74">
        <v>13</v>
      </c>
      <c r="D66" s="75" t="s">
        <v>423</v>
      </c>
      <c r="E66" s="75">
        <v>244</v>
      </c>
      <c r="F66" s="77">
        <v>1000</v>
      </c>
      <c r="G66" s="77">
        <v>0</v>
      </c>
    </row>
    <row r="67" spans="1:7" ht="46.5" customHeight="1">
      <c r="A67" s="73" t="s">
        <v>424</v>
      </c>
      <c r="B67" s="74">
        <v>1</v>
      </c>
      <c r="C67" s="74">
        <v>13</v>
      </c>
      <c r="D67" s="75" t="s">
        <v>425</v>
      </c>
      <c r="E67" s="75"/>
      <c r="F67" s="76">
        <f>F68</f>
        <v>2500</v>
      </c>
      <c r="G67" s="76">
        <f>G68</f>
        <v>0</v>
      </c>
    </row>
    <row r="68" spans="1:7" ht="32.25" customHeight="1">
      <c r="A68" s="73" t="s">
        <v>406</v>
      </c>
      <c r="B68" s="74">
        <v>1</v>
      </c>
      <c r="C68" s="74">
        <v>13</v>
      </c>
      <c r="D68" s="75" t="s">
        <v>425</v>
      </c>
      <c r="E68" s="75">
        <v>200</v>
      </c>
      <c r="F68" s="76">
        <f>F69</f>
        <v>2500</v>
      </c>
      <c r="G68" s="76">
        <f>G69</f>
        <v>0</v>
      </c>
    </row>
    <row r="69" spans="1:7" ht="32.25" customHeight="1">
      <c r="A69" s="73" t="s">
        <v>407</v>
      </c>
      <c r="B69" s="74">
        <v>1</v>
      </c>
      <c r="C69" s="74">
        <v>13</v>
      </c>
      <c r="D69" s="75" t="s">
        <v>425</v>
      </c>
      <c r="E69" s="75">
        <v>240</v>
      </c>
      <c r="F69" s="76">
        <f>F70</f>
        <v>2500</v>
      </c>
      <c r="G69" s="76">
        <f>G70</f>
        <v>0</v>
      </c>
    </row>
    <row r="70" spans="1:7" ht="18" customHeight="1">
      <c r="A70" s="73" t="s">
        <v>409</v>
      </c>
      <c r="B70" s="74">
        <v>1</v>
      </c>
      <c r="C70" s="74">
        <v>13</v>
      </c>
      <c r="D70" s="75" t="s">
        <v>425</v>
      </c>
      <c r="E70" s="75">
        <v>244</v>
      </c>
      <c r="F70" s="77">
        <v>2500</v>
      </c>
      <c r="G70" s="77">
        <v>0</v>
      </c>
    </row>
    <row r="71" spans="1:7" ht="60.75" customHeight="1">
      <c r="A71" s="73" t="s">
        <v>389</v>
      </c>
      <c r="B71" s="74">
        <v>1</v>
      </c>
      <c r="C71" s="74">
        <v>13</v>
      </c>
      <c r="D71" s="75" t="s">
        <v>390</v>
      </c>
      <c r="E71" s="75"/>
      <c r="F71" s="76">
        <f>F72</f>
        <v>3253050.05</v>
      </c>
      <c r="G71" s="76">
        <f>G72</f>
        <v>2911480.3699999996</v>
      </c>
    </row>
    <row r="72" spans="1:7" ht="46.5" customHeight="1">
      <c r="A72" s="73" t="s">
        <v>391</v>
      </c>
      <c r="B72" s="74">
        <v>1</v>
      </c>
      <c r="C72" s="74">
        <v>13</v>
      </c>
      <c r="D72" s="75" t="s">
        <v>392</v>
      </c>
      <c r="E72" s="75"/>
      <c r="F72" s="76">
        <f>F73+F81</f>
        <v>3253050.05</v>
      </c>
      <c r="G72" s="76">
        <f>G73+G81</f>
        <v>2911480.3699999996</v>
      </c>
    </row>
    <row r="73" spans="1:7" ht="32.25" customHeight="1">
      <c r="A73" s="73" t="s">
        <v>426</v>
      </c>
      <c r="B73" s="74">
        <v>1</v>
      </c>
      <c r="C73" s="74">
        <v>13</v>
      </c>
      <c r="D73" s="75" t="s">
        <v>427</v>
      </c>
      <c r="E73" s="75"/>
      <c r="F73" s="76">
        <f>F74+F78</f>
        <v>3047278.92</v>
      </c>
      <c r="G73" s="76">
        <f>G74+G78</f>
        <v>2705709.2399999998</v>
      </c>
    </row>
    <row r="74" spans="1:7" ht="75.75" customHeight="1">
      <c r="A74" s="73" t="s">
        <v>395</v>
      </c>
      <c r="B74" s="74">
        <v>1</v>
      </c>
      <c r="C74" s="74">
        <v>13</v>
      </c>
      <c r="D74" s="75" t="s">
        <v>427</v>
      </c>
      <c r="E74" s="75">
        <v>100</v>
      </c>
      <c r="F74" s="76">
        <f>F75</f>
        <v>2807271.38</v>
      </c>
      <c r="G74" s="76">
        <f>G75</f>
        <v>2500242.15</v>
      </c>
    </row>
    <row r="75" spans="1:7" ht="32.25" customHeight="1">
      <c r="A75" s="73" t="s">
        <v>404</v>
      </c>
      <c r="B75" s="74">
        <v>1</v>
      </c>
      <c r="C75" s="74">
        <v>13</v>
      </c>
      <c r="D75" s="75" t="s">
        <v>427</v>
      </c>
      <c r="E75" s="75">
        <v>120</v>
      </c>
      <c r="F75" s="76">
        <f>F76+F77</f>
        <v>2807271.38</v>
      </c>
      <c r="G75" s="76">
        <f>G76+G77</f>
        <v>2500242.15</v>
      </c>
    </row>
    <row r="76" spans="1:7" ht="32.25" customHeight="1">
      <c r="A76" s="73" t="s">
        <v>397</v>
      </c>
      <c r="B76" s="74">
        <v>1</v>
      </c>
      <c r="C76" s="74">
        <v>13</v>
      </c>
      <c r="D76" s="75" t="s">
        <v>427</v>
      </c>
      <c r="E76" s="75">
        <v>121</v>
      </c>
      <c r="F76" s="77">
        <v>2200344.18</v>
      </c>
      <c r="G76" s="77">
        <v>2199766.67</v>
      </c>
    </row>
    <row r="77" spans="1:7" ht="60.75" customHeight="1">
      <c r="A77" s="73" t="s">
        <v>398</v>
      </c>
      <c r="B77" s="74">
        <v>1</v>
      </c>
      <c r="C77" s="74">
        <v>13</v>
      </c>
      <c r="D77" s="75" t="s">
        <v>427</v>
      </c>
      <c r="E77" s="75">
        <v>129</v>
      </c>
      <c r="F77" s="77">
        <v>606927.2</v>
      </c>
      <c r="G77" s="77">
        <v>300475.48</v>
      </c>
    </row>
    <row r="78" spans="1:7" ht="32.25" customHeight="1">
      <c r="A78" s="73" t="s">
        <v>406</v>
      </c>
      <c r="B78" s="74">
        <v>1</v>
      </c>
      <c r="C78" s="74">
        <v>13</v>
      </c>
      <c r="D78" s="75" t="s">
        <v>427</v>
      </c>
      <c r="E78" s="75">
        <v>200</v>
      </c>
      <c r="F78" s="76">
        <f>F79</f>
        <v>240007.54</v>
      </c>
      <c r="G78" s="76">
        <f>G79</f>
        <v>205467.09</v>
      </c>
    </row>
    <row r="79" spans="1:7" ht="32.25" customHeight="1">
      <c r="A79" s="73" t="s">
        <v>407</v>
      </c>
      <c r="B79" s="74">
        <v>1</v>
      </c>
      <c r="C79" s="74">
        <v>13</v>
      </c>
      <c r="D79" s="75" t="s">
        <v>427</v>
      </c>
      <c r="E79" s="75">
        <v>240</v>
      </c>
      <c r="F79" s="76">
        <f>F80</f>
        <v>240007.54</v>
      </c>
      <c r="G79" s="76">
        <f>G80</f>
        <v>205467.09</v>
      </c>
    </row>
    <row r="80" spans="1:7" ht="18" customHeight="1">
      <c r="A80" s="73" t="s">
        <v>409</v>
      </c>
      <c r="B80" s="74">
        <v>1</v>
      </c>
      <c r="C80" s="74">
        <v>13</v>
      </c>
      <c r="D80" s="75" t="s">
        <v>427</v>
      </c>
      <c r="E80" s="75">
        <v>244</v>
      </c>
      <c r="F80" s="77">
        <v>240007.54</v>
      </c>
      <c r="G80" s="77">
        <v>205467.09</v>
      </c>
    </row>
    <row r="81" spans="1:7" ht="18" customHeight="1">
      <c r="A81" s="73" t="s">
        <v>399</v>
      </c>
      <c r="B81" s="74">
        <v>1</v>
      </c>
      <c r="C81" s="74">
        <v>13</v>
      </c>
      <c r="D81" s="75" t="s">
        <v>400</v>
      </c>
      <c r="E81" s="75"/>
      <c r="F81" s="76">
        <f>F82</f>
        <v>205771.13</v>
      </c>
      <c r="G81" s="76">
        <f>G82</f>
        <v>205771.13</v>
      </c>
    </row>
    <row r="82" spans="1:7" ht="75.75" customHeight="1">
      <c r="A82" s="73" t="s">
        <v>395</v>
      </c>
      <c r="B82" s="74">
        <v>1</v>
      </c>
      <c r="C82" s="74">
        <v>13</v>
      </c>
      <c r="D82" s="75" t="s">
        <v>400</v>
      </c>
      <c r="E82" s="75">
        <v>100</v>
      </c>
      <c r="F82" s="76">
        <f>F83</f>
        <v>205771.13</v>
      </c>
      <c r="G82" s="76">
        <f>G83</f>
        <v>205771.13</v>
      </c>
    </row>
    <row r="83" spans="1:7" ht="32.25" customHeight="1">
      <c r="A83" s="73" t="s">
        <v>396</v>
      </c>
      <c r="B83" s="74">
        <v>1</v>
      </c>
      <c r="C83" s="74">
        <v>13</v>
      </c>
      <c r="D83" s="75" t="s">
        <v>400</v>
      </c>
      <c r="E83" s="75">
        <v>120</v>
      </c>
      <c r="F83" s="76">
        <f>F84+F85</f>
        <v>205771.13</v>
      </c>
      <c r="G83" s="76">
        <f>G84+G85</f>
        <v>205771.13</v>
      </c>
    </row>
    <row r="84" spans="1:7" ht="32.25" customHeight="1">
      <c r="A84" s="73" t="s">
        <v>397</v>
      </c>
      <c r="B84" s="74">
        <v>1</v>
      </c>
      <c r="C84" s="74">
        <v>13</v>
      </c>
      <c r="D84" s="75" t="s">
        <v>400</v>
      </c>
      <c r="E84" s="75">
        <v>121</v>
      </c>
      <c r="F84" s="77">
        <v>39154</v>
      </c>
      <c r="G84" s="77">
        <v>39154</v>
      </c>
    </row>
    <row r="85" spans="1:7" ht="60.75" customHeight="1">
      <c r="A85" s="73" t="s">
        <v>398</v>
      </c>
      <c r="B85" s="74">
        <v>1</v>
      </c>
      <c r="C85" s="74">
        <v>13</v>
      </c>
      <c r="D85" s="75" t="s">
        <v>400</v>
      </c>
      <c r="E85" s="75">
        <v>129</v>
      </c>
      <c r="F85" s="77">
        <v>166617.13</v>
      </c>
      <c r="G85" s="77">
        <v>166617.13</v>
      </c>
    </row>
    <row r="86" spans="1:7" ht="18" customHeight="1">
      <c r="A86" s="73" t="s">
        <v>428</v>
      </c>
      <c r="B86" s="74">
        <v>2</v>
      </c>
      <c r="C86" s="74"/>
      <c r="D86" s="75"/>
      <c r="E86" s="75"/>
      <c r="F86" s="76">
        <f>F87</f>
        <v>124400</v>
      </c>
      <c r="G86" s="76">
        <f>G87</f>
        <v>124397.89</v>
      </c>
    </row>
    <row r="87" spans="1:7" ht="18" customHeight="1">
      <c r="A87" s="73" t="s">
        <v>429</v>
      </c>
      <c r="B87" s="74">
        <v>2</v>
      </c>
      <c r="C87" s="74">
        <v>3</v>
      </c>
      <c r="D87" s="75"/>
      <c r="E87" s="75"/>
      <c r="F87" s="76">
        <f>F88</f>
        <v>124400</v>
      </c>
      <c r="G87" s="76">
        <f>G88</f>
        <v>124397.89</v>
      </c>
    </row>
    <row r="88" spans="1:7" ht="60.75" customHeight="1">
      <c r="A88" s="73" t="s">
        <v>389</v>
      </c>
      <c r="B88" s="74">
        <v>2</v>
      </c>
      <c r="C88" s="74">
        <v>3</v>
      </c>
      <c r="D88" s="75" t="s">
        <v>390</v>
      </c>
      <c r="E88" s="75"/>
      <c r="F88" s="76">
        <f>F89</f>
        <v>124400</v>
      </c>
      <c r="G88" s="76">
        <f>G89</f>
        <v>124397.89</v>
      </c>
    </row>
    <row r="89" spans="1:7" ht="46.5" customHeight="1">
      <c r="A89" s="73" t="s">
        <v>391</v>
      </c>
      <c r="B89" s="74">
        <v>2</v>
      </c>
      <c r="C89" s="74">
        <v>3</v>
      </c>
      <c r="D89" s="75" t="s">
        <v>392</v>
      </c>
      <c r="E89" s="75"/>
      <c r="F89" s="76">
        <f>F90</f>
        <v>124400</v>
      </c>
      <c r="G89" s="76">
        <f>G90</f>
        <v>124397.89</v>
      </c>
    </row>
    <row r="90" spans="1:7" ht="32.25" customHeight="1">
      <c r="A90" s="73" t="s">
        <v>430</v>
      </c>
      <c r="B90" s="74">
        <v>2</v>
      </c>
      <c r="C90" s="74">
        <v>3</v>
      </c>
      <c r="D90" s="75" t="s">
        <v>431</v>
      </c>
      <c r="E90" s="75"/>
      <c r="F90" s="76">
        <f>F91+F95</f>
        <v>124400</v>
      </c>
      <c r="G90" s="76">
        <f>G91+G95</f>
        <v>124397.89</v>
      </c>
    </row>
    <row r="91" spans="1:7" ht="75.75" customHeight="1">
      <c r="A91" s="73" t="s">
        <v>395</v>
      </c>
      <c r="B91" s="74">
        <v>2</v>
      </c>
      <c r="C91" s="74">
        <v>3</v>
      </c>
      <c r="D91" s="75" t="s">
        <v>431</v>
      </c>
      <c r="E91" s="75">
        <v>100</v>
      </c>
      <c r="F91" s="76">
        <f>F92</f>
        <v>121445.39</v>
      </c>
      <c r="G91" s="76">
        <f>G92</f>
        <v>121445.39</v>
      </c>
    </row>
    <row r="92" spans="1:7" ht="32.25" customHeight="1">
      <c r="A92" s="73" t="s">
        <v>404</v>
      </c>
      <c r="B92" s="74">
        <v>2</v>
      </c>
      <c r="C92" s="74">
        <v>3</v>
      </c>
      <c r="D92" s="75" t="s">
        <v>431</v>
      </c>
      <c r="E92" s="75">
        <v>120</v>
      </c>
      <c r="F92" s="76">
        <f>F93+F94</f>
        <v>121445.39</v>
      </c>
      <c r="G92" s="76">
        <f>G93+G94</f>
        <v>121445.39</v>
      </c>
    </row>
    <row r="93" spans="1:7" ht="32.25" customHeight="1">
      <c r="A93" s="73" t="s">
        <v>397</v>
      </c>
      <c r="B93" s="74">
        <v>2</v>
      </c>
      <c r="C93" s="74">
        <v>3</v>
      </c>
      <c r="D93" s="75" t="s">
        <v>431</v>
      </c>
      <c r="E93" s="75">
        <v>121</v>
      </c>
      <c r="F93" s="77">
        <v>93276</v>
      </c>
      <c r="G93" s="77">
        <v>93276</v>
      </c>
    </row>
    <row r="94" spans="1:7" ht="60.75" customHeight="1">
      <c r="A94" s="73" t="s">
        <v>398</v>
      </c>
      <c r="B94" s="74">
        <v>2</v>
      </c>
      <c r="C94" s="74">
        <v>3</v>
      </c>
      <c r="D94" s="75" t="s">
        <v>431</v>
      </c>
      <c r="E94" s="75">
        <v>129</v>
      </c>
      <c r="F94" s="77">
        <v>28169.39</v>
      </c>
      <c r="G94" s="77">
        <v>28169.39</v>
      </c>
    </row>
    <row r="95" spans="1:7" ht="32.25" customHeight="1">
      <c r="A95" s="73" t="s">
        <v>406</v>
      </c>
      <c r="B95" s="82">
        <v>2</v>
      </c>
      <c r="C95" s="82">
        <v>3</v>
      </c>
      <c r="D95" s="83" t="s">
        <v>431</v>
      </c>
      <c r="E95" s="83">
        <v>200</v>
      </c>
      <c r="F95" s="76">
        <f>F96</f>
        <v>2954.61</v>
      </c>
      <c r="G95" s="76">
        <f>G96</f>
        <v>2952.5</v>
      </c>
    </row>
    <row r="96" spans="1:7" ht="32.25" customHeight="1">
      <c r="A96" s="73" t="s">
        <v>407</v>
      </c>
      <c r="B96" s="82">
        <v>2</v>
      </c>
      <c r="C96" s="82">
        <v>3</v>
      </c>
      <c r="D96" s="83" t="s">
        <v>431</v>
      </c>
      <c r="E96" s="83">
        <v>240</v>
      </c>
      <c r="F96" s="76">
        <f>F97</f>
        <v>2954.61</v>
      </c>
      <c r="G96" s="76">
        <f>G97</f>
        <v>2952.5</v>
      </c>
    </row>
    <row r="97" spans="1:7" ht="18" customHeight="1">
      <c r="A97" s="73" t="s">
        <v>409</v>
      </c>
      <c r="B97" s="82">
        <v>2</v>
      </c>
      <c r="C97" s="82">
        <v>3</v>
      </c>
      <c r="D97" s="83" t="s">
        <v>431</v>
      </c>
      <c r="E97" s="83">
        <v>244</v>
      </c>
      <c r="F97" s="77">
        <v>2954.61</v>
      </c>
      <c r="G97" s="77">
        <v>2952.5</v>
      </c>
    </row>
    <row r="98" spans="1:7" ht="32.25" customHeight="1">
      <c r="A98" s="84" t="s">
        <v>111</v>
      </c>
      <c r="B98" s="74">
        <v>3</v>
      </c>
      <c r="C98" s="74"/>
      <c r="D98" s="75"/>
      <c r="E98" s="75"/>
      <c r="F98" s="76">
        <f>F99+F106</f>
        <v>213339.99</v>
      </c>
      <c r="G98" s="76">
        <f>G99+G106</f>
        <v>199233.41999999998</v>
      </c>
    </row>
    <row r="99" spans="1:7" ht="46.5" customHeight="1">
      <c r="A99" s="73" t="s">
        <v>432</v>
      </c>
      <c r="B99" s="74">
        <v>3</v>
      </c>
      <c r="C99" s="74">
        <v>9</v>
      </c>
      <c r="D99" s="75"/>
      <c r="E99" s="75"/>
      <c r="F99" s="76">
        <f>F100</f>
        <v>13510</v>
      </c>
      <c r="G99" s="76">
        <f>G100</f>
        <v>4190</v>
      </c>
    </row>
    <row r="100" spans="1:7" ht="60.75" customHeight="1">
      <c r="A100" s="73" t="s">
        <v>389</v>
      </c>
      <c r="B100" s="74">
        <v>3</v>
      </c>
      <c r="C100" s="74">
        <v>9</v>
      </c>
      <c r="D100" s="75" t="s">
        <v>390</v>
      </c>
      <c r="E100" s="75"/>
      <c r="F100" s="76">
        <f>F101</f>
        <v>13510</v>
      </c>
      <c r="G100" s="76">
        <f>G101</f>
        <v>4190</v>
      </c>
    </row>
    <row r="101" spans="1:7" ht="46.5" customHeight="1">
      <c r="A101" s="73" t="s">
        <v>391</v>
      </c>
      <c r="B101" s="74">
        <v>3</v>
      </c>
      <c r="C101" s="74">
        <v>9</v>
      </c>
      <c r="D101" s="75" t="s">
        <v>392</v>
      </c>
      <c r="E101" s="75"/>
      <c r="F101" s="76">
        <f>F102</f>
        <v>13510</v>
      </c>
      <c r="G101" s="76">
        <f>G102</f>
        <v>4190</v>
      </c>
    </row>
    <row r="102" spans="1:7" ht="46.5" customHeight="1">
      <c r="A102" s="73" t="s">
        <v>433</v>
      </c>
      <c r="B102" s="74">
        <v>3</v>
      </c>
      <c r="C102" s="74">
        <v>9</v>
      </c>
      <c r="D102" s="75" t="s">
        <v>434</v>
      </c>
      <c r="E102" s="75"/>
      <c r="F102" s="76">
        <f>F104</f>
        <v>13510</v>
      </c>
      <c r="G102" s="76">
        <f>G104</f>
        <v>4190</v>
      </c>
    </row>
    <row r="103" spans="1:7" ht="32.25" customHeight="1">
      <c r="A103" s="73" t="s">
        <v>406</v>
      </c>
      <c r="B103" s="74">
        <v>3</v>
      </c>
      <c r="C103" s="74">
        <v>9</v>
      </c>
      <c r="D103" s="75" t="s">
        <v>434</v>
      </c>
      <c r="E103" s="75">
        <v>200</v>
      </c>
      <c r="F103" s="76">
        <f>F104</f>
        <v>13510</v>
      </c>
      <c r="G103" s="76">
        <f>G104</f>
        <v>4190</v>
      </c>
    </row>
    <row r="104" spans="1:7" ht="32.25" customHeight="1">
      <c r="A104" s="73" t="s">
        <v>407</v>
      </c>
      <c r="B104" s="74">
        <v>3</v>
      </c>
      <c r="C104" s="74">
        <v>9</v>
      </c>
      <c r="D104" s="75" t="s">
        <v>434</v>
      </c>
      <c r="E104" s="75">
        <v>240</v>
      </c>
      <c r="F104" s="76">
        <f>F105</f>
        <v>13510</v>
      </c>
      <c r="G104" s="76">
        <f>G105</f>
        <v>4190</v>
      </c>
    </row>
    <row r="105" spans="1:7" ht="18" customHeight="1">
      <c r="A105" s="73" t="s">
        <v>409</v>
      </c>
      <c r="B105" s="74">
        <v>3</v>
      </c>
      <c r="C105" s="74">
        <v>9</v>
      </c>
      <c r="D105" s="75" t="s">
        <v>434</v>
      </c>
      <c r="E105" s="75">
        <v>244</v>
      </c>
      <c r="F105" s="77">
        <v>13510</v>
      </c>
      <c r="G105" s="77">
        <v>4190</v>
      </c>
    </row>
    <row r="106" spans="1:7" ht="18" customHeight="1">
      <c r="A106" s="73" t="s">
        <v>435</v>
      </c>
      <c r="B106" s="74">
        <v>3</v>
      </c>
      <c r="C106" s="74">
        <v>10</v>
      </c>
      <c r="D106" s="75"/>
      <c r="E106" s="75"/>
      <c r="F106" s="76">
        <f>F107</f>
        <v>199829.99</v>
      </c>
      <c r="G106" s="76">
        <f>G107</f>
        <v>195043.41999999998</v>
      </c>
    </row>
    <row r="107" spans="1:7" ht="60.75" customHeight="1">
      <c r="A107" s="73" t="s">
        <v>436</v>
      </c>
      <c r="B107" s="74">
        <v>3</v>
      </c>
      <c r="C107" s="74">
        <v>10</v>
      </c>
      <c r="D107" s="75" t="s">
        <v>437</v>
      </c>
      <c r="E107" s="75"/>
      <c r="F107" s="76">
        <f>F108+F117+F112</f>
        <v>199829.99</v>
      </c>
      <c r="G107" s="76">
        <f>G108+G117+G112</f>
        <v>195043.41999999998</v>
      </c>
    </row>
    <row r="108" spans="1:7" ht="103.5" customHeight="1">
      <c r="A108" s="73" t="s">
        <v>438</v>
      </c>
      <c r="B108" s="74">
        <v>3</v>
      </c>
      <c r="C108" s="74">
        <v>10</v>
      </c>
      <c r="D108" s="75" t="s">
        <v>439</v>
      </c>
      <c r="E108" s="75"/>
      <c r="F108" s="76">
        <f>F110</f>
        <v>22015.85</v>
      </c>
      <c r="G108" s="76">
        <f>G110</f>
        <v>17229.28</v>
      </c>
    </row>
    <row r="109" spans="1:7" ht="32.25" customHeight="1">
      <c r="A109" s="73" t="s">
        <v>406</v>
      </c>
      <c r="B109" s="74">
        <v>3</v>
      </c>
      <c r="C109" s="74">
        <v>10</v>
      </c>
      <c r="D109" s="75" t="s">
        <v>440</v>
      </c>
      <c r="E109" s="75">
        <v>200</v>
      </c>
      <c r="F109" s="76">
        <f>F110</f>
        <v>22015.85</v>
      </c>
      <c r="G109" s="76">
        <f>G110</f>
        <v>17229.28</v>
      </c>
    </row>
    <row r="110" spans="1:7" ht="32.25" customHeight="1">
      <c r="A110" s="73" t="s">
        <v>407</v>
      </c>
      <c r="B110" s="74">
        <v>3</v>
      </c>
      <c r="C110" s="74">
        <v>10</v>
      </c>
      <c r="D110" s="75" t="s">
        <v>440</v>
      </c>
      <c r="E110" s="75">
        <v>240</v>
      </c>
      <c r="F110" s="76">
        <f>F111</f>
        <v>22015.85</v>
      </c>
      <c r="G110" s="76">
        <f>G111</f>
        <v>17229.28</v>
      </c>
    </row>
    <row r="111" spans="1:7" ht="18" customHeight="1">
      <c r="A111" s="73" t="s">
        <v>409</v>
      </c>
      <c r="B111" s="74">
        <v>3</v>
      </c>
      <c r="C111" s="74">
        <v>10</v>
      </c>
      <c r="D111" s="75" t="s">
        <v>440</v>
      </c>
      <c r="E111" s="75">
        <v>244</v>
      </c>
      <c r="F111" s="77">
        <v>22015.85</v>
      </c>
      <c r="G111" s="77">
        <v>17229.28</v>
      </c>
    </row>
    <row r="112" spans="1:7" ht="89.25" customHeight="1">
      <c r="A112" s="73" t="s">
        <v>441</v>
      </c>
      <c r="B112" s="74">
        <v>3</v>
      </c>
      <c r="C112" s="74">
        <v>10</v>
      </c>
      <c r="D112" s="75" t="s">
        <v>442</v>
      </c>
      <c r="E112" s="75"/>
      <c r="F112" s="76">
        <f>F113</f>
        <v>136400</v>
      </c>
      <c r="G112" s="76">
        <f>G113</f>
        <v>136400</v>
      </c>
    </row>
    <row r="113" spans="1:7" ht="89.25" customHeight="1">
      <c r="A113" s="73" t="s">
        <v>443</v>
      </c>
      <c r="B113" s="74">
        <v>3</v>
      </c>
      <c r="C113" s="74">
        <v>10</v>
      </c>
      <c r="D113" s="75" t="s">
        <v>444</v>
      </c>
      <c r="E113" s="75"/>
      <c r="F113" s="76">
        <f>F115</f>
        <v>136400</v>
      </c>
      <c r="G113" s="76">
        <f>G115</f>
        <v>136400</v>
      </c>
    </row>
    <row r="114" spans="1:7" ht="32.25" customHeight="1">
      <c r="A114" s="73" t="s">
        <v>406</v>
      </c>
      <c r="B114" s="74">
        <v>3</v>
      </c>
      <c r="C114" s="74">
        <v>10</v>
      </c>
      <c r="D114" s="75" t="s">
        <v>444</v>
      </c>
      <c r="E114" s="75">
        <v>200</v>
      </c>
      <c r="F114" s="76">
        <f>F115</f>
        <v>136400</v>
      </c>
      <c r="G114" s="76">
        <f>G115</f>
        <v>136400</v>
      </c>
    </row>
    <row r="115" spans="1:7" ht="32.25" customHeight="1">
      <c r="A115" s="73" t="s">
        <v>407</v>
      </c>
      <c r="B115" s="74">
        <v>3</v>
      </c>
      <c r="C115" s="74">
        <v>10</v>
      </c>
      <c r="D115" s="75" t="s">
        <v>444</v>
      </c>
      <c r="E115" s="75">
        <v>240</v>
      </c>
      <c r="F115" s="76">
        <f>F116</f>
        <v>136400</v>
      </c>
      <c r="G115" s="76">
        <f>G116</f>
        <v>136400</v>
      </c>
    </row>
    <row r="116" spans="1:7" ht="18" customHeight="1">
      <c r="A116" s="73" t="s">
        <v>409</v>
      </c>
      <c r="B116" s="74">
        <v>3</v>
      </c>
      <c r="C116" s="74">
        <v>10</v>
      </c>
      <c r="D116" s="75" t="s">
        <v>444</v>
      </c>
      <c r="E116" s="75">
        <v>244</v>
      </c>
      <c r="F116" s="77">
        <v>136400</v>
      </c>
      <c r="G116" s="77">
        <v>136400</v>
      </c>
    </row>
    <row r="117" spans="1:7" ht="75.75" customHeight="1">
      <c r="A117" s="73" t="s">
        <v>445</v>
      </c>
      <c r="B117" s="74">
        <v>3</v>
      </c>
      <c r="C117" s="74">
        <v>10</v>
      </c>
      <c r="D117" s="75" t="s">
        <v>446</v>
      </c>
      <c r="E117" s="75"/>
      <c r="F117" s="76">
        <f>F118</f>
        <v>41414.14</v>
      </c>
      <c r="G117" s="76">
        <f>G118</f>
        <v>41414.14</v>
      </c>
    </row>
    <row r="118" spans="1:7" ht="89.25" customHeight="1">
      <c r="A118" s="73" t="s">
        <v>443</v>
      </c>
      <c r="B118" s="74">
        <v>3</v>
      </c>
      <c r="C118" s="74">
        <v>10</v>
      </c>
      <c r="D118" s="75" t="s">
        <v>447</v>
      </c>
      <c r="E118" s="75"/>
      <c r="F118" s="76">
        <f>F120</f>
        <v>41414.14</v>
      </c>
      <c r="G118" s="76">
        <f>G120</f>
        <v>41414.14</v>
      </c>
    </row>
    <row r="119" spans="1:7" ht="32.25" customHeight="1">
      <c r="A119" s="73" t="s">
        <v>406</v>
      </c>
      <c r="B119" s="74">
        <v>3</v>
      </c>
      <c r="C119" s="74">
        <v>10</v>
      </c>
      <c r="D119" s="75" t="s">
        <v>447</v>
      </c>
      <c r="E119" s="75">
        <v>200</v>
      </c>
      <c r="F119" s="76">
        <f>F120</f>
        <v>41414.14</v>
      </c>
      <c r="G119" s="76">
        <f>G120</f>
        <v>41414.14</v>
      </c>
    </row>
    <row r="120" spans="1:7" ht="32.25" customHeight="1">
      <c r="A120" s="73" t="s">
        <v>407</v>
      </c>
      <c r="B120" s="74">
        <v>3</v>
      </c>
      <c r="C120" s="74">
        <v>10</v>
      </c>
      <c r="D120" s="75" t="s">
        <v>447</v>
      </c>
      <c r="E120" s="75">
        <v>240</v>
      </c>
      <c r="F120" s="76">
        <f>F121</f>
        <v>41414.14</v>
      </c>
      <c r="G120" s="76">
        <f>G121</f>
        <v>41414.14</v>
      </c>
    </row>
    <row r="121" spans="1:7" ht="18" customHeight="1">
      <c r="A121" s="73" t="s">
        <v>409</v>
      </c>
      <c r="B121" s="74">
        <v>3</v>
      </c>
      <c r="C121" s="74">
        <v>10</v>
      </c>
      <c r="D121" s="75" t="s">
        <v>447</v>
      </c>
      <c r="E121" s="75">
        <v>244</v>
      </c>
      <c r="F121" s="77">
        <v>41414.14</v>
      </c>
      <c r="G121" s="77">
        <v>41414.14</v>
      </c>
    </row>
    <row r="122" spans="1:7" ht="18" customHeight="1">
      <c r="A122" s="84" t="s">
        <v>112</v>
      </c>
      <c r="B122" s="74">
        <v>4</v>
      </c>
      <c r="C122" s="74"/>
      <c r="D122" s="75"/>
      <c r="E122" s="75"/>
      <c r="F122" s="76">
        <f>F123+F130</f>
        <v>475974.75</v>
      </c>
      <c r="G122" s="76">
        <f>G123+G130</f>
        <v>21150</v>
      </c>
    </row>
    <row r="123" spans="1:7" ht="18" customHeight="1">
      <c r="A123" s="73" t="s">
        <v>448</v>
      </c>
      <c r="B123" s="74">
        <v>4</v>
      </c>
      <c r="C123" s="74">
        <v>9</v>
      </c>
      <c r="D123" s="75"/>
      <c r="E123" s="75"/>
      <c r="F123" s="76">
        <f>F124</f>
        <v>470974.75</v>
      </c>
      <c r="G123" s="76">
        <f>G124</f>
        <v>21150</v>
      </c>
    </row>
    <row r="124" spans="1:7" ht="60.75" customHeight="1">
      <c r="A124" s="73" t="s">
        <v>389</v>
      </c>
      <c r="B124" s="74">
        <v>4</v>
      </c>
      <c r="C124" s="74">
        <v>9</v>
      </c>
      <c r="D124" s="75" t="s">
        <v>390</v>
      </c>
      <c r="E124" s="75"/>
      <c r="F124" s="76">
        <f>F125</f>
        <v>470974.75</v>
      </c>
      <c r="G124" s="76">
        <f>G125</f>
        <v>21150</v>
      </c>
    </row>
    <row r="125" spans="1:7" ht="46.5" customHeight="1">
      <c r="A125" s="73" t="s">
        <v>449</v>
      </c>
      <c r="B125" s="74">
        <v>4</v>
      </c>
      <c r="C125" s="74">
        <v>9</v>
      </c>
      <c r="D125" s="75" t="s">
        <v>392</v>
      </c>
      <c r="E125" s="75"/>
      <c r="F125" s="76">
        <f>F126</f>
        <v>470974.75</v>
      </c>
      <c r="G125" s="76">
        <f>G126</f>
        <v>21150</v>
      </c>
    </row>
    <row r="126" spans="1:7" ht="46.5" customHeight="1">
      <c r="A126" s="73" t="s">
        <v>450</v>
      </c>
      <c r="B126" s="74">
        <v>4</v>
      </c>
      <c r="C126" s="74">
        <v>9</v>
      </c>
      <c r="D126" s="75" t="s">
        <v>451</v>
      </c>
      <c r="E126" s="75"/>
      <c r="F126" s="76">
        <f>F128</f>
        <v>470974.75</v>
      </c>
      <c r="G126" s="76">
        <f>G128</f>
        <v>21150</v>
      </c>
    </row>
    <row r="127" spans="1:7" ht="32.25" customHeight="1">
      <c r="A127" s="73" t="s">
        <v>406</v>
      </c>
      <c r="B127" s="74">
        <v>4</v>
      </c>
      <c r="C127" s="74">
        <v>9</v>
      </c>
      <c r="D127" s="75" t="s">
        <v>451</v>
      </c>
      <c r="E127" s="75">
        <v>200</v>
      </c>
      <c r="F127" s="76">
        <f>F128</f>
        <v>470974.75</v>
      </c>
      <c r="G127" s="76">
        <f>G128</f>
        <v>21150</v>
      </c>
    </row>
    <row r="128" spans="1:7" ht="32.25" customHeight="1">
      <c r="A128" s="73" t="s">
        <v>407</v>
      </c>
      <c r="B128" s="74">
        <v>4</v>
      </c>
      <c r="C128" s="74">
        <v>9</v>
      </c>
      <c r="D128" s="75" t="s">
        <v>451</v>
      </c>
      <c r="E128" s="75">
        <v>240</v>
      </c>
      <c r="F128" s="76">
        <f>F129</f>
        <v>470974.75</v>
      </c>
      <c r="G128" s="76">
        <f>G129</f>
        <v>21150</v>
      </c>
    </row>
    <row r="129" spans="1:7" ht="18" customHeight="1">
      <c r="A129" s="73" t="s">
        <v>409</v>
      </c>
      <c r="B129" s="74">
        <v>4</v>
      </c>
      <c r="C129" s="74">
        <v>9</v>
      </c>
      <c r="D129" s="75" t="s">
        <v>451</v>
      </c>
      <c r="E129" s="75">
        <v>244</v>
      </c>
      <c r="F129" s="77">
        <v>470974.75</v>
      </c>
      <c r="G129" s="77">
        <v>21150</v>
      </c>
    </row>
    <row r="130" spans="1:7" ht="18" customHeight="1">
      <c r="A130" s="73" t="s">
        <v>452</v>
      </c>
      <c r="B130" s="74">
        <v>4</v>
      </c>
      <c r="C130" s="74">
        <v>12</v>
      </c>
      <c r="D130" s="75"/>
      <c r="E130" s="75"/>
      <c r="F130" s="76">
        <f>F131</f>
        <v>5000</v>
      </c>
      <c r="G130" s="76">
        <f>G131</f>
        <v>0</v>
      </c>
    </row>
    <row r="131" spans="1:7" ht="60.75" customHeight="1">
      <c r="A131" s="73" t="s">
        <v>389</v>
      </c>
      <c r="B131" s="74">
        <v>4</v>
      </c>
      <c r="C131" s="74">
        <v>12</v>
      </c>
      <c r="D131" s="75" t="s">
        <v>390</v>
      </c>
      <c r="E131" s="75"/>
      <c r="F131" s="76">
        <f>F132</f>
        <v>5000</v>
      </c>
      <c r="G131" s="76">
        <f>G132</f>
        <v>0</v>
      </c>
    </row>
    <row r="132" spans="1:7" ht="46.5" customHeight="1">
      <c r="A132" s="73" t="s">
        <v>449</v>
      </c>
      <c r="B132" s="74">
        <v>4</v>
      </c>
      <c r="C132" s="74">
        <v>12</v>
      </c>
      <c r="D132" s="75" t="s">
        <v>392</v>
      </c>
      <c r="E132" s="75"/>
      <c r="F132" s="76">
        <f>F133</f>
        <v>5000</v>
      </c>
      <c r="G132" s="76">
        <f>G133</f>
        <v>0</v>
      </c>
    </row>
    <row r="133" spans="1:7" ht="32.25" customHeight="1">
      <c r="A133" s="73" t="s">
        <v>453</v>
      </c>
      <c r="B133" s="74">
        <v>4</v>
      </c>
      <c r="C133" s="74">
        <v>12</v>
      </c>
      <c r="D133" s="75" t="s">
        <v>454</v>
      </c>
      <c r="E133" s="75"/>
      <c r="F133" s="76">
        <f>F135</f>
        <v>5000</v>
      </c>
      <c r="G133" s="76">
        <f>G135</f>
        <v>0</v>
      </c>
    </row>
    <row r="134" spans="1:7" ht="32.25" customHeight="1">
      <c r="A134" s="73" t="s">
        <v>406</v>
      </c>
      <c r="B134" s="74">
        <v>4</v>
      </c>
      <c r="C134" s="74">
        <v>12</v>
      </c>
      <c r="D134" s="75" t="s">
        <v>454</v>
      </c>
      <c r="E134" s="75">
        <v>200</v>
      </c>
      <c r="F134" s="76">
        <f>F135</f>
        <v>5000</v>
      </c>
      <c r="G134" s="76">
        <f>G135</f>
        <v>0</v>
      </c>
    </row>
    <row r="135" spans="1:7" ht="32.25" customHeight="1">
      <c r="A135" s="73" t="s">
        <v>407</v>
      </c>
      <c r="B135" s="74">
        <v>4</v>
      </c>
      <c r="C135" s="74">
        <v>12</v>
      </c>
      <c r="D135" s="75" t="s">
        <v>454</v>
      </c>
      <c r="E135" s="75">
        <v>240</v>
      </c>
      <c r="F135" s="76">
        <f>F136</f>
        <v>5000</v>
      </c>
      <c r="G135" s="76">
        <f>G136</f>
        <v>0</v>
      </c>
    </row>
    <row r="136" spans="1:7" ht="18" customHeight="1">
      <c r="A136" s="73" t="s">
        <v>409</v>
      </c>
      <c r="B136" s="74">
        <v>4</v>
      </c>
      <c r="C136" s="74">
        <v>12</v>
      </c>
      <c r="D136" s="75" t="s">
        <v>454</v>
      </c>
      <c r="E136" s="75">
        <v>244</v>
      </c>
      <c r="F136" s="77">
        <v>5000</v>
      </c>
      <c r="G136" s="77">
        <v>0</v>
      </c>
    </row>
    <row r="137" spans="1:7" ht="18" customHeight="1">
      <c r="A137" s="73" t="s">
        <v>455</v>
      </c>
      <c r="B137" s="74">
        <v>5</v>
      </c>
      <c r="C137" s="74"/>
      <c r="D137" s="75"/>
      <c r="E137" s="75"/>
      <c r="F137" s="76">
        <f>F138+F167</f>
        <v>1775550</v>
      </c>
      <c r="G137" s="76">
        <f>G138+G167</f>
        <v>1469894.1800000002</v>
      </c>
    </row>
    <row r="138" spans="1:7" ht="18" customHeight="1">
      <c r="A138" s="73" t="s">
        <v>456</v>
      </c>
      <c r="B138" s="74">
        <v>5</v>
      </c>
      <c r="C138" s="74">
        <v>3</v>
      </c>
      <c r="D138" s="75"/>
      <c r="E138" s="75"/>
      <c r="F138" s="76">
        <f>F153+F139+F144</f>
        <v>479590.4</v>
      </c>
      <c r="G138" s="76">
        <f>G153+G139+G144</f>
        <v>173934.58000000002</v>
      </c>
    </row>
    <row r="139" spans="1:7" ht="60.75" customHeight="1">
      <c r="A139" s="73" t="s">
        <v>457</v>
      </c>
      <c r="B139" s="74">
        <v>5</v>
      </c>
      <c r="C139" s="74">
        <v>3</v>
      </c>
      <c r="D139" s="75" t="s">
        <v>458</v>
      </c>
      <c r="E139" s="75"/>
      <c r="F139" s="76">
        <f>F140</f>
        <v>4540.4</v>
      </c>
      <c r="G139" s="76">
        <f>G140</f>
        <v>1460.38</v>
      </c>
    </row>
    <row r="140" spans="1:7" ht="75.75" customHeight="1">
      <c r="A140" s="73" t="s">
        <v>459</v>
      </c>
      <c r="B140" s="74">
        <v>5</v>
      </c>
      <c r="C140" s="74">
        <v>3</v>
      </c>
      <c r="D140" s="75" t="s">
        <v>460</v>
      </c>
      <c r="E140" s="75"/>
      <c r="F140" s="76">
        <f>F141</f>
        <v>4540.4</v>
      </c>
      <c r="G140" s="76">
        <f>G141</f>
        <v>1460.38</v>
      </c>
    </row>
    <row r="141" spans="1:7" ht="32.25" customHeight="1">
      <c r="A141" s="73" t="s">
        <v>406</v>
      </c>
      <c r="B141" s="74">
        <v>5</v>
      </c>
      <c r="C141" s="74">
        <v>3</v>
      </c>
      <c r="D141" s="75" t="s">
        <v>460</v>
      </c>
      <c r="E141" s="75">
        <v>200</v>
      </c>
      <c r="F141" s="76">
        <f>F142</f>
        <v>4540.4</v>
      </c>
      <c r="G141" s="76">
        <f>G142</f>
        <v>1460.38</v>
      </c>
    </row>
    <row r="142" spans="1:7" ht="32.25" customHeight="1">
      <c r="A142" s="73" t="s">
        <v>407</v>
      </c>
      <c r="B142" s="74">
        <v>5</v>
      </c>
      <c r="C142" s="74">
        <v>3</v>
      </c>
      <c r="D142" s="75" t="s">
        <v>460</v>
      </c>
      <c r="E142" s="75">
        <v>240</v>
      </c>
      <c r="F142" s="76">
        <f>F143</f>
        <v>4540.4</v>
      </c>
      <c r="G142" s="76">
        <f>G143</f>
        <v>1460.38</v>
      </c>
    </row>
    <row r="143" spans="1:7" ht="18" customHeight="1">
      <c r="A143" s="73" t="s">
        <v>409</v>
      </c>
      <c r="B143" s="74">
        <v>5</v>
      </c>
      <c r="C143" s="74">
        <v>3</v>
      </c>
      <c r="D143" s="75" t="s">
        <v>460</v>
      </c>
      <c r="E143" s="75">
        <v>244</v>
      </c>
      <c r="F143" s="77">
        <v>4540.4</v>
      </c>
      <c r="G143" s="77">
        <v>1460.38</v>
      </c>
    </row>
    <row r="144" spans="1:7" ht="60.75" customHeight="1">
      <c r="A144" s="73" t="s">
        <v>461</v>
      </c>
      <c r="B144" s="74">
        <v>5</v>
      </c>
      <c r="C144" s="74">
        <v>3</v>
      </c>
      <c r="D144" s="75" t="s">
        <v>462</v>
      </c>
      <c r="E144" s="75"/>
      <c r="F144" s="76">
        <f>F145+F149</f>
        <v>13000</v>
      </c>
      <c r="G144" s="76">
        <f>G145+G149</f>
        <v>3590</v>
      </c>
    </row>
    <row r="145" spans="1:7" ht="46.5" customHeight="1">
      <c r="A145" s="73" t="s">
        <v>463</v>
      </c>
      <c r="B145" s="74">
        <v>5</v>
      </c>
      <c r="C145" s="74">
        <v>3</v>
      </c>
      <c r="D145" s="75" t="s">
        <v>464</v>
      </c>
      <c r="E145" s="75"/>
      <c r="F145" s="76">
        <f>F146</f>
        <v>10000</v>
      </c>
      <c r="G145" s="76">
        <f>G146</f>
        <v>3280</v>
      </c>
    </row>
    <row r="146" spans="1:7" ht="32.25" customHeight="1">
      <c r="A146" s="73" t="s">
        <v>406</v>
      </c>
      <c r="B146" s="74">
        <v>5</v>
      </c>
      <c r="C146" s="74">
        <v>3</v>
      </c>
      <c r="D146" s="75" t="s">
        <v>464</v>
      </c>
      <c r="E146" s="75">
        <v>200</v>
      </c>
      <c r="F146" s="76">
        <f>F147</f>
        <v>10000</v>
      </c>
      <c r="G146" s="76">
        <f>G147</f>
        <v>3280</v>
      </c>
    </row>
    <row r="147" spans="1:7" ht="32.25" customHeight="1">
      <c r="A147" s="73" t="s">
        <v>407</v>
      </c>
      <c r="B147" s="74">
        <v>5</v>
      </c>
      <c r="C147" s="74">
        <v>3</v>
      </c>
      <c r="D147" s="75" t="s">
        <v>464</v>
      </c>
      <c r="E147" s="75">
        <v>240</v>
      </c>
      <c r="F147" s="76">
        <f>F148</f>
        <v>10000</v>
      </c>
      <c r="G147" s="76">
        <f>G148</f>
        <v>3280</v>
      </c>
    </row>
    <row r="148" spans="1:7" ht="18" customHeight="1">
      <c r="A148" s="73" t="s">
        <v>409</v>
      </c>
      <c r="B148" s="74">
        <v>5</v>
      </c>
      <c r="C148" s="74">
        <v>3</v>
      </c>
      <c r="D148" s="75" t="s">
        <v>464</v>
      </c>
      <c r="E148" s="75">
        <v>244</v>
      </c>
      <c r="F148" s="77">
        <v>10000</v>
      </c>
      <c r="G148" s="77">
        <v>3280</v>
      </c>
    </row>
    <row r="149" spans="1:7" ht="32.25" customHeight="1">
      <c r="A149" s="73" t="s">
        <v>465</v>
      </c>
      <c r="B149" s="74">
        <v>5</v>
      </c>
      <c r="C149" s="74">
        <v>3</v>
      </c>
      <c r="D149" s="75" t="s">
        <v>466</v>
      </c>
      <c r="E149" s="75"/>
      <c r="F149" s="76">
        <f>F150</f>
        <v>3000</v>
      </c>
      <c r="G149" s="76">
        <f>G150</f>
        <v>310</v>
      </c>
    </row>
    <row r="150" spans="1:7" ht="32.25" customHeight="1">
      <c r="A150" s="73" t="s">
        <v>406</v>
      </c>
      <c r="B150" s="74">
        <v>5</v>
      </c>
      <c r="C150" s="74">
        <v>3</v>
      </c>
      <c r="D150" s="75" t="s">
        <v>466</v>
      </c>
      <c r="E150" s="75">
        <v>200</v>
      </c>
      <c r="F150" s="76">
        <f>F151</f>
        <v>3000</v>
      </c>
      <c r="G150" s="76">
        <f>G151</f>
        <v>310</v>
      </c>
    </row>
    <row r="151" spans="1:7" ht="32.25" customHeight="1">
      <c r="A151" s="73" t="s">
        <v>407</v>
      </c>
      <c r="B151" s="74">
        <v>5</v>
      </c>
      <c r="C151" s="74">
        <v>3</v>
      </c>
      <c r="D151" s="75" t="s">
        <v>466</v>
      </c>
      <c r="E151" s="75">
        <v>240</v>
      </c>
      <c r="F151" s="76">
        <f>F152</f>
        <v>3000</v>
      </c>
      <c r="G151" s="76">
        <f>G152</f>
        <v>310</v>
      </c>
    </row>
    <row r="152" spans="1:7" ht="18" customHeight="1">
      <c r="A152" s="73" t="s">
        <v>409</v>
      </c>
      <c r="B152" s="74">
        <v>5</v>
      </c>
      <c r="C152" s="74">
        <v>3</v>
      </c>
      <c r="D152" s="75" t="s">
        <v>466</v>
      </c>
      <c r="E152" s="75">
        <v>244</v>
      </c>
      <c r="F152" s="77">
        <v>3000</v>
      </c>
      <c r="G152" s="77">
        <v>310</v>
      </c>
    </row>
    <row r="153" spans="1:7" ht="60.75" customHeight="1">
      <c r="A153" s="73" t="s">
        <v>389</v>
      </c>
      <c r="B153" s="74">
        <v>5</v>
      </c>
      <c r="C153" s="74">
        <v>3</v>
      </c>
      <c r="D153" s="75" t="s">
        <v>390</v>
      </c>
      <c r="E153" s="75"/>
      <c r="F153" s="76">
        <f>F154</f>
        <v>462050</v>
      </c>
      <c r="G153" s="76">
        <f>G154</f>
        <v>168884.2</v>
      </c>
    </row>
    <row r="154" spans="1:7" ht="32.25" customHeight="1">
      <c r="A154" s="73" t="s">
        <v>467</v>
      </c>
      <c r="B154" s="74">
        <v>5</v>
      </c>
      <c r="C154" s="74">
        <v>3</v>
      </c>
      <c r="D154" s="75" t="s">
        <v>468</v>
      </c>
      <c r="E154" s="75"/>
      <c r="F154" s="76">
        <f>F155+F159+F163</f>
        <v>462050</v>
      </c>
      <c r="G154" s="76">
        <f>G155+G159+G163</f>
        <v>168884.2</v>
      </c>
    </row>
    <row r="155" spans="1:7" ht="18" customHeight="1">
      <c r="A155" s="73" t="s">
        <v>469</v>
      </c>
      <c r="B155" s="74">
        <v>5</v>
      </c>
      <c r="C155" s="74">
        <v>3</v>
      </c>
      <c r="D155" s="75" t="s">
        <v>470</v>
      </c>
      <c r="E155" s="75"/>
      <c r="F155" s="76">
        <f>F157</f>
        <v>328815</v>
      </c>
      <c r="G155" s="76">
        <f>G157</f>
        <v>130074.24</v>
      </c>
    </row>
    <row r="156" spans="1:7" ht="32.25" customHeight="1">
      <c r="A156" s="73" t="s">
        <v>406</v>
      </c>
      <c r="B156" s="74">
        <v>5</v>
      </c>
      <c r="C156" s="74">
        <v>3</v>
      </c>
      <c r="D156" s="75" t="s">
        <v>470</v>
      </c>
      <c r="E156" s="75">
        <v>200</v>
      </c>
      <c r="F156" s="76">
        <f>F157</f>
        <v>328815</v>
      </c>
      <c r="G156" s="76">
        <f>G157</f>
        <v>130074.24</v>
      </c>
    </row>
    <row r="157" spans="1:7" ht="32.25" customHeight="1">
      <c r="A157" s="84" t="s">
        <v>407</v>
      </c>
      <c r="B157" s="74">
        <v>5</v>
      </c>
      <c r="C157" s="74">
        <v>3</v>
      </c>
      <c r="D157" s="75" t="s">
        <v>470</v>
      </c>
      <c r="E157" s="75">
        <v>240</v>
      </c>
      <c r="F157" s="76">
        <f>F158</f>
        <v>328815</v>
      </c>
      <c r="G157" s="76">
        <f>G158</f>
        <v>130074.24</v>
      </c>
    </row>
    <row r="158" spans="1:7" ht="18" customHeight="1">
      <c r="A158" s="73" t="s">
        <v>409</v>
      </c>
      <c r="B158" s="74">
        <v>5</v>
      </c>
      <c r="C158" s="74">
        <v>3</v>
      </c>
      <c r="D158" s="75" t="s">
        <v>470</v>
      </c>
      <c r="E158" s="75">
        <v>244</v>
      </c>
      <c r="F158" s="77">
        <v>328815</v>
      </c>
      <c r="G158" s="77">
        <v>130074.24</v>
      </c>
    </row>
    <row r="159" spans="1:7" ht="18" customHeight="1">
      <c r="A159" s="84" t="s">
        <v>471</v>
      </c>
      <c r="B159" s="74">
        <v>5</v>
      </c>
      <c r="C159" s="74">
        <v>3</v>
      </c>
      <c r="D159" s="75" t="s">
        <v>472</v>
      </c>
      <c r="E159" s="75"/>
      <c r="F159" s="76">
        <f>F160</f>
        <v>1450</v>
      </c>
      <c r="G159" s="76">
        <f>G160</f>
        <v>1448.78</v>
      </c>
    </row>
    <row r="160" spans="1:7" ht="32.25" customHeight="1">
      <c r="A160" s="73" t="s">
        <v>406</v>
      </c>
      <c r="B160" s="74">
        <v>5</v>
      </c>
      <c r="C160" s="74">
        <v>3</v>
      </c>
      <c r="D160" s="75" t="s">
        <v>472</v>
      </c>
      <c r="E160" s="75">
        <v>200</v>
      </c>
      <c r="F160" s="76">
        <f>F161</f>
        <v>1450</v>
      </c>
      <c r="G160" s="76">
        <f>G161</f>
        <v>1448.78</v>
      </c>
    </row>
    <row r="161" spans="1:7" ht="32.25" customHeight="1">
      <c r="A161" s="84" t="s">
        <v>407</v>
      </c>
      <c r="B161" s="74">
        <v>5</v>
      </c>
      <c r="C161" s="74">
        <v>3</v>
      </c>
      <c r="D161" s="75" t="s">
        <v>472</v>
      </c>
      <c r="E161" s="75">
        <v>240</v>
      </c>
      <c r="F161" s="76">
        <f>F162</f>
        <v>1450</v>
      </c>
      <c r="G161" s="76">
        <f>G162</f>
        <v>1448.78</v>
      </c>
    </row>
    <row r="162" spans="1:7" ht="18" customHeight="1">
      <c r="A162" s="73" t="s">
        <v>409</v>
      </c>
      <c r="B162" s="74">
        <v>5</v>
      </c>
      <c r="C162" s="74">
        <v>3</v>
      </c>
      <c r="D162" s="75" t="s">
        <v>472</v>
      </c>
      <c r="E162" s="75">
        <v>244</v>
      </c>
      <c r="F162" s="77">
        <v>1450</v>
      </c>
      <c r="G162" s="77">
        <v>1448.78</v>
      </c>
    </row>
    <row r="163" spans="1:7" ht="32.25" customHeight="1">
      <c r="A163" s="84" t="s">
        <v>473</v>
      </c>
      <c r="B163" s="74">
        <v>5</v>
      </c>
      <c r="C163" s="74">
        <v>3</v>
      </c>
      <c r="D163" s="75" t="s">
        <v>474</v>
      </c>
      <c r="E163" s="75"/>
      <c r="F163" s="76">
        <f>F164</f>
        <v>131785</v>
      </c>
      <c r="G163" s="76">
        <f>G164</f>
        <v>37361.18</v>
      </c>
    </row>
    <row r="164" spans="1:7" ht="32.25" customHeight="1">
      <c r="A164" s="73" t="s">
        <v>406</v>
      </c>
      <c r="B164" s="74">
        <v>5</v>
      </c>
      <c r="C164" s="74">
        <v>3</v>
      </c>
      <c r="D164" s="75" t="s">
        <v>474</v>
      </c>
      <c r="E164" s="75">
        <v>200</v>
      </c>
      <c r="F164" s="76">
        <f>F165</f>
        <v>131785</v>
      </c>
      <c r="G164" s="76">
        <f>G165</f>
        <v>37361.18</v>
      </c>
    </row>
    <row r="165" spans="1:7" ht="32.25" customHeight="1">
      <c r="A165" s="84" t="s">
        <v>407</v>
      </c>
      <c r="B165" s="74">
        <v>5</v>
      </c>
      <c r="C165" s="74">
        <v>3</v>
      </c>
      <c r="D165" s="75" t="s">
        <v>474</v>
      </c>
      <c r="E165" s="75">
        <v>240</v>
      </c>
      <c r="F165" s="76">
        <f>F166</f>
        <v>131785</v>
      </c>
      <c r="G165" s="76">
        <f>G166</f>
        <v>37361.18</v>
      </c>
    </row>
    <row r="166" spans="1:7" ht="18" customHeight="1">
      <c r="A166" s="73" t="s">
        <v>409</v>
      </c>
      <c r="B166" s="74">
        <v>5</v>
      </c>
      <c r="C166" s="74">
        <v>3</v>
      </c>
      <c r="D166" s="75" t="s">
        <v>474</v>
      </c>
      <c r="E166" s="75">
        <v>244</v>
      </c>
      <c r="F166" s="77">
        <v>131785</v>
      </c>
      <c r="G166" s="77">
        <v>37361.18</v>
      </c>
    </row>
    <row r="167" spans="1:7" ht="32.25" customHeight="1">
      <c r="A167" s="73" t="s">
        <v>475</v>
      </c>
      <c r="B167" s="74">
        <v>5</v>
      </c>
      <c r="C167" s="74">
        <v>5</v>
      </c>
      <c r="D167" s="75"/>
      <c r="E167" s="75"/>
      <c r="F167" s="79">
        <f>F168</f>
        <v>1295959.6</v>
      </c>
      <c r="G167" s="79">
        <f>G168</f>
        <v>1295959.6</v>
      </c>
    </row>
    <row r="168" spans="1:7" ht="60.75" customHeight="1">
      <c r="A168" s="73" t="s">
        <v>457</v>
      </c>
      <c r="B168" s="74">
        <v>5</v>
      </c>
      <c r="C168" s="74">
        <v>5</v>
      </c>
      <c r="D168" s="75" t="s">
        <v>458</v>
      </c>
      <c r="E168" s="75"/>
      <c r="F168" s="76">
        <f>F169</f>
        <v>1295959.6</v>
      </c>
      <c r="G168" s="76">
        <f>G169</f>
        <v>1295959.6</v>
      </c>
    </row>
    <row r="169" spans="1:7" ht="89.25" customHeight="1">
      <c r="A169" s="73" t="s">
        <v>476</v>
      </c>
      <c r="B169" s="74">
        <v>5</v>
      </c>
      <c r="C169" s="74">
        <v>5</v>
      </c>
      <c r="D169" s="75" t="s">
        <v>477</v>
      </c>
      <c r="E169" s="75"/>
      <c r="F169" s="76">
        <f>F170</f>
        <v>1295959.6</v>
      </c>
      <c r="G169" s="76">
        <f>G170</f>
        <v>1295959.6</v>
      </c>
    </row>
    <row r="170" spans="1:7" s="78" customFormat="1" ht="89.25" customHeight="1">
      <c r="A170" s="73" t="s">
        <v>478</v>
      </c>
      <c r="B170" s="74">
        <v>5</v>
      </c>
      <c r="C170" s="74">
        <v>5</v>
      </c>
      <c r="D170" s="75" t="s">
        <v>479</v>
      </c>
      <c r="E170" s="75"/>
      <c r="F170" s="76">
        <f>F171</f>
        <v>1295959.6</v>
      </c>
      <c r="G170" s="76">
        <f>G171</f>
        <v>1295959.6</v>
      </c>
    </row>
    <row r="171" spans="1:7" s="78" customFormat="1" ht="32.25" customHeight="1">
      <c r="A171" s="73" t="s">
        <v>406</v>
      </c>
      <c r="B171" s="74">
        <v>5</v>
      </c>
      <c r="C171" s="74">
        <v>5</v>
      </c>
      <c r="D171" s="75" t="s">
        <v>479</v>
      </c>
      <c r="E171" s="75">
        <v>200</v>
      </c>
      <c r="F171" s="76">
        <f>F172</f>
        <v>1295959.6</v>
      </c>
      <c r="G171" s="76">
        <f>G172</f>
        <v>1295959.6</v>
      </c>
    </row>
    <row r="172" spans="1:7" s="78" customFormat="1" ht="32.25" customHeight="1">
      <c r="A172" s="73" t="s">
        <v>407</v>
      </c>
      <c r="B172" s="74">
        <v>5</v>
      </c>
      <c r="C172" s="74">
        <v>5</v>
      </c>
      <c r="D172" s="75" t="s">
        <v>479</v>
      </c>
      <c r="E172" s="75">
        <v>240</v>
      </c>
      <c r="F172" s="76">
        <f>F173</f>
        <v>1295959.6</v>
      </c>
      <c r="G172" s="76">
        <f>G173</f>
        <v>1295959.6</v>
      </c>
    </row>
    <row r="173" spans="1:7" s="78" customFormat="1" ht="18" customHeight="1">
      <c r="A173" s="73" t="s">
        <v>409</v>
      </c>
      <c r="B173" s="74">
        <v>5</v>
      </c>
      <c r="C173" s="74">
        <v>5</v>
      </c>
      <c r="D173" s="75" t="s">
        <v>479</v>
      </c>
      <c r="E173" s="75">
        <v>244</v>
      </c>
      <c r="F173" s="77">
        <v>1295959.6</v>
      </c>
      <c r="G173" s="77">
        <v>1295959.6</v>
      </c>
    </row>
    <row r="174" spans="1:7" s="78" customFormat="1" ht="12.75">
      <c r="A174" s="73" t="s">
        <v>480</v>
      </c>
      <c r="B174" s="74">
        <v>8</v>
      </c>
      <c r="C174" s="74"/>
      <c r="D174" s="75"/>
      <c r="E174" s="75"/>
      <c r="F174" s="76">
        <f>F175+F204</f>
        <v>2765119.1000000006</v>
      </c>
      <c r="G174" s="76">
        <f>G175+G204</f>
        <v>2289875.9699999997</v>
      </c>
    </row>
    <row r="175" spans="1:7" s="78" customFormat="1" ht="12.75">
      <c r="A175" s="73" t="s">
        <v>481</v>
      </c>
      <c r="B175" s="74">
        <v>8</v>
      </c>
      <c r="C175" s="74">
        <v>1</v>
      </c>
      <c r="D175" s="75"/>
      <c r="E175" s="75"/>
      <c r="F175" s="76">
        <f>F180+F176</f>
        <v>1455256.7100000002</v>
      </c>
      <c r="G175" s="76">
        <f>G180+G176</f>
        <v>1200857.27</v>
      </c>
    </row>
    <row r="176" spans="1:7" s="78" customFormat="1" ht="46.5" customHeight="1">
      <c r="A176" s="73" t="s">
        <v>482</v>
      </c>
      <c r="B176" s="74">
        <v>8</v>
      </c>
      <c r="C176" s="74">
        <v>1</v>
      </c>
      <c r="D176" s="75" t="s">
        <v>483</v>
      </c>
      <c r="E176" s="75"/>
      <c r="F176" s="76">
        <f>F177</f>
        <v>2000</v>
      </c>
      <c r="G176" s="76">
        <f>G177</f>
        <v>0</v>
      </c>
    </row>
    <row r="177" spans="1:7" s="78" customFormat="1" ht="32.25" customHeight="1">
      <c r="A177" s="73" t="s">
        <v>406</v>
      </c>
      <c r="B177" s="74">
        <v>8</v>
      </c>
      <c r="C177" s="74">
        <v>1</v>
      </c>
      <c r="D177" s="75" t="s">
        <v>483</v>
      </c>
      <c r="E177" s="75">
        <v>200</v>
      </c>
      <c r="F177" s="76">
        <f>F178</f>
        <v>2000</v>
      </c>
      <c r="G177" s="76">
        <f>G178</f>
        <v>0</v>
      </c>
    </row>
    <row r="178" spans="1:7" s="78" customFormat="1" ht="32.25" customHeight="1">
      <c r="A178" s="73" t="s">
        <v>407</v>
      </c>
      <c r="B178" s="74">
        <v>8</v>
      </c>
      <c r="C178" s="74">
        <v>1</v>
      </c>
      <c r="D178" s="75" t="s">
        <v>483</v>
      </c>
      <c r="E178" s="75">
        <v>240</v>
      </c>
      <c r="F178" s="76">
        <f>F179</f>
        <v>2000</v>
      </c>
      <c r="G178" s="76">
        <f>G179</f>
        <v>0</v>
      </c>
    </row>
    <row r="179" spans="1:7" s="78" customFormat="1" ht="18" customHeight="1">
      <c r="A179" s="73" t="s">
        <v>409</v>
      </c>
      <c r="B179" s="74">
        <v>8</v>
      </c>
      <c r="C179" s="74">
        <v>1</v>
      </c>
      <c r="D179" s="75" t="s">
        <v>483</v>
      </c>
      <c r="E179" s="75">
        <v>244</v>
      </c>
      <c r="F179" s="77">
        <v>2000</v>
      </c>
      <c r="G179" s="77">
        <v>0</v>
      </c>
    </row>
    <row r="180" spans="1:7" s="78" customFormat="1" ht="60.75" customHeight="1">
      <c r="A180" s="73" t="s">
        <v>484</v>
      </c>
      <c r="B180" s="74">
        <v>8</v>
      </c>
      <c r="C180" s="74">
        <v>1</v>
      </c>
      <c r="D180" s="75" t="s">
        <v>390</v>
      </c>
      <c r="E180" s="75"/>
      <c r="F180" s="76">
        <f>F181</f>
        <v>1453256.7100000002</v>
      </c>
      <c r="G180" s="76">
        <f>G181</f>
        <v>1200857.27</v>
      </c>
    </row>
    <row r="181" spans="1:7" s="78" customFormat="1" ht="12.75">
      <c r="A181" s="73" t="s">
        <v>391</v>
      </c>
      <c r="B181" s="74">
        <v>8</v>
      </c>
      <c r="C181" s="74">
        <v>1</v>
      </c>
      <c r="D181" s="75" t="s">
        <v>392</v>
      </c>
      <c r="E181" s="75"/>
      <c r="F181" s="76">
        <f>F182+F195</f>
        <v>1453256.7100000002</v>
      </c>
      <c r="G181" s="76">
        <f>G182+G195</f>
        <v>1200857.27</v>
      </c>
    </row>
    <row r="182" spans="1:7" s="78" customFormat="1" ht="32.25" customHeight="1">
      <c r="A182" s="73" t="s">
        <v>485</v>
      </c>
      <c r="B182" s="74">
        <v>8</v>
      </c>
      <c r="C182" s="74">
        <v>1</v>
      </c>
      <c r="D182" s="75" t="s">
        <v>486</v>
      </c>
      <c r="E182" s="75"/>
      <c r="F182" s="76">
        <f>F183+F187+F190</f>
        <v>1354277.4000000001</v>
      </c>
      <c r="G182" s="76">
        <f>G183+G187+G190</f>
        <v>1101877.96</v>
      </c>
    </row>
    <row r="183" spans="1:7" s="78" customFormat="1" ht="75.75" customHeight="1">
      <c r="A183" s="73" t="s">
        <v>395</v>
      </c>
      <c r="B183" s="74">
        <v>8</v>
      </c>
      <c r="C183" s="74">
        <v>1</v>
      </c>
      <c r="D183" s="75" t="s">
        <v>486</v>
      </c>
      <c r="E183" s="75">
        <v>100</v>
      </c>
      <c r="F183" s="76">
        <f>F184</f>
        <v>1102305.4100000001</v>
      </c>
      <c r="G183" s="76">
        <f>G184</f>
        <v>891400.76</v>
      </c>
    </row>
    <row r="184" spans="1:7" s="78" customFormat="1" ht="18" customHeight="1">
      <c r="A184" s="73" t="s">
        <v>487</v>
      </c>
      <c r="B184" s="74">
        <v>8</v>
      </c>
      <c r="C184" s="74">
        <v>1</v>
      </c>
      <c r="D184" s="75" t="s">
        <v>486</v>
      </c>
      <c r="E184" s="75">
        <v>110</v>
      </c>
      <c r="F184" s="76">
        <f>F185+F186</f>
        <v>1102305.4100000001</v>
      </c>
      <c r="G184" s="76">
        <f>G185+G186</f>
        <v>891400.76</v>
      </c>
    </row>
    <row r="185" spans="1:7" s="78" customFormat="1" ht="18" customHeight="1">
      <c r="A185" s="73" t="s">
        <v>488</v>
      </c>
      <c r="B185" s="74">
        <v>8</v>
      </c>
      <c r="C185" s="74">
        <v>1</v>
      </c>
      <c r="D185" s="75" t="s">
        <v>486</v>
      </c>
      <c r="E185" s="75">
        <v>111</v>
      </c>
      <c r="F185" s="77">
        <v>800773.9</v>
      </c>
      <c r="G185" s="77">
        <v>800768.89</v>
      </c>
    </row>
    <row r="186" spans="1:7" s="78" customFormat="1" ht="46.5" customHeight="1">
      <c r="A186" s="73" t="s">
        <v>489</v>
      </c>
      <c r="B186" s="74">
        <v>8</v>
      </c>
      <c r="C186" s="74">
        <v>1</v>
      </c>
      <c r="D186" s="75" t="s">
        <v>486</v>
      </c>
      <c r="E186" s="75">
        <v>119</v>
      </c>
      <c r="F186" s="77">
        <v>301531.51</v>
      </c>
      <c r="G186" s="77">
        <v>90631.87</v>
      </c>
    </row>
    <row r="187" spans="1:7" s="78" customFormat="1" ht="32.25" customHeight="1">
      <c r="A187" s="73" t="s">
        <v>406</v>
      </c>
      <c r="B187" s="74">
        <v>8</v>
      </c>
      <c r="C187" s="74">
        <v>1</v>
      </c>
      <c r="D187" s="75" t="s">
        <v>486</v>
      </c>
      <c r="E187" s="75">
        <v>200</v>
      </c>
      <c r="F187" s="76">
        <f>F188</f>
        <v>216970.96</v>
      </c>
      <c r="G187" s="76">
        <f>G188</f>
        <v>201520.43</v>
      </c>
    </row>
    <row r="188" spans="1:7" s="78" customFormat="1" ht="32.25" customHeight="1">
      <c r="A188" s="73" t="s">
        <v>407</v>
      </c>
      <c r="B188" s="74">
        <v>8</v>
      </c>
      <c r="C188" s="74">
        <v>1</v>
      </c>
      <c r="D188" s="75" t="s">
        <v>486</v>
      </c>
      <c r="E188" s="75">
        <v>240</v>
      </c>
      <c r="F188" s="76">
        <f>F189</f>
        <v>216970.96</v>
      </c>
      <c r="G188" s="76">
        <f>G189</f>
        <v>201520.43</v>
      </c>
    </row>
    <row r="189" spans="1:7" s="78" customFormat="1" ht="18" customHeight="1">
      <c r="A189" s="73" t="s">
        <v>409</v>
      </c>
      <c r="B189" s="74">
        <v>8</v>
      </c>
      <c r="C189" s="74">
        <v>1</v>
      </c>
      <c r="D189" s="75" t="s">
        <v>486</v>
      </c>
      <c r="E189" s="75">
        <v>244</v>
      </c>
      <c r="F189" s="77">
        <v>216970.96</v>
      </c>
      <c r="G189" s="77">
        <v>201520.43</v>
      </c>
    </row>
    <row r="190" spans="1:7" s="78" customFormat="1" ht="18" customHeight="1">
      <c r="A190" s="73" t="s">
        <v>410</v>
      </c>
      <c r="B190" s="74">
        <v>8</v>
      </c>
      <c r="C190" s="74">
        <v>1</v>
      </c>
      <c r="D190" s="75" t="s">
        <v>486</v>
      </c>
      <c r="E190" s="75">
        <v>800</v>
      </c>
      <c r="F190" s="76">
        <f>F191</f>
        <v>35001.03</v>
      </c>
      <c r="G190" s="76">
        <f>G191</f>
        <v>8956.77</v>
      </c>
    </row>
    <row r="191" spans="1:7" s="78" customFormat="1" ht="18" customHeight="1">
      <c r="A191" s="73" t="s">
        <v>411</v>
      </c>
      <c r="B191" s="74">
        <v>8</v>
      </c>
      <c r="C191" s="74">
        <v>1</v>
      </c>
      <c r="D191" s="75" t="s">
        <v>486</v>
      </c>
      <c r="E191" s="75">
        <v>850</v>
      </c>
      <c r="F191" s="76">
        <f>F192+F194+F193</f>
        <v>35001.03</v>
      </c>
      <c r="G191" s="76">
        <f>G192+G194+G193</f>
        <v>8956.77</v>
      </c>
    </row>
    <row r="192" spans="1:7" s="78" customFormat="1" ht="32.25" customHeight="1">
      <c r="A192" s="73" t="s">
        <v>412</v>
      </c>
      <c r="B192" s="74">
        <v>8</v>
      </c>
      <c r="C192" s="74">
        <v>1</v>
      </c>
      <c r="D192" s="75" t="s">
        <v>486</v>
      </c>
      <c r="E192" s="75">
        <v>851</v>
      </c>
      <c r="F192" s="77">
        <v>1060</v>
      </c>
      <c r="G192" s="77">
        <v>341</v>
      </c>
    </row>
    <row r="193" spans="1:7" s="78" customFormat="1" ht="18" customHeight="1">
      <c r="A193" s="73" t="s">
        <v>490</v>
      </c>
      <c r="B193" s="74">
        <v>8</v>
      </c>
      <c r="C193" s="74">
        <v>1</v>
      </c>
      <c r="D193" s="75" t="s">
        <v>486</v>
      </c>
      <c r="E193" s="75">
        <v>852</v>
      </c>
      <c r="F193" s="77">
        <v>9200</v>
      </c>
      <c r="G193" s="77">
        <v>0</v>
      </c>
    </row>
    <row r="194" spans="1:7" s="78" customFormat="1" ht="18" customHeight="1">
      <c r="A194" s="73" t="s">
        <v>414</v>
      </c>
      <c r="B194" s="74">
        <v>8</v>
      </c>
      <c r="C194" s="74">
        <v>1</v>
      </c>
      <c r="D194" s="75" t="s">
        <v>486</v>
      </c>
      <c r="E194" s="75">
        <v>853</v>
      </c>
      <c r="F194" s="77">
        <v>24741.03</v>
      </c>
      <c r="G194" s="77">
        <v>8615.77</v>
      </c>
    </row>
    <row r="195" spans="1:7" s="78" customFormat="1" ht="18" customHeight="1">
      <c r="A195" s="73" t="s">
        <v>399</v>
      </c>
      <c r="B195" s="74">
        <v>8</v>
      </c>
      <c r="C195" s="74">
        <v>1</v>
      </c>
      <c r="D195" s="75" t="s">
        <v>400</v>
      </c>
      <c r="E195" s="75"/>
      <c r="F195" s="76">
        <f>F196+F200</f>
        <v>98979.31</v>
      </c>
      <c r="G195" s="76">
        <f>G196+G200</f>
        <v>98979.31</v>
      </c>
    </row>
    <row r="196" spans="1:7" s="78" customFormat="1" ht="75.75" customHeight="1">
      <c r="A196" s="73" t="s">
        <v>395</v>
      </c>
      <c r="B196" s="74">
        <v>8</v>
      </c>
      <c r="C196" s="74">
        <v>1</v>
      </c>
      <c r="D196" s="75" t="s">
        <v>400</v>
      </c>
      <c r="E196" s="75">
        <v>100</v>
      </c>
      <c r="F196" s="76">
        <f>F197</f>
        <v>95559.13</v>
      </c>
      <c r="G196" s="76">
        <f>G197</f>
        <v>95559.13</v>
      </c>
    </row>
    <row r="197" spans="1:7" s="78" customFormat="1" ht="18" customHeight="1">
      <c r="A197" s="73" t="s">
        <v>487</v>
      </c>
      <c r="B197" s="74">
        <v>8</v>
      </c>
      <c r="C197" s="74">
        <v>1</v>
      </c>
      <c r="D197" s="75" t="s">
        <v>400</v>
      </c>
      <c r="E197" s="75">
        <v>110</v>
      </c>
      <c r="F197" s="76">
        <f>F198+F199</f>
        <v>95559.13</v>
      </c>
      <c r="G197" s="76">
        <f>G198+G199</f>
        <v>95559.13</v>
      </c>
    </row>
    <row r="198" spans="1:7" s="78" customFormat="1" ht="18" customHeight="1">
      <c r="A198" s="73" t="s">
        <v>488</v>
      </c>
      <c r="B198" s="74">
        <v>8</v>
      </c>
      <c r="C198" s="74">
        <v>1</v>
      </c>
      <c r="D198" s="75" t="s">
        <v>400</v>
      </c>
      <c r="E198" s="75">
        <v>111</v>
      </c>
      <c r="F198" s="77">
        <v>7085.93</v>
      </c>
      <c r="G198" s="77">
        <v>7085.93</v>
      </c>
    </row>
    <row r="199" spans="1:7" s="78" customFormat="1" ht="46.5" customHeight="1">
      <c r="A199" s="73" t="s">
        <v>489</v>
      </c>
      <c r="B199" s="74">
        <v>8</v>
      </c>
      <c r="C199" s="74">
        <v>1</v>
      </c>
      <c r="D199" s="75" t="s">
        <v>400</v>
      </c>
      <c r="E199" s="75">
        <v>119</v>
      </c>
      <c r="F199" s="77">
        <v>88473.2</v>
      </c>
      <c r="G199" s="77">
        <v>88473.2</v>
      </c>
    </row>
    <row r="200" spans="1:7" s="78" customFormat="1" ht="18" customHeight="1">
      <c r="A200" s="73" t="s">
        <v>410</v>
      </c>
      <c r="B200" s="74">
        <v>8</v>
      </c>
      <c r="C200" s="74">
        <v>1</v>
      </c>
      <c r="D200" s="75" t="s">
        <v>400</v>
      </c>
      <c r="E200" s="75">
        <v>800</v>
      </c>
      <c r="F200" s="76">
        <f>F201</f>
        <v>3420.18</v>
      </c>
      <c r="G200" s="76">
        <f>G201</f>
        <v>3420.18</v>
      </c>
    </row>
    <row r="201" spans="1:7" s="78" customFormat="1" ht="18" customHeight="1">
      <c r="A201" s="73" t="s">
        <v>411</v>
      </c>
      <c r="B201" s="74">
        <v>8</v>
      </c>
      <c r="C201" s="74">
        <v>1</v>
      </c>
      <c r="D201" s="75" t="s">
        <v>400</v>
      </c>
      <c r="E201" s="75">
        <v>850</v>
      </c>
      <c r="F201" s="76">
        <f>F202+F203</f>
        <v>3420.18</v>
      </c>
      <c r="G201" s="76">
        <f>G202+G203</f>
        <v>3420.18</v>
      </c>
    </row>
    <row r="202" spans="1:7" s="78" customFormat="1" ht="32.25" customHeight="1">
      <c r="A202" s="73" t="s">
        <v>412</v>
      </c>
      <c r="B202" s="74">
        <v>8</v>
      </c>
      <c r="C202" s="74">
        <v>1</v>
      </c>
      <c r="D202" s="75" t="s">
        <v>400</v>
      </c>
      <c r="E202" s="75">
        <v>851</v>
      </c>
      <c r="F202" s="77">
        <v>241</v>
      </c>
      <c r="G202" s="77">
        <v>241</v>
      </c>
    </row>
    <row r="203" spans="1:7" s="78" customFormat="1" ht="18" customHeight="1">
      <c r="A203" s="73" t="s">
        <v>414</v>
      </c>
      <c r="B203" s="74">
        <v>8</v>
      </c>
      <c r="C203" s="74">
        <v>1</v>
      </c>
      <c r="D203" s="75" t="s">
        <v>400</v>
      </c>
      <c r="E203" s="75">
        <v>853</v>
      </c>
      <c r="F203" s="77">
        <v>3179.18</v>
      </c>
      <c r="G203" s="77">
        <v>3179.18</v>
      </c>
    </row>
    <row r="204" spans="1:7" s="78" customFormat="1" ht="18" customHeight="1">
      <c r="A204" s="73" t="s">
        <v>491</v>
      </c>
      <c r="B204" s="74">
        <v>8</v>
      </c>
      <c r="C204" s="74">
        <v>4</v>
      </c>
      <c r="D204" s="75"/>
      <c r="E204" s="75"/>
      <c r="F204" s="76">
        <f>F205</f>
        <v>1309862.3900000001</v>
      </c>
      <c r="G204" s="76">
        <f>G205</f>
        <v>1089018.7</v>
      </c>
    </row>
    <row r="205" spans="1:7" s="78" customFormat="1" ht="60.75" customHeight="1">
      <c r="A205" s="73" t="s">
        <v>389</v>
      </c>
      <c r="B205" s="74">
        <v>8</v>
      </c>
      <c r="C205" s="74">
        <v>4</v>
      </c>
      <c r="D205" s="75" t="s">
        <v>390</v>
      </c>
      <c r="E205" s="75"/>
      <c r="F205" s="76">
        <f>F206</f>
        <v>1309862.3900000001</v>
      </c>
      <c r="G205" s="76">
        <f>G206</f>
        <v>1089018.7</v>
      </c>
    </row>
    <row r="206" spans="1:7" s="78" customFormat="1" ht="46.5" customHeight="1">
      <c r="A206" s="73" t="s">
        <v>391</v>
      </c>
      <c r="B206" s="74">
        <v>8</v>
      </c>
      <c r="C206" s="74">
        <v>4</v>
      </c>
      <c r="D206" s="75" t="s">
        <v>392</v>
      </c>
      <c r="E206" s="75"/>
      <c r="F206" s="76">
        <f>+F207+F215</f>
        <v>1309862.3900000001</v>
      </c>
      <c r="G206" s="76">
        <f>+G207+G215</f>
        <v>1089018.7</v>
      </c>
    </row>
    <row r="207" spans="1:7" s="78" customFormat="1" ht="103.5" customHeight="1">
      <c r="A207" s="73" t="s">
        <v>492</v>
      </c>
      <c r="B207" s="74">
        <v>8</v>
      </c>
      <c r="C207" s="74">
        <v>4</v>
      </c>
      <c r="D207" s="75" t="s">
        <v>493</v>
      </c>
      <c r="E207" s="75"/>
      <c r="F207" s="76">
        <f>F208+F212</f>
        <v>1259405.6600000001</v>
      </c>
      <c r="G207" s="76">
        <f>G208+G212</f>
        <v>1038561.97</v>
      </c>
    </row>
    <row r="208" spans="1:7" s="78" customFormat="1" ht="75.75" customHeight="1">
      <c r="A208" s="73" t="s">
        <v>395</v>
      </c>
      <c r="B208" s="74">
        <v>8</v>
      </c>
      <c r="C208" s="74">
        <v>4</v>
      </c>
      <c r="D208" s="75" t="s">
        <v>493</v>
      </c>
      <c r="E208" s="75">
        <v>100</v>
      </c>
      <c r="F208" s="76">
        <f>F209</f>
        <v>1140805.6600000001</v>
      </c>
      <c r="G208" s="76">
        <f>G209</f>
        <v>927061.97</v>
      </c>
    </row>
    <row r="209" spans="1:7" s="78" customFormat="1" ht="32.25" customHeight="1">
      <c r="A209" s="73" t="s">
        <v>404</v>
      </c>
      <c r="B209" s="74">
        <v>8</v>
      </c>
      <c r="C209" s="74">
        <v>4</v>
      </c>
      <c r="D209" s="75" t="s">
        <v>493</v>
      </c>
      <c r="E209" s="75">
        <v>120</v>
      </c>
      <c r="F209" s="76">
        <f>F210+F211</f>
        <v>1140805.6600000001</v>
      </c>
      <c r="G209" s="76">
        <f>G210+G211</f>
        <v>927061.97</v>
      </c>
    </row>
    <row r="210" spans="1:7" s="78" customFormat="1" ht="32.25" customHeight="1">
      <c r="A210" s="73" t="s">
        <v>405</v>
      </c>
      <c r="B210" s="74">
        <v>8</v>
      </c>
      <c r="C210" s="74">
        <v>4</v>
      </c>
      <c r="D210" s="75" t="s">
        <v>493</v>
      </c>
      <c r="E210" s="75">
        <v>121</v>
      </c>
      <c r="F210" s="77">
        <v>826688.17</v>
      </c>
      <c r="G210" s="77">
        <v>826673.87</v>
      </c>
    </row>
    <row r="211" spans="1:7" s="78" customFormat="1" ht="60.75" customHeight="1">
      <c r="A211" s="73" t="s">
        <v>398</v>
      </c>
      <c r="B211" s="74">
        <v>8</v>
      </c>
      <c r="C211" s="74">
        <v>4</v>
      </c>
      <c r="D211" s="75" t="s">
        <v>493</v>
      </c>
      <c r="E211" s="75">
        <v>129</v>
      </c>
      <c r="F211" s="77">
        <v>314117.49</v>
      </c>
      <c r="G211" s="77">
        <v>100388.1</v>
      </c>
    </row>
    <row r="212" spans="1:7" s="78" customFormat="1" ht="32.25" customHeight="1">
      <c r="A212" s="73" t="s">
        <v>406</v>
      </c>
      <c r="B212" s="74">
        <v>8</v>
      </c>
      <c r="C212" s="74">
        <v>4</v>
      </c>
      <c r="D212" s="75" t="s">
        <v>493</v>
      </c>
      <c r="E212" s="75">
        <v>200</v>
      </c>
      <c r="F212" s="76">
        <f>F213</f>
        <v>118600</v>
      </c>
      <c r="G212" s="76">
        <f>G213</f>
        <v>111500</v>
      </c>
    </row>
    <row r="213" spans="1:7" s="78" customFormat="1" ht="32.25" customHeight="1">
      <c r="A213" s="73" t="s">
        <v>407</v>
      </c>
      <c r="B213" s="74">
        <v>8</v>
      </c>
      <c r="C213" s="74">
        <v>4</v>
      </c>
      <c r="D213" s="75" t="s">
        <v>493</v>
      </c>
      <c r="E213" s="75">
        <v>240</v>
      </c>
      <c r="F213" s="76">
        <f>F214</f>
        <v>118600</v>
      </c>
      <c r="G213" s="76">
        <f>G214</f>
        <v>111500</v>
      </c>
    </row>
    <row r="214" spans="1:7" s="78" customFormat="1" ht="18" customHeight="1">
      <c r="A214" s="73" t="s">
        <v>409</v>
      </c>
      <c r="B214" s="74">
        <v>8</v>
      </c>
      <c r="C214" s="74">
        <v>4</v>
      </c>
      <c r="D214" s="75" t="s">
        <v>493</v>
      </c>
      <c r="E214" s="75">
        <v>244</v>
      </c>
      <c r="F214" s="77">
        <v>118600</v>
      </c>
      <c r="G214" s="77">
        <v>111500</v>
      </c>
    </row>
    <row r="215" spans="1:7" s="78" customFormat="1" ht="18" customHeight="1">
      <c r="A215" s="73" t="s">
        <v>399</v>
      </c>
      <c r="B215" s="74">
        <v>8</v>
      </c>
      <c r="C215" s="74">
        <v>4</v>
      </c>
      <c r="D215" s="75" t="s">
        <v>400</v>
      </c>
      <c r="E215" s="75"/>
      <c r="F215" s="76">
        <f>F216</f>
        <v>50456.73</v>
      </c>
      <c r="G215" s="76">
        <f>G216</f>
        <v>50456.73</v>
      </c>
    </row>
    <row r="216" spans="1:7" s="78" customFormat="1" ht="75.75" customHeight="1">
      <c r="A216" s="73" t="s">
        <v>395</v>
      </c>
      <c r="B216" s="74">
        <v>8</v>
      </c>
      <c r="C216" s="74">
        <v>4</v>
      </c>
      <c r="D216" s="75" t="s">
        <v>400</v>
      </c>
      <c r="E216" s="75">
        <v>100</v>
      </c>
      <c r="F216" s="76">
        <f>F217</f>
        <v>50456.73</v>
      </c>
      <c r="G216" s="76">
        <f>G217</f>
        <v>50456.73</v>
      </c>
    </row>
    <row r="217" spans="1:7" s="78" customFormat="1" ht="32.25" customHeight="1">
      <c r="A217" s="73" t="s">
        <v>396</v>
      </c>
      <c r="B217" s="74">
        <v>8</v>
      </c>
      <c r="C217" s="74">
        <v>4</v>
      </c>
      <c r="D217" s="75" t="s">
        <v>400</v>
      </c>
      <c r="E217" s="75">
        <v>120</v>
      </c>
      <c r="F217" s="76">
        <f>F218+F219</f>
        <v>50456.73</v>
      </c>
      <c r="G217" s="76">
        <f>G218+G219</f>
        <v>50456.73</v>
      </c>
    </row>
    <row r="218" spans="1:7" s="78" customFormat="1" ht="32.25" customHeight="1">
      <c r="A218" s="73" t="s">
        <v>397</v>
      </c>
      <c r="B218" s="74">
        <v>8</v>
      </c>
      <c r="C218" s="74">
        <v>4</v>
      </c>
      <c r="D218" s="75" t="s">
        <v>400</v>
      </c>
      <c r="E218" s="75">
        <v>121</v>
      </c>
      <c r="F218" s="77">
        <v>5260</v>
      </c>
      <c r="G218" s="77">
        <v>5260</v>
      </c>
    </row>
    <row r="219" spans="1:7" s="78" customFormat="1" ht="60.75" customHeight="1">
      <c r="A219" s="73" t="s">
        <v>398</v>
      </c>
      <c r="B219" s="74">
        <v>8</v>
      </c>
      <c r="C219" s="74">
        <v>4</v>
      </c>
      <c r="D219" s="75" t="s">
        <v>400</v>
      </c>
      <c r="E219" s="75">
        <v>129</v>
      </c>
      <c r="F219" s="77">
        <v>45196.73</v>
      </c>
      <c r="G219" s="77">
        <v>45196.73</v>
      </c>
    </row>
    <row r="220" spans="1:7" s="78" customFormat="1" ht="18" customHeight="1">
      <c r="A220" s="73" t="s">
        <v>116</v>
      </c>
      <c r="B220" s="74">
        <v>10</v>
      </c>
      <c r="C220" s="74"/>
      <c r="D220" s="75"/>
      <c r="E220" s="75"/>
      <c r="F220" s="76">
        <f>F221+F229</f>
        <v>279385.35</v>
      </c>
      <c r="G220" s="76">
        <f>G221+G229</f>
        <v>243978.8</v>
      </c>
    </row>
    <row r="221" spans="1:7" s="78" customFormat="1" ht="18" customHeight="1">
      <c r="A221" s="73" t="s">
        <v>494</v>
      </c>
      <c r="B221" s="74">
        <v>10</v>
      </c>
      <c r="C221" s="74">
        <v>1</v>
      </c>
      <c r="D221" s="75"/>
      <c r="E221" s="75"/>
      <c r="F221" s="76">
        <f>F222</f>
        <v>253385.35</v>
      </c>
      <c r="G221" s="76">
        <f>G222</f>
        <v>234294.8</v>
      </c>
    </row>
    <row r="222" spans="1:7" s="78" customFormat="1" ht="46.5" customHeight="1">
      <c r="A222" s="73" t="s">
        <v>495</v>
      </c>
      <c r="B222" s="74">
        <v>10</v>
      </c>
      <c r="C222" s="74">
        <v>1</v>
      </c>
      <c r="D222" s="75" t="s">
        <v>496</v>
      </c>
      <c r="E222" s="75"/>
      <c r="F222" s="76">
        <f>F224</f>
        <v>253385.35</v>
      </c>
      <c r="G222" s="76">
        <f>G224</f>
        <v>234294.8</v>
      </c>
    </row>
    <row r="223" spans="1:7" s="78" customFormat="1" ht="32.25" customHeight="1">
      <c r="A223" s="85" t="s">
        <v>497</v>
      </c>
      <c r="B223" s="74">
        <v>10</v>
      </c>
      <c r="C223" s="74">
        <v>1</v>
      </c>
      <c r="D223" s="75" t="s">
        <v>498</v>
      </c>
      <c r="E223" s="75"/>
      <c r="F223" s="76">
        <f>F224</f>
        <v>253385.35</v>
      </c>
      <c r="G223" s="76">
        <f>G224</f>
        <v>234294.8</v>
      </c>
    </row>
    <row r="224" spans="1:7" s="78" customFormat="1" ht="32.25" customHeight="1">
      <c r="A224" s="73" t="s">
        <v>499</v>
      </c>
      <c r="B224" s="74">
        <v>10</v>
      </c>
      <c r="C224" s="74">
        <v>1</v>
      </c>
      <c r="D224" s="75" t="s">
        <v>500</v>
      </c>
      <c r="E224" s="75"/>
      <c r="F224" s="76">
        <f>F225</f>
        <v>253385.35</v>
      </c>
      <c r="G224" s="76">
        <f>G225</f>
        <v>234294.8</v>
      </c>
    </row>
    <row r="225" spans="1:7" s="78" customFormat="1" ht="32.25" customHeight="1">
      <c r="A225" s="73" t="s">
        <v>501</v>
      </c>
      <c r="B225" s="74">
        <v>10</v>
      </c>
      <c r="C225" s="74">
        <v>1</v>
      </c>
      <c r="D225" s="75" t="s">
        <v>502</v>
      </c>
      <c r="E225" s="75"/>
      <c r="F225" s="76">
        <f>F226</f>
        <v>253385.35</v>
      </c>
      <c r="G225" s="76">
        <f>G226</f>
        <v>234294.8</v>
      </c>
    </row>
    <row r="226" spans="1:7" s="78" customFormat="1" ht="18" customHeight="1">
      <c r="A226" s="73" t="s">
        <v>503</v>
      </c>
      <c r="B226" s="74">
        <v>10</v>
      </c>
      <c r="C226" s="74">
        <v>1</v>
      </c>
      <c r="D226" s="75" t="s">
        <v>502</v>
      </c>
      <c r="E226" s="75">
        <v>300</v>
      </c>
      <c r="F226" s="76">
        <f>F227</f>
        <v>253385.35</v>
      </c>
      <c r="G226" s="76">
        <f>G227</f>
        <v>234294.8</v>
      </c>
    </row>
    <row r="227" spans="1:7" s="78" customFormat="1" ht="32.25" customHeight="1">
      <c r="A227" s="73" t="s">
        <v>504</v>
      </c>
      <c r="B227" s="74">
        <v>10</v>
      </c>
      <c r="C227" s="74">
        <v>1</v>
      </c>
      <c r="D227" s="75" t="s">
        <v>502</v>
      </c>
      <c r="E227" s="75">
        <v>310</v>
      </c>
      <c r="F227" s="76">
        <f>F228</f>
        <v>253385.35</v>
      </c>
      <c r="G227" s="76">
        <f>G228</f>
        <v>234294.8</v>
      </c>
    </row>
    <row r="228" spans="1:7" s="78" customFormat="1" ht="18" customHeight="1">
      <c r="A228" s="73" t="s">
        <v>505</v>
      </c>
      <c r="B228" s="74">
        <v>10</v>
      </c>
      <c r="C228" s="74">
        <v>1</v>
      </c>
      <c r="D228" s="75" t="s">
        <v>502</v>
      </c>
      <c r="E228" s="75">
        <v>312</v>
      </c>
      <c r="F228" s="77">
        <v>253385.35</v>
      </c>
      <c r="G228" s="77">
        <v>234294.8</v>
      </c>
    </row>
    <row r="229" spans="1:7" s="78" customFormat="1" ht="18" customHeight="1">
      <c r="A229" s="73" t="s">
        <v>506</v>
      </c>
      <c r="B229" s="74">
        <v>10</v>
      </c>
      <c r="C229" s="74">
        <v>3</v>
      </c>
      <c r="D229" s="75"/>
      <c r="E229" s="75"/>
      <c r="F229" s="79">
        <f>F230</f>
        <v>26000</v>
      </c>
      <c r="G229" s="79">
        <f>G230</f>
        <v>9684</v>
      </c>
    </row>
    <row r="230" spans="1:7" s="78" customFormat="1" ht="60.75" customHeight="1">
      <c r="A230" s="73" t="s">
        <v>484</v>
      </c>
      <c r="B230" s="74">
        <v>10</v>
      </c>
      <c r="C230" s="74">
        <v>3</v>
      </c>
      <c r="D230" s="75" t="s">
        <v>390</v>
      </c>
      <c r="E230" s="75"/>
      <c r="F230" s="76">
        <f>F231</f>
        <v>26000</v>
      </c>
      <c r="G230" s="76">
        <f>G231</f>
        <v>9684</v>
      </c>
    </row>
    <row r="231" spans="1:7" s="78" customFormat="1" ht="12.75">
      <c r="A231" s="73" t="s">
        <v>391</v>
      </c>
      <c r="B231" s="74">
        <v>10</v>
      </c>
      <c r="C231" s="74">
        <v>3</v>
      </c>
      <c r="D231" s="75" t="s">
        <v>392</v>
      </c>
      <c r="E231" s="75"/>
      <c r="F231" s="76">
        <f>F232</f>
        <v>26000</v>
      </c>
      <c r="G231" s="76">
        <f>G232</f>
        <v>9684</v>
      </c>
    </row>
    <row r="232" spans="1:7" s="78" customFormat="1" ht="12.75">
      <c r="A232" s="73" t="s">
        <v>507</v>
      </c>
      <c r="B232" s="74">
        <v>10</v>
      </c>
      <c r="C232" s="74">
        <v>3</v>
      </c>
      <c r="D232" s="75" t="s">
        <v>508</v>
      </c>
      <c r="E232" s="75"/>
      <c r="F232" s="76">
        <f>F233</f>
        <v>26000</v>
      </c>
      <c r="G232" s="76">
        <f>G233</f>
        <v>9684</v>
      </c>
    </row>
    <row r="233" spans="1:7" s="78" customFormat="1" ht="75.75" customHeight="1">
      <c r="A233" s="73" t="s">
        <v>395</v>
      </c>
      <c r="B233" s="74">
        <v>10</v>
      </c>
      <c r="C233" s="74">
        <v>3</v>
      </c>
      <c r="D233" s="75" t="s">
        <v>508</v>
      </c>
      <c r="E233" s="75">
        <v>100</v>
      </c>
      <c r="F233" s="76">
        <f>F234</f>
        <v>26000</v>
      </c>
      <c r="G233" s="76">
        <f>G234</f>
        <v>9684</v>
      </c>
    </row>
    <row r="234" spans="1:7" s="78" customFormat="1" ht="18" customHeight="1">
      <c r="A234" s="73" t="s">
        <v>487</v>
      </c>
      <c r="B234" s="74">
        <v>10</v>
      </c>
      <c r="C234" s="74">
        <v>3</v>
      </c>
      <c r="D234" s="75" t="s">
        <v>508</v>
      </c>
      <c r="E234" s="75">
        <v>110</v>
      </c>
      <c r="F234" s="76">
        <f>F235</f>
        <v>26000</v>
      </c>
      <c r="G234" s="76">
        <f>G235</f>
        <v>9684</v>
      </c>
    </row>
    <row r="235" spans="1:7" s="78" customFormat="1" ht="32.25" customHeight="1">
      <c r="A235" s="73" t="s">
        <v>509</v>
      </c>
      <c r="B235" s="74">
        <v>10</v>
      </c>
      <c r="C235" s="74">
        <v>3</v>
      </c>
      <c r="D235" s="75" t="s">
        <v>508</v>
      </c>
      <c r="E235" s="75">
        <v>112</v>
      </c>
      <c r="F235" s="77">
        <v>26000</v>
      </c>
      <c r="G235" s="77">
        <v>9684</v>
      </c>
    </row>
    <row r="236" spans="1:7" s="78" customFormat="1" ht="18" customHeight="1">
      <c r="A236" s="73" t="s">
        <v>115</v>
      </c>
      <c r="B236" s="74">
        <v>11</v>
      </c>
      <c r="C236" s="74"/>
      <c r="D236" s="75"/>
      <c r="E236" s="75"/>
      <c r="F236" s="79">
        <f>F237</f>
        <v>412080.87</v>
      </c>
      <c r="G236" s="79">
        <f>G237</f>
        <v>412080.87</v>
      </c>
    </row>
    <row r="237" spans="1:7" s="78" customFormat="1" ht="18" customHeight="1">
      <c r="A237" s="73" t="s">
        <v>510</v>
      </c>
      <c r="B237" s="74">
        <v>11</v>
      </c>
      <c r="C237" s="74">
        <v>1</v>
      </c>
      <c r="D237" s="75"/>
      <c r="E237" s="75"/>
      <c r="F237" s="79">
        <f>F238</f>
        <v>412080.87</v>
      </c>
      <c r="G237" s="79">
        <f>G238</f>
        <v>412080.87</v>
      </c>
    </row>
    <row r="238" spans="1:7" s="78" customFormat="1" ht="75.75" customHeight="1">
      <c r="A238" s="73" t="s">
        <v>511</v>
      </c>
      <c r="B238" s="74">
        <v>11</v>
      </c>
      <c r="C238" s="74">
        <v>1</v>
      </c>
      <c r="D238" s="75" t="s">
        <v>512</v>
      </c>
      <c r="E238" s="75"/>
      <c r="F238" s="79">
        <f>F239</f>
        <v>412080.87</v>
      </c>
      <c r="G238" s="79">
        <f>G239</f>
        <v>412080.87</v>
      </c>
    </row>
    <row r="239" spans="1:7" s="78" customFormat="1" ht="18" customHeight="1">
      <c r="A239" s="73" t="s">
        <v>513</v>
      </c>
      <c r="B239" s="74">
        <v>11</v>
      </c>
      <c r="C239" s="74">
        <v>1</v>
      </c>
      <c r="D239" s="75" t="s">
        <v>514</v>
      </c>
      <c r="E239" s="75"/>
      <c r="F239" s="79">
        <f>F240+F244</f>
        <v>412080.87</v>
      </c>
      <c r="G239" s="79">
        <f>G240+G244</f>
        <v>412080.87</v>
      </c>
    </row>
    <row r="240" spans="1:7" s="78" customFormat="1" ht="18" customHeight="1">
      <c r="A240" s="73" t="s">
        <v>513</v>
      </c>
      <c r="B240" s="74">
        <v>11</v>
      </c>
      <c r="C240" s="74">
        <v>1</v>
      </c>
      <c r="D240" s="75" t="s">
        <v>515</v>
      </c>
      <c r="E240" s="75"/>
      <c r="F240" s="79">
        <f>F241</f>
        <v>12080.87</v>
      </c>
      <c r="G240" s="79">
        <f>G241</f>
        <v>12080.87</v>
      </c>
    </row>
    <row r="241" spans="1:7" s="78" customFormat="1" ht="32.25" customHeight="1">
      <c r="A241" s="73" t="s">
        <v>406</v>
      </c>
      <c r="B241" s="74">
        <v>11</v>
      </c>
      <c r="C241" s="74">
        <v>1</v>
      </c>
      <c r="D241" s="75" t="s">
        <v>515</v>
      </c>
      <c r="E241" s="75">
        <v>200</v>
      </c>
      <c r="F241" s="79">
        <f>F242</f>
        <v>12080.87</v>
      </c>
      <c r="G241" s="79">
        <f>G242</f>
        <v>12080.87</v>
      </c>
    </row>
    <row r="242" spans="1:7" s="78" customFormat="1" ht="32.25" customHeight="1">
      <c r="A242" s="73" t="s">
        <v>407</v>
      </c>
      <c r="B242" s="74">
        <v>11</v>
      </c>
      <c r="C242" s="74">
        <v>1</v>
      </c>
      <c r="D242" s="75" t="s">
        <v>515</v>
      </c>
      <c r="E242" s="75">
        <v>240</v>
      </c>
      <c r="F242" s="79">
        <f>F243</f>
        <v>12080.87</v>
      </c>
      <c r="G242" s="79">
        <f>G243</f>
        <v>12080.87</v>
      </c>
    </row>
    <row r="243" spans="1:7" s="78" customFormat="1" ht="18" customHeight="1">
      <c r="A243" s="73" t="s">
        <v>409</v>
      </c>
      <c r="B243" s="74">
        <v>11</v>
      </c>
      <c r="C243" s="74">
        <v>1</v>
      </c>
      <c r="D243" s="75" t="s">
        <v>515</v>
      </c>
      <c r="E243" s="75">
        <v>244</v>
      </c>
      <c r="F243" s="81">
        <v>12080.87</v>
      </c>
      <c r="G243" s="81">
        <v>12080.87</v>
      </c>
    </row>
    <row r="244" spans="1:7" s="78" customFormat="1" ht="46.5" customHeight="1">
      <c r="A244" s="73" t="s">
        <v>516</v>
      </c>
      <c r="B244" s="74">
        <v>11</v>
      </c>
      <c r="C244" s="74">
        <v>1</v>
      </c>
      <c r="D244" s="75" t="s">
        <v>517</v>
      </c>
      <c r="E244" s="75"/>
      <c r="F244" s="79">
        <f>F245</f>
        <v>400000</v>
      </c>
      <c r="G244" s="79">
        <f>G245</f>
        <v>400000</v>
      </c>
    </row>
    <row r="245" spans="1:7" s="78" customFormat="1" ht="32.25" customHeight="1">
      <c r="A245" s="73" t="s">
        <v>406</v>
      </c>
      <c r="B245" s="74">
        <v>11</v>
      </c>
      <c r="C245" s="74">
        <v>1</v>
      </c>
      <c r="D245" s="75" t="s">
        <v>517</v>
      </c>
      <c r="E245" s="75">
        <v>200</v>
      </c>
      <c r="F245" s="79">
        <f>F246</f>
        <v>400000</v>
      </c>
      <c r="G245" s="79">
        <f>G246</f>
        <v>400000</v>
      </c>
    </row>
    <row r="246" spans="1:7" s="78" customFormat="1" ht="32.25" customHeight="1">
      <c r="A246" s="73" t="s">
        <v>407</v>
      </c>
      <c r="B246" s="74">
        <v>11</v>
      </c>
      <c r="C246" s="74">
        <v>1</v>
      </c>
      <c r="D246" s="75" t="s">
        <v>517</v>
      </c>
      <c r="E246" s="75">
        <v>240</v>
      </c>
      <c r="F246" s="79">
        <f>F247</f>
        <v>400000</v>
      </c>
      <c r="G246" s="79">
        <f>G247</f>
        <v>400000</v>
      </c>
    </row>
    <row r="247" spans="1:7" s="78" customFormat="1" ht="18" customHeight="1">
      <c r="A247" s="73" t="s">
        <v>409</v>
      </c>
      <c r="B247" s="74">
        <v>11</v>
      </c>
      <c r="C247" s="74">
        <v>1</v>
      </c>
      <c r="D247" s="75" t="s">
        <v>517</v>
      </c>
      <c r="E247" s="75">
        <v>244</v>
      </c>
      <c r="F247" s="81">
        <v>400000</v>
      </c>
      <c r="G247" s="81">
        <v>400000</v>
      </c>
    </row>
    <row r="248" spans="1:7" s="78" customFormat="1" ht="32.25" customHeight="1">
      <c r="A248" s="86" t="s">
        <v>518</v>
      </c>
      <c r="B248" s="87" t="s">
        <v>519</v>
      </c>
      <c r="C248" s="87"/>
      <c r="D248" s="88"/>
      <c r="E248" s="88"/>
      <c r="F248" s="89">
        <f>F249</f>
        <v>12497.18</v>
      </c>
      <c r="G248" s="89">
        <f>G249</f>
        <v>12497.18</v>
      </c>
    </row>
    <row r="249" spans="1:7" s="78" customFormat="1" ht="32.25" customHeight="1">
      <c r="A249" s="86" t="s">
        <v>520</v>
      </c>
      <c r="B249" s="87" t="s">
        <v>519</v>
      </c>
      <c r="C249" s="87" t="s">
        <v>521</v>
      </c>
      <c r="D249" s="88"/>
      <c r="E249" s="88"/>
      <c r="F249" s="89">
        <f>F250</f>
        <v>12497.18</v>
      </c>
      <c r="G249" s="89">
        <f>G250</f>
        <v>12497.18</v>
      </c>
    </row>
    <row r="250" spans="1:7" s="78" customFormat="1" ht="60.75" customHeight="1">
      <c r="A250" s="73" t="s">
        <v>389</v>
      </c>
      <c r="B250" s="87" t="s">
        <v>519</v>
      </c>
      <c r="C250" s="87" t="s">
        <v>521</v>
      </c>
      <c r="D250" s="90" t="s">
        <v>390</v>
      </c>
      <c r="E250" s="88"/>
      <c r="F250" s="89">
        <f>F251</f>
        <v>12497.18</v>
      </c>
      <c r="G250" s="89">
        <f>G251</f>
        <v>12497.18</v>
      </c>
    </row>
    <row r="251" spans="1:7" s="78" customFormat="1" ht="46.5" customHeight="1">
      <c r="A251" s="73" t="s">
        <v>391</v>
      </c>
      <c r="B251" s="87" t="s">
        <v>519</v>
      </c>
      <c r="C251" s="87" t="s">
        <v>521</v>
      </c>
      <c r="D251" s="91" t="s">
        <v>392</v>
      </c>
      <c r="E251" s="88"/>
      <c r="F251" s="89">
        <f>F252</f>
        <v>12497.18</v>
      </c>
      <c r="G251" s="89">
        <f>G252</f>
        <v>12497.18</v>
      </c>
    </row>
    <row r="252" spans="1:7" s="78" customFormat="1" ht="18" customHeight="1">
      <c r="A252" s="86" t="s">
        <v>522</v>
      </c>
      <c r="B252" s="87" t="s">
        <v>519</v>
      </c>
      <c r="C252" s="87" t="s">
        <v>521</v>
      </c>
      <c r="D252" s="91" t="s">
        <v>523</v>
      </c>
      <c r="E252" s="88"/>
      <c r="F252" s="89">
        <f>F253</f>
        <v>12497.18</v>
      </c>
      <c r="G252" s="89">
        <f>G253</f>
        <v>12497.18</v>
      </c>
    </row>
    <row r="253" spans="1:7" s="78" customFormat="1" ht="18" customHeight="1">
      <c r="A253" s="86" t="s">
        <v>524</v>
      </c>
      <c r="B253" s="87" t="s">
        <v>519</v>
      </c>
      <c r="C253" s="87" t="s">
        <v>521</v>
      </c>
      <c r="D253" s="91" t="s">
        <v>523</v>
      </c>
      <c r="E253" s="87" t="s">
        <v>525</v>
      </c>
      <c r="F253" s="92">
        <v>12497.18</v>
      </c>
      <c r="G253" s="92">
        <v>12497.18</v>
      </c>
    </row>
    <row r="254" spans="1:7" s="78" customFormat="1" ht="18" customHeight="1">
      <c r="A254" s="93" t="s">
        <v>526</v>
      </c>
      <c r="B254" s="93"/>
      <c r="C254" s="93"/>
      <c r="D254" s="93"/>
      <c r="E254" s="93"/>
      <c r="F254" s="94">
        <f>F21+F22+F26+F33+F34+F37+F38+F41+F42+F43+F47+F51+F54+F55+F61+F66+F70+F76+F77+F80+F84+F85+F93+F94+F97+F105+F111+F116+F121+F129+F136+F143+F148+F152+F158+F162+F166+F173+F179+F185+F186+F189+F192+F193+F194+F198+F199+F202+F203+F210+F211+F214+F218+F219+F228+F235+F243+F247+F253</f>
        <v>11029425.679999998</v>
      </c>
      <c r="G254" s="94">
        <f>G21+G22+G26+G33+G34+G37+G38+G41+G42+G43+G47+G51+G54+G55+G61+G66+G70+G76+G77+G80+G84+G85+G93+G94+G97+G105+G111+G116+G121+G129+G136+G143+G148+G152+G158+G162+G166+G173+G179+G185+G186+G189+G192+G193+G194+G198+G199+G202+G203+G210+G211+G214+G218+G219+G228+G235+G243+G247+G253</f>
        <v>9175744.169999998</v>
      </c>
    </row>
    <row r="255" spans="1:7" s="78" customFormat="1" ht="18" customHeight="1">
      <c r="A255" s="95"/>
      <c r="B255" s="95"/>
      <c r="C255" s="95"/>
      <c r="D255" s="95"/>
      <c r="E255" s="95"/>
      <c r="F255" s="95"/>
      <c r="G255" s="96"/>
    </row>
    <row r="256" spans="1:7" s="78" customFormat="1" ht="18" customHeight="1">
      <c r="A256" s="95" t="s">
        <v>227</v>
      </c>
      <c r="B256" s="95"/>
      <c r="C256" s="95"/>
      <c r="D256" s="95"/>
      <c r="E256" s="95"/>
      <c r="F256" s="95" t="s">
        <v>527</v>
      </c>
      <c r="G256" s="96"/>
    </row>
    <row r="257" spans="1:7" s="78" customFormat="1" ht="18" customHeight="1">
      <c r="A257" s="97"/>
      <c r="B257" s="97"/>
      <c r="C257" s="97"/>
      <c r="D257" s="97"/>
      <c r="E257" s="97"/>
      <c r="F257" s="97"/>
      <c r="G257" s="96"/>
    </row>
  </sheetData>
  <sheetProtection selectLockedCells="1" selectUnlockedCells="1"/>
  <mergeCells count="16">
    <mergeCell ref="E1:G1"/>
    <mergeCell ref="E2:G2"/>
    <mergeCell ref="E3:G3"/>
    <mergeCell ref="A6:G6"/>
    <mergeCell ref="A7:G7"/>
    <mergeCell ref="A8:G8"/>
    <mergeCell ref="A10:A13"/>
    <mergeCell ref="B10:E10"/>
    <mergeCell ref="F10:F11"/>
    <mergeCell ref="G10:G11"/>
    <mergeCell ref="B11:B13"/>
    <mergeCell ref="C11:C13"/>
    <mergeCell ref="D11:D13"/>
    <mergeCell ref="E11:E13"/>
    <mergeCell ref="F12:F13"/>
    <mergeCell ref="G12:G13"/>
  </mergeCells>
  <printOptions/>
  <pageMargins left="0.9840277777777777" right="0.39375" top="0.8861111111111111" bottom="0.8861111111111111"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257"/>
  <sheetViews>
    <sheetView view="pageBreakPreview" zoomScaleNormal="78" zoomScaleSheetLayoutView="100" workbookViewId="0" topLeftCell="A244">
      <selection activeCell="E4" sqref="E4"/>
    </sheetView>
  </sheetViews>
  <sheetFormatPr defaultColWidth="9.140625" defaultRowHeight="12.75"/>
  <cols>
    <col min="1" max="1" width="50.57421875" style="57" customWidth="1"/>
    <col min="2" max="3" width="9.8515625" style="57" customWidth="1"/>
    <col min="4" max="4" width="11.8515625" style="57" customWidth="1"/>
    <col min="5" max="5" width="14.57421875" style="57" customWidth="1"/>
    <col min="6" max="6" width="9.8515625" style="57" customWidth="1"/>
    <col min="7" max="8" width="16.7109375" style="57" customWidth="1"/>
    <col min="9" max="177" width="8.8515625" style="57" customWidth="1"/>
    <col min="178" max="211" width="11.57421875" style="0" customWidth="1"/>
    <col min="212" max="16384" width="11.57421875" style="0" customWidth="1"/>
  </cols>
  <sheetData>
    <row r="1" spans="3:8" ht="12.75" customHeight="1">
      <c r="C1" s="58"/>
      <c r="D1" s="58"/>
      <c r="E1" s="36" t="s">
        <v>528</v>
      </c>
      <c r="F1" s="36"/>
      <c r="G1" s="36"/>
      <c r="H1" s="36"/>
    </row>
    <row r="2" spans="3:8" ht="12.75" customHeight="1">
      <c r="C2" s="58"/>
      <c r="D2" s="58"/>
      <c r="E2" s="36" t="s">
        <v>176</v>
      </c>
      <c r="F2" s="36"/>
      <c r="G2" s="36"/>
      <c r="H2" s="36"/>
    </row>
    <row r="3" spans="3:8" ht="12.75" customHeight="1">
      <c r="C3" s="58"/>
      <c r="D3" s="58"/>
      <c r="E3" s="36" t="s">
        <v>177</v>
      </c>
      <c r="F3" s="36"/>
      <c r="G3" s="36"/>
      <c r="H3" s="36"/>
    </row>
    <row r="4" spans="3:8" ht="12.75" customHeight="1">
      <c r="C4" s="58"/>
      <c r="D4" s="58"/>
      <c r="E4" s="36" t="s">
        <v>178</v>
      </c>
      <c r="F4" s="36"/>
      <c r="G4" s="36"/>
      <c r="H4" s="36"/>
    </row>
    <row r="5" ht="12.75" customHeight="1">
      <c r="D5" s="61"/>
    </row>
    <row r="6" spans="1:8" ht="12.75" customHeight="1">
      <c r="A6" s="64" t="s">
        <v>529</v>
      </c>
      <c r="B6" s="64"/>
      <c r="C6" s="64"/>
      <c r="D6" s="64"/>
      <c r="E6" s="64"/>
      <c r="F6" s="64"/>
      <c r="G6" s="64"/>
      <c r="H6" s="64"/>
    </row>
    <row r="7" spans="1:8" ht="12.75" customHeight="1">
      <c r="A7" s="64" t="s">
        <v>530</v>
      </c>
      <c r="B7" s="64"/>
      <c r="C7" s="64"/>
      <c r="D7" s="64"/>
      <c r="E7" s="64"/>
      <c r="F7" s="64"/>
      <c r="G7" s="64"/>
      <c r="H7" s="64"/>
    </row>
    <row r="8" spans="1:8" ht="12.75" customHeight="1">
      <c r="A8" s="64"/>
      <c r="B8" s="64"/>
      <c r="C8" s="64"/>
      <c r="D8" s="64"/>
      <c r="E8" s="64"/>
      <c r="F8" s="64"/>
      <c r="G8" s="64"/>
      <c r="H8" s="64"/>
    </row>
    <row r="9" spans="1:8" ht="12.75" customHeight="1">
      <c r="A9" s="65"/>
      <c r="B9" s="65"/>
      <c r="C9" s="65"/>
      <c r="D9" s="65"/>
      <c r="E9" s="65"/>
      <c r="F9" s="65"/>
      <c r="G9" s="65"/>
      <c r="H9" s="66" t="s">
        <v>181</v>
      </c>
    </row>
    <row r="10" spans="1:8" ht="24" customHeight="1">
      <c r="A10" s="98" t="s">
        <v>377</v>
      </c>
      <c r="B10" s="98" t="s">
        <v>378</v>
      </c>
      <c r="C10" s="98"/>
      <c r="D10" s="98"/>
      <c r="E10" s="98"/>
      <c r="F10" s="98"/>
      <c r="G10" s="99" t="s">
        <v>379</v>
      </c>
      <c r="H10" s="70" t="s">
        <v>11</v>
      </c>
    </row>
    <row r="11" spans="1:8" ht="18" customHeight="1">
      <c r="A11" s="98"/>
      <c r="B11" s="98" t="s">
        <v>531</v>
      </c>
      <c r="C11" s="98" t="s">
        <v>380</v>
      </c>
      <c r="D11" s="98" t="s">
        <v>381</v>
      </c>
      <c r="E11" s="98" t="s">
        <v>382</v>
      </c>
      <c r="F11" s="98" t="s">
        <v>383</v>
      </c>
      <c r="G11" s="99" t="s">
        <v>384</v>
      </c>
      <c r="H11" s="70" t="s">
        <v>384</v>
      </c>
    </row>
    <row r="12" spans="1:8" ht="14.25" customHeight="1">
      <c r="A12" s="98"/>
      <c r="B12" s="98"/>
      <c r="C12" s="98"/>
      <c r="D12" s="98"/>
      <c r="E12" s="98"/>
      <c r="F12" s="98"/>
      <c r="G12" s="100" t="s">
        <v>385</v>
      </c>
      <c r="H12" s="72" t="s">
        <v>386</v>
      </c>
    </row>
    <row r="13" spans="1:8" ht="16.5" customHeight="1">
      <c r="A13" s="98"/>
      <c r="B13" s="98"/>
      <c r="C13" s="98"/>
      <c r="D13" s="98"/>
      <c r="E13" s="98"/>
      <c r="F13" s="98"/>
      <c r="G13" s="100"/>
      <c r="H13" s="72"/>
    </row>
    <row r="14" spans="1:8" ht="33" customHeight="1">
      <c r="A14" s="101" t="s">
        <v>532</v>
      </c>
      <c r="B14" s="102">
        <v>13</v>
      </c>
      <c r="C14" s="98"/>
      <c r="D14" s="98"/>
      <c r="E14" s="98"/>
      <c r="F14" s="98"/>
      <c r="G14" s="103">
        <f>G15+G87+G99+G123+G138+G175+G221+G237+G249</f>
        <v>11029425.68</v>
      </c>
      <c r="H14" s="103">
        <f>H15+H87+H99+H123+H138+H175+H221+H237+H249</f>
        <v>9175744.17</v>
      </c>
    </row>
    <row r="15" spans="1:8" ht="18" customHeight="1">
      <c r="A15" s="73" t="s">
        <v>387</v>
      </c>
      <c r="B15" s="104">
        <v>13</v>
      </c>
      <c r="C15" s="74">
        <v>1</v>
      </c>
      <c r="D15" s="74"/>
      <c r="E15" s="75"/>
      <c r="F15" s="75"/>
      <c r="G15" s="76">
        <f>G16+G28+G63+G57</f>
        <v>4971078.4399999995</v>
      </c>
      <c r="H15" s="76">
        <f>H16+H28+H63+H57</f>
        <v>4402635.859999999</v>
      </c>
    </row>
    <row r="16" spans="1:8" ht="46.5" customHeight="1">
      <c r="A16" s="73" t="s">
        <v>388</v>
      </c>
      <c r="B16" s="104">
        <v>13</v>
      </c>
      <c r="C16" s="74">
        <v>1</v>
      </c>
      <c r="D16" s="74">
        <v>2</v>
      </c>
      <c r="E16" s="75"/>
      <c r="F16" s="75"/>
      <c r="G16" s="76">
        <f>G17</f>
        <v>779060.55</v>
      </c>
      <c r="H16" s="76">
        <f>H17</f>
        <v>665823.3899999999</v>
      </c>
    </row>
    <row r="17" spans="1:8" ht="60.75" customHeight="1">
      <c r="A17" s="73" t="s">
        <v>389</v>
      </c>
      <c r="B17" s="104">
        <v>13</v>
      </c>
      <c r="C17" s="74">
        <v>1</v>
      </c>
      <c r="D17" s="74">
        <v>2</v>
      </c>
      <c r="E17" s="75" t="s">
        <v>390</v>
      </c>
      <c r="F17" s="75"/>
      <c r="G17" s="76">
        <f>G18</f>
        <v>779060.55</v>
      </c>
      <c r="H17" s="76">
        <f>H18</f>
        <v>665823.3899999999</v>
      </c>
    </row>
    <row r="18" spans="1:8" ht="12.75">
      <c r="A18" s="73" t="s">
        <v>391</v>
      </c>
      <c r="B18" s="104">
        <v>13</v>
      </c>
      <c r="C18" s="74">
        <v>1</v>
      </c>
      <c r="D18" s="74">
        <v>2</v>
      </c>
      <c r="E18" s="75" t="s">
        <v>392</v>
      </c>
      <c r="F18" s="75"/>
      <c r="G18" s="76">
        <f>G19+G24</f>
        <v>779060.55</v>
      </c>
      <c r="H18" s="76">
        <f>H19+H24</f>
        <v>665823.3899999999</v>
      </c>
    </row>
    <row r="19" spans="1:8" ht="32.25" customHeight="1">
      <c r="A19" s="73" t="s">
        <v>393</v>
      </c>
      <c r="B19" s="104">
        <v>13</v>
      </c>
      <c r="C19" s="74">
        <v>1</v>
      </c>
      <c r="D19" s="74">
        <v>2</v>
      </c>
      <c r="E19" s="75" t="s">
        <v>394</v>
      </c>
      <c r="F19" s="75"/>
      <c r="G19" s="76">
        <f>G20</f>
        <v>738527.81</v>
      </c>
      <c r="H19" s="76">
        <f>H20</f>
        <v>625290.6499999999</v>
      </c>
    </row>
    <row r="20" spans="1:8" ht="75.75" customHeight="1">
      <c r="A20" s="73" t="s">
        <v>395</v>
      </c>
      <c r="B20" s="104">
        <v>13</v>
      </c>
      <c r="C20" s="74">
        <v>1</v>
      </c>
      <c r="D20" s="74">
        <v>2</v>
      </c>
      <c r="E20" s="75" t="s">
        <v>394</v>
      </c>
      <c r="F20" s="75">
        <v>100</v>
      </c>
      <c r="G20" s="76">
        <f>G21</f>
        <v>738527.81</v>
      </c>
      <c r="H20" s="76">
        <f>H21</f>
        <v>625290.6499999999</v>
      </c>
    </row>
    <row r="21" spans="1:8" ht="32.25" customHeight="1">
      <c r="A21" s="73" t="s">
        <v>396</v>
      </c>
      <c r="B21" s="104">
        <v>13</v>
      </c>
      <c r="C21" s="74">
        <v>1</v>
      </c>
      <c r="D21" s="74">
        <v>2</v>
      </c>
      <c r="E21" s="75" t="s">
        <v>394</v>
      </c>
      <c r="F21" s="75">
        <v>120</v>
      </c>
      <c r="G21" s="76">
        <f>G22+G23</f>
        <v>738527.81</v>
      </c>
      <c r="H21" s="76">
        <f>H22+H23</f>
        <v>625290.6499999999</v>
      </c>
    </row>
    <row r="22" spans="1:8" ht="32.25" customHeight="1">
      <c r="A22" s="73" t="s">
        <v>397</v>
      </c>
      <c r="B22" s="104">
        <v>13</v>
      </c>
      <c r="C22" s="74">
        <v>1</v>
      </c>
      <c r="D22" s="74">
        <v>2</v>
      </c>
      <c r="E22" s="75" t="s">
        <v>394</v>
      </c>
      <c r="F22" s="75">
        <v>121</v>
      </c>
      <c r="G22" s="77">
        <v>550868.51</v>
      </c>
      <c r="H22" s="77">
        <v>550860.46</v>
      </c>
    </row>
    <row r="23" spans="1:8" ht="60.75" customHeight="1">
      <c r="A23" s="73" t="s">
        <v>398</v>
      </c>
      <c r="B23" s="104">
        <v>13</v>
      </c>
      <c r="C23" s="74">
        <v>1</v>
      </c>
      <c r="D23" s="74">
        <v>2</v>
      </c>
      <c r="E23" s="75" t="s">
        <v>394</v>
      </c>
      <c r="F23" s="75">
        <v>129</v>
      </c>
      <c r="G23" s="77">
        <v>187659.3</v>
      </c>
      <c r="H23" s="77">
        <v>74430.19</v>
      </c>
    </row>
    <row r="24" spans="1:8" ht="12.75">
      <c r="A24" s="73" t="s">
        <v>399</v>
      </c>
      <c r="B24" s="104">
        <v>13</v>
      </c>
      <c r="C24" s="74">
        <v>1</v>
      </c>
      <c r="D24" s="74">
        <v>2</v>
      </c>
      <c r="E24" s="75" t="s">
        <v>400</v>
      </c>
      <c r="F24" s="75"/>
      <c r="G24" s="76">
        <f>G25</f>
        <v>40532.74</v>
      </c>
      <c r="H24" s="76">
        <f>H25</f>
        <v>40532.74</v>
      </c>
    </row>
    <row r="25" spans="1:8" ht="75.75" customHeight="1">
      <c r="A25" s="73" t="s">
        <v>395</v>
      </c>
      <c r="B25" s="104">
        <v>13</v>
      </c>
      <c r="C25" s="74">
        <v>1</v>
      </c>
      <c r="D25" s="74">
        <v>2</v>
      </c>
      <c r="E25" s="75" t="s">
        <v>400</v>
      </c>
      <c r="F25" s="75">
        <v>100</v>
      </c>
      <c r="G25" s="76">
        <f>G26</f>
        <v>40532.74</v>
      </c>
      <c r="H25" s="76">
        <f>H26</f>
        <v>40532.74</v>
      </c>
    </row>
    <row r="26" spans="1:8" ht="32.25" customHeight="1">
      <c r="A26" s="73" t="s">
        <v>396</v>
      </c>
      <c r="B26" s="104">
        <v>13</v>
      </c>
      <c r="C26" s="74">
        <v>1</v>
      </c>
      <c r="D26" s="74">
        <v>2</v>
      </c>
      <c r="E26" s="75" t="s">
        <v>400</v>
      </c>
      <c r="F26" s="75">
        <v>120</v>
      </c>
      <c r="G26" s="76">
        <f>G27</f>
        <v>40532.74</v>
      </c>
      <c r="H26" s="76">
        <f>H27</f>
        <v>40532.74</v>
      </c>
    </row>
    <row r="27" spans="1:8" ht="60.75" customHeight="1">
      <c r="A27" s="73" t="s">
        <v>398</v>
      </c>
      <c r="B27" s="104">
        <v>13</v>
      </c>
      <c r="C27" s="74">
        <v>1</v>
      </c>
      <c r="D27" s="74">
        <v>2</v>
      </c>
      <c r="E27" s="75" t="s">
        <v>400</v>
      </c>
      <c r="F27" s="75">
        <v>129</v>
      </c>
      <c r="G27" s="77">
        <v>40532.74</v>
      </c>
      <c r="H27" s="77">
        <v>40532.74</v>
      </c>
    </row>
    <row r="28" spans="1:8" ht="60.75" customHeight="1">
      <c r="A28" s="73" t="s">
        <v>401</v>
      </c>
      <c r="B28" s="104">
        <v>13</v>
      </c>
      <c r="C28" s="74">
        <v>1</v>
      </c>
      <c r="D28" s="74">
        <v>4</v>
      </c>
      <c r="E28" s="75"/>
      <c r="F28" s="75"/>
      <c r="G28" s="76">
        <f>G29</f>
        <v>824467.8400000001</v>
      </c>
      <c r="H28" s="76">
        <f>H29</f>
        <v>714332.1</v>
      </c>
    </row>
    <row r="29" spans="1:8" ht="60.75" customHeight="1">
      <c r="A29" s="73" t="s">
        <v>389</v>
      </c>
      <c r="B29" s="104">
        <v>13</v>
      </c>
      <c r="C29" s="74">
        <v>1</v>
      </c>
      <c r="D29" s="74">
        <v>4</v>
      </c>
      <c r="E29" s="75" t="s">
        <v>390</v>
      </c>
      <c r="F29" s="75"/>
      <c r="G29" s="76">
        <f>G30</f>
        <v>824467.8400000001</v>
      </c>
      <c r="H29" s="76">
        <f>H30</f>
        <v>714332.1</v>
      </c>
    </row>
    <row r="30" spans="1:8" ht="12.75">
      <c r="A30" s="73" t="s">
        <v>391</v>
      </c>
      <c r="B30" s="104">
        <v>13</v>
      </c>
      <c r="C30" s="74">
        <v>1</v>
      </c>
      <c r="D30" s="74">
        <v>4</v>
      </c>
      <c r="E30" s="75" t="s">
        <v>392</v>
      </c>
      <c r="F30" s="75"/>
      <c r="G30" s="76">
        <f>G31+G45+G49</f>
        <v>824467.8400000001</v>
      </c>
      <c r="H30" s="76">
        <f>H31+H45+H49</f>
        <v>714332.1</v>
      </c>
    </row>
    <row r="31" spans="1:8" ht="18" customHeight="1">
      <c r="A31" s="73" t="s">
        <v>402</v>
      </c>
      <c r="B31" s="104">
        <v>13</v>
      </c>
      <c r="C31" s="74">
        <v>1</v>
      </c>
      <c r="D31" s="74">
        <v>4</v>
      </c>
      <c r="E31" s="75" t="s">
        <v>403</v>
      </c>
      <c r="F31" s="75"/>
      <c r="G31" s="76">
        <f>G32+G36+G40</f>
        <v>797107.7500000001</v>
      </c>
      <c r="H31" s="76">
        <f>H32+H36+H40</f>
        <v>687972.01</v>
      </c>
    </row>
    <row r="32" spans="1:8" ht="75.75" customHeight="1">
      <c r="A32" s="73" t="s">
        <v>395</v>
      </c>
      <c r="B32" s="104">
        <v>13</v>
      </c>
      <c r="C32" s="74">
        <v>1</v>
      </c>
      <c r="D32" s="74">
        <v>4</v>
      </c>
      <c r="E32" s="75" t="s">
        <v>403</v>
      </c>
      <c r="F32" s="75">
        <v>100</v>
      </c>
      <c r="G32" s="76">
        <f>G33</f>
        <v>397012.94000000006</v>
      </c>
      <c r="H32" s="76">
        <f>H33</f>
        <v>330011.06999999995</v>
      </c>
    </row>
    <row r="33" spans="1:8" ht="32.25" customHeight="1">
      <c r="A33" s="73" t="s">
        <v>404</v>
      </c>
      <c r="B33" s="104">
        <v>13</v>
      </c>
      <c r="C33" s="74">
        <v>1</v>
      </c>
      <c r="D33" s="74">
        <v>4</v>
      </c>
      <c r="E33" s="75" t="s">
        <v>403</v>
      </c>
      <c r="F33" s="75">
        <v>120</v>
      </c>
      <c r="G33" s="76">
        <f>G34+G35</f>
        <v>397012.94000000006</v>
      </c>
      <c r="H33" s="76">
        <f>H34+H35</f>
        <v>330011.06999999995</v>
      </c>
    </row>
    <row r="34" spans="1:8" ht="32.25" customHeight="1">
      <c r="A34" s="73" t="s">
        <v>405</v>
      </c>
      <c r="B34" s="102">
        <v>13</v>
      </c>
      <c r="C34" s="74">
        <v>1</v>
      </c>
      <c r="D34" s="74">
        <v>4</v>
      </c>
      <c r="E34" s="75" t="s">
        <v>403</v>
      </c>
      <c r="F34" s="75">
        <v>121</v>
      </c>
      <c r="G34" s="77">
        <v>290717.28</v>
      </c>
      <c r="H34" s="77">
        <v>290712.04</v>
      </c>
    </row>
    <row r="35" spans="1:8" ht="60.75" customHeight="1">
      <c r="A35" s="73" t="s">
        <v>398</v>
      </c>
      <c r="B35" s="104">
        <v>13</v>
      </c>
      <c r="C35" s="74">
        <v>1</v>
      </c>
      <c r="D35" s="74">
        <v>4</v>
      </c>
      <c r="E35" s="75" t="s">
        <v>403</v>
      </c>
      <c r="F35" s="75">
        <v>129</v>
      </c>
      <c r="G35" s="77">
        <v>106295.66</v>
      </c>
      <c r="H35" s="77">
        <v>39299.03</v>
      </c>
    </row>
    <row r="36" spans="1:8" ht="32.25" customHeight="1">
      <c r="A36" s="73" t="s">
        <v>406</v>
      </c>
      <c r="B36" s="104">
        <v>13</v>
      </c>
      <c r="C36" s="74">
        <v>1</v>
      </c>
      <c r="D36" s="74">
        <v>4</v>
      </c>
      <c r="E36" s="75" t="s">
        <v>403</v>
      </c>
      <c r="F36" s="75">
        <v>200</v>
      </c>
      <c r="G36" s="76">
        <f>G37</f>
        <v>312151.52</v>
      </c>
      <c r="H36" s="76">
        <f>H37</f>
        <v>299993.75</v>
      </c>
    </row>
    <row r="37" spans="1:8" ht="46.5" customHeight="1">
      <c r="A37" s="73" t="s">
        <v>407</v>
      </c>
      <c r="B37" s="104">
        <v>13</v>
      </c>
      <c r="C37" s="74">
        <v>1</v>
      </c>
      <c r="D37" s="74">
        <v>4</v>
      </c>
      <c r="E37" s="75" t="s">
        <v>403</v>
      </c>
      <c r="F37" s="75">
        <v>240</v>
      </c>
      <c r="G37" s="76">
        <f>G38+G39</f>
        <v>312151.52</v>
      </c>
      <c r="H37" s="76">
        <f>H38+H39</f>
        <v>299993.75</v>
      </c>
    </row>
    <row r="38" spans="1:8" ht="32.25" customHeight="1">
      <c r="A38" s="73" t="s">
        <v>408</v>
      </c>
      <c r="B38" s="104">
        <v>13</v>
      </c>
      <c r="C38" s="74">
        <v>1</v>
      </c>
      <c r="D38" s="74">
        <v>4</v>
      </c>
      <c r="E38" s="75" t="s">
        <v>403</v>
      </c>
      <c r="F38" s="75">
        <v>242</v>
      </c>
      <c r="G38" s="77">
        <v>15100</v>
      </c>
      <c r="H38" s="77">
        <v>12560</v>
      </c>
    </row>
    <row r="39" spans="1:8" ht="18" customHeight="1">
      <c r="A39" s="73" t="s">
        <v>409</v>
      </c>
      <c r="B39" s="104">
        <v>13</v>
      </c>
      <c r="C39" s="74">
        <v>1</v>
      </c>
      <c r="D39" s="74">
        <v>4</v>
      </c>
      <c r="E39" s="75" t="s">
        <v>403</v>
      </c>
      <c r="F39" s="75">
        <v>244</v>
      </c>
      <c r="G39" s="77">
        <v>297051.52</v>
      </c>
      <c r="H39" s="77">
        <v>287433.75</v>
      </c>
    </row>
    <row r="40" spans="1:8" ht="18" customHeight="1">
      <c r="A40" s="73" t="s">
        <v>410</v>
      </c>
      <c r="B40" s="104">
        <v>13</v>
      </c>
      <c r="C40" s="74">
        <v>1</v>
      </c>
      <c r="D40" s="74">
        <v>4</v>
      </c>
      <c r="E40" s="75" t="s">
        <v>403</v>
      </c>
      <c r="F40" s="75">
        <v>800</v>
      </c>
      <c r="G40" s="76">
        <f>G41</f>
        <v>87943.29</v>
      </c>
      <c r="H40" s="76">
        <f>H41</f>
        <v>57967.19</v>
      </c>
    </row>
    <row r="41" spans="1:8" ht="18" customHeight="1">
      <c r="A41" s="73" t="s">
        <v>411</v>
      </c>
      <c r="B41" s="104">
        <v>13</v>
      </c>
      <c r="C41" s="74">
        <v>1</v>
      </c>
      <c r="D41" s="74">
        <v>4</v>
      </c>
      <c r="E41" s="75" t="s">
        <v>403</v>
      </c>
      <c r="F41" s="75">
        <v>850</v>
      </c>
      <c r="G41" s="76">
        <f>G43+G42+G44</f>
        <v>87943.29</v>
      </c>
      <c r="H41" s="76">
        <f>H43+H42+H44</f>
        <v>57967.19</v>
      </c>
    </row>
    <row r="42" spans="1:8" ht="32.25" customHeight="1">
      <c r="A42" s="73" t="s">
        <v>412</v>
      </c>
      <c r="B42" s="104">
        <v>13</v>
      </c>
      <c r="C42" s="74">
        <v>1</v>
      </c>
      <c r="D42" s="74">
        <v>4</v>
      </c>
      <c r="E42" s="75" t="s">
        <v>403</v>
      </c>
      <c r="F42" s="75">
        <v>851</v>
      </c>
      <c r="G42" s="77">
        <v>1170</v>
      </c>
      <c r="H42" s="77">
        <v>596</v>
      </c>
    </row>
    <row r="43" spans="1:8" ht="18" customHeight="1">
      <c r="A43" s="73" t="s">
        <v>413</v>
      </c>
      <c r="B43" s="104">
        <v>13</v>
      </c>
      <c r="C43" s="74">
        <v>1</v>
      </c>
      <c r="D43" s="74">
        <v>4</v>
      </c>
      <c r="E43" s="75" t="s">
        <v>403</v>
      </c>
      <c r="F43" s="75">
        <v>852</v>
      </c>
      <c r="G43" s="77">
        <v>10160</v>
      </c>
      <c r="H43" s="77">
        <v>10152</v>
      </c>
    </row>
    <row r="44" spans="1:8" ht="18" customHeight="1">
      <c r="A44" s="73" t="s">
        <v>414</v>
      </c>
      <c r="B44" s="104">
        <v>13</v>
      </c>
      <c r="C44" s="74">
        <v>1</v>
      </c>
      <c r="D44" s="74">
        <v>4</v>
      </c>
      <c r="E44" s="75" t="s">
        <v>403</v>
      </c>
      <c r="F44" s="75">
        <v>853</v>
      </c>
      <c r="G44" s="77">
        <v>76613.29</v>
      </c>
      <c r="H44" s="77">
        <v>47219.19</v>
      </c>
    </row>
    <row r="45" spans="1:8" ht="60.75" customHeight="1">
      <c r="A45" s="73" t="s">
        <v>415</v>
      </c>
      <c r="B45" s="104">
        <v>13</v>
      </c>
      <c r="C45" s="74">
        <v>1</v>
      </c>
      <c r="D45" s="74">
        <v>4</v>
      </c>
      <c r="E45" s="75" t="s">
        <v>416</v>
      </c>
      <c r="F45" s="75"/>
      <c r="G45" s="76">
        <f>G46</f>
        <v>1000</v>
      </c>
      <c r="H45" s="76">
        <f>H46</f>
        <v>0</v>
      </c>
    </row>
    <row r="46" spans="1:8" ht="32.25" customHeight="1">
      <c r="A46" s="73" t="s">
        <v>406</v>
      </c>
      <c r="B46" s="104">
        <v>13</v>
      </c>
      <c r="C46" s="74">
        <v>1</v>
      </c>
      <c r="D46" s="74">
        <v>4</v>
      </c>
      <c r="E46" s="75" t="s">
        <v>416</v>
      </c>
      <c r="F46" s="75">
        <v>200</v>
      </c>
      <c r="G46" s="76">
        <f>G47</f>
        <v>1000</v>
      </c>
      <c r="H46" s="76">
        <f>H47</f>
        <v>0</v>
      </c>
    </row>
    <row r="47" spans="1:8" ht="46.5" customHeight="1">
      <c r="A47" s="73" t="s">
        <v>407</v>
      </c>
      <c r="B47" s="104">
        <v>13</v>
      </c>
      <c r="C47" s="74">
        <v>1</v>
      </c>
      <c r="D47" s="74">
        <v>4</v>
      </c>
      <c r="E47" s="75" t="s">
        <v>416</v>
      </c>
      <c r="F47" s="75">
        <v>240</v>
      </c>
      <c r="G47" s="76">
        <f>G48</f>
        <v>1000</v>
      </c>
      <c r="H47" s="76">
        <f>H48</f>
        <v>0</v>
      </c>
    </row>
    <row r="48" spans="1:8" ht="18" customHeight="1">
      <c r="A48" s="73" t="s">
        <v>409</v>
      </c>
      <c r="B48" s="104">
        <v>13</v>
      </c>
      <c r="C48" s="74">
        <v>1</v>
      </c>
      <c r="D48" s="74">
        <v>4</v>
      </c>
      <c r="E48" s="75" t="s">
        <v>416</v>
      </c>
      <c r="F48" s="75">
        <v>244</v>
      </c>
      <c r="G48" s="77">
        <v>1000</v>
      </c>
      <c r="H48" s="77">
        <v>0</v>
      </c>
    </row>
    <row r="49" spans="1:8" ht="12.75">
      <c r="A49" s="73" t="s">
        <v>399</v>
      </c>
      <c r="B49" s="104">
        <v>13</v>
      </c>
      <c r="C49" s="74">
        <v>1</v>
      </c>
      <c r="D49" s="74">
        <v>4</v>
      </c>
      <c r="E49" s="75" t="s">
        <v>400</v>
      </c>
      <c r="F49" s="75"/>
      <c r="G49" s="76">
        <f>G50+G53</f>
        <v>26360.09</v>
      </c>
      <c r="H49" s="76">
        <f>H50+H53</f>
        <v>26360.09</v>
      </c>
    </row>
    <row r="50" spans="1:8" ht="75.75" customHeight="1">
      <c r="A50" s="73" t="s">
        <v>395</v>
      </c>
      <c r="B50" s="104">
        <v>13</v>
      </c>
      <c r="C50" s="74">
        <v>1</v>
      </c>
      <c r="D50" s="74">
        <v>4</v>
      </c>
      <c r="E50" s="75" t="s">
        <v>400</v>
      </c>
      <c r="F50" s="75">
        <v>100</v>
      </c>
      <c r="G50" s="76">
        <f>G51</f>
        <v>19815.75</v>
      </c>
      <c r="H50" s="76">
        <f>H51</f>
        <v>19815.75</v>
      </c>
    </row>
    <row r="51" spans="1:8" ht="32.25" customHeight="1">
      <c r="A51" s="73" t="s">
        <v>396</v>
      </c>
      <c r="B51" s="104">
        <v>13</v>
      </c>
      <c r="C51" s="74">
        <v>1</v>
      </c>
      <c r="D51" s="74">
        <v>4</v>
      </c>
      <c r="E51" s="75" t="s">
        <v>400</v>
      </c>
      <c r="F51" s="75">
        <v>120</v>
      </c>
      <c r="G51" s="76">
        <f>G52</f>
        <v>19815.75</v>
      </c>
      <c r="H51" s="76">
        <f>H52</f>
        <v>19815.75</v>
      </c>
    </row>
    <row r="52" spans="1:8" ht="60.75" customHeight="1">
      <c r="A52" s="73" t="s">
        <v>398</v>
      </c>
      <c r="B52" s="104">
        <v>13</v>
      </c>
      <c r="C52" s="74">
        <v>1</v>
      </c>
      <c r="D52" s="74">
        <v>4</v>
      </c>
      <c r="E52" s="75" t="s">
        <v>400</v>
      </c>
      <c r="F52" s="75">
        <v>129</v>
      </c>
      <c r="G52" s="77">
        <v>19815.75</v>
      </c>
      <c r="H52" s="77">
        <v>19815.75</v>
      </c>
    </row>
    <row r="53" spans="1:8" ht="18" customHeight="1">
      <c r="A53" s="73" t="s">
        <v>410</v>
      </c>
      <c r="B53" s="104">
        <v>13</v>
      </c>
      <c r="C53" s="74">
        <v>1</v>
      </c>
      <c r="D53" s="74">
        <v>4</v>
      </c>
      <c r="E53" s="75" t="s">
        <v>400</v>
      </c>
      <c r="F53" s="75">
        <v>800</v>
      </c>
      <c r="G53" s="76">
        <f>G54</f>
        <v>6544.34</v>
      </c>
      <c r="H53" s="76">
        <f>H54</f>
        <v>6544.34</v>
      </c>
    </row>
    <row r="54" spans="1:8" ht="18" customHeight="1">
      <c r="A54" s="73" t="s">
        <v>411</v>
      </c>
      <c r="B54" s="104">
        <v>13</v>
      </c>
      <c r="C54" s="74">
        <v>1</v>
      </c>
      <c r="D54" s="74">
        <v>4</v>
      </c>
      <c r="E54" s="75" t="s">
        <v>400</v>
      </c>
      <c r="F54" s="75">
        <v>850</v>
      </c>
      <c r="G54" s="76">
        <f>G55+G56</f>
        <v>6544.34</v>
      </c>
      <c r="H54" s="76">
        <f>H55+H56</f>
        <v>6544.34</v>
      </c>
    </row>
    <row r="55" spans="1:8" ht="32.25" customHeight="1">
      <c r="A55" s="73" t="s">
        <v>412</v>
      </c>
      <c r="B55" s="104">
        <v>13</v>
      </c>
      <c r="C55" s="74">
        <v>1</v>
      </c>
      <c r="D55" s="74">
        <v>4</v>
      </c>
      <c r="E55" s="75" t="s">
        <v>400</v>
      </c>
      <c r="F55" s="75">
        <v>851</v>
      </c>
      <c r="G55" s="77">
        <v>593</v>
      </c>
      <c r="H55" s="77">
        <v>593</v>
      </c>
    </row>
    <row r="56" spans="1:8" ht="18" customHeight="1">
      <c r="A56" s="73" t="s">
        <v>414</v>
      </c>
      <c r="B56" s="104">
        <v>13</v>
      </c>
      <c r="C56" s="74">
        <v>1</v>
      </c>
      <c r="D56" s="74">
        <v>4</v>
      </c>
      <c r="E56" s="75" t="s">
        <v>400</v>
      </c>
      <c r="F56" s="75">
        <v>853</v>
      </c>
      <c r="G56" s="77">
        <v>5951.34</v>
      </c>
      <c r="H56" s="77">
        <v>5951.34</v>
      </c>
    </row>
    <row r="57" spans="1:8" ht="18" customHeight="1">
      <c r="A57" s="73" t="s">
        <v>417</v>
      </c>
      <c r="B57" s="102">
        <v>13</v>
      </c>
      <c r="C57" s="74">
        <v>1</v>
      </c>
      <c r="D57" s="74">
        <v>7</v>
      </c>
      <c r="E57" s="75"/>
      <c r="F57" s="75"/>
      <c r="G57" s="79">
        <f>G58</f>
        <v>111000</v>
      </c>
      <c r="H57" s="79">
        <f>H58</f>
        <v>111000</v>
      </c>
    </row>
    <row r="58" spans="1:8" ht="60.75" customHeight="1">
      <c r="A58" s="73" t="s">
        <v>389</v>
      </c>
      <c r="B58" s="104">
        <v>13</v>
      </c>
      <c r="C58" s="74">
        <v>1</v>
      </c>
      <c r="D58" s="74">
        <v>7</v>
      </c>
      <c r="E58" s="75" t="s">
        <v>390</v>
      </c>
      <c r="F58" s="75"/>
      <c r="G58" s="79">
        <f>G59</f>
        <v>111000</v>
      </c>
      <c r="H58" s="79">
        <f>H59</f>
        <v>111000</v>
      </c>
    </row>
    <row r="59" spans="1:8" ht="12.75">
      <c r="A59" s="73" t="s">
        <v>391</v>
      </c>
      <c r="B59" s="104">
        <v>13</v>
      </c>
      <c r="C59" s="74">
        <v>1</v>
      </c>
      <c r="D59" s="74">
        <v>7</v>
      </c>
      <c r="E59" s="75" t="s">
        <v>392</v>
      </c>
      <c r="F59" s="75"/>
      <c r="G59" s="79">
        <f>G60</f>
        <v>111000</v>
      </c>
      <c r="H59" s="79">
        <f>H60</f>
        <v>111000</v>
      </c>
    </row>
    <row r="60" spans="1:8" ht="32.25" customHeight="1">
      <c r="A60" s="73" t="s">
        <v>418</v>
      </c>
      <c r="B60" s="104">
        <v>13</v>
      </c>
      <c r="C60" s="74">
        <v>1</v>
      </c>
      <c r="D60" s="74">
        <v>7</v>
      </c>
      <c r="E60" s="75" t="s">
        <v>419</v>
      </c>
      <c r="F60" s="75"/>
      <c r="G60" s="79">
        <f>G61</f>
        <v>111000</v>
      </c>
      <c r="H60" s="79">
        <f>H61</f>
        <v>111000</v>
      </c>
    </row>
    <row r="61" spans="1:8" ht="18" customHeight="1">
      <c r="A61" s="73" t="s">
        <v>410</v>
      </c>
      <c r="B61" s="104">
        <v>13</v>
      </c>
      <c r="C61" s="74">
        <v>1</v>
      </c>
      <c r="D61" s="74">
        <v>7</v>
      </c>
      <c r="E61" s="75" t="s">
        <v>419</v>
      </c>
      <c r="F61" s="75">
        <v>800</v>
      </c>
      <c r="G61" s="79">
        <f>G62</f>
        <v>111000</v>
      </c>
      <c r="H61" s="79">
        <f>H62</f>
        <v>111000</v>
      </c>
    </row>
    <row r="62" spans="1:8" ht="18" customHeight="1">
      <c r="A62" s="80" t="s">
        <v>420</v>
      </c>
      <c r="B62" s="104">
        <v>13</v>
      </c>
      <c r="C62" s="74">
        <v>1</v>
      </c>
      <c r="D62" s="74">
        <v>7</v>
      </c>
      <c r="E62" s="75" t="s">
        <v>419</v>
      </c>
      <c r="F62" s="75">
        <v>880</v>
      </c>
      <c r="G62" s="81">
        <v>111000</v>
      </c>
      <c r="H62" s="81">
        <v>111000</v>
      </c>
    </row>
    <row r="63" spans="1:8" ht="18" customHeight="1">
      <c r="A63" s="73" t="s">
        <v>421</v>
      </c>
      <c r="B63" s="104">
        <v>13</v>
      </c>
      <c r="C63" s="74">
        <v>1</v>
      </c>
      <c r="D63" s="74">
        <v>13</v>
      </c>
      <c r="E63" s="75"/>
      <c r="F63" s="75"/>
      <c r="G63" s="76">
        <f>G72+G68+G64</f>
        <v>3256550.05</v>
      </c>
      <c r="H63" s="76">
        <f>H72+H68+H64</f>
        <v>2911480.3699999996</v>
      </c>
    </row>
    <row r="64" spans="1:8" ht="60.75" customHeight="1">
      <c r="A64" s="73" t="s">
        <v>422</v>
      </c>
      <c r="B64" s="104">
        <v>13</v>
      </c>
      <c r="C64" s="74">
        <v>1</v>
      </c>
      <c r="D64" s="74">
        <v>13</v>
      </c>
      <c r="E64" s="75" t="s">
        <v>423</v>
      </c>
      <c r="F64" s="75"/>
      <c r="G64" s="76">
        <f>G65</f>
        <v>1000</v>
      </c>
      <c r="H64" s="76">
        <f>H65</f>
        <v>0</v>
      </c>
    </row>
    <row r="65" spans="1:8" ht="32.25" customHeight="1">
      <c r="A65" s="73" t="s">
        <v>406</v>
      </c>
      <c r="B65" s="104">
        <v>13</v>
      </c>
      <c r="C65" s="74">
        <v>1</v>
      </c>
      <c r="D65" s="74">
        <v>13</v>
      </c>
      <c r="E65" s="75" t="s">
        <v>423</v>
      </c>
      <c r="F65" s="75">
        <v>200</v>
      </c>
      <c r="G65" s="76">
        <f>G66</f>
        <v>1000</v>
      </c>
      <c r="H65" s="76">
        <f>H66</f>
        <v>0</v>
      </c>
    </row>
    <row r="66" spans="1:8" ht="46.5" customHeight="1">
      <c r="A66" s="73" t="s">
        <v>407</v>
      </c>
      <c r="B66" s="104">
        <v>13</v>
      </c>
      <c r="C66" s="74">
        <v>1</v>
      </c>
      <c r="D66" s="74">
        <v>13</v>
      </c>
      <c r="E66" s="75" t="s">
        <v>423</v>
      </c>
      <c r="F66" s="75">
        <v>240</v>
      </c>
      <c r="G66" s="76">
        <f>G67</f>
        <v>1000</v>
      </c>
      <c r="H66" s="76">
        <f>H67</f>
        <v>0</v>
      </c>
    </row>
    <row r="67" spans="1:8" ht="18" customHeight="1">
      <c r="A67" s="73" t="s">
        <v>409</v>
      </c>
      <c r="B67" s="104">
        <v>13</v>
      </c>
      <c r="C67" s="74">
        <v>1</v>
      </c>
      <c r="D67" s="74">
        <v>13</v>
      </c>
      <c r="E67" s="75" t="s">
        <v>423</v>
      </c>
      <c r="F67" s="75">
        <v>244</v>
      </c>
      <c r="G67" s="77">
        <v>1000</v>
      </c>
      <c r="H67" s="77">
        <v>0</v>
      </c>
    </row>
    <row r="68" spans="1:8" ht="46.5" customHeight="1">
      <c r="A68" s="73" t="s">
        <v>424</v>
      </c>
      <c r="B68" s="104">
        <v>13</v>
      </c>
      <c r="C68" s="74">
        <v>1</v>
      </c>
      <c r="D68" s="74">
        <v>13</v>
      </c>
      <c r="E68" s="75" t="s">
        <v>425</v>
      </c>
      <c r="F68" s="75"/>
      <c r="G68" s="76">
        <f>G69</f>
        <v>2500</v>
      </c>
      <c r="H68" s="76">
        <f>H69</f>
        <v>0</v>
      </c>
    </row>
    <row r="69" spans="1:8" ht="32.25" customHeight="1">
      <c r="A69" s="73" t="s">
        <v>406</v>
      </c>
      <c r="B69" s="104">
        <v>13</v>
      </c>
      <c r="C69" s="74">
        <v>1</v>
      </c>
      <c r="D69" s="74">
        <v>13</v>
      </c>
      <c r="E69" s="75" t="s">
        <v>425</v>
      </c>
      <c r="F69" s="75">
        <v>200</v>
      </c>
      <c r="G69" s="76">
        <f>G70</f>
        <v>2500</v>
      </c>
      <c r="H69" s="76">
        <f>H70</f>
        <v>0</v>
      </c>
    </row>
    <row r="70" spans="1:8" ht="46.5" customHeight="1">
      <c r="A70" s="73" t="s">
        <v>407</v>
      </c>
      <c r="B70" s="104">
        <v>13</v>
      </c>
      <c r="C70" s="74">
        <v>1</v>
      </c>
      <c r="D70" s="74">
        <v>13</v>
      </c>
      <c r="E70" s="75" t="s">
        <v>425</v>
      </c>
      <c r="F70" s="75">
        <v>240</v>
      </c>
      <c r="G70" s="76">
        <f>G71</f>
        <v>2500</v>
      </c>
      <c r="H70" s="76">
        <f>H71</f>
        <v>0</v>
      </c>
    </row>
    <row r="71" spans="1:8" ht="18" customHeight="1">
      <c r="A71" s="73" t="s">
        <v>409</v>
      </c>
      <c r="B71" s="104">
        <v>13</v>
      </c>
      <c r="C71" s="74">
        <v>1</v>
      </c>
      <c r="D71" s="74">
        <v>13</v>
      </c>
      <c r="E71" s="75" t="s">
        <v>425</v>
      </c>
      <c r="F71" s="75">
        <v>244</v>
      </c>
      <c r="G71" s="77">
        <v>2500</v>
      </c>
      <c r="H71" s="77">
        <v>0</v>
      </c>
    </row>
    <row r="72" spans="1:8" ht="60.75" customHeight="1">
      <c r="A72" s="73" t="s">
        <v>389</v>
      </c>
      <c r="B72" s="104">
        <v>13</v>
      </c>
      <c r="C72" s="74">
        <v>1</v>
      </c>
      <c r="D72" s="74">
        <v>13</v>
      </c>
      <c r="E72" s="75" t="s">
        <v>390</v>
      </c>
      <c r="F72" s="75"/>
      <c r="G72" s="76">
        <f>G73</f>
        <v>3253050.05</v>
      </c>
      <c r="H72" s="76">
        <f>H73</f>
        <v>2911480.3699999996</v>
      </c>
    </row>
    <row r="73" spans="1:8" ht="12.75">
      <c r="A73" s="73" t="s">
        <v>391</v>
      </c>
      <c r="B73" s="104">
        <v>13</v>
      </c>
      <c r="C73" s="74">
        <v>1</v>
      </c>
      <c r="D73" s="74">
        <v>13</v>
      </c>
      <c r="E73" s="75" t="s">
        <v>392</v>
      </c>
      <c r="F73" s="75"/>
      <c r="G73" s="76">
        <f>G74+G82</f>
        <v>3253050.05</v>
      </c>
      <c r="H73" s="76">
        <f>H74+H82</f>
        <v>2911480.3699999996</v>
      </c>
    </row>
    <row r="74" spans="1:8" ht="32.25" customHeight="1">
      <c r="A74" s="73" t="s">
        <v>426</v>
      </c>
      <c r="B74" s="104">
        <v>13</v>
      </c>
      <c r="C74" s="74">
        <v>1</v>
      </c>
      <c r="D74" s="74">
        <v>13</v>
      </c>
      <c r="E74" s="75" t="s">
        <v>427</v>
      </c>
      <c r="F74" s="75"/>
      <c r="G74" s="76">
        <f>G75+G79</f>
        <v>3047278.92</v>
      </c>
      <c r="H74" s="76">
        <f>H75+H79</f>
        <v>2705709.2399999998</v>
      </c>
    </row>
    <row r="75" spans="1:8" ht="75.75" customHeight="1">
      <c r="A75" s="73" t="s">
        <v>395</v>
      </c>
      <c r="B75" s="104">
        <v>13</v>
      </c>
      <c r="C75" s="74">
        <v>1</v>
      </c>
      <c r="D75" s="74">
        <v>13</v>
      </c>
      <c r="E75" s="75" t="s">
        <v>427</v>
      </c>
      <c r="F75" s="75">
        <v>100</v>
      </c>
      <c r="G75" s="76">
        <f>G76</f>
        <v>2807271.38</v>
      </c>
      <c r="H75" s="76">
        <f>H76</f>
        <v>2500242.15</v>
      </c>
    </row>
    <row r="76" spans="1:8" ht="32.25" customHeight="1">
      <c r="A76" s="73" t="s">
        <v>404</v>
      </c>
      <c r="B76" s="104">
        <v>13</v>
      </c>
      <c r="C76" s="74">
        <v>1</v>
      </c>
      <c r="D76" s="74">
        <v>13</v>
      </c>
      <c r="E76" s="75" t="s">
        <v>427</v>
      </c>
      <c r="F76" s="75">
        <v>120</v>
      </c>
      <c r="G76" s="76">
        <f>G77+G78</f>
        <v>2807271.38</v>
      </c>
      <c r="H76" s="76">
        <f>H77+H78</f>
        <v>2500242.15</v>
      </c>
    </row>
    <row r="77" spans="1:8" ht="32.25" customHeight="1">
      <c r="A77" s="73" t="s">
        <v>397</v>
      </c>
      <c r="B77" s="102">
        <v>13</v>
      </c>
      <c r="C77" s="74">
        <v>1</v>
      </c>
      <c r="D77" s="74">
        <v>13</v>
      </c>
      <c r="E77" s="75" t="s">
        <v>427</v>
      </c>
      <c r="F77" s="75">
        <v>121</v>
      </c>
      <c r="G77" s="77">
        <v>2200344.18</v>
      </c>
      <c r="H77" s="77">
        <v>2199766.67</v>
      </c>
    </row>
    <row r="78" spans="1:8" ht="60.75" customHeight="1">
      <c r="A78" s="73" t="s">
        <v>398</v>
      </c>
      <c r="B78" s="104">
        <v>13</v>
      </c>
      <c r="C78" s="74">
        <v>1</v>
      </c>
      <c r="D78" s="74">
        <v>13</v>
      </c>
      <c r="E78" s="75" t="s">
        <v>427</v>
      </c>
      <c r="F78" s="75">
        <v>129</v>
      </c>
      <c r="G78" s="77">
        <v>606927.2</v>
      </c>
      <c r="H78" s="77">
        <v>300475.48</v>
      </c>
    </row>
    <row r="79" spans="1:8" ht="32.25" customHeight="1">
      <c r="A79" s="73" t="s">
        <v>406</v>
      </c>
      <c r="B79" s="104">
        <v>13</v>
      </c>
      <c r="C79" s="74">
        <v>1</v>
      </c>
      <c r="D79" s="74">
        <v>13</v>
      </c>
      <c r="E79" s="75" t="s">
        <v>427</v>
      </c>
      <c r="F79" s="75">
        <v>200</v>
      </c>
      <c r="G79" s="76">
        <f>G80</f>
        <v>240007.54</v>
      </c>
      <c r="H79" s="76">
        <f>H80</f>
        <v>205467.09</v>
      </c>
    </row>
    <row r="80" spans="1:8" ht="46.5" customHeight="1">
      <c r="A80" s="73" t="s">
        <v>407</v>
      </c>
      <c r="B80" s="104">
        <v>13</v>
      </c>
      <c r="C80" s="74">
        <v>1</v>
      </c>
      <c r="D80" s="74">
        <v>13</v>
      </c>
      <c r="E80" s="75" t="s">
        <v>427</v>
      </c>
      <c r="F80" s="75">
        <v>240</v>
      </c>
      <c r="G80" s="76">
        <f>G81</f>
        <v>240007.54</v>
      </c>
      <c r="H80" s="76">
        <f>H81</f>
        <v>205467.09</v>
      </c>
    </row>
    <row r="81" spans="1:8" ht="18" customHeight="1">
      <c r="A81" s="73" t="s">
        <v>409</v>
      </c>
      <c r="B81" s="104">
        <v>13</v>
      </c>
      <c r="C81" s="74">
        <v>1</v>
      </c>
      <c r="D81" s="74">
        <v>13</v>
      </c>
      <c r="E81" s="75" t="s">
        <v>427</v>
      </c>
      <c r="F81" s="75">
        <v>244</v>
      </c>
      <c r="G81" s="77">
        <v>240007.54</v>
      </c>
      <c r="H81" s="77">
        <v>205467.09</v>
      </c>
    </row>
    <row r="82" spans="1:8" ht="12.75">
      <c r="A82" s="73" t="s">
        <v>399</v>
      </c>
      <c r="B82" s="104">
        <v>13</v>
      </c>
      <c r="C82" s="74">
        <v>1</v>
      </c>
      <c r="D82" s="74">
        <v>13</v>
      </c>
      <c r="E82" s="75" t="s">
        <v>400</v>
      </c>
      <c r="F82" s="75"/>
      <c r="G82" s="76">
        <f>G83</f>
        <v>205771.13</v>
      </c>
      <c r="H82" s="76">
        <f>H83</f>
        <v>205771.13</v>
      </c>
    </row>
    <row r="83" spans="1:8" ht="75.75" customHeight="1">
      <c r="A83" s="73" t="s">
        <v>395</v>
      </c>
      <c r="B83" s="104">
        <v>13</v>
      </c>
      <c r="C83" s="74">
        <v>1</v>
      </c>
      <c r="D83" s="74">
        <v>13</v>
      </c>
      <c r="E83" s="75" t="s">
        <v>400</v>
      </c>
      <c r="F83" s="75">
        <v>100</v>
      </c>
      <c r="G83" s="76">
        <f>G84</f>
        <v>205771.13</v>
      </c>
      <c r="H83" s="76">
        <f>H84</f>
        <v>205771.13</v>
      </c>
    </row>
    <row r="84" spans="1:8" ht="32.25" customHeight="1">
      <c r="A84" s="73" t="s">
        <v>396</v>
      </c>
      <c r="B84" s="104">
        <v>13</v>
      </c>
      <c r="C84" s="74">
        <v>1</v>
      </c>
      <c r="D84" s="74">
        <v>13</v>
      </c>
      <c r="E84" s="75" t="s">
        <v>400</v>
      </c>
      <c r="F84" s="75">
        <v>120</v>
      </c>
      <c r="G84" s="76">
        <f>G85+G86</f>
        <v>205771.13</v>
      </c>
      <c r="H84" s="76">
        <f>H85+H86</f>
        <v>205771.13</v>
      </c>
    </row>
    <row r="85" spans="1:8" ht="32.25" customHeight="1">
      <c r="A85" s="73" t="s">
        <v>397</v>
      </c>
      <c r="B85" s="104">
        <v>13</v>
      </c>
      <c r="C85" s="74">
        <v>1</v>
      </c>
      <c r="D85" s="74">
        <v>13</v>
      </c>
      <c r="E85" s="75" t="s">
        <v>400</v>
      </c>
      <c r="F85" s="75">
        <v>121</v>
      </c>
      <c r="G85" s="77">
        <v>39154</v>
      </c>
      <c r="H85" s="77">
        <v>39154</v>
      </c>
    </row>
    <row r="86" spans="1:8" ht="60.75" customHeight="1">
      <c r="A86" s="73" t="s">
        <v>398</v>
      </c>
      <c r="B86" s="104">
        <v>13</v>
      </c>
      <c r="C86" s="74">
        <v>1</v>
      </c>
      <c r="D86" s="74">
        <v>13</v>
      </c>
      <c r="E86" s="75" t="s">
        <v>400</v>
      </c>
      <c r="F86" s="75">
        <v>129</v>
      </c>
      <c r="G86" s="77">
        <v>166617.13</v>
      </c>
      <c r="H86" s="77">
        <v>166617.13</v>
      </c>
    </row>
    <row r="87" spans="1:8" ht="18" customHeight="1">
      <c r="A87" s="73" t="s">
        <v>428</v>
      </c>
      <c r="B87" s="104">
        <v>13</v>
      </c>
      <c r="C87" s="74">
        <v>2</v>
      </c>
      <c r="D87" s="74"/>
      <c r="E87" s="75"/>
      <c r="F87" s="75"/>
      <c r="G87" s="76">
        <f>G88</f>
        <v>124400</v>
      </c>
      <c r="H87" s="76">
        <f>H88</f>
        <v>124397.89</v>
      </c>
    </row>
    <row r="88" spans="1:8" ht="18" customHeight="1">
      <c r="A88" s="73" t="s">
        <v>429</v>
      </c>
      <c r="B88" s="104">
        <v>13</v>
      </c>
      <c r="C88" s="74">
        <v>2</v>
      </c>
      <c r="D88" s="74">
        <v>3</v>
      </c>
      <c r="E88" s="75"/>
      <c r="F88" s="75"/>
      <c r="G88" s="76">
        <f>G89</f>
        <v>124400</v>
      </c>
      <c r="H88" s="76">
        <f>H89</f>
        <v>124397.89</v>
      </c>
    </row>
    <row r="89" spans="1:8" ht="60.75" customHeight="1">
      <c r="A89" s="73" t="s">
        <v>389</v>
      </c>
      <c r="B89" s="104">
        <v>13</v>
      </c>
      <c r="C89" s="74">
        <v>2</v>
      </c>
      <c r="D89" s="74">
        <v>3</v>
      </c>
      <c r="E89" s="75" t="s">
        <v>390</v>
      </c>
      <c r="F89" s="75"/>
      <c r="G89" s="76">
        <f>G90</f>
        <v>124400</v>
      </c>
      <c r="H89" s="76">
        <f>H90</f>
        <v>124397.89</v>
      </c>
    </row>
    <row r="90" spans="1:8" ht="12.75">
      <c r="A90" s="73" t="s">
        <v>391</v>
      </c>
      <c r="B90" s="104">
        <v>13</v>
      </c>
      <c r="C90" s="74">
        <v>2</v>
      </c>
      <c r="D90" s="74">
        <v>3</v>
      </c>
      <c r="E90" s="75" t="s">
        <v>392</v>
      </c>
      <c r="F90" s="75"/>
      <c r="G90" s="76">
        <f>G91</f>
        <v>124400</v>
      </c>
      <c r="H90" s="76">
        <f>H91</f>
        <v>124397.89</v>
      </c>
    </row>
    <row r="91" spans="1:8" ht="12.75">
      <c r="A91" s="73" t="s">
        <v>430</v>
      </c>
      <c r="B91" s="104">
        <v>13</v>
      </c>
      <c r="C91" s="74">
        <v>2</v>
      </c>
      <c r="D91" s="74">
        <v>3</v>
      </c>
      <c r="E91" s="75" t="s">
        <v>431</v>
      </c>
      <c r="F91" s="75"/>
      <c r="G91" s="76">
        <f>G92+G96</f>
        <v>124400</v>
      </c>
      <c r="H91" s="76">
        <f>H92+H96</f>
        <v>124397.89</v>
      </c>
    </row>
    <row r="92" spans="1:8" ht="75.75" customHeight="1">
      <c r="A92" s="73" t="s">
        <v>395</v>
      </c>
      <c r="B92" s="104">
        <v>13</v>
      </c>
      <c r="C92" s="74">
        <v>2</v>
      </c>
      <c r="D92" s="74">
        <v>3</v>
      </c>
      <c r="E92" s="75" t="s">
        <v>431</v>
      </c>
      <c r="F92" s="75">
        <v>100</v>
      </c>
      <c r="G92" s="76">
        <f>G93</f>
        <v>121445.39</v>
      </c>
      <c r="H92" s="76">
        <f>H93</f>
        <v>121445.39</v>
      </c>
    </row>
    <row r="93" spans="1:8" ht="32.25" customHeight="1">
      <c r="A93" s="73" t="s">
        <v>404</v>
      </c>
      <c r="B93" s="104">
        <v>13</v>
      </c>
      <c r="C93" s="74">
        <v>2</v>
      </c>
      <c r="D93" s="74">
        <v>3</v>
      </c>
      <c r="E93" s="75" t="s">
        <v>431</v>
      </c>
      <c r="F93" s="75">
        <v>120</v>
      </c>
      <c r="G93" s="76">
        <f>G94+G95</f>
        <v>121445.39</v>
      </c>
      <c r="H93" s="76">
        <f>H94+H95</f>
        <v>121445.39</v>
      </c>
    </row>
    <row r="94" spans="1:8" ht="32.25" customHeight="1">
      <c r="A94" s="73" t="s">
        <v>397</v>
      </c>
      <c r="B94" s="104">
        <v>13</v>
      </c>
      <c r="C94" s="74">
        <v>2</v>
      </c>
      <c r="D94" s="74">
        <v>3</v>
      </c>
      <c r="E94" s="75" t="s">
        <v>431</v>
      </c>
      <c r="F94" s="75">
        <v>121</v>
      </c>
      <c r="G94" s="77">
        <v>93276</v>
      </c>
      <c r="H94" s="77">
        <v>93276</v>
      </c>
    </row>
    <row r="95" spans="1:8" ht="60.75" customHeight="1">
      <c r="A95" s="73" t="s">
        <v>398</v>
      </c>
      <c r="B95" s="104">
        <v>13</v>
      </c>
      <c r="C95" s="74">
        <v>2</v>
      </c>
      <c r="D95" s="74">
        <v>3</v>
      </c>
      <c r="E95" s="75" t="s">
        <v>431</v>
      </c>
      <c r="F95" s="75">
        <v>129</v>
      </c>
      <c r="G95" s="77">
        <v>28169.39</v>
      </c>
      <c r="H95" s="77">
        <v>28169.39</v>
      </c>
    </row>
    <row r="96" spans="1:8" ht="32.25" customHeight="1">
      <c r="A96" s="73" t="s">
        <v>406</v>
      </c>
      <c r="B96" s="104">
        <v>13</v>
      </c>
      <c r="C96" s="82">
        <v>2</v>
      </c>
      <c r="D96" s="82">
        <v>3</v>
      </c>
      <c r="E96" s="83" t="s">
        <v>431</v>
      </c>
      <c r="F96" s="83">
        <v>200</v>
      </c>
      <c r="G96" s="76">
        <f>G97</f>
        <v>2954.61</v>
      </c>
      <c r="H96" s="76">
        <f>H97</f>
        <v>2952.5</v>
      </c>
    </row>
    <row r="97" spans="1:8" ht="46.5" customHeight="1">
      <c r="A97" s="73" t="s">
        <v>407</v>
      </c>
      <c r="B97" s="102">
        <v>13</v>
      </c>
      <c r="C97" s="82">
        <v>2</v>
      </c>
      <c r="D97" s="82">
        <v>3</v>
      </c>
      <c r="E97" s="83" t="s">
        <v>431</v>
      </c>
      <c r="F97" s="83">
        <v>240</v>
      </c>
      <c r="G97" s="76">
        <f>G98</f>
        <v>2954.61</v>
      </c>
      <c r="H97" s="76">
        <f>H98</f>
        <v>2952.5</v>
      </c>
    </row>
    <row r="98" spans="1:8" ht="18" customHeight="1">
      <c r="A98" s="73" t="s">
        <v>409</v>
      </c>
      <c r="B98" s="104">
        <v>13</v>
      </c>
      <c r="C98" s="82">
        <v>2</v>
      </c>
      <c r="D98" s="82">
        <v>3</v>
      </c>
      <c r="E98" s="83" t="s">
        <v>431</v>
      </c>
      <c r="F98" s="83">
        <v>244</v>
      </c>
      <c r="G98" s="77">
        <v>2954.61</v>
      </c>
      <c r="H98" s="77">
        <v>2952.5</v>
      </c>
    </row>
    <row r="99" spans="1:8" ht="32.25" customHeight="1">
      <c r="A99" s="84" t="s">
        <v>111</v>
      </c>
      <c r="B99" s="104">
        <v>13</v>
      </c>
      <c r="C99" s="74">
        <v>3</v>
      </c>
      <c r="D99" s="74"/>
      <c r="E99" s="75"/>
      <c r="F99" s="75"/>
      <c r="G99" s="76">
        <f>G100+G107</f>
        <v>213339.99</v>
      </c>
      <c r="H99" s="76">
        <f>H100+H107</f>
        <v>199233.41999999998</v>
      </c>
    </row>
    <row r="100" spans="1:8" ht="46.5" customHeight="1">
      <c r="A100" s="73" t="s">
        <v>432</v>
      </c>
      <c r="B100" s="104">
        <v>13</v>
      </c>
      <c r="C100" s="74">
        <v>3</v>
      </c>
      <c r="D100" s="74">
        <v>9</v>
      </c>
      <c r="E100" s="75"/>
      <c r="F100" s="75"/>
      <c r="G100" s="76">
        <f>G101</f>
        <v>13510</v>
      </c>
      <c r="H100" s="76">
        <f>H101</f>
        <v>4190</v>
      </c>
    </row>
    <row r="101" spans="1:8" ht="60.75" customHeight="1">
      <c r="A101" s="73" t="s">
        <v>389</v>
      </c>
      <c r="B101" s="104">
        <v>13</v>
      </c>
      <c r="C101" s="74">
        <v>3</v>
      </c>
      <c r="D101" s="74">
        <v>9</v>
      </c>
      <c r="E101" s="75" t="s">
        <v>390</v>
      </c>
      <c r="F101" s="75"/>
      <c r="G101" s="76">
        <f>G102</f>
        <v>13510</v>
      </c>
      <c r="H101" s="76">
        <f>H102</f>
        <v>4190</v>
      </c>
    </row>
    <row r="102" spans="1:8" ht="60.75" customHeight="1">
      <c r="A102" s="73" t="s">
        <v>391</v>
      </c>
      <c r="B102" s="104">
        <v>13</v>
      </c>
      <c r="C102" s="74">
        <v>3</v>
      </c>
      <c r="D102" s="74">
        <v>9</v>
      </c>
      <c r="E102" s="75" t="s">
        <v>392</v>
      </c>
      <c r="F102" s="75"/>
      <c r="G102" s="76">
        <f>G103</f>
        <v>13510</v>
      </c>
      <c r="H102" s="76">
        <f>H103</f>
        <v>4190</v>
      </c>
    </row>
    <row r="103" spans="1:8" ht="46.5" customHeight="1">
      <c r="A103" s="73" t="s">
        <v>433</v>
      </c>
      <c r="B103" s="104">
        <v>13</v>
      </c>
      <c r="C103" s="74">
        <v>3</v>
      </c>
      <c r="D103" s="74">
        <v>9</v>
      </c>
      <c r="E103" s="75" t="s">
        <v>434</v>
      </c>
      <c r="F103" s="75"/>
      <c r="G103" s="76">
        <f>G105</f>
        <v>13510</v>
      </c>
      <c r="H103" s="76">
        <f>H105</f>
        <v>4190</v>
      </c>
    </row>
    <row r="104" spans="1:8" ht="32.25" customHeight="1">
      <c r="A104" s="73" t="s">
        <v>406</v>
      </c>
      <c r="B104" s="104">
        <v>13</v>
      </c>
      <c r="C104" s="74">
        <v>3</v>
      </c>
      <c r="D104" s="74">
        <v>9</v>
      </c>
      <c r="E104" s="75" t="s">
        <v>434</v>
      </c>
      <c r="F104" s="75">
        <v>200</v>
      </c>
      <c r="G104" s="76">
        <f>G105</f>
        <v>13510</v>
      </c>
      <c r="H104" s="76">
        <f>H105</f>
        <v>4190</v>
      </c>
    </row>
    <row r="105" spans="1:8" ht="46.5" customHeight="1">
      <c r="A105" s="73" t="s">
        <v>407</v>
      </c>
      <c r="B105" s="104">
        <v>13</v>
      </c>
      <c r="C105" s="74">
        <v>3</v>
      </c>
      <c r="D105" s="74">
        <v>9</v>
      </c>
      <c r="E105" s="75" t="s">
        <v>434</v>
      </c>
      <c r="F105" s="75">
        <v>240</v>
      </c>
      <c r="G105" s="76">
        <f>G106</f>
        <v>13510</v>
      </c>
      <c r="H105" s="76">
        <f>H106</f>
        <v>4190</v>
      </c>
    </row>
    <row r="106" spans="1:8" ht="18" customHeight="1">
      <c r="A106" s="73" t="s">
        <v>409</v>
      </c>
      <c r="B106" s="104">
        <v>13</v>
      </c>
      <c r="C106" s="74">
        <v>3</v>
      </c>
      <c r="D106" s="74">
        <v>9</v>
      </c>
      <c r="E106" s="75" t="s">
        <v>434</v>
      </c>
      <c r="F106" s="75">
        <v>244</v>
      </c>
      <c r="G106" s="77">
        <v>13510</v>
      </c>
      <c r="H106" s="77">
        <v>4190</v>
      </c>
    </row>
    <row r="107" spans="1:8" ht="18" customHeight="1">
      <c r="A107" s="73" t="s">
        <v>435</v>
      </c>
      <c r="B107" s="104">
        <v>13</v>
      </c>
      <c r="C107" s="74">
        <v>3</v>
      </c>
      <c r="D107" s="74">
        <v>10</v>
      </c>
      <c r="E107" s="75"/>
      <c r="F107" s="75"/>
      <c r="G107" s="76">
        <f>G108</f>
        <v>199829.99</v>
      </c>
      <c r="H107" s="76">
        <f>H108</f>
        <v>195043.41999999998</v>
      </c>
    </row>
    <row r="108" spans="1:8" ht="12.75">
      <c r="A108" s="73" t="s">
        <v>436</v>
      </c>
      <c r="B108" s="104">
        <v>13</v>
      </c>
      <c r="C108" s="74">
        <v>3</v>
      </c>
      <c r="D108" s="74">
        <v>10</v>
      </c>
      <c r="E108" s="75" t="s">
        <v>437</v>
      </c>
      <c r="F108" s="75"/>
      <c r="G108" s="76">
        <f>G109+G118+G113</f>
        <v>199829.99</v>
      </c>
      <c r="H108" s="76">
        <f>H109+H118+H113</f>
        <v>195043.41999999998</v>
      </c>
    </row>
    <row r="109" spans="1:8" ht="12.75">
      <c r="A109" s="73" t="s">
        <v>438</v>
      </c>
      <c r="B109" s="104">
        <v>13</v>
      </c>
      <c r="C109" s="74">
        <v>3</v>
      </c>
      <c r="D109" s="74">
        <v>10</v>
      </c>
      <c r="E109" s="75" t="s">
        <v>439</v>
      </c>
      <c r="F109" s="75"/>
      <c r="G109" s="76">
        <f>G111</f>
        <v>22015.85</v>
      </c>
      <c r="H109" s="76">
        <f>H111</f>
        <v>17229.28</v>
      </c>
    </row>
    <row r="110" spans="1:8" ht="32.25" customHeight="1">
      <c r="A110" s="73" t="s">
        <v>406</v>
      </c>
      <c r="B110" s="104">
        <v>13</v>
      </c>
      <c r="C110" s="74">
        <v>3</v>
      </c>
      <c r="D110" s="74">
        <v>10</v>
      </c>
      <c r="E110" s="75" t="s">
        <v>440</v>
      </c>
      <c r="F110" s="75">
        <v>200</v>
      </c>
      <c r="G110" s="76">
        <f>G111</f>
        <v>22015.85</v>
      </c>
      <c r="H110" s="76">
        <f>H111</f>
        <v>17229.28</v>
      </c>
    </row>
    <row r="111" spans="1:8" ht="46.5" customHeight="1">
      <c r="A111" s="73" t="s">
        <v>407</v>
      </c>
      <c r="B111" s="104">
        <v>13</v>
      </c>
      <c r="C111" s="74">
        <v>3</v>
      </c>
      <c r="D111" s="74">
        <v>10</v>
      </c>
      <c r="E111" s="75" t="s">
        <v>440</v>
      </c>
      <c r="F111" s="75">
        <v>240</v>
      </c>
      <c r="G111" s="76">
        <f>G112</f>
        <v>22015.85</v>
      </c>
      <c r="H111" s="76">
        <f>H112</f>
        <v>17229.28</v>
      </c>
    </row>
    <row r="112" spans="1:8" ht="18" customHeight="1">
      <c r="A112" s="73" t="s">
        <v>409</v>
      </c>
      <c r="B112" s="104">
        <v>13</v>
      </c>
      <c r="C112" s="74">
        <v>3</v>
      </c>
      <c r="D112" s="74">
        <v>10</v>
      </c>
      <c r="E112" s="75" t="s">
        <v>440</v>
      </c>
      <c r="F112" s="75">
        <v>244</v>
      </c>
      <c r="G112" s="77">
        <v>22015.85</v>
      </c>
      <c r="H112" s="77">
        <v>17229.28</v>
      </c>
    </row>
    <row r="113" spans="1:8" ht="89.25" customHeight="1">
      <c r="A113" s="73" t="s">
        <v>441</v>
      </c>
      <c r="B113" s="104">
        <v>13</v>
      </c>
      <c r="C113" s="74">
        <v>3</v>
      </c>
      <c r="D113" s="74">
        <v>10</v>
      </c>
      <c r="E113" s="75" t="s">
        <v>442</v>
      </c>
      <c r="F113" s="75"/>
      <c r="G113" s="76">
        <f>G114</f>
        <v>136400</v>
      </c>
      <c r="H113" s="76">
        <f>H114</f>
        <v>136400</v>
      </c>
    </row>
    <row r="114" spans="1:8" ht="89.25" customHeight="1">
      <c r="A114" s="73" t="s">
        <v>443</v>
      </c>
      <c r="B114" s="104">
        <v>13</v>
      </c>
      <c r="C114" s="74">
        <v>3</v>
      </c>
      <c r="D114" s="74">
        <v>10</v>
      </c>
      <c r="E114" s="75" t="s">
        <v>444</v>
      </c>
      <c r="F114" s="75"/>
      <c r="G114" s="76">
        <f>G116</f>
        <v>136400</v>
      </c>
      <c r="H114" s="76">
        <f>H116</f>
        <v>136400</v>
      </c>
    </row>
    <row r="115" spans="1:8" ht="32.25" customHeight="1">
      <c r="A115" s="73" t="s">
        <v>406</v>
      </c>
      <c r="B115" s="104">
        <v>13</v>
      </c>
      <c r="C115" s="74">
        <v>3</v>
      </c>
      <c r="D115" s="74">
        <v>10</v>
      </c>
      <c r="E115" s="75" t="s">
        <v>444</v>
      </c>
      <c r="F115" s="75">
        <v>200</v>
      </c>
      <c r="G115" s="76">
        <f>G116</f>
        <v>136400</v>
      </c>
      <c r="H115" s="76">
        <f>H116</f>
        <v>136400</v>
      </c>
    </row>
    <row r="116" spans="1:8" ht="46.5" customHeight="1">
      <c r="A116" s="73" t="s">
        <v>407</v>
      </c>
      <c r="B116" s="104">
        <v>13</v>
      </c>
      <c r="C116" s="74">
        <v>3</v>
      </c>
      <c r="D116" s="74">
        <v>10</v>
      </c>
      <c r="E116" s="75" t="s">
        <v>444</v>
      </c>
      <c r="F116" s="75">
        <v>240</v>
      </c>
      <c r="G116" s="76">
        <f>G117</f>
        <v>136400</v>
      </c>
      <c r="H116" s="76">
        <f>H117</f>
        <v>136400</v>
      </c>
    </row>
    <row r="117" spans="1:8" ht="18" customHeight="1">
      <c r="A117" s="73" t="s">
        <v>409</v>
      </c>
      <c r="B117" s="102">
        <v>13</v>
      </c>
      <c r="C117" s="74">
        <v>3</v>
      </c>
      <c r="D117" s="74">
        <v>10</v>
      </c>
      <c r="E117" s="75" t="s">
        <v>444</v>
      </c>
      <c r="F117" s="75">
        <v>244</v>
      </c>
      <c r="G117" s="77">
        <v>136400</v>
      </c>
      <c r="H117" s="77">
        <v>136400</v>
      </c>
    </row>
    <row r="118" spans="1:8" ht="12.75">
      <c r="A118" s="73" t="s">
        <v>445</v>
      </c>
      <c r="B118" s="104">
        <v>13</v>
      </c>
      <c r="C118" s="74">
        <v>3</v>
      </c>
      <c r="D118" s="74">
        <v>10</v>
      </c>
      <c r="E118" s="75" t="s">
        <v>446</v>
      </c>
      <c r="F118" s="75"/>
      <c r="G118" s="76">
        <f>G119</f>
        <v>41414.14</v>
      </c>
      <c r="H118" s="76">
        <f>H119</f>
        <v>41414.14</v>
      </c>
    </row>
    <row r="119" spans="1:8" ht="89.25" customHeight="1">
      <c r="A119" s="73" t="s">
        <v>443</v>
      </c>
      <c r="B119" s="104">
        <v>13</v>
      </c>
      <c r="C119" s="74">
        <v>3</v>
      </c>
      <c r="D119" s="74">
        <v>10</v>
      </c>
      <c r="E119" s="75" t="s">
        <v>447</v>
      </c>
      <c r="F119" s="75"/>
      <c r="G119" s="76">
        <f>G121</f>
        <v>41414.14</v>
      </c>
      <c r="H119" s="76">
        <f>H121</f>
        <v>41414.14</v>
      </c>
    </row>
    <row r="120" spans="1:8" ht="32.25" customHeight="1">
      <c r="A120" s="73" t="s">
        <v>406</v>
      </c>
      <c r="B120" s="104">
        <v>13</v>
      </c>
      <c r="C120" s="74">
        <v>3</v>
      </c>
      <c r="D120" s="74">
        <v>10</v>
      </c>
      <c r="E120" s="75" t="s">
        <v>447</v>
      </c>
      <c r="F120" s="75">
        <v>200</v>
      </c>
      <c r="G120" s="76">
        <f>G121</f>
        <v>41414.14</v>
      </c>
      <c r="H120" s="76">
        <f>H121</f>
        <v>41414.14</v>
      </c>
    </row>
    <row r="121" spans="1:8" ht="46.5" customHeight="1">
      <c r="A121" s="73" t="s">
        <v>407</v>
      </c>
      <c r="B121" s="104">
        <v>13</v>
      </c>
      <c r="C121" s="74">
        <v>3</v>
      </c>
      <c r="D121" s="74">
        <v>10</v>
      </c>
      <c r="E121" s="75" t="s">
        <v>447</v>
      </c>
      <c r="F121" s="75">
        <v>240</v>
      </c>
      <c r="G121" s="76">
        <f>G122</f>
        <v>41414.14</v>
      </c>
      <c r="H121" s="76">
        <f>H122</f>
        <v>41414.14</v>
      </c>
    </row>
    <row r="122" spans="1:8" ht="18" customHeight="1">
      <c r="A122" s="73" t="s">
        <v>409</v>
      </c>
      <c r="B122" s="104">
        <v>13</v>
      </c>
      <c r="C122" s="74">
        <v>3</v>
      </c>
      <c r="D122" s="74">
        <v>10</v>
      </c>
      <c r="E122" s="75" t="s">
        <v>447</v>
      </c>
      <c r="F122" s="75">
        <v>244</v>
      </c>
      <c r="G122" s="77">
        <v>41414.14</v>
      </c>
      <c r="H122" s="77">
        <v>41414.14</v>
      </c>
    </row>
    <row r="123" spans="1:8" ht="18" customHeight="1">
      <c r="A123" s="84" t="s">
        <v>112</v>
      </c>
      <c r="B123" s="104">
        <v>13</v>
      </c>
      <c r="C123" s="74">
        <v>4</v>
      </c>
      <c r="D123" s="74"/>
      <c r="E123" s="75"/>
      <c r="F123" s="75"/>
      <c r="G123" s="76">
        <f>G124+G131</f>
        <v>475974.75</v>
      </c>
      <c r="H123" s="76">
        <f>H124+H131</f>
        <v>21150</v>
      </c>
    </row>
    <row r="124" spans="1:8" ht="18" customHeight="1">
      <c r="A124" s="73" t="s">
        <v>448</v>
      </c>
      <c r="B124" s="104">
        <v>13</v>
      </c>
      <c r="C124" s="74">
        <v>4</v>
      </c>
      <c r="D124" s="74">
        <v>9</v>
      </c>
      <c r="E124" s="75"/>
      <c r="F124" s="75"/>
      <c r="G124" s="76">
        <f>G125</f>
        <v>470974.75</v>
      </c>
      <c r="H124" s="76">
        <f>H125</f>
        <v>21150</v>
      </c>
    </row>
    <row r="125" spans="1:8" ht="60.75" customHeight="1">
      <c r="A125" s="73" t="s">
        <v>389</v>
      </c>
      <c r="B125" s="104">
        <v>13</v>
      </c>
      <c r="C125" s="74">
        <v>4</v>
      </c>
      <c r="D125" s="74">
        <v>9</v>
      </c>
      <c r="E125" s="75" t="s">
        <v>390</v>
      </c>
      <c r="F125" s="75"/>
      <c r="G125" s="76">
        <f>G126</f>
        <v>470974.75</v>
      </c>
      <c r="H125" s="76">
        <f>H126</f>
        <v>21150</v>
      </c>
    </row>
    <row r="126" spans="1:8" ht="60.75" customHeight="1">
      <c r="A126" s="73" t="s">
        <v>449</v>
      </c>
      <c r="B126" s="104">
        <v>13</v>
      </c>
      <c r="C126" s="74">
        <v>4</v>
      </c>
      <c r="D126" s="74">
        <v>9</v>
      </c>
      <c r="E126" s="75" t="s">
        <v>392</v>
      </c>
      <c r="F126" s="75"/>
      <c r="G126" s="76">
        <f>G127</f>
        <v>470974.75</v>
      </c>
      <c r="H126" s="76">
        <f>H127</f>
        <v>21150</v>
      </c>
    </row>
    <row r="127" spans="1:8" ht="46.5" customHeight="1">
      <c r="A127" s="73" t="s">
        <v>450</v>
      </c>
      <c r="B127" s="104">
        <v>13</v>
      </c>
      <c r="C127" s="74">
        <v>4</v>
      </c>
      <c r="D127" s="74">
        <v>9</v>
      </c>
      <c r="E127" s="75" t="s">
        <v>451</v>
      </c>
      <c r="F127" s="75"/>
      <c r="G127" s="76">
        <f>G129</f>
        <v>470974.75</v>
      </c>
      <c r="H127" s="76">
        <f>H129</f>
        <v>21150</v>
      </c>
    </row>
    <row r="128" spans="1:8" ht="32.25" customHeight="1">
      <c r="A128" s="73" t="s">
        <v>406</v>
      </c>
      <c r="B128" s="104">
        <v>13</v>
      </c>
      <c r="C128" s="74">
        <v>4</v>
      </c>
      <c r="D128" s="74">
        <v>9</v>
      </c>
      <c r="E128" s="75" t="s">
        <v>451</v>
      </c>
      <c r="F128" s="75">
        <v>200</v>
      </c>
      <c r="G128" s="76">
        <f>G129</f>
        <v>470974.75</v>
      </c>
      <c r="H128" s="76">
        <f>H129</f>
        <v>21150</v>
      </c>
    </row>
    <row r="129" spans="1:8" ht="46.5" customHeight="1">
      <c r="A129" s="73" t="s">
        <v>407</v>
      </c>
      <c r="B129" s="104">
        <v>13</v>
      </c>
      <c r="C129" s="74">
        <v>4</v>
      </c>
      <c r="D129" s="74">
        <v>9</v>
      </c>
      <c r="E129" s="75" t="s">
        <v>451</v>
      </c>
      <c r="F129" s="75">
        <v>240</v>
      </c>
      <c r="G129" s="76">
        <f>G130</f>
        <v>470974.75</v>
      </c>
      <c r="H129" s="76">
        <f>H130</f>
        <v>21150</v>
      </c>
    </row>
    <row r="130" spans="1:8" ht="18" customHeight="1">
      <c r="A130" s="73" t="s">
        <v>409</v>
      </c>
      <c r="B130" s="104">
        <v>13</v>
      </c>
      <c r="C130" s="74">
        <v>4</v>
      </c>
      <c r="D130" s="74">
        <v>9</v>
      </c>
      <c r="E130" s="75" t="s">
        <v>451</v>
      </c>
      <c r="F130" s="75">
        <v>244</v>
      </c>
      <c r="G130" s="77">
        <v>470974.75</v>
      </c>
      <c r="H130" s="77">
        <v>21150</v>
      </c>
    </row>
    <row r="131" spans="1:8" ht="12.75">
      <c r="A131" s="73" t="s">
        <v>452</v>
      </c>
      <c r="B131" s="104">
        <v>13</v>
      </c>
      <c r="C131" s="74">
        <v>4</v>
      </c>
      <c r="D131" s="74">
        <v>12</v>
      </c>
      <c r="E131" s="75"/>
      <c r="F131" s="75"/>
      <c r="G131" s="76">
        <f>G132</f>
        <v>5000</v>
      </c>
      <c r="H131" s="76">
        <f>H132</f>
        <v>0</v>
      </c>
    </row>
    <row r="132" spans="1:8" ht="60.75" customHeight="1">
      <c r="A132" s="73" t="s">
        <v>389</v>
      </c>
      <c r="B132" s="104">
        <v>13</v>
      </c>
      <c r="C132" s="74">
        <v>4</v>
      </c>
      <c r="D132" s="74">
        <v>12</v>
      </c>
      <c r="E132" s="75" t="s">
        <v>390</v>
      </c>
      <c r="F132" s="75"/>
      <c r="G132" s="76">
        <f>G133</f>
        <v>5000</v>
      </c>
      <c r="H132" s="76">
        <f>H133</f>
        <v>0</v>
      </c>
    </row>
    <row r="133" spans="1:8" ht="60.75" customHeight="1">
      <c r="A133" s="73" t="s">
        <v>449</v>
      </c>
      <c r="B133" s="104">
        <v>13</v>
      </c>
      <c r="C133" s="74">
        <v>4</v>
      </c>
      <c r="D133" s="74">
        <v>12</v>
      </c>
      <c r="E133" s="75" t="s">
        <v>392</v>
      </c>
      <c r="F133" s="75"/>
      <c r="G133" s="76">
        <f>G134</f>
        <v>5000</v>
      </c>
      <c r="H133" s="76">
        <f>H134</f>
        <v>0</v>
      </c>
    </row>
    <row r="134" spans="1:8" ht="32.25" customHeight="1">
      <c r="A134" s="73" t="s">
        <v>453</v>
      </c>
      <c r="B134" s="104">
        <v>13</v>
      </c>
      <c r="C134" s="74">
        <v>4</v>
      </c>
      <c r="D134" s="74">
        <v>12</v>
      </c>
      <c r="E134" s="75" t="s">
        <v>454</v>
      </c>
      <c r="F134" s="75"/>
      <c r="G134" s="76">
        <f>G136</f>
        <v>5000</v>
      </c>
      <c r="H134" s="76">
        <f>H136</f>
        <v>0</v>
      </c>
    </row>
    <row r="135" spans="1:8" ht="32.25" customHeight="1">
      <c r="A135" s="73" t="s">
        <v>406</v>
      </c>
      <c r="B135" s="104">
        <v>13</v>
      </c>
      <c r="C135" s="74">
        <v>4</v>
      </c>
      <c r="D135" s="74">
        <v>12</v>
      </c>
      <c r="E135" s="75" t="s">
        <v>454</v>
      </c>
      <c r="F135" s="75">
        <v>200</v>
      </c>
      <c r="G135" s="76">
        <f>G136</f>
        <v>5000</v>
      </c>
      <c r="H135" s="76">
        <f>H136</f>
        <v>0</v>
      </c>
    </row>
    <row r="136" spans="1:8" ht="46.5" customHeight="1">
      <c r="A136" s="73" t="s">
        <v>407</v>
      </c>
      <c r="B136" s="104">
        <v>13</v>
      </c>
      <c r="C136" s="74">
        <v>4</v>
      </c>
      <c r="D136" s="74">
        <v>12</v>
      </c>
      <c r="E136" s="75" t="s">
        <v>454</v>
      </c>
      <c r="F136" s="75">
        <v>240</v>
      </c>
      <c r="G136" s="76">
        <f>G137</f>
        <v>5000</v>
      </c>
      <c r="H136" s="76">
        <f>H137</f>
        <v>0</v>
      </c>
    </row>
    <row r="137" spans="1:8" ht="18" customHeight="1">
      <c r="A137" s="73" t="s">
        <v>409</v>
      </c>
      <c r="B137" s="102">
        <v>13</v>
      </c>
      <c r="C137" s="74">
        <v>4</v>
      </c>
      <c r="D137" s="74">
        <v>12</v>
      </c>
      <c r="E137" s="75" t="s">
        <v>454</v>
      </c>
      <c r="F137" s="75">
        <v>244</v>
      </c>
      <c r="G137" s="77">
        <v>5000</v>
      </c>
      <c r="H137" s="77">
        <v>0</v>
      </c>
    </row>
    <row r="138" spans="1:8" ht="18" customHeight="1">
      <c r="A138" s="73" t="s">
        <v>455</v>
      </c>
      <c r="B138" s="104">
        <v>13</v>
      </c>
      <c r="C138" s="74">
        <v>5</v>
      </c>
      <c r="D138" s="74"/>
      <c r="E138" s="75"/>
      <c r="F138" s="75"/>
      <c r="G138" s="76">
        <f>G139+G168</f>
        <v>1775550</v>
      </c>
      <c r="H138" s="76">
        <f>H139+H168</f>
        <v>1469894.1800000002</v>
      </c>
    </row>
    <row r="139" spans="1:8" ht="18" customHeight="1">
      <c r="A139" s="73" t="s">
        <v>456</v>
      </c>
      <c r="B139" s="104">
        <v>13</v>
      </c>
      <c r="C139" s="74">
        <v>5</v>
      </c>
      <c r="D139" s="74">
        <v>3</v>
      </c>
      <c r="E139" s="75"/>
      <c r="F139" s="75"/>
      <c r="G139" s="76">
        <f>G154+G140+G145</f>
        <v>479590.4</v>
      </c>
      <c r="H139" s="76">
        <f>H154+H140+H145</f>
        <v>173934.58000000002</v>
      </c>
    </row>
    <row r="140" spans="1:8" ht="60.75" customHeight="1">
      <c r="A140" s="73" t="s">
        <v>457</v>
      </c>
      <c r="B140" s="104">
        <v>13</v>
      </c>
      <c r="C140" s="74">
        <v>5</v>
      </c>
      <c r="D140" s="74">
        <v>3</v>
      </c>
      <c r="E140" s="75" t="s">
        <v>458</v>
      </c>
      <c r="F140" s="75"/>
      <c r="G140" s="76">
        <f>G141</f>
        <v>4540.4</v>
      </c>
      <c r="H140" s="76">
        <f>H141</f>
        <v>1460.38</v>
      </c>
    </row>
    <row r="141" spans="1:8" ht="75.75" customHeight="1">
      <c r="A141" s="73" t="s">
        <v>459</v>
      </c>
      <c r="B141" s="104">
        <v>13</v>
      </c>
      <c r="C141" s="74">
        <v>5</v>
      </c>
      <c r="D141" s="74">
        <v>3</v>
      </c>
      <c r="E141" s="75" t="s">
        <v>460</v>
      </c>
      <c r="F141" s="75"/>
      <c r="G141" s="76">
        <f>G142</f>
        <v>4540.4</v>
      </c>
      <c r="H141" s="76">
        <f>H142</f>
        <v>1460.38</v>
      </c>
    </row>
    <row r="142" spans="1:8" ht="32.25" customHeight="1">
      <c r="A142" s="73" t="s">
        <v>406</v>
      </c>
      <c r="B142" s="104">
        <v>13</v>
      </c>
      <c r="C142" s="74">
        <v>5</v>
      </c>
      <c r="D142" s="74">
        <v>3</v>
      </c>
      <c r="E142" s="75" t="s">
        <v>460</v>
      </c>
      <c r="F142" s="75">
        <v>200</v>
      </c>
      <c r="G142" s="76">
        <f>G143</f>
        <v>4540.4</v>
      </c>
      <c r="H142" s="76">
        <f>H143</f>
        <v>1460.38</v>
      </c>
    </row>
    <row r="143" spans="1:8" ht="46.5" customHeight="1">
      <c r="A143" s="73" t="s">
        <v>407</v>
      </c>
      <c r="B143" s="104">
        <v>13</v>
      </c>
      <c r="C143" s="74">
        <v>5</v>
      </c>
      <c r="D143" s="74">
        <v>3</v>
      </c>
      <c r="E143" s="75" t="s">
        <v>460</v>
      </c>
      <c r="F143" s="75">
        <v>240</v>
      </c>
      <c r="G143" s="76">
        <f>G144</f>
        <v>4540.4</v>
      </c>
      <c r="H143" s="76">
        <f>H144</f>
        <v>1460.38</v>
      </c>
    </row>
    <row r="144" spans="1:8" ht="18" customHeight="1">
      <c r="A144" s="73" t="s">
        <v>409</v>
      </c>
      <c r="B144" s="104">
        <v>13</v>
      </c>
      <c r="C144" s="74">
        <v>5</v>
      </c>
      <c r="D144" s="74">
        <v>3</v>
      </c>
      <c r="E144" s="75" t="s">
        <v>460</v>
      </c>
      <c r="F144" s="75">
        <v>244</v>
      </c>
      <c r="G144" s="77">
        <v>4540.4</v>
      </c>
      <c r="H144" s="77">
        <v>1460.38</v>
      </c>
    </row>
    <row r="145" spans="1:8" ht="60.75" customHeight="1">
      <c r="A145" s="73" t="s">
        <v>461</v>
      </c>
      <c r="B145" s="104">
        <v>13</v>
      </c>
      <c r="C145" s="74">
        <v>5</v>
      </c>
      <c r="D145" s="74">
        <v>3</v>
      </c>
      <c r="E145" s="75" t="s">
        <v>462</v>
      </c>
      <c r="F145" s="75"/>
      <c r="G145" s="76">
        <f>G146+G150</f>
        <v>13000</v>
      </c>
      <c r="H145" s="76">
        <f>H146+H150</f>
        <v>3590</v>
      </c>
    </row>
    <row r="146" spans="1:8" ht="46.5" customHeight="1">
      <c r="A146" s="73" t="s">
        <v>463</v>
      </c>
      <c r="B146" s="104">
        <v>13</v>
      </c>
      <c r="C146" s="74">
        <v>5</v>
      </c>
      <c r="D146" s="74">
        <v>3</v>
      </c>
      <c r="E146" s="75" t="s">
        <v>464</v>
      </c>
      <c r="F146" s="75"/>
      <c r="G146" s="76">
        <f>G147</f>
        <v>10000</v>
      </c>
      <c r="H146" s="76">
        <f>H147</f>
        <v>3280</v>
      </c>
    </row>
    <row r="147" spans="1:8" ht="32.25" customHeight="1">
      <c r="A147" s="73" t="s">
        <v>406</v>
      </c>
      <c r="B147" s="104">
        <v>13</v>
      </c>
      <c r="C147" s="74">
        <v>5</v>
      </c>
      <c r="D147" s="74">
        <v>3</v>
      </c>
      <c r="E147" s="75" t="s">
        <v>464</v>
      </c>
      <c r="F147" s="75">
        <v>200</v>
      </c>
      <c r="G147" s="76">
        <f>G148</f>
        <v>10000</v>
      </c>
      <c r="H147" s="76">
        <f>H148</f>
        <v>3280</v>
      </c>
    </row>
    <row r="148" spans="1:8" ht="46.5" customHeight="1">
      <c r="A148" s="73" t="s">
        <v>407</v>
      </c>
      <c r="B148" s="104">
        <v>13</v>
      </c>
      <c r="C148" s="74">
        <v>5</v>
      </c>
      <c r="D148" s="74">
        <v>3</v>
      </c>
      <c r="E148" s="75" t="s">
        <v>464</v>
      </c>
      <c r="F148" s="75">
        <v>240</v>
      </c>
      <c r="G148" s="76">
        <f>G149</f>
        <v>10000</v>
      </c>
      <c r="H148" s="76">
        <f>H149</f>
        <v>3280</v>
      </c>
    </row>
    <row r="149" spans="1:8" ht="18" customHeight="1">
      <c r="A149" s="73" t="s">
        <v>409</v>
      </c>
      <c r="B149" s="104">
        <v>13</v>
      </c>
      <c r="C149" s="74">
        <v>5</v>
      </c>
      <c r="D149" s="74">
        <v>3</v>
      </c>
      <c r="E149" s="75" t="s">
        <v>464</v>
      </c>
      <c r="F149" s="75">
        <v>244</v>
      </c>
      <c r="G149" s="77">
        <v>10000</v>
      </c>
      <c r="H149" s="77">
        <v>3280</v>
      </c>
    </row>
    <row r="150" spans="1:8" ht="32.25" customHeight="1">
      <c r="A150" s="73" t="s">
        <v>465</v>
      </c>
      <c r="B150" s="104">
        <v>13</v>
      </c>
      <c r="C150" s="74">
        <v>5</v>
      </c>
      <c r="D150" s="74">
        <v>3</v>
      </c>
      <c r="E150" s="75" t="s">
        <v>466</v>
      </c>
      <c r="F150" s="75"/>
      <c r="G150" s="76">
        <f>G151</f>
        <v>3000</v>
      </c>
      <c r="H150" s="76">
        <f>H151</f>
        <v>310</v>
      </c>
    </row>
    <row r="151" spans="1:8" ht="32.25" customHeight="1">
      <c r="A151" s="73" t="s">
        <v>406</v>
      </c>
      <c r="B151" s="104">
        <v>13</v>
      </c>
      <c r="C151" s="74">
        <v>5</v>
      </c>
      <c r="D151" s="74">
        <v>3</v>
      </c>
      <c r="E151" s="75" t="s">
        <v>466</v>
      </c>
      <c r="F151" s="75">
        <v>200</v>
      </c>
      <c r="G151" s="76">
        <f>G152</f>
        <v>3000</v>
      </c>
      <c r="H151" s="76">
        <f>H152</f>
        <v>310</v>
      </c>
    </row>
    <row r="152" spans="1:8" ht="46.5" customHeight="1">
      <c r="A152" s="73" t="s">
        <v>407</v>
      </c>
      <c r="B152" s="104">
        <v>13</v>
      </c>
      <c r="C152" s="74">
        <v>5</v>
      </c>
      <c r="D152" s="74">
        <v>3</v>
      </c>
      <c r="E152" s="75" t="s">
        <v>466</v>
      </c>
      <c r="F152" s="75">
        <v>240</v>
      </c>
      <c r="G152" s="76">
        <f>G153</f>
        <v>3000</v>
      </c>
      <c r="H152" s="76">
        <f>H153</f>
        <v>310</v>
      </c>
    </row>
    <row r="153" spans="1:8" ht="18" customHeight="1">
      <c r="A153" s="73" t="s">
        <v>409</v>
      </c>
      <c r="B153" s="104">
        <v>13</v>
      </c>
      <c r="C153" s="74">
        <v>5</v>
      </c>
      <c r="D153" s="74">
        <v>3</v>
      </c>
      <c r="E153" s="75" t="s">
        <v>466</v>
      </c>
      <c r="F153" s="75">
        <v>244</v>
      </c>
      <c r="G153" s="77">
        <v>3000</v>
      </c>
      <c r="H153" s="77">
        <v>310</v>
      </c>
    </row>
    <row r="154" spans="1:8" ht="60.75" customHeight="1">
      <c r="A154" s="73" t="s">
        <v>389</v>
      </c>
      <c r="B154" s="104">
        <v>13</v>
      </c>
      <c r="C154" s="74">
        <v>5</v>
      </c>
      <c r="D154" s="74">
        <v>3</v>
      </c>
      <c r="E154" s="75" t="s">
        <v>390</v>
      </c>
      <c r="F154" s="75"/>
      <c r="G154" s="76">
        <f>G155</f>
        <v>462050</v>
      </c>
      <c r="H154" s="76">
        <f>H155</f>
        <v>168884.2</v>
      </c>
    </row>
    <row r="155" spans="1:8" ht="32.25" customHeight="1">
      <c r="A155" s="73" t="s">
        <v>467</v>
      </c>
      <c r="B155" s="104">
        <v>13</v>
      </c>
      <c r="C155" s="74">
        <v>5</v>
      </c>
      <c r="D155" s="74">
        <v>3</v>
      </c>
      <c r="E155" s="75" t="s">
        <v>468</v>
      </c>
      <c r="F155" s="75"/>
      <c r="G155" s="76">
        <f>G156+G160+G164</f>
        <v>462050</v>
      </c>
      <c r="H155" s="76">
        <f>H156+H160+H164</f>
        <v>168884.2</v>
      </c>
    </row>
    <row r="156" spans="1:8" ht="18" customHeight="1">
      <c r="A156" s="73" t="s">
        <v>469</v>
      </c>
      <c r="B156" s="104">
        <v>13</v>
      </c>
      <c r="C156" s="74">
        <v>5</v>
      </c>
      <c r="D156" s="74">
        <v>3</v>
      </c>
      <c r="E156" s="75" t="s">
        <v>470</v>
      </c>
      <c r="F156" s="75"/>
      <c r="G156" s="76">
        <f>G158</f>
        <v>328815</v>
      </c>
      <c r="H156" s="76">
        <f>H158</f>
        <v>130074.24</v>
      </c>
    </row>
    <row r="157" spans="1:8" ht="32.25" customHeight="1">
      <c r="A157" s="73" t="s">
        <v>406</v>
      </c>
      <c r="B157" s="102">
        <v>13</v>
      </c>
      <c r="C157" s="74">
        <v>5</v>
      </c>
      <c r="D157" s="74">
        <v>3</v>
      </c>
      <c r="E157" s="75" t="s">
        <v>470</v>
      </c>
      <c r="F157" s="75">
        <v>200</v>
      </c>
      <c r="G157" s="76">
        <f>G158</f>
        <v>328815</v>
      </c>
      <c r="H157" s="76">
        <f>H158</f>
        <v>130074.24</v>
      </c>
    </row>
    <row r="158" spans="1:8" ht="46.5" customHeight="1">
      <c r="A158" s="84" t="s">
        <v>407</v>
      </c>
      <c r="B158" s="104">
        <v>13</v>
      </c>
      <c r="C158" s="74">
        <v>5</v>
      </c>
      <c r="D158" s="74">
        <v>3</v>
      </c>
      <c r="E158" s="75" t="s">
        <v>470</v>
      </c>
      <c r="F158" s="75">
        <v>240</v>
      </c>
      <c r="G158" s="76">
        <f>G159</f>
        <v>328815</v>
      </c>
      <c r="H158" s="76">
        <f>H159</f>
        <v>130074.24</v>
      </c>
    </row>
    <row r="159" spans="1:8" ht="18" customHeight="1">
      <c r="A159" s="73" t="s">
        <v>409</v>
      </c>
      <c r="B159" s="104">
        <v>13</v>
      </c>
      <c r="C159" s="74">
        <v>5</v>
      </c>
      <c r="D159" s="74">
        <v>3</v>
      </c>
      <c r="E159" s="75" t="s">
        <v>470</v>
      </c>
      <c r="F159" s="75">
        <v>244</v>
      </c>
      <c r="G159" s="77">
        <v>328815</v>
      </c>
      <c r="H159" s="77">
        <v>130074.24</v>
      </c>
    </row>
    <row r="160" spans="1:8" ht="18" customHeight="1">
      <c r="A160" s="84" t="s">
        <v>471</v>
      </c>
      <c r="B160" s="104">
        <v>13</v>
      </c>
      <c r="C160" s="74">
        <v>5</v>
      </c>
      <c r="D160" s="74">
        <v>3</v>
      </c>
      <c r="E160" s="75" t="s">
        <v>472</v>
      </c>
      <c r="F160" s="75"/>
      <c r="G160" s="76">
        <f>G161</f>
        <v>1450</v>
      </c>
      <c r="H160" s="76">
        <f>H161</f>
        <v>1448.78</v>
      </c>
    </row>
    <row r="161" spans="1:8" ht="32.25" customHeight="1">
      <c r="A161" s="73" t="s">
        <v>406</v>
      </c>
      <c r="B161" s="104">
        <v>13</v>
      </c>
      <c r="C161" s="74">
        <v>5</v>
      </c>
      <c r="D161" s="74">
        <v>3</v>
      </c>
      <c r="E161" s="75" t="s">
        <v>472</v>
      </c>
      <c r="F161" s="75">
        <v>200</v>
      </c>
      <c r="G161" s="76">
        <f>G162</f>
        <v>1450</v>
      </c>
      <c r="H161" s="76">
        <f>H162</f>
        <v>1448.78</v>
      </c>
    </row>
    <row r="162" spans="1:8" ht="46.5" customHeight="1">
      <c r="A162" s="84" t="s">
        <v>407</v>
      </c>
      <c r="B162" s="104">
        <v>13</v>
      </c>
      <c r="C162" s="74">
        <v>5</v>
      </c>
      <c r="D162" s="74">
        <v>3</v>
      </c>
      <c r="E162" s="75" t="s">
        <v>472</v>
      </c>
      <c r="F162" s="75">
        <v>240</v>
      </c>
      <c r="G162" s="76">
        <f>G163</f>
        <v>1450</v>
      </c>
      <c r="H162" s="76">
        <f>H163</f>
        <v>1448.78</v>
      </c>
    </row>
    <row r="163" spans="1:8" ht="18" customHeight="1">
      <c r="A163" s="73" t="s">
        <v>409</v>
      </c>
      <c r="B163" s="104">
        <v>13</v>
      </c>
      <c r="C163" s="74">
        <v>5</v>
      </c>
      <c r="D163" s="74">
        <v>3</v>
      </c>
      <c r="E163" s="75" t="s">
        <v>472</v>
      </c>
      <c r="F163" s="75">
        <v>244</v>
      </c>
      <c r="G163" s="77">
        <v>1450</v>
      </c>
      <c r="H163" s="77">
        <v>1448.78</v>
      </c>
    </row>
    <row r="164" spans="1:8" ht="32.25" customHeight="1">
      <c r="A164" s="84" t="s">
        <v>473</v>
      </c>
      <c r="B164" s="104">
        <v>13</v>
      </c>
      <c r="C164" s="74">
        <v>5</v>
      </c>
      <c r="D164" s="74">
        <v>3</v>
      </c>
      <c r="E164" s="75" t="s">
        <v>474</v>
      </c>
      <c r="F164" s="75"/>
      <c r="G164" s="76">
        <f>G165</f>
        <v>131785</v>
      </c>
      <c r="H164" s="76">
        <f>H165</f>
        <v>37361.18</v>
      </c>
    </row>
    <row r="165" spans="1:8" ht="32.25" customHeight="1">
      <c r="A165" s="73" t="s">
        <v>406</v>
      </c>
      <c r="B165" s="104">
        <v>13</v>
      </c>
      <c r="C165" s="74">
        <v>5</v>
      </c>
      <c r="D165" s="74">
        <v>3</v>
      </c>
      <c r="E165" s="75" t="s">
        <v>474</v>
      </c>
      <c r="F165" s="75">
        <v>200</v>
      </c>
      <c r="G165" s="76">
        <f>G166</f>
        <v>131785</v>
      </c>
      <c r="H165" s="76">
        <f>H166</f>
        <v>37361.18</v>
      </c>
    </row>
    <row r="166" spans="1:8" ht="46.5" customHeight="1">
      <c r="A166" s="84" t="s">
        <v>407</v>
      </c>
      <c r="B166" s="104">
        <v>13</v>
      </c>
      <c r="C166" s="74">
        <v>5</v>
      </c>
      <c r="D166" s="74">
        <v>3</v>
      </c>
      <c r="E166" s="75" t="s">
        <v>474</v>
      </c>
      <c r="F166" s="75">
        <v>240</v>
      </c>
      <c r="G166" s="76">
        <f>G167</f>
        <v>131785</v>
      </c>
      <c r="H166" s="76">
        <f>H167</f>
        <v>37361.18</v>
      </c>
    </row>
    <row r="167" spans="1:8" ht="18" customHeight="1">
      <c r="A167" s="73" t="s">
        <v>409</v>
      </c>
      <c r="B167" s="104">
        <v>13</v>
      </c>
      <c r="C167" s="74">
        <v>5</v>
      </c>
      <c r="D167" s="74">
        <v>3</v>
      </c>
      <c r="E167" s="75" t="s">
        <v>474</v>
      </c>
      <c r="F167" s="75">
        <v>244</v>
      </c>
      <c r="G167" s="77">
        <v>131785</v>
      </c>
      <c r="H167" s="77">
        <v>37361.18</v>
      </c>
    </row>
    <row r="168" spans="1:8" ht="32.25" customHeight="1">
      <c r="A168" s="73" t="s">
        <v>475</v>
      </c>
      <c r="B168" s="104">
        <v>13</v>
      </c>
      <c r="C168" s="74">
        <v>5</v>
      </c>
      <c r="D168" s="74">
        <v>5</v>
      </c>
      <c r="E168" s="75"/>
      <c r="F168" s="75"/>
      <c r="G168" s="79">
        <f>G169</f>
        <v>1295959.6</v>
      </c>
      <c r="H168" s="79">
        <f>H169</f>
        <v>1295959.6</v>
      </c>
    </row>
    <row r="169" spans="1:8" ht="60.75" customHeight="1">
      <c r="A169" s="73" t="s">
        <v>457</v>
      </c>
      <c r="B169" s="104">
        <v>13</v>
      </c>
      <c r="C169" s="74">
        <v>5</v>
      </c>
      <c r="D169" s="74">
        <v>5</v>
      </c>
      <c r="E169" s="75" t="s">
        <v>458</v>
      </c>
      <c r="F169" s="75"/>
      <c r="G169" s="76">
        <f>G170</f>
        <v>1295959.6</v>
      </c>
      <c r="H169" s="76">
        <f>H170</f>
        <v>1295959.6</v>
      </c>
    </row>
    <row r="170" spans="1:8" ht="89.25" customHeight="1">
      <c r="A170" s="73" t="s">
        <v>476</v>
      </c>
      <c r="B170" s="104">
        <v>13</v>
      </c>
      <c r="C170" s="74">
        <v>5</v>
      </c>
      <c r="D170" s="74">
        <v>5</v>
      </c>
      <c r="E170" s="75" t="s">
        <v>477</v>
      </c>
      <c r="F170" s="75"/>
      <c r="G170" s="76">
        <f>G171</f>
        <v>1295959.6</v>
      </c>
      <c r="H170" s="76">
        <f>H171</f>
        <v>1295959.6</v>
      </c>
    </row>
    <row r="171" spans="1:8" ht="12.75">
      <c r="A171" s="73" t="s">
        <v>478</v>
      </c>
      <c r="B171" s="104">
        <v>13</v>
      </c>
      <c r="C171" s="74">
        <v>5</v>
      </c>
      <c r="D171" s="74">
        <v>5</v>
      </c>
      <c r="E171" s="75" t="s">
        <v>479</v>
      </c>
      <c r="F171" s="75"/>
      <c r="G171" s="76">
        <f>G172</f>
        <v>1295959.6</v>
      </c>
      <c r="H171" s="76">
        <f>H172</f>
        <v>1295959.6</v>
      </c>
    </row>
    <row r="172" spans="1:8" ht="32.25" customHeight="1">
      <c r="A172" s="73" t="s">
        <v>406</v>
      </c>
      <c r="B172" s="104">
        <v>13</v>
      </c>
      <c r="C172" s="74">
        <v>5</v>
      </c>
      <c r="D172" s="74">
        <v>5</v>
      </c>
      <c r="E172" s="75" t="s">
        <v>479</v>
      </c>
      <c r="F172" s="75">
        <v>200</v>
      </c>
      <c r="G172" s="76">
        <f>G173</f>
        <v>1295959.6</v>
      </c>
      <c r="H172" s="76">
        <f>H173</f>
        <v>1295959.6</v>
      </c>
    </row>
    <row r="173" spans="1:8" ht="46.5" customHeight="1">
      <c r="A173" s="73" t="s">
        <v>407</v>
      </c>
      <c r="B173" s="104">
        <v>13</v>
      </c>
      <c r="C173" s="74">
        <v>5</v>
      </c>
      <c r="D173" s="74">
        <v>5</v>
      </c>
      <c r="E173" s="75" t="s">
        <v>479</v>
      </c>
      <c r="F173" s="75">
        <v>240</v>
      </c>
      <c r="G173" s="76">
        <f>G174</f>
        <v>1295959.6</v>
      </c>
      <c r="H173" s="76">
        <f>H174</f>
        <v>1295959.6</v>
      </c>
    </row>
    <row r="174" spans="1:8" ht="18" customHeight="1">
      <c r="A174" s="73" t="s">
        <v>409</v>
      </c>
      <c r="B174" s="104">
        <v>13</v>
      </c>
      <c r="C174" s="74">
        <v>5</v>
      </c>
      <c r="D174" s="74">
        <v>5</v>
      </c>
      <c r="E174" s="75" t="s">
        <v>479</v>
      </c>
      <c r="F174" s="75">
        <v>244</v>
      </c>
      <c r="G174" s="77">
        <v>1295959.6</v>
      </c>
      <c r="H174" s="77">
        <v>1295959.6</v>
      </c>
    </row>
    <row r="175" spans="1:8" ht="12.75">
      <c r="A175" s="73" t="s">
        <v>533</v>
      </c>
      <c r="B175" s="104">
        <v>13</v>
      </c>
      <c r="C175" s="74">
        <v>8</v>
      </c>
      <c r="D175" s="74"/>
      <c r="E175" s="75"/>
      <c r="F175" s="75"/>
      <c r="G175" s="76">
        <f>G176+G205</f>
        <v>2765119.1000000006</v>
      </c>
      <c r="H175" s="76">
        <f>H176+H205</f>
        <v>2289875.9699999997</v>
      </c>
    </row>
    <row r="176" spans="1:8" ht="19.5" customHeight="1">
      <c r="A176" s="73" t="s">
        <v>534</v>
      </c>
      <c r="B176" s="104">
        <v>13</v>
      </c>
      <c r="C176" s="74">
        <v>8</v>
      </c>
      <c r="D176" s="74">
        <v>1</v>
      </c>
      <c r="E176" s="75"/>
      <c r="F176" s="75"/>
      <c r="G176" s="76">
        <f>G181+G177</f>
        <v>1455256.7100000002</v>
      </c>
      <c r="H176" s="76">
        <f>H181+H177</f>
        <v>1200857.27</v>
      </c>
    </row>
    <row r="177" spans="1:8" ht="46.5" customHeight="1">
      <c r="A177" s="73" t="s">
        <v>482</v>
      </c>
      <c r="B177" s="102">
        <v>13</v>
      </c>
      <c r="C177" s="74">
        <v>8</v>
      </c>
      <c r="D177" s="74">
        <v>1</v>
      </c>
      <c r="E177" s="75" t="s">
        <v>483</v>
      </c>
      <c r="F177" s="75"/>
      <c r="G177" s="76">
        <f>G178</f>
        <v>2000</v>
      </c>
      <c r="H177" s="76">
        <f>H178</f>
        <v>0</v>
      </c>
    </row>
    <row r="178" spans="1:8" ht="32.25" customHeight="1">
      <c r="A178" s="73" t="s">
        <v>406</v>
      </c>
      <c r="B178" s="104">
        <v>13</v>
      </c>
      <c r="C178" s="74">
        <v>8</v>
      </c>
      <c r="D178" s="74">
        <v>1</v>
      </c>
      <c r="E178" s="75" t="s">
        <v>483</v>
      </c>
      <c r="F178" s="75">
        <v>200</v>
      </c>
      <c r="G178" s="76">
        <f>G179</f>
        <v>2000</v>
      </c>
      <c r="H178" s="76">
        <f>H179</f>
        <v>0</v>
      </c>
    </row>
    <row r="179" spans="1:8" ht="46.5" customHeight="1">
      <c r="A179" s="73" t="s">
        <v>407</v>
      </c>
      <c r="B179" s="104">
        <v>13</v>
      </c>
      <c r="C179" s="74">
        <v>8</v>
      </c>
      <c r="D179" s="74">
        <v>1</v>
      </c>
      <c r="E179" s="75" t="s">
        <v>483</v>
      </c>
      <c r="F179" s="75">
        <v>240</v>
      </c>
      <c r="G179" s="76">
        <f>G180</f>
        <v>2000</v>
      </c>
      <c r="H179" s="76">
        <f>H180</f>
        <v>0</v>
      </c>
    </row>
    <row r="180" spans="1:8" ht="18" customHeight="1">
      <c r="A180" s="73" t="s">
        <v>409</v>
      </c>
      <c r="B180" s="104">
        <v>13</v>
      </c>
      <c r="C180" s="74">
        <v>8</v>
      </c>
      <c r="D180" s="74">
        <v>1</v>
      </c>
      <c r="E180" s="75" t="s">
        <v>483</v>
      </c>
      <c r="F180" s="75">
        <v>244</v>
      </c>
      <c r="G180" s="77">
        <v>2000</v>
      </c>
      <c r="H180" s="77">
        <v>0</v>
      </c>
    </row>
    <row r="181" spans="1:8" ht="60.75" customHeight="1">
      <c r="A181" s="73" t="s">
        <v>484</v>
      </c>
      <c r="B181" s="104">
        <v>13</v>
      </c>
      <c r="C181" s="74">
        <v>8</v>
      </c>
      <c r="D181" s="74">
        <v>1</v>
      </c>
      <c r="E181" s="75" t="s">
        <v>390</v>
      </c>
      <c r="F181" s="75"/>
      <c r="G181" s="76">
        <f>G182</f>
        <v>1453256.7100000002</v>
      </c>
      <c r="H181" s="76">
        <f>H182</f>
        <v>1200857.27</v>
      </c>
    </row>
    <row r="182" spans="1:8" ht="60.75" customHeight="1">
      <c r="A182" s="73" t="s">
        <v>535</v>
      </c>
      <c r="B182" s="104">
        <v>13</v>
      </c>
      <c r="C182" s="74">
        <v>8</v>
      </c>
      <c r="D182" s="74">
        <v>1</v>
      </c>
      <c r="E182" s="75" t="s">
        <v>392</v>
      </c>
      <c r="F182" s="75"/>
      <c r="G182" s="76">
        <f>G183+G196</f>
        <v>1453256.7100000002</v>
      </c>
      <c r="H182" s="76">
        <f>H183+H196</f>
        <v>1200857.27</v>
      </c>
    </row>
    <row r="183" spans="1:8" ht="32.25" customHeight="1">
      <c r="A183" s="73" t="s">
        <v>485</v>
      </c>
      <c r="B183" s="104">
        <v>13</v>
      </c>
      <c r="C183" s="74">
        <v>8</v>
      </c>
      <c r="D183" s="74">
        <v>1</v>
      </c>
      <c r="E183" s="75" t="s">
        <v>486</v>
      </c>
      <c r="F183" s="75"/>
      <c r="G183" s="76">
        <f>G184+G188+G191</f>
        <v>1354277.4000000001</v>
      </c>
      <c r="H183" s="76">
        <f>H184+H188+H191</f>
        <v>1101877.96</v>
      </c>
    </row>
    <row r="184" spans="1:8" ht="75.75" customHeight="1">
      <c r="A184" s="73" t="s">
        <v>395</v>
      </c>
      <c r="B184" s="104">
        <v>13</v>
      </c>
      <c r="C184" s="74">
        <v>8</v>
      </c>
      <c r="D184" s="74">
        <v>1</v>
      </c>
      <c r="E184" s="75" t="s">
        <v>486</v>
      </c>
      <c r="F184" s="75">
        <v>100</v>
      </c>
      <c r="G184" s="76">
        <f>G185</f>
        <v>1102305.4100000001</v>
      </c>
      <c r="H184" s="76">
        <f>H185</f>
        <v>891400.76</v>
      </c>
    </row>
    <row r="185" spans="1:8" ht="32.25" customHeight="1">
      <c r="A185" s="73" t="s">
        <v>487</v>
      </c>
      <c r="B185" s="104">
        <v>13</v>
      </c>
      <c r="C185" s="74">
        <v>8</v>
      </c>
      <c r="D185" s="74">
        <v>1</v>
      </c>
      <c r="E185" s="75" t="s">
        <v>486</v>
      </c>
      <c r="F185" s="75">
        <v>110</v>
      </c>
      <c r="G185" s="76">
        <f>G186+G187</f>
        <v>1102305.4100000001</v>
      </c>
      <c r="H185" s="76">
        <f>H186+H187</f>
        <v>891400.76</v>
      </c>
    </row>
    <row r="186" spans="1:8" ht="18" customHeight="1">
      <c r="A186" s="73" t="s">
        <v>488</v>
      </c>
      <c r="B186" s="104">
        <v>13</v>
      </c>
      <c r="C186" s="74">
        <v>8</v>
      </c>
      <c r="D186" s="74">
        <v>1</v>
      </c>
      <c r="E186" s="75" t="s">
        <v>486</v>
      </c>
      <c r="F186" s="75">
        <v>111</v>
      </c>
      <c r="G186" s="77">
        <v>800773.9</v>
      </c>
      <c r="H186" s="77">
        <v>800768.89</v>
      </c>
    </row>
    <row r="187" spans="1:8" ht="12.75">
      <c r="A187" s="73" t="s">
        <v>489</v>
      </c>
      <c r="B187" s="104">
        <v>13</v>
      </c>
      <c r="C187" s="74">
        <v>8</v>
      </c>
      <c r="D187" s="74">
        <v>1</v>
      </c>
      <c r="E187" s="75" t="s">
        <v>486</v>
      </c>
      <c r="F187" s="75">
        <v>119</v>
      </c>
      <c r="G187" s="77">
        <v>301531.51</v>
      </c>
      <c r="H187" s="77">
        <v>90631.87</v>
      </c>
    </row>
    <row r="188" spans="1:8" ht="32.25" customHeight="1">
      <c r="A188" s="73" t="s">
        <v>406</v>
      </c>
      <c r="B188" s="104">
        <v>13</v>
      </c>
      <c r="C188" s="74">
        <v>8</v>
      </c>
      <c r="D188" s="74">
        <v>1</v>
      </c>
      <c r="E188" s="75" t="s">
        <v>486</v>
      </c>
      <c r="F188" s="75">
        <v>200</v>
      </c>
      <c r="G188" s="76">
        <f>G189</f>
        <v>216970.96</v>
      </c>
      <c r="H188" s="76">
        <f>H189</f>
        <v>201520.43</v>
      </c>
    </row>
    <row r="189" spans="1:8" ht="46.5" customHeight="1">
      <c r="A189" s="73" t="s">
        <v>407</v>
      </c>
      <c r="B189" s="104">
        <v>13</v>
      </c>
      <c r="C189" s="74">
        <v>8</v>
      </c>
      <c r="D189" s="74">
        <v>1</v>
      </c>
      <c r="E189" s="75" t="s">
        <v>486</v>
      </c>
      <c r="F189" s="75">
        <v>240</v>
      </c>
      <c r="G189" s="76">
        <f>G190</f>
        <v>216970.96</v>
      </c>
      <c r="H189" s="76">
        <f>H190</f>
        <v>201520.43</v>
      </c>
    </row>
    <row r="190" spans="1:8" ht="18" customHeight="1">
      <c r="A190" s="73" t="s">
        <v>409</v>
      </c>
      <c r="B190" s="104">
        <v>13</v>
      </c>
      <c r="C190" s="74">
        <v>8</v>
      </c>
      <c r="D190" s="74">
        <v>1</v>
      </c>
      <c r="E190" s="75" t="s">
        <v>486</v>
      </c>
      <c r="F190" s="75">
        <v>244</v>
      </c>
      <c r="G190" s="77">
        <v>216970.96</v>
      </c>
      <c r="H190" s="77">
        <v>201520.43</v>
      </c>
    </row>
    <row r="191" spans="1:8" ht="18" customHeight="1">
      <c r="A191" s="73" t="s">
        <v>410</v>
      </c>
      <c r="B191" s="104">
        <v>13</v>
      </c>
      <c r="C191" s="74">
        <v>8</v>
      </c>
      <c r="D191" s="74">
        <v>1</v>
      </c>
      <c r="E191" s="75" t="s">
        <v>486</v>
      </c>
      <c r="F191" s="75">
        <v>800</v>
      </c>
      <c r="G191" s="76">
        <f>G192</f>
        <v>35001.03</v>
      </c>
      <c r="H191" s="76">
        <f>H192</f>
        <v>8956.77</v>
      </c>
    </row>
    <row r="192" spans="1:8" ht="18" customHeight="1">
      <c r="A192" s="73" t="s">
        <v>411</v>
      </c>
      <c r="B192" s="104">
        <v>13</v>
      </c>
      <c r="C192" s="74">
        <v>8</v>
      </c>
      <c r="D192" s="74">
        <v>1</v>
      </c>
      <c r="E192" s="75" t="s">
        <v>486</v>
      </c>
      <c r="F192" s="75">
        <v>850</v>
      </c>
      <c r="G192" s="76">
        <f>G193+G195+G194</f>
        <v>35001.03</v>
      </c>
      <c r="H192" s="76">
        <f>H193+H195+H194</f>
        <v>8956.77</v>
      </c>
    </row>
    <row r="193" spans="1:8" ht="32.25" customHeight="1">
      <c r="A193" s="73" t="s">
        <v>412</v>
      </c>
      <c r="B193" s="104">
        <v>13</v>
      </c>
      <c r="C193" s="74">
        <v>8</v>
      </c>
      <c r="D193" s="74">
        <v>1</v>
      </c>
      <c r="E193" s="75" t="s">
        <v>486</v>
      </c>
      <c r="F193" s="75">
        <v>851</v>
      </c>
      <c r="G193" s="77">
        <v>1060</v>
      </c>
      <c r="H193" s="77">
        <v>341</v>
      </c>
    </row>
    <row r="194" spans="1:8" ht="18" customHeight="1">
      <c r="A194" s="73" t="s">
        <v>490</v>
      </c>
      <c r="B194" s="104">
        <v>13</v>
      </c>
      <c r="C194" s="74">
        <v>8</v>
      </c>
      <c r="D194" s="74">
        <v>1</v>
      </c>
      <c r="E194" s="75" t="s">
        <v>486</v>
      </c>
      <c r="F194" s="75">
        <v>852</v>
      </c>
      <c r="G194" s="77">
        <v>9200</v>
      </c>
      <c r="H194" s="77">
        <v>0</v>
      </c>
    </row>
    <row r="195" spans="1:8" ht="18" customHeight="1">
      <c r="A195" s="73" t="s">
        <v>414</v>
      </c>
      <c r="B195" s="104">
        <v>13</v>
      </c>
      <c r="C195" s="74">
        <v>8</v>
      </c>
      <c r="D195" s="74">
        <v>1</v>
      </c>
      <c r="E195" s="75" t="s">
        <v>486</v>
      </c>
      <c r="F195" s="75">
        <v>853</v>
      </c>
      <c r="G195" s="77">
        <v>24741.03</v>
      </c>
      <c r="H195" s="77">
        <v>8615.77</v>
      </c>
    </row>
    <row r="196" spans="1:8" ht="12.75">
      <c r="A196" s="73" t="s">
        <v>399</v>
      </c>
      <c r="B196" s="104">
        <v>13</v>
      </c>
      <c r="C196" s="74">
        <v>8</v>
      </c>
      <c r="D196" s="74">
        <v>1</v>
      </c>
      <c r="E196" s="75" t="s">
        <v>400</v>
      </c>
      <c r="F196" s="75"/>
      <c r="G196" s="76">
        <f>G197+G201</f>
        <v>98979.31</v>
      </c>
      <c r="H196" s="76">
        <f>H197+H201</f>
        <v>98979.31</v>
      </c>
    </row>
    <row r="197" spans="1:8" ht="75.75" customHeight="1">
      <c r="A197" s="73" t="s">
        <v>395</v>
      </c>
      <c r="B197" s="102">
        <v>13</v>
      </c>
      <c r="C197" s="74">
        <v>8</v>
      </c>
      <c r="D197" s="74">
        <v>1</v>
      </c>
      <c r="E197" s="75" t="s">
        <v>400</v>
      </c>
      <c r="F197" s="75">
        <v>100</v>
      </c>
      <c r="G197" s="76">
        <f>G198</f>
        <v>95559.13</v>
      </c>
      <c r="H197" s="76">
        <f>H198</f>
        <v>95559.13</v>
      </c>
    </row>
    <row r="198" spans="1:8" ht="32.25" customHeight="1">
      <c r="A198" s="73" t="s">
        <v>487</v>
      </c>
      <c r="B198" s="104">
        <v>13</v>
      </c>
      <c r="C198" s="74">
        <v>8</v>
      </c>
      <c r="D198" s="74">
        <v>1</v>
      </c>
      <c r="E198" s="75" t="s">
        <v>400</v>
      </c>
      <c r="F198" s="75">
        <v>110</v>
      </c>
      <c r="G198" s="76">
        <f>G199+G200</f>
        <v>95559.13</v>
      </c>
      <c r="H198" s="76">
        <f>H199+H200</f>
        <v>95559.13</v>
      </c>
    </row>
    <row r="199" spans="1:8" ht="18" customHeight="1">
      <c r="A199" s="73" t="s">
        <v>488</v>
      </c>
      <c r="B199" s="104">
        <v>13</v>
      </c>
      <c r="C199" s="74">
        <v>8</v>
      </c>
      <c r="D199" s="74">
        <v>1</v>
      </c>
      <c r="E199" s="75" t="s">
        <v>400</v>
      </c>
      <c r="F199" s="75">
        <v>111</v>
      </c>
      <c r="G199" s="77">
        <v>7085.93</v>
      </c>
      <c r="H199" s="77">
        <v>7085.93</v>
      </c>
    </row>
    <row r="200" spans="1:8" ht="12.75">
      <c r="A200" s="73" t="s">
        <v>489</v>
      </c>
      <c r="B200" s="104">
        <v>13</v>
      </c>
      <c r="C200" s="74">
        <v>8</v>
      </c>
      <c r="D200" s="74">
        <v>1</v>
      </c>
      <c r="E200" s="75" t="s">
        <v>400</v>
      </c>
      <c r="F200" s="75">
        <v>119</v>
      </c>
      <c r="G200" s="77">
        <v>88473.2</v>
      </c>
      <c r="H200" s="77">
        <v>88473.2</v>
      </c>
    </row>
    <row r="201" spans="1:8" ht="18" customHeight="1">
      <c r="A201" s="73" t="s">
        <v>410</v>
      </c>
      <c r="B201" s="104">
        <v>13</v>
      </c>
      <c r="C201" s="74">
        <v>8</v>
      </c>
      <c r="D201" s="74">
        <v>1</v>
      </c>
      <c r="E201" s="75" t="s">
        <v>400</v>
      </c>
      <c r="F201" s="75">
        <v>800</v>
      </c>
      <c r="G201" s="76">
        <f>G202</f>
        <v>3420.18</v>
      </c>
      <c r="H201" s="76">
        <f>H202</f>
        <v>3420.18</v>
      </c>
    </row>
    <row r="202" spans="1:8" ht="18" customHeight="1">
      <c r="A202" s="73" t="s">
        <v>411</v>
      </c>
      <c r="B202" s="104">
        <v>13</v>
      </c>
      <c r="C202" s="74">
        <v>8</v>
      </c>
      <c r="D202" s="74">
        <v>1</v>
      </c>
      <c r="E202" s="75" t="s">
        <v>400</v>
      </c>
      <c r="F202" s="75">
        <v>850</v>
      </c>
      <c r="G202" s="76">
        <f>G203+G204</f>
        <v>3420.18</v>
      </c>
      <c r="H202" s="76">
        <f>H203+H204</f>
        <v>3420.18</v>
      </c>
    </row>
    <row r="203" spans="1:8" ht="32.25" customHeight="1">
      <c r="A203" s="73" t="s">
        <v>412</v>
      </c>
      <c r="B203" s="104">
        <v>13</v>
      </c>
      <c r="C203" s="74">
        <v>8</v>
      </c>
      <c r="D203" s="74">
        <v>1</v>
      </c>
      <c r="E203" s="75" t="s">
        <v>400</v>
      </c>
      <c r="F203" s="75">
        <v>851</v>
      </c>
      <c r="G203" s="77">
        <v>241</v>
      </c>
      <c r="H203" s="77">
        <v>241</v>
      </c>
    </row>
    <row r="204" spans="1:8" ht="18" customHeight="1">
      <c r="A204" s="73" t="s">
        <v>414</v>
      </c>
      <c r="B204" s="104">
        <v>13</v>
      </c>
      <c r="C204" s="74">
        <v>8</v>
      </c>
      <c r="D204" s="74">
        <v>1</v>
      </c>
      <c r="E204" s="75" t="s">
        <v>400</v>
      </c>
      <c r="F204" s="75">
        <v>853</v>
      </c>
      <c r="G204" s="77">
        <v>3179.18</v>
      </c>
      <c r="H204" s="77">
        <v>3179.18</v>
      </c>
    </row>
    <row r="205" spans="1:8" ht="32.25" customHeight="1">
      <c r="A205" s="73" t="s">
        <v>491</v>
      </c>
      <c r="B205" s="104">
        <v>13</v>
      </c>
      <c r="C205" s="74">
        <v>8</v>
      </c>
      <c r="D205" s="74">
        <v>4</v>
      </c>
      <c r="E205" s="75"/>
      <c r="F205" s="75"/>
      <c r="G205" s="76">
        <f>G206</f>
        <v>1309862.3900000001</v>
      </c>
      <c r="H205" s="76">
        <f>H206</f>
        <v>1089018.7</v>
      </c>
    </row>
    <row r="206" spans="1:8" ht="60.75" customHeight="1">
      <c r="A206" s="73" t="s">
        <v>389</v>
      </c>
      <c r="B206" s="104">
        <v>13</v>
      </c>
      <c r="C206" s="74">
        <v>8</v>
      </c>
      <c r="D206" s="74">
        <v>4</v>
      </c>
      <c r="E206" s="75" t="s">
        <v>390</v>
      </c>
      <c r="F206" s="75"/>
      <c r="G206" s="76">
        <f>G207</f>
        <v>1309862.3900000001</v>
      </c>
      <c r="H206" s="76">
        <f>H207</f>
        <v>1089018.7</v>
      </c>
    </row>
    <row r="207" spans="1:8" ht="12.75">
      <c r="A207" s="73" t="s">
        <v>391</v>
      </c>
      <c r="B207" s="104">
        <v>13</v>
      </c>
      <c r="C207" s="74">
        <v>8</v>
      </c>
      <c r="D207" s="74">
        <v>4</v>
      </c>
      <c r="E207" s="75" t="s">
        <v>392</v>
      </c>
      <c r="F207" s="75"/>
      <c r="G207" s="76">
        <f>+G208+G216</f>
        <v>1309862.3900000001</v>
      </c>
      <c r="H207" s="76">
        <f>+H208+H216</f>
        <v>1089018.7</v>
      </c>
    </row>
    <row r="208" spans="1:8" ht="103.5" customHeight="1">
      <c r="A208" s="73" t="s">
        <v>492</v>
      </c>
      <c r="B208" s="104">
        <v>13</v>
      </c>
      <c r="C208" s="74">
        <v>8</v>
      </c>
      <c r="D208" s="74">
        <v>4</v>
      </c>
      <c r="E208" s="75" t="s">
        <v>493</v>
      </c>
      <c r="F208" s="75"/>
      <c r="G208" s="76">
        <f>G209+G213</f>
        <v>1259405.6600000001</v>
      </c>
      <c r="H208" s="76">
        <f>H209+H213</f>
        <v>1038561.97</v>
      </c>
    </row>
    <row r="209" spans="1:8" ht="75.75" customHeight="1">
      <c r="A209" s="73" t="s">
        <v>395</v>
      </c>
      <c r="B209" s="104">
        <v>13</v>
      </c>
      <c r="C209" s="74">
        <v>8</v>
      </c>
      <c r="D209" s="74">
        <v>4</v>
      </c>
      <c r="E209" s="75" t="s">
        <v>493</v>
      </c>
      <c r="F209" s="75">
        <v>100</v>
      </c>
      <c r="G209" s="76">
        <f>G210</f>
        <v>1140805.6600000001</v>
      </c>
      <c r="H209" s="76">
        <f>H210</f>
        <v>927061.97</v>
      </c>
    </row>
    <row r="210" spans="1:8" ht="32.25" customHeight="1">
      <c r="A210" s="73" t="s">
        <v>404</v>
      </c>
      <c r="B210" s="104">
        <v>13</v>
      </c>
      <c r="C210" s="74">
        <v>8</v>
      </c>
      <c r="D210" s="74">
        <v>4</v>
      </c>
      <c r="E210" s="75" t="s">
        <v>493</v>
      </c>
      <c r="F210" s="75">
        <v>120</v>
      </c>
      <c r="G210" s="76">
        <f>G211+G212</f>
        <v>1140805.6600000001</v>
      </c>
      <c r="H210" s="76">
        <f>H211+H212</f>
        <v>927061.97</v>
      </c>
    </row>
    <row r="211" spans="1:8" ht="32.25" customHeight="1">
      <c r="A211" s="73" t="s">
        <v>405</v>
      </c>
      <c r="B211" s="104">
        <v>13</v>
      </c>
      <c r="C211" s="74">
        <v>8</v>
      </c>
      <c r="D211" s="74">
        <v>4</v>
      </c>
      <c r="E211" s="75" t="s">
        <v>493</v>
      </c>
      <c r="F211" s="75">
        <v>121</v>
      </c>
      <c r="G211" s="77">
        <v>826688.17</v>
      </c>
      <c r="H211" s="77">
        <v>826673.87</v>
      </c>
    </row>
    <row r="212" spans="1:8" ht="60.75" customHeight="1">
      <c r="A212" s="73" t="s">
        <v>398</v>
      </c>
      <c r="B212" s="104">
        <v>13</v>
      </c>
      <c r="C212" s="74">
        <v>8</v>
      </c>
      <c r="D212" s="74">
        <v>4</v>
      </c>
      <c r="E212" s="75" t="s">
        <v>493</v>
      </c>
      <c r="F212" s="75">
        <v>129</v>
      </c>
      <c r="G212" s="77">
        <v>314117.49</v>
      </c>
      <c r="H212" s="77">
        <v>100388.1</v>
      </c>
    </row>
    <row r="213" spans="1:8" ht="32.25" customHeight="1">
      <c r="A213" s="73" t="s">
        <v>406</v>
      </c>
      <c r="B213" s="104">
        <v>13</v>
      </c>
      <c r="C213" s="74">
        <v>8</v>
      </c>
      <c r="D213" s="74">
        <v>4</v>
      </c>
      <c r="E213" s="75" t="s">
        <v>493</v>
      </c>
      <c r="F213" s="75">
        <v>200</v>
      </c>
      <c r="G213" s="76">
        <f>G214</f>
        <v>118600</v>
      </c>
      <c r="H213" s="76">
        <f>H214</f>
        <v>111500</v>
      </c>
    </row>
    <row r="214" spans="1:8" ht="46.5" customHeight="1">
      <c r="A214" s="73" t="s">
        <v>407</v>
      </c>
      <c r="B214" s="104">
        <v>13</v>
      </c>
      <c r="C214" s="74">
        <v>8</v>
      </c>
      <c r="D214" s="74">
        <v>4</v>
      </c>
      <c r="E214" s="75" t="s">
        <v>493</v>
      </c>
      <c r="F214" s="75">
        <v>240</v>
      </c>
      <c r="G214" s="76">
        <f>G215</f>
        <v>118600</v>
      </c>
      <c r="H214" s="76">
        <f>H215</f>
        <v>111500</v>
      </c>
    </row>
    <row r="215" spans="1:8" ht="18" customHeight="1">
      <c r="A215" s="73" t="s">
        <v>409</v>
      </c>
      <c r="B215" s="104">
        <v>13</v>
      </c>
      <c r="C215" s="74">
        <v>8</v>
      </c>
      <c r="D215" s="74">
        <v>4</v>
      </c>
      <c r="E215" s="75" t="s">
        <v>493</v>
      </c>
      <c r="F215" s="75">
        <v>244</v>
      </c>
      <c r="G215" s="77">
        <v>118600</v>
      </c>
      <c r="H215" s="77">
        <v>111500</v>
      </c>
    </row>
    <row r="216" spans="1:8" ht="12.75">
      <c r="A216" s="73" t="s">
        <v>399</v>
      </c>
      <c r="B216" s="104">
        <v>13</v>
      </c>
      <c r="C216" s="74">
        <v>8</v>
      </c>
      <c r="D216" s="74">
        <v>4</v>
      </c>
      <c r="E216" s="75" t="s">
        <v>400</v>
      </c>
      <c r="F216" s="75"/>
      <c r="G216" s="76">
        <f>G217</f>
        <v>50456.73</v>
      </c>
      <c r="H216" s="76">
        <f>H217</f>
        <v>50456.73</v>
      </c>
    </row>
    <row r="217" spans="1:8" ht="75.75" customHeight="1">
      <c r="A217" s="73" t="s">
        <v>395</v>
      </c>
      <c r="B217" s="102">
        <v>13</v>
      </c>
      <c r="C217" s="74">
        <v>8</v>
      </c>
      <c r="D217" s="74">
        <v>4</v>
      </c>
      <c r="E217" s="75" t="s">
        <v>400</v>
      </c>
      <c r="F217" s="75">
        <v>100</v>
      </c>
      <c r="G217" s="76">
        <f>G218</f>
        <v>50456.73</v>
      </c>
      <c r="H217" s="76">
        <f>H218</f>
        <v>50456.73</v>
      </c>
    </row>
    <row r="218" spans="1:8" ht="32.25" customHeight="1">
      <c r="A218" s="73" t="s">
        <v>396</v>
      </c>
      <c r="B218" s="104">
        <v>13</v>
      </c>
      <c r="C218" s="74">
        <v>8</v>
      </c>
      <c r="D218" s="74">
        <v>4</v>
      </c>
      <c r="E218" s="75" t="s">
        <v>400</v>
      </c>
      <c r="F218" s="75">
        <v>120</v>
      </c>
      <c r="G218" s="76">
        <f>G219+G220</f>
        <v>50456.73</v>
      </c>
      <c r="H218" s="76">
        <f>H219+H220</f>
        <v>50456.73</v>
      </c>
    </row>
    <row r="219" spans="1:8" ht="32.25" customHeight="1">
      <c r="A219" s="73" t="s">
        <v>397</v>
      </c>
      <c r="B219" s="104">
        <v>13</v>
      </c>
      <c r="C219" s="74">
        <v>8</v>
      </c>
      <c r="D219" s="74">
        <v>4</v>
      </c>
      <c r="E219" s="75" t="s">
        <v>400</v>
      </c>
      <c r="F219" s="75">
        <v>121</v>
      </c>
      <c r="G219" s="77">
        <v>5260</v>
      </c>
      <c r="H219" s="77">
        <v>5260</v>
      </c>
    </row>
    <row r="220" spans="1:8" ht="60.75" customHeight="1">
      <c r="A220" s="73" t="s">
        <v>398</v>
      </c>
      <c r="B220" s="104">
        <v>13</v>
      </c>
      <c r="C220" s="74">
        <v>8</v>
      </c>
      <c r="D220" s="74">
        <v>4</v>
      </c>
      <c r="E220" s="75" t="s">
        <v>400</v>
      </c>
      <c r="F220" s="75">
        <v>129</v>
      </c>
      <c r="G220" s="77">
        <v>45196.73</v>
      </c>
      <c r="H220" s="77">
        <v>45196.73</v>
      </c>
    </row>
    <row r="221" spans="1:8" ht="18" customHeight="1">
      <c r="A221" s="73" t="s">
        <v>116</v>
      </c>
      <c r="B221" s="104">
        <v>13</v>
      </c>
      <c r="C221" s="74">
        <v>10</v>
      </c>
      <c r="D221" s="74"/>
      <c r="E221" s="75"/>
      <c r="F221" s="75"/>
      <c r="G221" s="76">
        <f>G222+G230</f>
        <v>279385.35</v>
      </c>
      <c r="H221" s="76">
        <f>H222+H230</f>
        <v>243978.8</v>
      </c>
    </row>
    <row r="222" spans="1:8" ht="18" customHeight="1">
      <c r="A222" s="73" t="s">
        <v>494</v>
      </c>
      <c r="B222" s="104">
        <v>13</v>
      </c>
      <c r="C222" s="74">
        <v>10</v>
      </c>
      <c r="D222" s="74">
        <v>1</v>
      </c>
      <c r="E222" s="75"/>
      <c r="F222" s="75"/>
      <c r="G222" s="76">
        <f>G223</f>
        <v>253385.35</v>
      </c>
      <c r="H222" s="76">
        <f>H223</f>
        <v>234294.8</v>
      </c>
    </row>
    <row r="223" spans="1:8" ht="46.5" customHeight="1">
      <c r="A223" s="73" t="s">
        <v>495</v>
      </c>
      <c r="B223" s="104">
        <v>13</v>
      </c>
      <c r="C223" s="74">
        <v>10</v>
      </c>
      <c r="D223" s="74">
        <v>1</v>
      </c>
      <c r="E223" s="75" t="s">
        <v>496</v>
      </c>
      <c r="F223" s="75"/>
      <c r="G223" s="76">
        <f>G225</f>
        <v>253385.35</v>
      </c>
      <c r="H223" s="76">
        <f>H225</f>
        <v>234294.8</v>
      </c>
    </row>
    <row r="224" spans="1:8" ht="32.25" customHeight="1">
      <c r="A224" s="85" t="s">
        <v>497</v>
      </c>
      <c r="B224" s="104">
        <v>13</v>
      </c>
      <c r="C224" s="74">
        <v>10</v>
      </c>
      <c r="D224" s="74">
        <v>1</v>
      </c>
      <c r="E224" s="75" t="s">
        <v>498</v>
      </c>
      <c r="F224" s="75"/>
      <c r="G224" s="76">
        <f>G225</f>
        <v>253385.35</v>
      </c>
      <c r="H224" s="76">
        <f>H225</f>
        <v>234294.8</v>
      </c>
    </row>
    <row r="225" spans="1:8" ht="32.25" customHeight="1">
      <c r="A225" s="73" t="s">
        <v>499</v>
      </c>
      <c r="B225" s="104">
        <v>13</v>
      </c>
      <c r="C225" s="74">
        <v>10</v>
      </c>
      <c r="D225" s="74">
        <v>1</v>
      </c>
      <c r="E225" s="75" t="s">
        <v>500</v>
      </c>
      <c r="F225" s="75"/>
      <c r="G225" s="76">
        <f>G226</f>
        <v>253385.35</v>
      </c>
      <c r="H225" s="76">
        <f>H226</f>
        <v>234294.8</v>
      </c>
    </row>
    <row r="226" spans="1:8" ht="46.5" customHeight="1">
      <c r="A226" s="73" t="s">
        <v>501</v>
      </c>
      <c r="B226" s="104">
        <v>13</v>
      </c>
      <c r="C226" s="74">
        <v>10</v>
      </c>
      <c r="D226" s="74">
        <v>1</v>
      </c>
      <c r="E226" s="75" t="s">
        <v>502</v>
      </c>
      <c r="F226" s="75"/>
      <c r="G226" s="76">
        <f>G227</f>
        <v>253385.35</v>
      </c>
      <c r="H226" s="76">
        <f>H227</f>
        <v>234294.8</v>
      </c>
    </row>
    <row r="227" spans="1:8" ht="12.75">
      <c r="A227" s="73" t="s">
        <v>503</v>
      </c>
      <c r="B227" s="104">
        <v>13</v>
      </c>
      <c r="C227" s="74">
        <v>10</v>
      </c>
      <c r="D227" s="74">
        <v>1</v>
      </c>
      <c r="E227" s="75" t="s">
        <v>502</v>
      </c>
      <c r="F227" s="75">
        <v>300</v>
      </c>
      <c r="G227" s="76">
        <f>G228</f>
        <v>253385.35</v>
      </c>
      <c r="H227" s="76">
        <f>H228</f>
        <v>234294.8</v>
      </c>
    </row>
    <row r="228" spans="1:8" ht="32.25" customHeight="1">
      <c r="A228" s="73" t="s">
        <v>504</v>
      </c>
      <c r="B228" s="104">
        <v>13</v>
      </c>
      <c r="C228" s="74">
        <v>10</v>
      </c>
      <c r="D228" s="74">
        <v>1</v>
      </c>
      <c r="E228" s="75" t="s">
        <v>502</v>
      </c>
      <c r="F228" s="75">
        <v>310</v>
      </c>
      <c r="G228" s="76">
        <f>G229</f>
        <v>253385.35</v>
      </c>
      <c r="H228" s="76">
        <f>H229</f>
        <v>234294.8</v>
      </c>
    </row>
    <row r="229" spans="1:8" ht="18" customHeight="1">
      <c r="A229" s="73" t="s">
        <v>505</v>
      </c>
      <c r="B229" s="104">
        <v>13</v>
      </c>
      <c r="C229" s="74">
        <v>10</v>
      </c>
      <c r="D229" s="74">
        <v>1</v>
      </c>
      <c r="E229" s="75" t="s">
        <v>502</v>
      </c>
      <c r="F229" s="75">
        <v>312</v>
      </c>
      <c r="G229" s="77">
        <v>253385.35</v>
      </c>
      <c r="H229" s="77">
        <v>234294.8</v>
      </c>
    </row>
    <row r="230" spans="1:8" ht="18" customHeight="1">
      <c r="A230" s="73" t="s">
        <v>506</v>
      </c>
      <c r="B230" s="104">
        <v>13</v>
      </c>
      <c r="C230" s="74">
        <v>10</v>
      </c>
      <c r="D230" s="74">
        <v>3</v>
      </c>
      <c r="E230" s="75"/>
      <c r="F230" s="75"/>
      <c r="G230" s="79">
        <f>G231</f>
        <v>26000</v>
      </c>
      <c r="H230" s="79">
        <f>H231</f>
        <v>9684</v>
      </c>
    </row>
    <row r="231" spans="1:8" ht="60.75" customHeight="1">
      <c r="A231" s="73" t="s">
        <v>484</v>
      </c>
      <c r="B231" s="104">
        <v>13</v>
      </c>
      <c r="C231" s="74">
        <v>10</v>
      </c>
      <c r="D231" s="74">
        <v>3</v>
      </c>
      <c r="E231" s="75" t="s">
        <v>390</v>
      </c>
      <c r="F231" s="75"/>
      <c r="G231" s="76">
        <f>G232</f>
        <v>26000</v>
      </c>
      <c r="H231" s="76">
        <f>H232</f>
        <v>9684</v>
      </c>
    </row>
    <row r="232" spans="1:8" ht="12.75">
      <c r="A232" s="73" t="s">
        <v>536</v>
      </c>
      <c r="B232" s="104">
        <v>13</v>
      </c>
      <c r="C232" s="74">
        <v>10</v>
      </c>
      <c r="D232" s="74">
        <v>3</v>
      </c>
      <c r="E232" s="75" t="s">
        <v>392</v>
      </c>
      <c r="F232" s="75"/>
      <c r="G232" s="76">
        <f>G233</f>
        <v>26000</v>
      </c>
      <c r="H232" s="76">
        <f>H233</f>
        <v>9684</v>
      </c>
    </row>
    <row r="233" spans="1:8" ht="12.75">
      <c r="A233" s="73" t="s">
        <v>507</v>
      </c>
      <c r="B233" s="104">
        <v>13</v>
      </c>
      <c r="C233" s="74">
        <v>10</v>
      </c>
      <c r="D233" s="74">
        <v>3</v>
      </c>
      <c r="E233" s="75" t="s">
        <v>508</v>
      </c>
      <c r="F233" s="75"/>
      <c r="G233" s="76">
        <f>G234</f>
        <v>26000</v>
      </c>
      <c r="H233" s="76">
        <f>H234</f>
        <v>9684</v>
      </c>
    </row>
    <row r="234" spans="1:8" ht="75.75" customHeight="1">
      <c r="A234" s="73" t="s">
        <v>395</v>
      </c>
      <c r="B234" s="104">
        <v>13</v>
      </c>
      <c r="C234" s="74">
        <v>10</v>
      </c>
      <c r="D234" s="74">
        <v>3</v>
      </c>
      <c r="E234" s="75" t="s">
        <v>508</v>
      </c>
      <c r="F234" s="75">
        <v>100</v>
      </c>
      <c r="G234" s="76">
        <f>G235</f>
        <v>26000</v>
      </c>
      <c r="H234" s="76">
        <f>H235</f>
        <v>9684</v>
      </c>
    </row>
    <row r="235" spans="1:8" ht="32.25" customHeight="1">
      <c r="A235" s="73" t="s">
        <v>487</v>
      </c>
      <c r="B235" s="104">
        <v>13</v>
      </c>
      <c r="C235" s="74">
        <v>10</v>
      </c>
      <c r="D235" s="74">
        <v>3</v>
      </c>
      <c r="E235" s="75" t="s">
        <v>508</v>
      </c>
      <c r="F235" s="75">
        <v>110</v>
      </c>
      <c r="G235" s="76">
        <f>G236</f>
        <v>26000</v>
      </c>
      <c r="H235" s="76">
        <f>H236</f>
        <v>9684</v>
      </c>
    </row>
    <row r="236" spans="1:8" ht="32.25" customHeight="1">
      <c r="A236" s="73" t="s">
        <v>509</v>
      </c>
      <c r="B236" s="104">
        <v>13</v>
      </c>
      <c r="C236" s="74">
        <v>10</v>
      </c>
      <c r="D236" s="74">
        <v>3</v>
      </c>
      <c r="E236" s="75" t="s">
        <v>508</v>
      </c>
      <c r="F236" s="75">
        <v>112</v>
      </c>
      <c r="G236" s="77">
        <v>26000</v>
      </c>
      <c r="H236" s="77">
        <v>9684</v>
      </c>
    </row>
    <row r="237" spans="1:8" ht="18" customHeight="1">
      <c r="A237" s="73" t="s">
        <v>115</v>
      </c>
      <c r="B237" s="102">
        <v>13</v>
      </c>
      <c r="C237" s="74">
        <v>11</v>
      </c>
      <c r="D237" s="74"/>
      <c r="E237" s="75"/>
      <c r="F237" s="75"/>
      <c r="G237" s="79">
        <f>G238</f>
        <v>412080.87</v>
      </c>
      <c r="H237" s="79">
        <f>H238</f>
        <v>412080.87</v>
      </c>
    </row>
    <row r="238" spans="1:8" ht="18" customHeight="1">
      <c r="A238" s="73" t="s">
        <v>510</v>
      </c>
      <c r="B238" s="104">
        <v>13</v>
      </c>
      <c r="C238" s="74">
        <v>11</v>
      </c>
      <c r="D238" s="74">
        <v>1</v>
      </c>
      <c r="E238" s="75"/>
      <c r="F238" s="75"/>
      <c r="G238" s="79">
        <f>G239</f>
        <v>412080.87</v>
      </c>
      <c r="H238" s="79">
        <f>H239</f>
        <v>412080.87</v>
      </c>
    </row>
    <row r="239" spans="1:8" ht="75.75" customHeight="1">
      <c r="A239" s="73" t="s">
        <v>511</v>
      </c>
      <c r="B239" s="104">
        <v>13</v>
      </c>
      <c r="C239" s="74">
        <v>11</v>
      </c>
      <c r="D239" s="74">
        <v>1</v>
      </c>
      <c r="E239" s="75" t="s">
        <v>512</v>
      </c>
      <c r="F239" s="75"/>
      <c r="G239" s="79">
        <f>G240</f>
        <v>412080.87</v>
      </c>
      <c r="H239" s="79">
        <f>H240</f>
        <v>412080.87</v>
      </c>
    </row>
    <row r="240" spans="1:8" ht="18" customHeight="1">
      <c r="A240" s="73" t="s">
        <v>513</v>
      </c>
      <c r="B240" s="104">
        <v>13</v>
      </c>
      <c r="C240" s="74">
        <v>11</v>
      </c>
      <c r="D240" s="74">
        <v>1</v>
      </c>
      <c r="E240" s="75" t="s">
        <v>514</v>
      </c>
      <c r="F240" s="75"/>
      <c r="G240" s="79">
        <f>G241+G245</f>
        <v>412080.87</v>
      </c>
      <c r="H240" s="79">
        <f>H241+H245</f>
        <v>412080.87</v>
      </c>
    </row>
    <row r="241" spans="1:8" ht="18" customHeight="1">
      <c r="A241" s="73" t="s">
        <v>513</v>
      </c>
      <c r="B241" s="104">
        <v>13</v>
      </c>
      <c r="C241" s="74">
        <v>11</v>
      </c>
      <c r="D241" s="74">
        <v>1</v>
      </c>
      <c r="E241" s="75" t="s">
        <v>515</v>
      </c>
      <c r="F241" s="75"/>
      <c r="G241" s="79">
        <f>G242</f>
        <v>12080.87</v>
      </c>
      <c r="H241" s="79">
        <f>H242</f>
        <v>12080.87</v>
      </c>
    </row>
    <row r="242" spans="1:8" ht="32.25" customHeight="1">
      <c r="A242" s="73" t="s">
        <v>406</v>
      </c>
      <c r="B242" s="104">
        <v>13</v>
      </c>
      <c r="C242" s="74">
        <v>11</v>
      </c>
      <c r="D242" s="74">
        <v>1</v>
      </c>
      <c r="E242" s="75" t="s">
        <v>515</v>
      </c>
      <c r="F242" s="75">
        <v>200</v>
      </c>
      <c r="G242" s="79">
        <f>G243</f>
        <v>12080.87</v>
      </c>
      <c r="H242" s="79">
        <f>H243</f>
        <v>12080.87</v>
      </c>
    </row>
    <row r="243" spans="1:8" ht="46.5" customHeight="1">
      <c r="A243" s="73" t="s">
        <v>407</v>
      </c>
      <c r="B243" s="104">
        <v>13</v>
      </c>
      <c r="C243" s="74">
        <v>11</v>
      </c>
      <c r="D243" s="74">
        <v>1</v>
      </c>
      <c r="E243" s="75" t="s">
        <v>515</v>
      </c>
      <c r="F243" s="75">
        <v>240</v>
      </c>
      <c r="G243" s="79">
        <f>G244</f>
        <v>12080.87</v>
      </c>
      <c r="H243" s="79">
        <f>H244</f>
        <v>12080.87</v>
      </c>
    </row>
    <row r="244" spans="1:8" ht="18" customHeight="1">
      <c r="A244" s="73" t="s">
        <v>409</v>
      </c>
      <c r="B244" s="104">
        <v>13</v>
      </c>
      <c r="C244" s="74">
        <v>11</v>
      </c>
      <c r="D244" s="74">
        <v>1</v>
      </c>
      <c r="E244" s="75" t="s">
        <v>515</v>
      </c>
      <c r="F244" s="75">
        <v>244</v>
      </c>
      <c r="G244" s="81">
        <v>12080.87</v>
      </c>
      <c r="H244" s="81">
        <v>12080.87</v>
      </c>
    </row>
    <row r="245" spans="1:8" ht="46.5" customHeight="1">
      <c r="A245" s="73" t="s">
        <v>516</v>
      </c>
      <c r="B245" s="104">
        <v>13</v>
      </c>
      <c r="C245" s="74">
        <v>11</v>
      </c>
      <c r="D245" s="74">
        <v>1</v>
      </c>
      <c r="E245" s="75" t="s">
        <v>517</v>
      </c>
      <c r="F245" s="75"/>
      <c r="G245" s="79">
        <f>G246</f>
        <v>400000</v>
      </c>
      <c r="H245" s="79">
        <f>H246</f>
        <v>400000</v>
      </c>
    </row>
    <row r="246" spans="1:8" ht="32.25" customHeight="1">
      <c r="A246" s="73" t="s">
        <v>406</v>
      </c>
      <c r="B246" s="104">
        <v>13</v>
      </c>
      <c r="C246" s="74">
        <v>11</v>
      </c>
      <c r="D246" s="74">
        <v>1</v>
      </c>
      <c r="E246" s="75" t="s">
        <v>517</v>
      </c>
      <c r="F246" s="75">
        <v>200</v>
      </c>
      <c r="G246" s="79">
        <f>G247</f>
        <v>400000</v>
      </c>
      <c r="H246" s="79">
        <f>H247</f>
        <v>400000</v>
      </c>
    </row>
    <row r="247" spans="1:8" ht="46.5" customHeight="1">
      <c r="A247" s="73" t="s">
        <v>407</v>
      </c>
      <c r="B247" s="104">
        <v>13</v>
      </c>
      <c r="C247" s="74">
        <v>11</v>
      </c>
      <c r="D247" s="74">
        <v>1</v>
      </c>
      <c r="E247" s="75" t="s">
        <v>517</v>
      </c>
      <c r="F247" s="75">
        <v>240</v>
      </c>
      <c r="G247" s="79">
        <f>G248</f>
        <v>400000</v>
      </c>
      <c r="H247" s="79">
        <f>H248</f>
        <v>400000</v>
      </c>
    </row>
    <row r="248" spans="1:8" ht="18" customHeight="1">
      <c r="A248" s="73" t="s">
        <v>409</v>
      </c>
      <c r="B248" s="104">
        <v>13</v>
      </c>
      <c r="C248" s="74">
        <v>11</v>
      </c>
      <c r="D248" s="74">
        <v>1</v>
      </c>
      <c r="E248" s="75" t="s">
        <v>517</v>
      </c>
      <c r="F248" s="75">
        <v>244</v>
      </c>
      <c r="G248" s="81">
        <v>400000</v>
      </c>
      <c r="H248" s="81">
        <v>400000</v>
      </c>
    </row>
    <row r="249" spans="1:8" ht="32.25" customHeight="1">
      <c r="A249" s="86" t="s">
        <v>518</v>
      </c>
      <c r="B249" s="104">
        <v>13</v>
      </c>
      <c r="C249" s="87" t="s">
        <v>519</v>
      </c>
      <c r="D249" s="87"/>
      <c r="E249" s="88"/>
      <c r="F249" s="88"/>
      <c r="G249" s="89">
        <f>G250</f>
        <v>12497.18</v>
      </c>
      <c r="H249" s="89">
        <f>H250</f>
        <v>12497.18</v>
      </c>
    </row>
    <row r="250" spans="1:8" ht="32.25" customHeight="1">
      <c r="A250" s="86" t="s">
        <v>520</v>
      </c>
      <c r="B250" s="104">
        <v>13</v>
      </c>
      <c r="C250" s="87" t="s">
        <v>519</v>
      </c>
      <c r="D250" s="87" t="s">
        <v>521</v>
      </c>
      <c r="E250" s="88"/>
      <c r="F250" s="88"/>
      <c r="G250" s="89">
        <f>G251</f>
        <v>12497.18</v>
      </c>
      <c r="H250" s="89">
        <f>H251</f>
        <v>12497.18</v>
      </c>
    </row>
    <row r="251" spans="1:8" ht="60.75" customHeight="1">
      <c r="A251" s="73" t="s">
        <v>389</v>
      </c>
      <c r="B251" s="104">
        <v>13</v>
      </c>
      <c r="C251" s="87" t="s">
        <v>519</v>
      </c>
      <c r="D251" s="87" t="s">
        <v>521</v>
      </c>
      <c r="E251" s="90" t="s">
        <v>390</v>
      </c>
      <c r="F251" s="88"/>
      <c r="G251" s="89">
        <f>G252</f>
        <v>12497.18</v>
      </c>
      <c r="H251" s="89">
        <f>H252</f>
        <v>12497.18</v>
      </c>
    </row>
    <row r="252" spans="1:8" ht="12.75">
      <c r="A252" s="73" t="s">
        <v>391</v>
      </c>
      <c r="B252" s="104">
        <v>13</v>
      </c>
      <c r="C252" s="87" t="s">
        <v>519</v>
      </c>
      <c r="D252" s="87" t="s">
        <v>521</v>
      </c>
      <c r="E252" s="91" t="s">
        <v>392</v>
      </c>
      <c r="F252" s="88"/>
      <c r="G252" s="89">
        <f>G253</f>
        <v>12497.18</v>
      </c>
      <c r="H252" s="89">
        <f>H253</f>
        <v>12497.18</v>
      </c>
    </row>
    <row r="253" spans="1:8" ht="18" customHeight="1">
      <c r="A253" s="86" t="s">
        <v>522</v>
      </c>
      <c r="B253" s="104">
        <v>13</v>
      </c>
      <c r="C253" s="87" t="s">
        <v>519</v>
      </c>
      <c r="D253" s="87" t="s">
        <v>521</v>
      </c>
      <c r="E253" s="91" t="s">
        <v>523</v>
      </c>
      <c r="F253" s="88"/>
      <c r="G253" s="89">
        <f>G254</f>
        <v>12497.18</v>
      </c>
      <c r="H253" s="89">
        <f>H254</f>
        <v>12497.18</v>
      </c>
    </row>
    <row r="254" spans="1:8" ht="18" customHeight="1">
      <c r="A254" s="86" t="s">
        <v>524</v>
      </c>
      <c r="B254" s="104">
        <v>13</v>
      </c>
      <c r="C254" s="87" t="s">
        <v>519</v>
      </c>
      <c r="D254" s="87" t="s">
        <v>521</v>
      </c>
      <c r="E254" s="91" t="s">
        <v>523</v>
      </c>
      <c r="F254" s="87" t="s">
        <v>525</v>
      </c>
      <c r="G254" s="92">
        <v>12497.18</v>
      </c>
      <c r="H254" s="92">
        <v>12497.18</v>
      </c>
    </row>
    <row r="255" spans="1:8" ht="18" customHeight="1">
      <c r="A255" s="93" t="s">
        <v>526</v>
      </c>
      <c r="B255" s="104"/>
      <c r="C255" s="93"/>
      <c r="D255" s="93"/>
      <c r="E255" s="93"/>
      <c r="F255" s="93"/>
      <c r="G255" s="94">
        <f>G22+G23+G27+G34+G35+G38+G39+G42+G43+G44+G48+G52+G55+G56+G62+G67+G71+G77+G78+G81+G85+G86+G94+G95+G98+G106+G112+G117+G122+G130+G137+G144+G149+G153+G159+G163+G167+G174+G180+G186+G187+G190+G193+G194+G195+G199+G200+G203+G204+G211+G212+G215+G219+G220+G229+G236+G244+G248+G254</f>
        <v>11029425.679999998</v>
      </c>
      <c r="H255" s="94">
        <f>H22+H23+H27+H34+H35+H38+H39+H42+H43+H44+H48+H52+H55+H56+H62+H67+H71+H77+H78+H81+H85+H86+H94+H95+H98+H106+H112+H117+H122+H130+H137+H144+H149+H153+H159+H163+H167+H174+H180+H186+H187+H190+H193+H194+H195+H199+H200+H203+H204+H211+H212+H215+H219+H220+H229+H236+H244+H248+H254</f>
        <v>9175744.169999998</v>
      </c>
    </row>
    <row r="256" spans="1:8" ht="12.75">
      <c r="A256" s="95"/>
      <c r="B256" s="105"/>
      <c r="C256" s="95"/>
      <c r="D256" s="95"/>
      <c r="E256" s="95"/>
      <c r="F256" s="95"/>
      <c r="G256" s="95"/>
      <c r="H256" s="66"/>
    </row>
    <row r="257" spans="1:8" ht="12.75">
      <c r="A257" s="95" t="s">
        <v>227</v>
      </c>
      <c r="B257" s="106"/>
      <c r="C257" s="95"/>
      <c r="D257" s="95"/>
      <c r="E257" s="95"/>
      <c r="F257" s="95" t="s">
        <v>527</v>
      </c>
      <c r="G257" s="95"/>
      <c r="H257" s="66"/>
    </row>
  </sheetData>
  <sheetProtection selectLockedCells="1" selectUnlockedCells="1"/>
  <mergeCells count="16">
    <mergeCell ref="E1:H1"/>
    <mergeCell ref="E2:H2"/>
    <mergeCell ref="E3:H3"/>
    <mergeCell ref="A6:H6"/>
    <mergeCell ref="A7:H7"/>
    <mergeCell ref="A10:A13"/>
    <mergeCell ref="B10:F10"/>
    <mergeCell ref="G10:G11"/>
    <mergeCell ref="H10:H11"/>
    <mergeCell ref="B11:B13"/>
    <mergeCell ref="C11:C13"/>
    <mergeCell ref="D11:D13"/>
    <mergeCell ref="E11:E13"/>
    <mergeCell ref="F11:F13"/>
    <mergeCell ref="G12:G13"/>
    <mergeCell ref="H12:H13"/>
  </mergeCells>
  <printOptions/>
  <pageMargins left="0.9840277777777777" right="0.39375" top="0.8861111111111111" bottom="0.8861111111111111"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U144"/>
  <sheetViews>
    <sheetView tabSelected="1" view="pageBreakPreview" zoomScaleNormal="78" zoomScaleSheetLayoutView="100" workbookViewId="0" topLeftCell="A1">
      <selection activeCell="E4" sqref="E4"/>
    </sheetView>
  </sheetViews>
  <sheetFormatPr defaultColWidth="9.140625" defaultRowHeight="12.75"/>
  <cols>
    <col min="1" max="1" width="56.8515625" style="57" customWidth="1"/>
    <col min="2" max="2" width="16.57421875" style="57" customWidth="1"/>
    <col min="3" max="3" width="9.8515625" style="57" customWidth="1"/>
    <col min="4" max="4" width="10.421875" style="57" customWidth="1"/>
    <col min="5" max="5" width="9.8515625" style="57" customWidth="1"/>
    <col min="6" max="6" width="9.00390625" style="57" customWidth="1"/>
    <col min="7" max="7" width="19.28125" style="57" customWidth="1"/>
    <col min="8" max="8" width="16.57421875" style="57" customWidth="1"/>
    <col min="9" max="177" width="8.8515625" style="57" customWidth="1"/>
    <col min="178" max="211" width="11.57421875" style="0" customWidth="1"/>
    <col min="212" max="16384" width="11.57421875" style="0" customWidth="1"/>
  </cols>
  <sheetData>
    <row r="1" spans="2:8" ht="12.75" customHeight="1">
      <c r="B1" s="58"/>
      <c r="C1" s="58"/>
      <c r="D1" s="58"/>
      <c r="E1" s="36" t="s">
        <v>537</v>
      </c>
      <c r="F1" s="36"/>
      <c r="G1" s="36"/>
      <c r="H1" s="36"/>
    </row>
    <row r="2" spans="2:8" ht="12.75" customHeight="1">
      <c r="B2" s="58"/>
      <c r="C2" s="58"/>
      <c r="D2" s="58"/>
      <c r="E2" s="36" t="s">
        <v>230</v>
      </c>
      <c r="F2" s="36"/>
      <c r="G2" s="36"/>
      <c r="H2" s="36"/>
    </row>
    <row r="3" spans="2:8" ht="12.75" customHeight="1">
      <c r="B3" s="58"/>
      <c r="C3" s="58"/>
      <c r="D3" s="58"/>
      <c r="E3" s="36" t="s">
        <v>231</v>
      </c>
      <c r="F3" s="36"/>
      <c r="G3" s="36"/>
      <c r="H3" s="36"/>
    </row>
    <row r="4" spans="2:8" ht="12.75" customHeight="1">
      <c r="B4" s="58"/>
      <c r="C4" s="58"/>
      <c r="D4" s="58"/>
      <c r="E4" s="36" t="s">
        <v>178</v>
      </c>
      <c r="F4" s="36"/>
      <c r="G4" s="36"/>
      <c r="H4" s="36"/>
    </row>
    <row r="5" ht="12.75" customHeight="1">
      <c r="D5" s="61"/>
    </row>
    <row r="6" spans="1:8" ht="12.75" customHeight="1">
      <c r="A6" s="64" t="s">
        <v>538</v>
      </c>
      <c r="B6" s="64"/>
      <c r="C6" s="64"/>
      <c r="D6" s="64"/>
      <c r="E6" s="64"/>
      <c r="F6" s="64"/>
      <c r="G6" s="64"/>
      <c r="H6" s="64"/>
    </row>
    <row r="7" spans="1:8" ht="12.75" customHeight="1">
      <c r="A7" s="64" t="s">
        <v>539</v>
      </c>
      <c r="B7" s="64"/>
      <c r="C7" s="64"/>
      <c r="D7" s="64"/>
      <c r="E7" s="64"/>
      <c r="F7" s="64"/>
      <c r="G7" s="64"/>
      <c r="H7" s="64"/>
    </row>
    <row r="8" spans="1:8" ht="12.75" customHeight="1">
      <c r="A8" s="64" t="s">
        <v>540</v>
      </c>
      <c r="B8" s="64"/>
      <c r="C8" s="64"/>
      <c r="D8" s="64"/>
      <c r="E8" s="64"/>
      <c r="F8" s="64"/>
      <c r="G8" s="64"/>
      <c r="H8" s="64"/>
    </row>
    <row r="9" spans="1:8" ht="12.75" customHeight="1">
      <c r="A9" s="65"/>
      <c r="B9" s="65"/>
      <c r="C9" s="65"/>
      <c r="D9" s="65"/>
      <c r="E9" s="65"/>
      <c r="F9" s="65"/>
      <c r="G9" s="65"/>
      <c r="H9" s="66" t="s">
        <v>181</v>
      </c>
    </row>
    <row r="10" spans="1:8" ht="15.75" customHeight="1">
      <c r="A10" s="107" t="s">
        <v>377</v>
      </c>
      <c r="B10" s="107" t="s">
        <v>541</v>
      </c>
      <c r="C10" s="107" t="s">
        <v>542</v>
      </c>
      <c r="D10" s="107" t="s">
        <v>543</v>
      </c>
      <c r="E10" s="107" t="s">
        <v>383</v>
      </c>
      <c r="F10" s="107" t="s">
        <v>544</v>
      </c>
      <c r="G10" s="108" t="s">
        <v>545</v>
      </c>
      <c r="H10" s="70" t="s">
        <v>11</v>
      </c>
    </row>
    <row r="11" spans="1:8" ht="14.25" customHeight="1">
      <c r="A11" s="107"/>
      <c r="B11" s="107"/>
      <c r="C11" s="107"/>
      <c r="D11" s="107"/>
      <c r="E11" s="107"/>
      <c r="F11" s="107"/>
      <c r="G11" s="108"/>
      <c r="H11" s="70" t="s">
        <v>384</v>
      </c>
    </row>
    <row r="12" spans="1:8" ht="14.25" customHeight="1">
      <c r="A12" s="107"/>
      <c r="B12" s="107"/>
      <c r="C12" s="107"/>
      <c r="D12" s="107"/>
      <c r="E12" s="107"/>
      <c r="F12" s="107"/>
      <c r="G12" s="109" t="s">
        <v>376</v>
      </c>
      <c r="H12" s="72" t="s">
        <v>386</v>
      </c>
    </row>
    <row r="13" spans="1:8" ht="12.75">
      <c r="A13" s="73" t="s">
        <v>495</v>
      </c>
      <c r="B13" s="75" t="s">
        <v>546</v>
      </c>
      <c r="C13" s="74"/>
      <c r="D13" s="74"/>
      <c r="E13" s="75"/>
      <c r="F13" s="110"/>
      <c r="G13" s="76">
        <f>G14</f>
        <v>253385.35</v>
      </c>
      <c r="H13" s="76">
        <f>H14</f>
        <v>234294.8</v>
      </c>
    </row>
    <row r="14" spans="1:8" ht="12.75">
      <c r="A14" s="85" t="s">
        <v>497</v>
      </c>
      <c r="B14" s="75" t="s">
        <v>500</v>
      </c>
      <c r="C14" s="74"/>
      <c r="D14" s="74"/>
      <c r="E14" s="75"/>
      <c r="F14" s="111"/>
      <c r="G14" s="76">
        <f>G15</f>
        <v>253385.35</v>
      </c>
      <c r="H14" s="76">
        <f>H15</f>
        <v>234294.8</v>
      </c>
    </row>
    <row r="15" spans="1:8" ht="12.75">
      <c r="A15" s="73" t="s">
        <v>547</v>
      </c>
      <c r="B15" s="75" t="s">
        <v>500</v>
      </c>
      <c r="C15" s="74">
        <v>10</v>
      </c>
      <c r="D15" s="74"/>
      <c r="E15" s="75"/>
      <c r="F15" s="110"/>
      <c r="G15" s="76">
        <f>G16+G23</f>
        <v>253385.35</v>
      </c>
      <c r="H15" s="76">
        <f>H16+H23</f>
        <v>234294.8</v>
      </c>
    </row>
    <row r="16" spans="1:8" ht="12.75">
      <c r="A16" s="73" t="s">
        <v>506</v>
      </c>
      <c r="B16" s="75" t="s">
        <v>500</v>
      </c>
      <c r="C16" s="74">
        <v>10</v>
      </c>
      <c r="D16" s="74">
        <v>3</v>
      </c>
      <c r="E16" s="75"/>
      <c r="F16" s="110"/>
      <c r="G16" s="76">
        <f>G17</f>
        <v>0</v>
      </c>
      <c r="H16" s="76">
        <f>H17</f>
        <v>0</v>
      </c>
    </row>
    <row r="17" spans="1:8" ht="12.75">
      <c r="A17" s="112" t="s">
        <v>499</v>
      </c>
      <c r="B17" s="75" t="s">
        <v>500</v>
      </c>
      <c r="C17" s="74">
        <v>10</v>
      </c>
      <c r="D17" s="74">
        <v>3</v>
      </c>
      <c r="E17" s="75"/>
      <c r="F17" s="110"/>
      <c r="G17" s="79">
        <f>G18</f>
        <v>0</v>
      </c>
      <c r="H17" s="79">
        <f>H18</f>
        <v>0</v>
      </c>
    </row>
    <row r="18" spans="1:8" ht="12.75">
      <c r="A18" s="112" t="s">
        <v>548</v>
      </c>
      <c r="B18" s="75" t="s">
        <v>549</v>
      </c>
      <c r="C18" s="74">
        <v>10</v>
      </c>
      <c r="D18" s="74">
        <v>3</v>
      </c>
      <c r="E18" s="75"/>
      <c r="F18" s="110"/>
      <c r="G18" s="79">
        <f>G20</f>
        <v>0</v>
      </c>
      <c r="H18" s="79">
        <f>H20</f>
        <v>0</v>
      </c>
    </row>
    <row r="19" spans="1:8" ht="12.75">
      <c r="A19" s="73" t="s">
        <v>503</v>
      </c>
      <c r="B19" s="75" t="s">
        <v>549</v>
      </c>
      <c r="C19" s="74">
        <v>10</v>
      </c>
      <c r="D19" s="74">
        <v>3</v>
      </c>
      <c r="E19" s="75">
        <v>300</v>
      </c>
      <c r="F19" s="110"/>
      <c r="G19" s="76">
        <f>G20</f>
        <v>0</v>
      </c>
      <c r="H19" s="76">
        <f>H20</f>
        <v>0</v>
      </c>
    </row>
    <row r="20" spans="1:8" ht="12.75">
      <c r="A20" s="112" t="s">
        <v>504</v>
      </c>
      <c r="B20" s="75" t="s">
        <v>549</v>
      </c>
      <c r="C20" s="74">
        <v>10</v>
      </c>
      <c r="D20" s="74">
        <v>3</v>
      </c>
      <c r="E20" s="75">
        <v>310</v>
      </c>
      <c r="F20" s="110"/>
      <c r="G20" s="79">
        <f>G21</f>
        <v>0</v>
      </c>
      <c r="H20" s="79">
        <f>H21</f>
        <v>0</v>
      </c>
    </row>
    <row r="21" spans="1:8" ht="12.75">
      <c r="A21" s="112" t="s">
        <v>550</v>
      </c>
      <c r="B21" s="75" t="s">
        <v>549</v>
      </c>
      <c r="C21" s="74">
        <v>10</v>
      </c>
      <c r="D21" s="74">
        <v>3</v>
      </c>
      <c r="E21" s="75">
        <v>313</v>
      </c>
      <c r="F21" s="110"/>
      <c r="G21" s="79">
        <f>G22</f>
        <v>0</v>
      </c>
      <c r="H21" s="79">
        <f>H22</f>
        <v>0</v>
      </c>
    </row>
    <row r="22" spans="1:8" ht="12.75">
      <c r="A22" s="112" t="s">
        <v>532</v>
      </c>
      <c r="B22" s="75" t="s">
        <v>549</v>
      </c>
      <c r="C22" s="74">
        <v>10</v>
      </c>
      <c r="D22" s="74">
        <v>3</v>
      </c>
      <c r="E22" s="75">
        <v>313</v>
      </c>
      <c r="F22" s="110">
        <v>13</v>
      </c>
      <c r="G22" s="81">
        <v>0</v>
      </c>
      <c r="H22" s="81">
        <v>0</v>
      </c>
    </row>
    <row r="23" spans="1:8" ht="12.75">
      <c r="A23" s="73" t="s">
        <v>494</v>
      </c>
      <c r="B23" s="75" t="s">
        <v>500</v>
      </c>
      <c r="C23" s="74">
        <v>10</v>
      </c>
      <c r="D23" s="74">
        <v>1</v>
      </c>
      <c r="E23" s="75"/>
      <c r="F23" s="110"/>
      <c r="G23" s="76">
        <f>G24</f>
        <v>253385.35</v>
      </c>
      <c r="H23" s="76">
        <f>H24</f>
        <v>234294.8</v>
      </c>
    </row>
    <row r="24" spans="1:8" ht="12.75">
      <c r="A24" s="112" t="s">
        <v>499</v>
      </c>
      <c r="B24" s="75" t="s">
        <v>500</v>
      </c>
      <c r="C24" s="74">
        <v>10</v>
      </c>
      <c r="D24" s="74">
        <v>1</v>
      </c>
      <c r="E24" s="75"/>
      <c r="F24" s="110"/>
      <c r="G24" s="76">
        <f>G25</f>
        <v>253385.35</v>
      </c>
      <c r="H24" s="76">
        <f>H25</f>
        <v>234294.8</v>
      </c>
    </row>
    <row r="25" spans="1:8" ht="12.75">
      <c r="A25" s="73" t="s">
        <v>501</v>
      </c>
      <c r="B25" s="75" t="s">
        <v>502</v>
      </c>
      <c r="C25" s="74">
        <v>10</v>
      </c>
      <c r="D25" s="74">
        <v>1</v>
      </c>
      <c r="E25" s="75"/>
      <c r="F25" s="110"/>
      <c r="G25" s="76">
        <f>G26</f>
        <v>253385.35</v>
      </c>
      <c r="H25" s="76">
        <f>H26</f>
        <v>234294.8</v>
      </c>
    </row>
    <row r="26" spans="1:8" ht="12.75">
      <c r="A26" s="73" t="s">
        <v>503</v>
      </c>
      <c r="B26" s="75" t="s">
        <v>502</v>
      </c>
      <c r="C26" s="74">
        <v>10</v>
      </c>
      <c r="D26" s="74">
        <v>1</v>
      </c>
      <c r="E26" s="75">
        <v>300</v>
      </c>
      <c r="F26" s="110"/>
      <c r="G26" s="76">
        <f>G27</f>
        <v>253385.35</v>
      </c>
      <c r="H26" s="76">
        <f>H27</f>
        <v>234294.8</v>
      </c>
    </row>
    <row r="27" spans="1:8" ht="12.75">
      <c r="A27" s="73" t="s">
        <v>504</v>
      </c>
      <c r="B27" s="75" t="s">
        <v>502</v>
      </c>
      <c r="C27" s="74">
        <v>10</v>
      </c>
      <c r="D27" s="74">
        <v>1</v>
      </c>
      <c r="E27" s="75">
        <v>310</v>
      </c>
      <c r="F27" s="110"/>
      <c r="G27" s="76">
        <f>G28</f>
        <v>253385.35</v>
      </c>
      <c r="H27" s="76">
        <f>H28</f>
        <v>234294.8</v>
      </c>
    </row>
    <row r="28" spans="1:8" ht="12.75">
      <c r="A28" s="73" t="s">
        <v>505</v>
      </c>
      <c r="B28" s="75" t="s">
        <v>502</v>
      </c>
      <c r="C28" s="74">
        <v>10</v>
      </c>
      <c r="D28" s="74">
        <v>1</v>
      </c>
      <c r="E28" s="75">
        <v>312</v>
      </c>
      <c r="F28" s="110"/>
      <c r="G28" s="76">
        <f>G29</f>
        <v>253385.35</v>
      </c>
      <c r="H28" s="76">
        <f>H29</f>
        <v>234294.8</v>
      </c>
    </row>
    <row r="29" spans="1:8" ht="12.75">
      <c r="A29" s="73" t="s">
        <v>532</v>
      </c>
      <c r="B29" s="75" t="s">
        <v>502</v>
      </c>
      <c r="C29" s="74">
        <v>10</v>
      </c>
      <c r="D29" s="74">
        <v>1</v>
      </c>
      <c r="E29" s="75">
        <v>312</v>
      </c>
      <c r="F29" s="110">
        <v>13</v>
      </c>
      <c r="G29" s="77">
        <v>253385.35</v>
      </c>
      <c r="H29" s="77">
        <v>234294.8</v>
      </c>
    </row>
    <row r="30" spans="1:8" ht="12.75">
      <c r="A30" s="73" t="s">
        <v>422</v>
      </c>
      <c r="B30" s="113" t="s">
        <v>423</v>
      </c>
      <c r="C30" s="113"/>
      <c r="D30" s="113"/>
      <c r="E30" s="113"/>
      <c r="F30" s="114"/>
      <c r="G30" s="115">
        <f>G31</f>
        <v>1000</v>
      </c>
      <c r="H30" s="115">
        <f>H31</f>
        <v>0</v>
      </c>
    </row>
    <row r="31" spans="1:8" ht="12.75">
      <c r="A31" s="73" t="s">
        <v>387</v>
      </c>
      <c r="B31" s="113" t="s">
        <v>423</v>
      </c>
      <c r="C31" s="116">
        <v>1</v>
      </c>
      <c r="D31" s="113"/>
      <c r="E31" s="113"/>
      <c r="F31" s="114"/>
      <c r="G31" s="115">
        <f>G32</f>
        <v>1000</v>
      </c>
      <c r="H31" s="115">
        <f>H32</f>
        <v>0</v>
      </c>
    </row>
    <row r="32" spans="1:8" ht="12.75">
      <c r="A32" s="73" t="s">
        <v>421</v>
      </c>
      <c r="B32" s="113" t="s">
        <v>423</v>
      </c>
      <c r="C32" s="116">
        <v>1</v>
      </c>
      <c r="D32" s="113">
        <v>13</v>
      </c>
      <c r="E32" s="113"/>
      <c r="F32" s="114"/>
      <c r="G32" s="115">
        <f>G33</f>
        <v>1000</v>
      </c>
      <c r="H32" s="115">
        <f>H33</f>
        <v>0</v>
      </c>
    </row>
    <row r="33" spans="1:8" ht="12.75">
      <c r="A33" s="73" t="s">
        <v>406</v>
      </c>
      <c r="B33" s="113" t="s">
        <v>423</v>
      </c>
      <c r="C33" s="116">
        <v>1</v>
      </c>
      <c r="D33" s="113">
        <v>13</v>
      </c>
      <c r="E33" s="113">
        <v>200</v>
      </c>
      <c r="F33" s="114"/>
      <c r="G33" s="115">
        <f>G34</f>
        <v>1000</v>
      </c>
      <c r="H33" s="115">
        <f>H34</f>
        <v>0</v>
      </c>
    </row>
    <row r="34" spans="1:8" ht="12.75">
      <c r="A34" s="73" t="s">
        <v>407</v>
      </c>
      <c r="B34" s="113" t="s">
        <v>423</v>
      </c>
      <c r="C34" s="116">
        <v>1</v>
      </c>
      <c r="D34" s="113">
        <v>13</v>
      </c>
      <c r="E34" s="113">
        <v>240</v>
      </c>
      <c r="F34" s="114"/>
      <c r="G34" s="115">
        <f>G35</f>
        <v>1000</v>
      </c>
      <c r="H34" s="115">
        <f>H35</f>
        <v>0</v>
      </c>
    </row>
    <row r="35" spans="1:8" ht="12.75">
      <c r="A35" s="73" t="s">
        <v>409</v>
      </c>
      <c r="B35" s="113" t="s">
        <v>423</v>
      </c>
      <c r="C35" s="116">
        <v>1</v>
      </c>
      <c r="D35" s="113">
        <v>13</v>
      </c>
      <c r="E35" s="113">
        <v>244</v>
      </c>
      <c r="F35" s="114"/>
      <c r="G35" s="115">
        <f>G36</f>
        <v>1000</v>
      </c>
      <c r="H35" s="115">
        <f>H36</f>
        <v>0</v>
      </c>
    </row>
    <row r="36" spans="1:8" ht="12.75">
      <c r="A36" s="117" t="s">
        <v>532</v>
      </c>
      <c r="B36" s="113" t="s">
        <v>423</v>
      </c>
      <c r="C36" s="116">
        <v>1</v>
      </c>
      <c r="D36" s="113">
        <v>13</v>
      </c>
      <c r="E36" s="113">
        <v>244</v>
      </c>
      <c r="F36" s="104">
        <v>13</v>
      </c>
      <c r="G36" s="118">
        <v>1000</v>
      </c>
      <c r="H36" s="118">
        <v>0</v>
      </c>
    </row>
    <row r="37" spans="1:8" ht="12.75">
      <c r="A37" s="73" t="s">
        <v>457</v>
      </c>
      <c r="B37" s="113" t="s">
        <v>458</v>
      </c>
      <c r="C37" s="116"/>
      <c r="D37" s="113"/>
      <c r="E37" s="113"/>
      <c r="F37" s="104"/>
      <c r="G37" s="115">
        <f>G38+G44</f>
        <v>1300500</v>
      </c>
      <c r="H37" s="115">
        <f>H38+H44</f>
        <v>1297419.98</v>
      </c>
    </row>
    <row r="38" spans="1:8" ht="12.75">
      <c r="A38" s="73" t="s">
        <v>459</v>
      </c>
      <c r="B38" s="75" t="s">
        <v>460</v>
      </c>
      <c r="C38" s="74"/>
      <c r="D38" s="74"/>
      <c r="E38" s="75"/>
      <c r="F38" s="110"/>
      <c r="G38" s="76">
        <f>G39</f>
        <v>4540.4</v>
      </c>
      <c r="H38" s="76">
        <f>H39</f>
        <v>1460.38</v>
      </c>
    </row>
    <row r="39" spans="1:8" ht="12.75">
      <c r="A39" s="73" t="s">
        <v>455</v>
      </c>
      <c r="B39" s="75" t="s">
        <v>460</v>
      </c>
      <c r="C39" s="74">
        <v>5</v>
      </c>
      <c r="D39" s="74"/>
      <c r="E39" s="75"/>
      <c r="F39" s="110"/>
      <c r="G39" s="76">
        <f>G40</f>
        <v>4540.4</v>
      </c>
      <c r="H39" s="76">
        <f>H40</f>
        <v>1460.38</v>
      </c>
    </row>
    <row r="40" spans="1:8" ht="12.75">
      <c r="A40" s="73" t="s">
        <v>456</v>
      </c>
      <c r="B40" s="75" t="s">
        <v>460</v>
      </c>
      <c r="C40" s="74">
        <v>5</v>
      </c>
      <c r="D40" s="74">
        <v>3</v>
      </c>
      <c r="E40" s="75"/>
      <c r="F40" s="110"/>
      <c r="G40" s="76">
        <f>G41</f>
        <v>4540.4</v>
      </c>
      <c r="H40" s="76">
        <f>H41</f>
        <v>1460.38</v>
      </c>
    </row>
    <row r="41" spans="1:8" ht="12.75">
      <c r="A41" s="73" t="s">
        <v>407</v>
      </c>
      <c r="B41" s="75" t="s">
        <v>460</v>
      </c>
      <c r="C41" s="74">
        <v>5</v>
      </c>
      <c r="D41" s="74">
        <v>3</v>
      </c>
      <c r="E41" s="75">
        <v>240</v>
      </c>
      <c r="F41" s="110"/>
      <c r="G41" s="76">
        <f>G42</f>
        <v>4540.4</v>
      </c>
      <c r="H41" s="76">
        <f>H42</f>
        <v>1460.38</v>
      </c>
    </row>
    <row r="42" spans="1:8" ht="12.75">
      <c r="A42" s="73" t="s">
        <v>409</v>
      </c>
      <c r="B42" s="75" t="s">
        <v>460</v>
      </c>
      <c r="C42" s="74">
        <v>5</v>
      </c>
      <c r="D42" s="74">
        <v>3</v>
      </c>
      <c r="E42" s="75">
        <v>244</v>
      </c>
      <c r="F42" s="110"/>
      <c r="G42" s="76">
        <f>G43</f>
        <v>4540.4</v>
      </c>
      <c r="H42" s="76">
        <f>H43</f>
        <v>1460.38</v>
      </c>
    </row>
    <row r="43" spans="1:8" ht="12.75">
      <c r="A43" s="73" t="s">
        <v>532</v>
      </c>
      <c r="B43" s="75" t="s">
        <v>460</v>
      </c>
      <c r="C43" s="74">
        <v>5</v>
      </c>
      <c r="D43" s="74">
        <v>3</v>
      </c>
      <c r="E43" s="75">
        <v>244</v>
      </c>
      <c r="F43" s="110">
        <v>13</v>
      </c>
      <c r="G43" s="77">
        <v>4540.4</v>
      </c>
      <c r="H43" s="77">
        <v>1460.38</v>
      </c>
    </row>
    <row r="44" spans="1:8" ht="12.75">
      <c r="A44" s="73" t="s">
        <v>551</v>
      </c>
      <c r="B44" s="75" t="s">
        <v>477</v>
      </c>
      <c r="C44" s="74"/>
      <c r="D44" s="74"/>
      <c r="E44" s="75"/>
      <c r="F44" s="110"/>
      <c r="G44" s="76">
        <f>G46</f>
        <v>1295959.6</v>
      </c>
      <c r="H44" s="76">
        <f>H46</f>
        <v>1295959.6</v>
      </c>
    </row>
    <row r="45" spans="1:8" ht="12.75">
      <c r="A45" s="73" t="s">
        <v>552</v>
      </c>
      <c r="B45" s="75" t="s">
        <v>479</v>
      </c>
      <c r="C45" s="74"/>
      <c r="D45" s="74"/>
      <c r="E45" s="75"/>
      <c r="F45" s="110"/>
      <c r="G45" s="76">
        <f>G46</f>
        <v>1295959.6</v>
      </c>
      <c r="H45" s="76">
        <f>H46</f>
        <v>1295959.6</v>
      </c>
    </row>
    <row r="46" spans="1:8" ht="12.75">
      <c r="A46" s="73" t="s">
        <v>455</v>
      </c>
      <c r="B46" s="75" t="s">
        <v>479</v>
      </c>
      <c r="C46" s="74">
        <v>5</v>
      </c>
      <c r="D46" s="74"/>
      <c r="E46" s="75"/>
      <c r="F46" s="110"/>
      <c r="G46" s="76">
        <f>G47</f>
        <v>1295959.6</v>
      </c>
      <c r="H46" s="76">
        <f>H47</f>
        <v>1295959.6</v>
      </c>
    </row>
    <row r="47" spans="1:8" ht="12.75">
      <c r="A47" s="73" t="s">
        <v>475</v>
      </c>
      <c r="B47" s="75" t="s">
        <v>479</v>
      </c>
      <c r="C47" s="74">
        <v>5</v>
      </c>
      <c r="D47" s="74">
        <v>5</v>
      </c>
      <c r="E47" s="75"/>
      <c r="F47" s="110"/>
      <c r="G47" s="76">
        <f>G48</f>
        <v>1295959.6</v>
      </c>
      <c r="H47" s="76">
        <f>H48</f>
        <v>1295959.6</v>
      </c>
    </row>
    <row r="48" spans="1:8" ht="12.75">
      <c r="A48" s="73" t="s">
        <v>407</v>
      </c>
      <c r="B48" s="75" t="s">
        <v>479</v>
      </c>
      <c r="C48" s="74">
        <v>5</v>
      </c>
      <c r="D48" s="74">
        <v>5</v>
      </c>
      <c r="E48" s="75">
        <v>240</v>
      </c>
      <c r="F48" s="110"/>
      <c r="G48" s="76">
        <f>G50+G49</f>
        <v>1295959.6</v>
      </c>
      <c r="H48" s="76">
        <f>H50+H49</f>
        <v>1295959.6</v>
      </c>
    </row>
    <row r="49" spans="1:8" ht="12.75">
      <c r="A49" s="73" t="s">
        <v>409</v>
      </c>
      <c r="B49" s="75" t="s">
        <v>479</v>
      </c>
      <c r="C49" s="74">
        <v>5</v>
      </c>
      <c r="D49" s="74">
        <v>5</v>
      </c>
      <c r="E49" s="75">
        <v>244</v>
      </c>
      <c r="F49" s="110"/>
      <c r="G49" s="77">
        <v>1283000</v>
      </c>
      <c r="H49" s="77">
        <v>1283000</v>
      </c>
    </row>
    <row r="50" spans="1:8" ht="12.75">
      <c r="A50" s="73" t="s">
        <v>553</v>
      </c>
      <c r="B50" s="75" t="s">
        <v>479</v>
      </c>
      <c r="C50" s="74">
        <v>5</v>
      </c>
      <c r="D50" s="74">
        <v>5</v>
      </c>
      <c r="E50" s="75">
        <v>244</v>
      </c>
      <c r="F50" s="110"/>
      <c r="G50" s="77">
        <v>12959.6</v>
      </c>
      <c r="H50" s="77">
        <v>12959.6</v>
      </c>
    </row>
    <row r="51" spans="1:8" ht="12.75">
      <c r="A51" s="73" t="s">
        <v>532</v>
      </c>
      <c r="B51" s="75" t="s">
        <v>479</v>
      </c>
      <c r="C51" s="74">
        <v>5</v>
      </c>
      <c r="D51" s="74">
        <v>5</v>
      </c>
      <c r="E51" s="75">
        <v>244</v>
      </c>
      <c r="F51" s="110">
        <v>13</v>
      </c>
      <c r="G51" s="76">
        <f>G49+G50</f>
        <v>1295959.6</v>
      </c>
      <c r="H51" s="76">
        <f>H49+H50</f>
        <v>1295959.6</v>
      </c>
    </row>
    <row r="52" spans="1:8" ht="12.75">
      <c r="A52" s="73" t="s">
        <v>436</v>
      </c>
      <c r="B52" s="113" t="s">
        <v>437</v>
      </c>
      <c r="C52" s="116"/>
      <c r="D52" s="113"/>
      <c r="E52" s="113"/>
      <c r="F52" s="104"/>
      <c r="G52" s="115">
        <f>G53+G61+G70</f>
        <v>199829.99</v>
      </c>
      <c r="H52" s="115">
        <f>H53+H61+H70</f>
        <v>195043.41999999998</v>
      </c>
    </row>
    <row r="53" spans="1:8" ht="12.75">
      <c r="A53" s="73" t="s">
        <v>554</v>
      </c>
      <c r="B53" s="113" t="s">
        <v>439</v>
      </c>
      <c r="C53" s="116"/>
      <c r="D53" s="113"/>
      <c r="E53" s="113"/>
      <c r="F53" s="104"/>
      <c r="G53" s="115">
        <f>G54</f>
        <v>22015.85</v>
      </c>
      <c r="H53" s="115">
        <f>H54</f>
        <v>17229.28</v>
      </c>
    </row>
    <row r="54" spans="1:8" ht="12.75">
      <c r="A54" s="73" t="s">
        <v>554</v>
      </c>
      <c r="B54" s="113" t="s">
        <v>440</v>
      </c>
      <c r="C54" s="116"/>
      <c r="D54" s="113"/>
      <c r="E54" s="113"/>
      <c r="F54" s="104"/>
      <c r="G54" s="115">
        <f>G55</f>
        <v>22015.85</v>
      </c>
      <c r="H54" s="115">
        <f>H55</f>
        <v>17229.28</v>
      </c>
    </row>
    <row r="55" spans="1:8" ht="12.75">
      <c r="A55" s="73" t="s">
        <v>111</v>
      </c>
      <c r="B55" s="113" t="s">
        <v>440</v>
      </c>
      <c r="C55" s="116">
        <v>3</v>
      </c>
      <c r="D55" s="113"/>
      <c r="E55" s="113"/>
      <c r="F55" s="104"/>
      <c r="G55" s="115">
        <f>G56</f>
        <v>22015.85</v>
      </c>
      <c r="H55" s="115">
        <f>H56</f>
        <v>17229.28</v>
      </c>
    </row>
    <row r="56" spans="1:8" ht="12.75">
      <c r="A56" s="73" t="s">
        <v>435</v>
      </c>
      <c r="B56" s="113" t="s">
        <v>440</v>
      </c>
      <c r="C56" s="116">
        <v>3</v>
      </c>
      <c r="D56" s="113">
        <v>10</v>
      </c>
      <c r="E56" s="113"/>
      <c r="F56" s="114"/>
      <c r="G56" s="115">
        <f>G57</f>
        <v>22015.85</v>
      </c>
      <c r="H56" s="115">
        <f>H57</f>
        <v>17229.28</v>
      </c>
    </row>
    <row r="57" spans="1:8" ht="12.75">
      <c r="A57" s="73" t="s">
        <v>406</v>
      </c>
      <c r="B57" s="113" t="s">
        <v>440</v>
      </c>
      <c r="C57" s="116">
        <v>3</v>
      </c>
      <c r="D57" s="113">
        <v>10</v>
      </c>
      <c r="E57" s="113">
        <v>200</v>
      </c>
      <c r="F57" s="114"/>
      <c r="G57" s="115">
        <f>G58</f>
        <v>22015.85</v>
      </c>
      <c r="H57" s="115">
        <f>H58</f>
        <v>17229.28</v>
      </c>
    </row>
    <row r="58" spans="1:8" ht="12.75">
      <c r="A58" s="73" t="s">
        <v>407</v>
      </c>
      <c r="B58" s="113" t="s">
        <v>440</v>
      </c>
      <c r="C58" s="116">
        <v>3</v>
      </c>
      <c r="D58" s="113">
        <v>10</v>
      </c>
      <c r="E58" s="113">
        <v>240</v>
      </c>
      <c r="F58" s="114"/>
      <c r="G58" s="115">
        <f>G59</f>
        <v>22015.85</v>
      </c>
      <c r="H58" s="115">
        <f>H59</f>
        <v>17229.28</v>
      </c>
    </row>
    <row r="59" spans="1:8" ht="12.75">
      <c r="A59" s="73" t="s">
        <v>409</v>
      </c>
      <c r="B59" s="113" t="s">
        <v>440</v>
      </c>
      <c r="C59" s="116">
        <v>3</v>
      </c>
      <c r="D59" s="113">
        <v>10</v>
      </c>
      <c r="E59" s="113">
        <v>244</v>
      </c>
      <c r="F59" s="114"/>
      <c r="G59" s="115">
        <f>G60</f>
        <v>22015.85</v>
      </c>
      <c r="H59" s="115">
        <f>H60</f>
        <v>17229.28</v>
      </c>
    </row>
    <row r="60" spans="1:8" ht="12.75">
      <c r="A60" s="117" t="s">
        <v>532</v>
      </c>
      <c r="B60" s="113" t="s">
        <v>440</v>
      </c>
      <c r="C60" s="116">
        <v>3</v>
      </c>
      <c r="D60" s="113">
        <v>10</v>
      </c>
      <c r="E60" s="113">
        <v>244</v>
      </c>
      <c r="F60" s="104">
        <v>13</v>
      </c>
      <c r="G60" s="118">
        <v>22015.85</v>
      </c>
      <c r="H60" s="118">
        <v>17229.28</v>
      </c>
    </row>
    <row r="61" spans="1:8" ht="12.75">
      <c r="A61" s="73" t="s">
        <v>555</v>
      </c>
      <c r="B61" s="113" t="s">
        <v>442</v>
      </c>
      <c r="C61" s="116"/>
      <c r="D61" s="113"/>
      <c r="E61" s="113"/>
      <c r="F61" s="104"/>
      <c r="G61" s="115">
        <f>G62</f>
        <v>136400</v>
      </c>
      <c r="H61" s="115">
        <f>H62</f>
        <v>136400</v>
      </c>
    </row>
    <row r="62" spans="1:8" ht="12.75">
      <c r="A62" s="73" t="s">
        <v>556</v>
      </c>
      <c r="B62" s="113" t="s">
        <v>444</v>
      </c>
      <c r="C62" s="116"/>
      <c r="D62" s="113"/>
      <c r="E62" s="113"/>
      <c r="F62" s="104"/>
      <c r="G62" s="115">
        <f>G63</f>
        <v>136400</v>
      </c>
      <c r="H62" s="115">
        <f>H63</f>
        <v>136400</v>
      </c>
    </row>
    <row r="63" spans="1:8" ht="12.75">
      <c r="A63" s="73" t="s">
        <v>111</v>
      </c>
      <c r="B63" s="113" t="s">
        <v>444</v>
      </c>
      <c r="C63" s="116">
        <v>3</v>
      </c>
      <c r="D63" s="113"/>
      <c r="E63" s="113"/>
      <c r="F63" s="104"/>
      <c r="G63" s="115">
        <f>G64</f>
        <v>136400</v>
      </c>
      <c r="H63" s="115">
        <f>H64</f>
        <v>136400</v>
      </c>
    </row>
    <row r="64" spans="1:8" ht="12.75">
      <c r="A64" s="73" t="s">
        <v>435</v>
      </c>
      <c r="B64" s="113" t="s">
        <v>444</v>
      </c>
      <c r="C64" s="116">
        <v>3</v>
      </c>
      <c r="D64" s="113">
        <v>10</v>
      </c>
      <c r="E64" s="113"/>
      <c r="F64" s="114"/>
      <c r="G64" s="115">
        <f>G65</f>
        <v>136400</v>
      </c>
      <c r="H64" s="115">
        <f>H65</f>
        <v>136400</v>
      </c>
    </row>
    <row r="65" spans="1:8" ht="12.75">
      <c r="A65" s="73" t="s">
        <v>406</v>
      </c>
      <c r="B65" s="113" t="s">
        <v>444</v>
      </c>
      <c r="C65" s="116">
        <v>3</v>
      </c>
      <c r="D65" s="113">
        <v>10</v>
      </c>
      <c r="E65" s="113">
        <v>200</v>
      </c>
      <c r="F65" s="114"/>
      <c r="G65" s="115">
        <f>G66</f>
        <v>136400</v>
      </c>
      <c r="H65" s="115">
        <f>H66</f>
        <v>136400</v>
      </c>
    </row>
    <row r="66" spans="1:8" ht="12.75">
      <c r="A66" s="73" t="s">
        <v>407</v>
      </c>
      <c r="B66" s="113" t="s">
        <v>444</v>
      </c>
      <c r="C66" s="116">
        <v>3</v>
      </c>
      <c r="D66" s="113">
        <v>10</v>
      </c>
      <c r="E66" s="113">
        <v>240</v>
      </c>
      <c r="F66" s="114"/>
      <c r="G66" s="115">
        <f>G68+G67</f>
        <v>136400</v>
      </c>
      <c r="H66" s="115">
        <f>H68+H67</f>
        <v>136400</v>
      </c>
    </row>
    <row r="67" spans="1:8" ht="12.75">
      <c r="A67" s="73" t="s">
        <v>409</v>
      </c>
      <c r="B67" s="113" t="s">
        <v>444</v>
      </c>
      <c r="C67" s="116">
        <v>3</v>
      </c>
      <c r="D67" s="113">
        <v>10</v>
      </c>
      <c r="E67" s="113">
        <v>244</v>
      </c>
      <c r="F67" s="114"/>
      <c r="G67" s="118">
        <v>135000</v>
      </c>
      <c r="H67" s="118">
        <v>135000</v>
      </c>
    </row>
    <row r="68" spans="1:8" ht="12.75">
      <c r="A68" s="73" t="s">
        <v>553</v>
      </c>
      <c r="B68" s="113" t="s">
        <v>444</v>
      </c>
      <c r="C68" s="116">
        <v>3</v>
      </c>
      <c r="D68" s="113">
        <v>10</v>
      </c>
      <c r="E68" s="113">
        <v>244</v>
      </c>
      <c r="F68" s="114"/>
      <c r="G68" s="118">
        <v>1400</v>
      </c>
      <c r="H68" s="118">
        <v>1400</v>
      </c>
    </row>
    <row r="69" spans="1:8" ht="12.75">
      <c r="A69" s="117" t="s">
        <v>532</v>
      </c>
      <c r="B69" s="113" t="s">
        <v>444</v>
      </c>
      <c r="C69" s="116">
        <v>3</v>
      </c>
      <c r="D69" s="113">
        <v>10</v>
      </c>
      <c r="E69" s="113">
        <v>244</v>
      </c>
      <c r="F69" s="104">
        <v>13</v>
      </c>
      <c r="G69" s="115">
        <f>G66</f>
        <v>136400</v>
      </c>
      <c r="H69" s="115">
        <f>H66</f>
        <v>136400</v>
      </c>
    </row>
    <row r="70" spans="1:8" ht="12.75">
      <c r="A70" s="73" t="s">
        <v>557</v>
      </c>
      <c r="B70" s="113" t="s">
        <v>446</v>
      </c>
      <c r="C70" s="116"/>
      <c r="D70" s="113"/>
      <c r="E70" s="113"/>
      <c r="F70" s="104"/>
      <c r="G70" s="115">
        <f>G71</f>
        <v>41414.14</v>
      </c>
      <c r="H70" s="115">
        <f>H71</f>
        <v>41414.14</v>
      </c>
    </row>
    <row r="71" spans="1:8" ht="12.75">
      <c r="A71" s="73" t="s">
        <v>558</v>
      </c>
      <c r="B71" s="113" t="s">
        <v>447</v>
      </c>
      <c r="C71" s="116"/>
      <c r="D71" s="113"/>
      <c r="E71" s="113"/>
      <c r="F71" s="104"/>
      <c r="G71" s="115">
        <f>G72</f>
        <v>41414.14</v>
      </c>
      <c r="H71" s="115">
        <f>H72</f>
        <v>41414.14</v>
      </c>
    </row>
    <row r="72" spans="1:8" ht="12.75">
      <c r="A72" s="73" t="s">
        <v>111</v>
      </c>
      <c r="B72" s="113" t="s">
        <v>447</v>
      </c>
      <c r="C72" s="116">
        <v>3</v>
      </c>
      <c r="D72" s="113"/>
      <c r="E72" s="113"/>
      <c r="F72" s="104"/>
      <c r="G72" s="115">
        <f>G73</f>
        <v>41414.14</v>
      </c>
      <c r="H72" s="115">
        <f>H73</f>
        <v>41414.14</v>
      </c>
    </row>
    <row r="73" spans="1:8" ht="12.75">
      <c r="A73" s="73" t="s">
        <v>435</v>
      </c>
      <c r="B73" s="113" t="s">
        <v>447</v>
      </c>
      <c r="C73" s="116">
        <v>3</v>
      </c>
      <c r="D73" s="113">
        <v>10</v>
      </c>
      <c r="E73" s="113"/>
      <c r="F73" s="114"/>
      <c r="G73" s="115">
        <f>G74</f>
        <v>41414.14</v>
      </c>
      <c r="H73" s="115">
        <f>H74</f>
        <v>41414.14</v>
      </c>
    </row>
    <row r="74" spans="1:8" ht="12.75">
      <c r="A74" s="73" t="s">
        <v>406</v>
      </c>
      <c r="B74" s="113" t="s">
        <v>447</v>
      </c>
      <c r="C74" s="116">
        <v>3</v>
      </c>
      <c r="D74" s="113">
        <v>10</v>
      </c>
      <c r="E74" s="113">
        <v>200</v>
      </c>
      <c r="F74" s="114"/>
      <c r="G74" s="115">
        <f>G75</f>
        <v>41414.14</v>
      </c>
      <c r="H74" s="115">
        <f>H75</f>
        <v>41414.14</v>
      </c>
    </row>
    <row r="75" spans="1:8" ht="12.75">
      <c r="A75" s="73" t="s">
        <v>407</v>
      </c>
      <c r="B75" s="113" t="s">
        <v>447</v>
      </c>
      <c r="C75" s="116">
        <v>3</v>
      </c>
      <c r="D75" s="113">
        <v>10</v>
      </c>
      <c r="E75" s="113">
        <v>240</v>
      </c>
      <c r="F75" s="114"/>
      <c r="G75" s="115">
        <f>G77+G76</f>
        <v>41414.14</v>
      </c>
      <c r="H75" s="115">
        <f>H77+H76</f>
        <v>41414.14</v>
      </c>
    </row>
    <row r="76" spans="1:8" ht="12.75">
      <c r="A76" s="73" t="s">
        <v>409</v>
      </c>
      <c r="B76" s="113" t="s">
        <v>447</v>
      </c>
      <c r="C76" s="116">
        <v>3</v>
      </c>
      <c r="D76" s="113">
        <v>10</v>
      </c>
      <c r="E76" s="113">
        <v>244</v>
      </c>
      <c r="F76" s="114"/>
      <c r="G76" s="118">
        <v>41000</v>
      </c>
      <c r="H76" s="118">
        <v>41000</v>
      </c>
    </row>
    <row r="77" spans="1:8" ht="12.75">
      <c r="A77" s="73" t="s">
        <v>553</v>
      </c>
      <c r="B77" s="113" t="s">
        <v>447</v>
      </c>
      <c r="C77" s="116">
        <v>3</v>
      </c>
      <c r="D77" s="113">
        <v>10</v>
      </c>
      <c r="E77" s="113">
        <v>244</v>
      </c>
      <c r="F77" s="114"/>
      <c r="G77" s="118">
        <v>414.14</v>
      </c>
      <c r="H77" s="118">
        <v>414.14</v>
      </c>
    </row>
    <row r="78" spans="1:8" ht="12.75">
      <c r="A78" s="117" t="s">
        <v>532</v>
      </c>
      <c r="B78" s="113" t="s">
        <v>447</v>
      </c>
      <c r="C78" s="116">
        <v>3</v>
      </c>
      <c r="D78" s="113">
        <v>10</v>
      </c>
      <c r="E78" s="113">
        <v>244</v>
      </c>
      <c r="F78" s="104">
        <v>13</v>
      </c>
      <c r="G78" s="115">
        <f>G75</f>
        <v>41414.14</v>
      </c>
      <c r="H78" s="115">
        <f>H75</f>
        <v>41414.14</v>
      </c>
    </row>
    <row r="79" spans="1:8" ht="12.75">
      <c r="A79" s="117" t="s">
        <v>424</v>
      </c>
      <c r="B79" s="113" t="s">
        <v>559</v>
      </c>
      <c r="C79" s="116"/>
      <c r="D79" s="113"/>
      <c r="E79" s="113"/>
      <c r="F79" s="104"/>
      <c r="G79" s="115">
        <f>G81</f>
        <v>2500</v>
      </c>
      <c r="H79" s="115">
        <f>H81</f>
        <v>0</v>
      </c>
    </row>
    <row r="80" spans="1:8" ht="12.75">
      <c r="A80" s="73" t="s">
        <v>387</v>
      </c>
      <c r="B80" s="113" t="s">
        <v>559</v>
      </c>
      <c r="C80" s="116">
        <v>1</v>
      </c>
      <c r="D80" s="113"/>
      <c r="E80" s="113"/>
      <c r="F80" s="104"/>
      <c r="G80" s="115"/>
      <c r="H80" s="115"/>
    </row>
    <row r="81" spans="1:8" ht="12.75">
      <c r="A81" s="73" t="s">
        <v>421</v>
      </c>
      <c r="B81" s="113" t="s">
        <v>559</v>
      </c>
      <c r="C81" s="116">
        <v>1</v>
      </c>
      <c r="D81" s="113">
        <v>13</v>
      </c>
      <c r="E81" s="113"/>
      <c r="F81" s="104"/>
      <c r="G81" s="115">
        <f>G82</f>
        <v>2500</v>
      </c>
      <c r="H81" s="115">
        <f>H82</f>
        <v>0</v>
      </c>
    </row>
    <row r="82" spans="1:8" ht="12.75">
      <c r="A82" s="73" t="s">
        <v>406</v>
      </c>
      <c r="B82" s="113" t="s">
        <v>559</v>
      </c>
      <c r="C82" s="116">
        <v>1</v>
      </c>
      <c r="D82" s="113">
        <v>13</v>
      </c>
      <c r="E82" s="113">
        <v>200</v>
      </c>
      <c r="F82" s="114"/>
      <c r="G82" s="115">
        <f>G83</f>
        <v>2500</v>
      </c>
      <c r="H82" s="115">
        <f>H83</f>
        <v>0</v>
      </c>
    </row>
    <row r="83" spans="1:8" ht="12.75">
      <c r="A83" s="73" t="s">
        <v>407</v>
      </c>
      <c r="B83" s="113" t="s">
        <v>559</v>
      </c>
      <c r="C83" s="116">
        <v>1</v>
      </c>
      <c r="D83" s="113">
        <v>13</v>
      </c>
      <c r="E83" s="113">
        <v>240</v>
      </c>
      <c r="F83" s="114"/>
      <c r="G83" s="115">
        <f>G84</f>
        <v>2500</v>
      </c>
      <c r="H83" s="115">
        <f>H84</f>
        <v>0</v>
      </c>
    </row>
    <row r="84" spans="1:8" ht="12.75">
      <c r="A84" s="73" t="s">
        <v>409</v>
      </c>
      <c r="B84" s="113" t="s">
        <v>559</v>
      </c>
      <c r="C84" s="116">
        <v>1</v>
      </c>
      <c r="D84" s="113">
        <v>13</v>
      </c>
      <c r="E84" s="113">
        <v>244</v>
      </c>
      <c r="F84" s="114"/>
      <c r="G84" s="115">
        <f>G85</f>
        <v>2500</v>
      </c>
      <c r="H84" s="115">
        <f>H85</f>
        <v>0</v>
      </c>
    </row>
    <row r="85" spans="1:8" ht="12.75">
      <c r="A85" s="117" t="s">
        <v>532</v>
      </c>
      <c r="B85" s="113" t="s">
        <v>559</v>
      </c>
      <c r="C85" s="116">
        <v>1</v>
      </c>
      <c r="D85" s="113">
        <v>13</v>
      </c>
      <c r="E85" s="113">
        <v>244</v>
      </c>
      <c r="F85" s="104">
        <v>13</v>
      </c>
      <c r="G85" s="118">
        <v>2500</v>
      </c>
      <c r="H85" s="118"/>
    </row>
    <row r="86" spans="1:8" ht="12.75">
      <c r="A86" s="117" t="s">
        <v>482</v>
      </c>
      <c r="B86" s="75" t="s">
        <v>483</v>
      </c>
      <c r="C86" s="74"/>
      <c r="D86" s="74"/>
      <c r="E86" s="75"/>
      <c r="F86" s="104"/>
      <c r="G86" s="76">
        <f>G87</f>
        <v>2000</v>
      </c>
      <c r="H86" s="76">
        <f>H87</f>
        <v>0</v>
      </c>
    </row>
    <row r="87" spans="1:8" ht="12.75">
      <c r="A87" s="117" t="s">
        <v>560</v>
      </c>
      <c r="B87" s="75" t="s">
        <v>483</v>
      </c>
      <c r="C87" s="74">
        <v>8</v>
      </c>
      <c r="D87" s="74"/>
      <c r="E87" s="75"/>
      <c r="F87" s="104"/>
      <c r="G87" s="76">
        <f>G88</f>
        <v>2000</v>
      </c>
      <c r="H87" s="76">
        <f>H88</f>
        <v>0</v>
      </c>
    </row>
    <row r="88" spans="1:8" ht="12.75">
      <c r="A88" s="117" t="s">
        <v>561</v>
      </c>
      <c r="B88" s="75" t="s">
        <v>483</v>
      </c>
      <c r="C88" s="74">
        <v>8</v>
      </c>
      <c r="D88" s="74">
        <v>1</v>
      </c>
      <c r="E88" s="75"/>
      <c r="F88" s="104"/>
      <c r="G88" s="76">
        <f>G89</f>
        <v>2000</v>
      </c>
      <c r="H88" s="76">
        <f>H89</f>
        <v>0</v>
      </c>
    </row>
    <row r="89" spans="1:8" ht="12.75">
      <c r="A89" s="73" t="s">
        <v>407</v>
      </c>
      <c r="B89" s="75" t="s">
        <v>483</v>
      </c>
      <c r="C89" s="74">
        <v>8</v>
      </c>
      <c r="D89" s="74">
        <v>1</v>
      </c>
      <c r="E89" s="75">
        <v>240</v>
      </c>
      <c r="F89" s="110"/>
      <c r="G89" s="76">
        <f>G90</f>
        <v>2000</v>
      </c>
      <c r="H89" s="76">
        <f>H90</f>
        <v>0</v>
      </c>
    </row>
    <row r="90" spans="1:8" ht="12.75">
      <c r="A90" s="73" t="s">
        <v>409</v>
      </c>
      <c r="B90" s="75" t="s">
        <v>483</v>
      </c>
      <c r="C90" s="74">
        <v>8</v>
      </c>
      <c r="D90" s="74">
        <v>1</v>
      </c>
      <c r="E90" s="75">
        <v>244</v>
      </c>
      <c r="F90" s="110"/>
      <c r="G90" s="76">
        <f>G91</f>
        <v>2000</v>
      </c>
      <c r="H90" s="76">
        <f>H91</f>
        <v>0</v>
      </c>
    </row>
    <row r="91" spans="1:8" ht="12.75">
      <c r="A91" s="73" t="s">
        <v>532</v>
      </c>
      <c r="B91" s="75" t="s">
        <v>483</v>
      </c>
      <c r="C91" s="74">
        <v>8</v>
      </c>
      <c r="D91" s="74">
        <v>1</v>
      </c>
      <c r="E91" s="75">
        <v>244</v>
      </c>
      <c r="F91" s="110">
        <v>13</v>
      </c>
      <c r="G91" s="77">
        <v>2000</v>
      </c>
      <c r="H91" s="77"/>
    </row>
    <row r="92" spans="1:8" ht="12.75">
      <c r="A92" s="73" t="s">
        <v>461</v>
      </c>
      <c r="B92" s="75" t="s">
        <v>462</v>
      </c>
      <c r="C92" s="74"/>
      <c r="D92" s="74"/>
      <c r="E92" s="75"/>
      <c r="F92" s="119"/>
      <c r="G92" s="76">
        <f>G93+G100+G107</f>
        <v>13000</v>
      </c>
      <c r="H92" s="76">
        <f>H93+H100+H107</f>
        <v>3590</v>
      </c>
    </row>
    <row r="93" spans="1:8" ht="12.75">
      <c r="A93" s="73" t="s">
        <v>463</v>
      </c>
      <c r="B93" s="75" t="s">
        <v>464</v>
      </c>
      <c r="C93" s="74"/>
      <c r="D93" s="74"/>
      <c r="E93" s="75"/>
      <c r="F93" s="119"/>
      <c r="G93" s="76">
        <f>G94</f>
        <v>10000</v>
      </c>
      <c r="H93" s="76">
        <f>H94</f>
        <v>3280</v>
      </c>
    </row>
    <row r="94" spans="1:8" ht="12.75">
      <c r="A94" s="73" t="s">
        <v>455</v>
      </c>
      <c r="B94" s="75" t="s">
        <v>464</v>
      </c>
      <c r="C94" s="74">
        <v>5</v>
      </c>
      <c r="D94" s="74"/>
      <c r="E94" s="75"/>
      <c r="F94" s="119"/>
      <c r="G94" s="76">
        <f>G95</f>
        <v>10000</v>
      </c>
      <c r="H94" s="76">
        <f>H95</f>
        <v>3280</v>
      </c>
    </row>
    <row r="95" spans="1:8" ht="12.75">
      <c r="A95" s="73" t="s">
        <v>456</v>
      </c>
      <c r="B95" s="75" t="s">
        <v>464</v>
      </c>
      <c r="C95" s="74">
        <v>5</v>
      </c>
      <c r="D95" s="74">
        <v>3</v>
      </c>
      <c r="E95" s="75"/>
      <c r="F95" s="119"/>
      <c r="G95" s="76">
        <f>G96</f>
        <v>10000</v>
      </c>
      <c r="H95" s="76">
        <f>H96</f>
        <v>3280</v>
      </c>
    </row>
    <row r="96" spans="1:8" ht="12.75">
      <c r="A96" s="73" t="s">
        <v>406</v>
      </c>
      <c r="B96" s="75" t="s">
        <v>464</v>
      </c>
      <c r="C96" s="74">
        <v>5</v>
      </c>
      <c r="D96" s="74">
        <v>3</v>
      </c>
      <c r="E96" s="75">
        <v>200</v>
      </c>
      <c r="F96" s="119"/>
      <c r="G96" s="76">
        <f>G97</f>
        <v>10000</v>
      </c>
      <c r="H96" s="76">
        <f>H97</f>
        <v>3280</v>
      </c>
    </row>
    <row r="97" spans="1:8" ht="12.75">
      <c r="A97" s="73" t="s">
        <v>407</v>
      </c>
      <c r="B97" s="75" t="s">
        <v>464</v>
      </c>
      <c r="C97" s="74">
        <v>5</v>
      </c>
      <c r="D97" s="74">
        <v>3</v>
      </c>
      <c r="E97" s="75">
        <v>240</v>
      </c>
      <c r="F97" s="119"/>
      <c r="G97" s="76">
        <f>G98</f>
        <v>10000</v>
      </c>
      <c r="H97" s="76">
        <f>H98</f>
        <v>3280</v>
      </c>
    </row>
    <row r="98" spans="1:8" ht="12.75">
      <c r="A98" s="73" t="s">
        <v>409</v>
      </c>
      <c r="B98" s="75" t="s">
        <v>464</v>
      </c>
      <c r="C98" s="74">
        <v>5</v>
      </c>
      <c r="D98" s="74">
        <v>3</v>
      </c>
      <c r="E98" s="75">
        <v>244</v>
      </c>
      <c r="F98" s="119"/>
      <c r="G98" s="76">
        <f>G99</f>
        <v>10000</v>
      </c>
      <c r="H98" s="76">
        <f>H99</f>
        <v>3280</v>
      </c>
    </row>
    <row r="99" spans="1:8" ht="12.75">
      <c r="A99" s="73" t="s">
        <v>532</v>
      </c>
      <c r="B99" s="75" t="s">
        <v>483</v>
      </c>
      <c r="C99" s="74">
        <v>5</v>
      </c>
      <c r="D99" s="74">
        <v>3</v>
      </c>
      <c r="E99" s="75">
        <v>244</v>
      </c>
      <c r="F99" s="110">
        <v>13</v>
      </c>
      <c r="G99" s="77">
        <v>10000</v>
      </c>
      <c r="H99" s="77">
        <v>3280</v>
      </c>
    </row>
    <row r="100" spans="1:8" ht="12.75">
      <c r="A100" s="73" t="s">
        <v>562</v>
      </c>
      <c r="B100" s="75" t="s">
        <v>466</v>
      </c>
      <c r="C100" s="74"/>
      <c r="D100" s="74"/>
      <c r="E100" s="75"/>
      <c r="F100" s="119"/>
      <c r="G100" s="76">
        <f>G101</f>
        <v>3000</v>
      </c>
      <c r="H100" s="76">
        <f>H101</f>
        <v>310</v>
      </c>
    </row>
    <row r="101" spans="1:8" ht="12.75">
      <c r="A101" s="73" t="s">
        <v>455</v>
      </c>
      <c r="B101" s="75" t="s">
        <v>466</v>
      </c>
      <c r="C101" s="74">
        <v>5</v>
      </c>
      <c r="D101" s="74"/>
      <c r="E101" s="75"/>
      <c r="F101" s="119"/>
      <c r="G101" s="76">
        <f>G102</f>
        <v>3000</v>
      </c>
      <c r="H101" s="76">
        <f>H102</f>
        <v>310</v>
      </c>
    </row>
    <row r="102" spans="1:8" ht="12.75">
      <c r="A102" s="73" t="s">
        <v>456</v>
      </c>
      <c r="B102" s="75" t="s">
        <v>466</v>
      </c>
      <c r="C102" s="74">
        <v>5</v>
      </c>
      <c r="D102" s="74">
        <v>3</v>
      </c>
      <c r="E102" s="75"/>
      <c r="F102" s="119"/>
      <c r="G102" s="76">
        <f>G103</f>
        <v>3000</v>
      </c>
      <c r="H102" s="76">
        <f>H103</f>
        <v>310</v>
      </c>
    </row>
    <row r="103" spans="1:8" ht="12.75">
      <c r="A103" s="73" t="s">
        <v>406</v>
      </c>
      <c r="B103" s="75" t="s">
        <v>466</v>
      </c>
      <c r="C103" s="74">
        <v>5</v>
      </c>
      <c r="D103" s="74">
        <v>3</v>
      </c>
      <c r="E103" s="75">
        <v>200</v>
      </c>
      <c r="F103" s="119"/>
      <c r="G103" s="76">
        <f>G104</f>
        <v>3000</v>
      </c>
      <c r="H103" s="76">
        <f>H104</f>
        <v>310</v>
      </c>
    </row>
    <row r="104" spans="1:8" ht="12.75">
      <c r="A104" s="73" t="s">
        <v>407</v>
      </c>
      <c r="B104" s="75" t="s">
        <v>466</v>
      </c>
      <c r="C104" s="74">
        <v>5</v>
      </c>
      <c r="D104" s="74">
        <v>3</v>
      </c>
      <c r="E104" s="75">
        <v>240</v>
      </c>
      <c r="F104" s="119"/>
      <c r="G104" s="76">
        <f>G105</f>
        <v>3000</v>
      </c>
      <c r="H104" s="76">
        <f>H105</f>
        <v>310</v>
      </c>
    </row>
    <row r="105" spans="1:8" ht="12.75">
      <c r="A105" s="73" t="s">
        <v>409</v>
      </c>
      <c r="B105" s="75" t="s">
        <v>466</v>
      </c>
      <c r="C105" s="74">
        <v>5</v>
      </c>
      <c r="D105" s="74">
        <v>3</v>
      </c>
      <c r="E105" s="75">
        <v>244</v>
      </c>
      <c r="F105" s="119"/>
      <c r="G105" s="76">
        <f>G106</f>
        <v>3000</v>
      </c>
      <c r="H105" s="76">
        <f>H106</f>
        <v>310</v>
      </c>
    </row>
    <row r="106" spans="1:8" ht="12.75">
      <c r="A106" s="73" t="s">
        <v>532</v>
      </c>
      <c r="B106" s="75" t="s">
        <v>466</v>
      </c>
      <c r="C106" s="74">
        <v>5</v>
      </c>
      <c r="D106" s="74">
        <v>3</v>
      </c>
      <c r="E106" s="75">
        <v>244</v>
      </c>
      <c r="F106" s="110">
        <v>13</v>
      </c>
      <c r="G106" s="77">
        <v>3000</v>
      </c>
      <c r="H106" s="77">
        <v>310</v>
      </c>
    </row>
    <row r="107" spans="1:8" ht="12.75">
      <c r="A107" s="73" t="s">
        <v>563</v>
      </c>
      <c r="B107" s="75" t="s">
        <v>564</v>
      </c>
      <c r="C107" s="74"/>
      <c r="D107" s="74"/>
      <c r="E107" s="75"/>
      <c r="F107" s="119"/>
      <c r="G107" s="76">
        <f>G108</f>
        <v>0</v>
      </c>
      <c r="H107" s="76">
        <f>H108</f>
        <v>0</v>
      </c>
    </row>
    <row r="108" spans="1:8" ht="12.75">
      <c r="A108" s="73" t="s">
        <v>455</v>
      </c>
      <c r="B108" s="75" t="s">
        <v>564</v>
      </c>
      <c r="C108" s="74">
        <v>5</v>
      </c>
      <c r="D108" s="74"/>
      <c r="E108" s="75"/>
      <c r="F108" s="119"/>
      <c r="G108" s="76">
        <f>G109</f>
        <v>0</v>
      </c>
      <c r="H108" s="76">
        <f>H109</f>
        <v>0</v>
      </c>
    </row>
    <row r="109" spans="1:8" ht="12.75">
      <c r="A109" s="73" t="s">
        <v>456</v>
      </c>
      <c r="B109" s="75" t="s">
        <v>564</v>
      </c>
      <c r="C109" s="74">
        <v>5</v>
      </c>
      <c r="D109" s="74">
        <v>3</v>
      </c>
      <c r="E109" s="75"/>
      <c r="F109" s="119"/>
      <c r="G109" s="76">
        <f>G110</f>
        <v>0</v>
      </c>
      <c r="H109" s="76">
        <f>H110</f>
        <v>0</v>
      </c>
    </row>
    <row r="110" spans="1:8" ht="12.75">
      <c r="A110" s="73" t="s">
        <v>406</v>
      </c>
      <c r="B110" s="75" t="s">
        <v>564</v>
      </c>
      <c r="C110" s="74">
        <v>5</v>
      </c>
      <c r="D110" s="74">
        <v>3</v>
      </c>
      <c r="E110" s="75">
        <v>200</v>
      </c>
      <c r="F110" s="119"/>
      <c r="G110" s="76">
        <f>G111</f>
        <v>0</v>
      </c>
      <c r="H110" s="76">
        <f>H111</f>
        <v>0</v>
      </c>
    </row>
    <row r="111" spans="1:8" ht="12.75">
      <c r="A111" s="73" t="s">
        <v>407</v>
      </c>
      <c r="B111" s="75" t="s">
        <v>564</v>
      </c>
      <c r="C111" s="74">
        <v>5</v>
      </c>
      <c r="D111" s="74">
        <v>3</v>
      </c>
      <c r="E111" s="75">
        <v>240</v>
      </c>
      <c r="F111" s="119"/>
      <c r="G111" s="76">
        <f>G112</f>
        <v>0</v>
      </c>
      <c r="H111" s="76">
        <f>H112</f>
        <v>0</v>
      </c>
    </row>
    <row r="112" spans="1:8" ht="12.75">
      <c r="A112" s="73" t="s">
        <v>409</v>
      </c>
      <c r="B112" s="75" t="s">
        <v>564</v>
      </c>
      <c r="C112" s="74">
        <v>5</v>
      </c>
      <c r="D112" s="74">
        <v>3</v>
      </c>
      <c r="E112" s="75">
        <v>244</v>
      </c>
      <c r="F112" s="119"/>
      <c r="G112" s="76">
        <f>G113</f>
        <v>0</v>
      </c>
      <c r="H112" s="76">
        <f>H113</f>
        <v>0</v>
      </c>
    </row>
    <row r="113" spans="1:8" ht="12.75">
      <c r="A113" s="73" t="s">
        <v>532</v>
      </c>
      <c r="B113" s="75" t="s">
        <v>564</v>
      </c>
      <c r="C113" s="74">
        <v>5</v>
      </c>
      <c r="D113" s="74">
        <v>3</v>
      </c>
      <c r="E113" s="75">
        <v>244</v>
      </c>
      <c r="F113" s="110">
        <v>13</v>
      </c>
      <c r="G113" s="77">
        <v>0</v>
      </c>
      <c r="H113" s="77">
        <v>0</v>
      </c>
    </row>
    <row r="114" spans="1:8" ht="12.75">
      <c r="A114" s="73" t="s">
        <v>511</v>
      </c>
      <c r="B114" s="75" t="s">
        <v>512</v>
      </c>
      <c r="C114" s="74"/>
      <c r="D114" s="74"/>
      <c r="E114" s="75"/>
      <c r="F114" s="110"/>
      <c r="G114" s="76">
        <f>G115</f>
        <v>412080.87</v>
      </c>
      <c r="H114" s="76">
        <f>H115</f>
        <v>412080.87</v>
      </c>
    </row>
    <row r="115" spans="1:8" ht="12.75">
      <c r="A115" s="73" t="s">
        <v>513</v>
      </c>
      <c r="B115" s="75" t="s">
        <v>514</v>
      </c>
      <c r="C115" s="74"/>
      <c r="D115" s="74"/>
      <c r="E115" s="75"/>
      <c r="F115" s="104"/>
      <c r="G115" s="76">
        <f>G116+G123</f>
        <v>412080.87</v>
      </c>
      <c r="H115" s="76">
        <f>H116+H123</f>
        <v>412080.87</v>
      </c>
    </row>
    <row r="116" spans="1:8" ht="12.75">
      <c r="A116" s="73" t="s">
        <v>513</v>
      </c>
      <c r="B116" s="75" t="s">
        <v>515</v>
      </c>
      <c r="C116" s="74"/>
      <c r="D116" s="74"/>
      <c r="E116" s="75"/>
      <c r="F116" s="104"/>
      <c r="G116" s="76">
        <f>G117</f>
        <v>12080.87</v>
      </c>
      <c r="H116" s="76">
        <f>H117</f>
        <v>12080.87</v>
      </c>
    </row>
    <row r="117" spans="1:8" ht="12.75">
      <c r="A117" s="73" t="s">
        <v>115</v>
      </c>
      <c r="B117" s="75" t="s">
        <v>515</v>
      </c>
      <c r="C117" s="74">
        <v>11</v>
      </c>
      <c r="D117" s="74"/>
      <c r="E117" s="75"/>
      <c r="F117" s="104"/>
      <c r="G117" s="76">
        <f>G118</f>
        <v>12080.87</v>
      </c>
      <c r="H117" s="76">
        <f>H118</f>
        <v>12080.87</v>
      </c>
    </row>
    <row r="118" spans="1:8" ht="12.75">
      <c r="A118" s="73" t="s">
        <v>510</v>
      </c>
      <c r="B118" s="75" t="s">
        <v>515</v>
      </c>
      <c r="C118" s="74">
        <v>11</v>
      </c>
      <c r="D118" s="74">
        <v>1</v>
      </c>
      <c r="E118" s="75"/>
      <c r="F118" s="104"/>
      <c r="G118" s="76">
        <f>G119</f>
        <v>12080.87</v>
      </c>
      <c r="H118" s="76">
        <f>H119</f>
        <v>12080.87</v>
      </c>
    </row>
    <row r="119" spans="1:8" ht="12.75">
      <c r="A119" s="73" t="s">
        <v>406</v>
      </c>
      <c r="B119" s="75" t="s">
        <v>515</v>
      </c>
      <c r="C119" s="74">
        <v>11</v>
      </c>
      <c r="D119" s="74">
        <v>1</v>
      </c>
      <c r="E119" s="75">
        <v>200</v>
      </c>
      <c r="F119" s="104"/>
      <c r="G119" s="76">
        <f>G120</f>
        <v>12080.87</v>
      </c>
      <c r="H119" s="76">
        <f>H120</f>
        <v>12080.87</v>
      </c>
    </row>
    <row r="120" spans="1:8" ht="12.75">
      <c r="A120" s="73" t="s">
        <v>407</v>
      </c>
      <c r="B120" s="75" t="s">
        <v>515</v>
      </c>
      <c r="C120" s="74">
        <v>11</v>
      </c>
      <c r="D120" s="74">
        <v>1</v>
      </c>
      <c r="E120" s="75">
        <v>240</v>
      </c>
      <c r="F120" s="110"/>
      <c r="G120" s="76">
        <f>G121</f>
        <v>12080.87</v>
      </c>
      <c r="H120" s="76">
        <f>H121</f>
        <v>12080.87</v>
      </c>
    </row>
    <row r="121" spans="1:8" ht="12.75">
      <c r="A121" s="73" t="s">
        <v>409</v>
      </c>
      <c r="B121" s="75" t="s">
        <v>515</v>
      </c>
      <c r="C121" s="74">
        <v>11</v>
      </c>
      <c r="D121" s="74">
        <v>1</v>
      </c>
      <c r="E121" s="75">
        <v>244</v>
      </c>
      <c r="F121" s="110"/>
      <c r="G121" s="76">
        <f>G122</f>
        <v>12080.87</v>
      </c>
      <c r="H121" s="76">
        <f>H122</f>
        <v>12080.87</v>
      </c>
    </row>
    <row r="122" spans="1:8" ht="12.75">
      <c r="A122" s="73" t="s">
        <v>532</v>
      </c>
      <c r="B122" s="75" t="s">
        <v>515</v>
      </c>
      <c r="C122" s="74">
        <v>11</v>
      </c>
      <c r="D122" s="74">
        <v>1</v>
      </c>
      <c r="E122" s="75">
        <v>244</v>
      </c>
      <c r="F122" s="110">
        <v>13</v>
      </c>
      <c r="G122" s="77">
        <v>12080.87</v>
      </c>
      <c r="H122" s="77">
        <v>12080.87</v>
      </c>
    </row>
    <row r="123" spans="1:8" ht="12.75">
      <c r="A123" s="73" t="s">
        <v>516</v>
      </c>
      <c r="B123" s="75" t="s">
        <v>517</v>
      </c>
      <c r="C123" s="74"/>
      <c r="D123" s="74"/>
      <c r="E123" s="75"/>
      <c r="F123" s="104"/>
      <c r="G123" s="76">
        <f>G124</f>
        <v>400000</v>
      </c>
      <c r="H123" s="76">
        <f>H124</f>
        <v>400000</v>
      </c>
    </row>
    <row r="124" spans="1:8" ht="12.75">
      <c r="A124" s="73" t="s">
        <v>115</v>
      </c>
      <c r="B124" s="75" t="s">
        <v>517</v>
      </c>
      <c r="C124" s="74">
        <v>11</v>
      </c>
      <c r="D124" s="74"/>
      <c r="E124" s="75"/>
      <c r="F124" s="104"/>
      <c r="G124" s="76">
        <f>G125</f>
        <v>400000</v>
      </c>
      <c r="H124" s="76">
        <f>H125</f>
        <v>400000</v>
      </c>
    </row>
    <row r="125" spans="1:8" ht="12.75">
      <c r="A125" s="73" t="s">
        <v>510</v>
      </c>
      <c r="B125" s="75" t="s">
        <v>517</v>
      </c>
      <c r="C125" s="74">
        <v>11</v>
      </c>
      <c r="D125" s="74">
        <v>1</v>
      </c>
      <c r="E125" s="75"/>
      <c r="F125" s="104"/>
      <c r="G125" s="76">
        <f>G126</f>
        <v>400000</v>
      </c>
      <c r="H125" s="76">
        <f>H126</f>
        <v>400000</v>
      </c>
    </row>
    <row r="126" spans="1:8" ht="12.75">
      <c r="A126" s="73" t="s">
        <v>406</v>
      </c>
      <c r="B126" s="75" t="s">
        <v>517</v>
      </c>
      <c r="C126" s="74">
        <v>11</v>
      </c>
      <c r="D126" s="74">
        <v>1</v>
      </c>
      <c r="E126" s="75">
        <v>200</v>
      </c>
      <c r="F126" s="104"/>
      <c r="G126" s="76">
        <f>G127</f>
        <v>400000</v>
      </c>
      <c r="H126" s="76">
        <f>H127</f>
        <v>400000</v>
      </c>
    </row>
    <row r="127" spans="1:8" ht="12.75">
      <c r="A127" s="73" t="s">
        <v>407</v>
      </c>
      <c r="B127" s="75" t="s">
        <v>517</v>
      </c>
      <c r="C127" s="74">
        <v>11</v>
      </c>
      <c r="D127" s="74">
        <v>1</v>
      </c>
      <c r="E127" s="75">
        <v>240</v>
      </c>
      <c r="F127" s="110"/>
      <c r="G127" s="76">
        <f>G128</f>
        <v>400000</v>
      </c>
      <c r="H127" s="76">
        <f>H128</f>
        <v>400000</v>
      </c>
    </row>
    <row r="128" spans="1:8" ht="12.75">
      <c r="A128" s="73" t="s">
        <v>409</v>
      </c>
      <c r="B128" s="75" t="s">
        <v>517</v>
      </c>
      <c r="C128" s="74">
        <v>11</v>
      </c>
      <c r="D128" s="74">
        <v>1</v>
      </c>
      <c r="E128" s="75">
        <v>244</v>
      </c>
      <c r="F128" s="110"/>
      <c r="G128" s="76">
        <f>G129</f>
        <v>400000</v>
      </c>
      <c r="H128" s="76">
        <f>H129</f>
        <v>400000</v>
      </c>
    </row>
    <row r="129" spans="1:8" ht="12.75">
      <c r="A129" s="73" t="s">
        <v>532</v>
      </c>
      <c r="B129" s="75" t="s">
        <v>517</v>
      </c>
      <c r="C129" s="74">
        <v>11</v>
      </c>
      <c r="D129" s="74">
        <v>1</v>
      </c>
      <c r="E129" s="75">
        <v>244</v>
      </c>
      <c r="F129" s="110">
        <v>13</v>
      </c>
      <c r="G129" s="77">
        <v>400000</v>
      </c>
      <c r="H129" s="77">
        <v>400000</v>
      </c>
    </row>
    <row r="130" spans="1:8" ht="12.75">
      <c r="A130" s="120" t="s">
        <v>99</v>
      </c>
      <c r="B130" s="120"/>
      <c r="C130" s="120"/>
      <c r="D130" s="120"/>
      <c r="E130" s="120"/>
      <c r="F130" s="120"/>
      <c r="G130" s="94">
        <f>G13+G30+G37+G52+G79+G86+G92+G114</f>
        <v>2184296.21</v>
      </c>
      <c r="H130" s="94">
        <f>H13+H30+H37+H52+H79+H86+H92+H114</f>
        <v>2142429.07</v>
      </c>
    </row>
    <row r="131" spans="1:177" ht="12.75">
      <c r="A131" s="1"/>
      <c r="B131" s="1"/>
      <c r="C131" s="1"/>
      <c r="D131" s="1"/>
      <c r="E131" s="1"/>
      <c r="F131" s="1"/>
      <c r="G131" s="1"/>
      <c r="H131" s="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row>
    <row r="132" spans="1:8" ht="12.75">
      <c r="A132" s="66"/>
      <c r="B132" s="66"/>
      <c r="C132" s="66"/>
      <c r="D132" s="66"/>
      <c r="E132" s="66"/>
      <c r="F132" s="66"/>
      <c r="G132" s="66"/>
      <c r="H132" s="66"/>
    </row>
    <row r="133" spans="1:8" ht="12.75">
      <c r="A133" s="66" t="s">
        <v>227</v>
      </c>
      <c r="B133" s="66"/>
      <c r="C133" s="66"/>
      <c r="D133" s="66"/>
      <c r="E133" s="66" t="s">
        <v>527</v>
      </c>
      <c r="F133" s="66"/>
      <c r="G133" s="66"/>
      <c r="H133" s="66"/>
    </row>
    <row r="144" ht="12.75">
      <c r="H144" s="121"/>
    </row>
  </sheetData>
  <sheetProtection selectLockedCells="1" selectUnlockedCells="1"/>
  <mergeCells count="14">
    <mergeCell ref="E1:H1"/>
    <mergeCell ref="E2:H2"/>
    <mergeCell ref="E3:H3"/>
    <mergeCell ref="A6:H6"/>
    <mergeCell ref="A7:H7"/>
    <mergeCell ref="A8:H8"/>
    <mergeCell ref="A10:A12"/>
    <mergeCell ref="B10:B12"/>
    <mergeCell ref="C10:C12"/>
    <mergeCell ref="D10:D12"/>
    <mergeCell ref="E10:E12"/>
    <mergeCell ref="F10:F12"/>
    <mergeCell ref="G10:G11"/>
    <mergeCell ref="H10:H11"/>
  </mergeCells>
  <printOptions/>
  <pageMargins left="0.9840277777777777" right="0.39375" top="0.8861111111111111" bottom="0.8861111111111111" header="0.5118055555555555" footer="0.511805555555555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2021-05-24T13:07:44Z</cp:lastPrinted>
  <dcterms:modified xsi:type="dcterms:W3CDTF">2021-05-24T13:08:21Z</dcterms:modified>
  <cp:category/>
  <cp:version/>
  <cp:contentType/>
  <cp:contentStatus/>
  <cp:revision>420</cp:revision>
</cp:coreProperties>
</file>