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1"/>
  </bookViews>
  <sheets>
    <sheet name="7 Ассигнования 2023" sheetId="1" r:id="rId1"/>
    <sheet name="9 Ведомственная 2023" sheetId="2" r:id="rId2"/>
    <sheet name="11 Программы 2023" sheetId="3" r:id="rId3"/>
  </sheets>
  <definedNames>
    <definedName name="_xlnm.Print_Area" localSheetId="2">'11 Программы 2023'!$A$1:$H$145</definedName>
    <definedName name="_xlnm.Print_Area" localSheetId="0">'7 Ассигнования 2023'!$A$1:$G$174</definedName>
    <definedName name="_xlnm.Print_Area" localSheetId="1">'9 Ведомственная 2023'!$A$1:$H$175</definedName>
    <definedName name="Excel_BuiltIn_Print_Area" localSheetId="0">'7 Ассигнования 2023'!$A$6:$F$174</definedName>
    <definedName name="Excel_BuiltIn_Print_Area" localSheetId="1">'9 Ведомственная 2023'!$A$6:$G$175</definedName>
    <definedName name="Excel_BuiltIn_Print_Area" localSheetId="0">'7 Ассигнования 2023'!$A$6:$F$32</definedName>
  </definedNames>
  <calcPr fullCalcOnLoad="1"/>
</workbook>
</file>

<file path=xl/sharedStrings.xml><?xml version="1.0" encoding="utf-8"?>
<sst xmlns="http://schemas.openxmlformats.org/spreadsheetml/2006/main" count="878" uniqueCount="230">
  <si>
    <t>Приложение 1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</si>
  <si>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</si>
  <si>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</si>
  <si>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02 августа 2023 года №71</t>
  </si>
  <si>
    <t>«</t>
  </si>
  <si>
    <t>Приложение 7</t>
  </si>
  <si>
    <t>к решению Совета депутатов Саралинского сельсовета</t>
  </si>
  <si>
    <t xml:space="preserve">Орджоникидзевского района Республики Хакасия        </t>
  </si>
  <si>
    <t>«О бюджете муниципального образования Саралинский</t>
  </si>
  <si>
    <t xml:space="preserve">сельсовет Орджоникидзевского района Республики      </t>
  </si>
  <si>
    <t>Хакасия на 2023 год и плановый период 2024 и 2025</t>
  </si>
  <si>
    <t>годов» от 28 декабря 2022 года №62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</si>
  <si>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</si>
  <si>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</si>
  <si>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2023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</si>
  <si>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</si>
  <si>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</si>
  <si>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</si>
  <si>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</si>
  <si>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</si>
  <si>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</si>
  <si>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</si>
  <si>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</si>
  <si>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2023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</si>
  <si>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</si>
  <si>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</si>
  <si>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</si>
  <si>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</si>
  <si>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</si>
  <si>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</si>
  <si>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</si>
  <si>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</si>
  <si>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</si>
  <si>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</si>
  <si>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</si>
  <si>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</si>
  <si>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</si>
  <si>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</si>
  <si>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</si>
  <si>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</si>
  <si>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</si>
  <si>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</si>
  <si>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</si>
  <si>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</si>
  <si>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</si>
  <si>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</si>
  <si>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</si>
  <si>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</si>
  <si>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</si>
  <si>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</si>
  <si>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</si>
  <si>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</si>
  <si>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</si>
  <si>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</si>
  <si>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</si>
  <si>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</si>
  <si>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</si>
  <si>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</si>
  <si>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</si>
  <si>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</si>
  <si>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</si>
  <si>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</si>
  <si>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</si>
  <si>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</si>
  <si>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</si>
  <si>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</si>
  <si>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</si>
  <si>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</si>
  <si>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</si>
  <si>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</si>
  <si>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</si>
  <si>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</si>
  <si>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</si>
  <si>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</si>
  <si>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</si>
  <si>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</si>
  <si>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</si>
  <si>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</si>
  <si>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</si>
  <si>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</si>
  <si>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</si>
  <si>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</si>
  <si>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</si>
  <si>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</si>
  <si>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</si>
  <si>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</si>
  <si>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</si>
  <si>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</si>
  <si>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</si>
  <si>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</si>
  <si>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2025 годы»</t>
  </si>
  <si>
    <t>16 0 00 00000</t>
  </si>
  <si>
    <t>Обеспечение пожарной безопасности территории муниципального образования Саралинского сельсовета</t>
  </si>
  <si>
    <t>16 0 01 00000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</si>
  <si>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</si>
  <si>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16 0 01 10000</t>
  </si>
  <si>
    <t>Поддержка подразделений добровольной пожарной охраны</t>
  </si>
  <si>
    <t>16 0 02 00000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</si>
  <si>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</si>
  <si>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</si>
  <si>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</si>
  <si>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</si>
  <si>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 xml:space="preserve">Софинансирование мероприятий по обеспечению первичных мер пожарной безопасности. 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</si>
  <si>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</si>
  <si>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</si>
  <si>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</si>
  <si>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</si>
  <si>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</si>
  <si>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</si>
  <si>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</si>
  <si>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</si>
  <si>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</si>
  <si>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</si>
  <si>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</si>
  <si>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</si>
  <si>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</si>
  <si>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</si>
  <si>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</si>
  <si>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</si>
  <si>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</si>
  <si>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</si>
  <si>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2023 годы» </t>
  </si>
  <si>
    <t>23 0 00 00000</t>
  </si>
  <si>
    <t>Ремонт и содержание памятника участникам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</si>
  <si>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</si>
  <si>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</si>
  <si>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</si>
  <si>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</si>
  <si>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</si>
  <si>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</si>
  <si>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</si>
  <si>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</si>
  <si>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</si>
  <si>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</si>
  <si>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</si>
  <si>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</si>
  <si>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</si>
  <si>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</si>
  <si>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</si>
  <si>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</si>
  <si>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</si>
  <si>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Обеспечение комплексного развития сельских территорий в части реализации мероприятий по благоустройству сельских территорий на 2023 год</t>
  </si>
  <si>
    <t>26 0 01 L5767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</si>
  <si>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</si>
  <si>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</si>
  <si>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</si>
  <si>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</si>
  <si>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</si>
  <si>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</si>
  <si>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</si>
  <si>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</si>
  <si>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</si>
  <si>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</si>
  <si>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 xml:space="preserve">Мероприятия, связанные с разработкой проектно-сметной документации на строительство объектов муниципальной собственности в сфере культуры </t>
  </si>
  <si>
    <t>22 0 02 02000</t>
  </si>
  <si>
    <t>Бюджетные инвестиции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</si>
  <si>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</si>
  <si>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</si>
  <si>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</si>
  <si>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</si>
  <si>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</si>
  <si>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</si>
  <si>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</si>
  <si>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</si>
  <si>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</si>
  <si>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</si>
  <si>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</si>
  <si>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</si>
  <si>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</si>
  <si>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</si>
  <si>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</si>
  <si>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</si>
  <si>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</si>
  <si>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</si>
  <si>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</si>
  <si>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</si>
  <si>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</si>
  <si>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</si>
  <si>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</si>
  <si>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</si>
  <si>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</si>
  <si>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</si>
  <si>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</si>
  <si>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</si>
  <si>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</si>
  <si>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</si>
  <si>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</si>
  <si>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»</t>
  </si>
  <si>
    <t>Глава Саралинского сельсовета</t>
  </si>
  <si>
    <t>Мельверт А.И.</t>
  </si>
  <si>
    <t>Приложение 2</t>
  </si>
  <si>
    <t>Приложение 9</t>
  </si>
  <si>
    <t>Ведомственная структура расходов</t>
  </si>
  <si>
    <t>местного бюджета муниципального  образования Саралинский сельсовет на 2023 год</t>
  </si>
  <si>
    <t>Главы</t>
  </si>
  <si>
    <t>Администрация Саралинского сельсовета Орджоникидзевского района Республики Хакасия</t>
  </si>
  <si>
    <t>изменение названия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</si>
  <si>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</si>
  <si>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Итого</t>
  </si>
  <si>
    <t>Приложение 3</t>
  </si>
  <si>
    <t>Приложение 11</t>
  </si>
  <si>
    <t>Перечень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</si>
  <si>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</si>
  <si>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2023 год</t>
  </si>
  <si>
    <t>целевая статья</t>
  </si>
  <si>
    <t>раздел</t>
  </si>
  <si>
    <t>подраздел</t>
  </si>
  <si>
    <t>глава</t>
  </si>
  <si>
    <t>суммы расходов в рублях  На 2023 год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</si>
  <si>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</si>
  <si>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</si>
  <si>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</si>
  <si>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</si>
  <si>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</si>
  <si>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14 0 01 00000</t>
  </si>
  <si>
    <t>14 0 01 05000</t>
  </si>
  <si>
    <t>Софинансирование расходов по поддержке подразделений добровольной пожарной охраны</t>
  </si>
  <si>
    <t>Софинансирование расходов по обеспечению первичных мер пожарной безопасности</t>
  </si>
  <si>
    <t>16 0 03 S1260</t>
  </si>
  <si>
    <t>17 0 00 00000</t>
  </si>
  <si>
    <t>17 0 01 00000</t>
  </si>
  <si>
    <t>17 0 01 01000</t>
  </si>
  <si>
    <t xml:space="preserve">Культура и кинематография  </t>
  </si>
  <si>
    <t xml:space="preserve">Культура          </t>
  </si>
  <si>
    <t>22 0 02 020000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</si>
  <si>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</si>
  <si>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</si>
  <si>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</si>
  <si>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</si>
  <si>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воинов гражданской войны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</si>
</sst>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15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"/>
      <family val="1"/>
    </font>
    <font>
      <sz val="10"/>
      <name val="Times New Roman"/>
      <family val="1"/>
    </font>
    <font>
      <sz val="10"/>
      <name val="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74">
    <xf numFmtId="164" fontId="0" fillId="0" borderId="0" xfId="0" applyAlignment="1">
      <alignment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0" xfId="0" applyFont="1" applyFill="1" applyBorder="1" applyAlignment="1">
      <alignment horizontal="right"/>
    </xf>
    <xf numFmtId="164" fontId="9" fillId="0" borderId="0" xfId="0" applyFont="1" applyFill="1" applyAlignment="1" applyProtection="1">
      <alignment horizontal="left"/>
      <protection locked="0"/>
    </xf>
    <xf numFmtId="164" fontId="9" fillId="0" borderId="0" xfId="0" applyFont="1" applyFill="1" applyAlignment="1">
      <alignment horizontal="right"/>
    </xf>
    <xf numFmtId="164" fontId="9" fillId="0" borderId="0" xfId="0" applyFont="1" applyFill="1" applyAlignment="1">
      <alignment horizontal="right"/>
    </xf>
    <xf numFmtId="164" fontId="10" fillId="0" borderId="0" xfId="0" applyFont="1" applyFill="1" applyBorder="1" applyAlignment="1" applyProtection="1">
      <alignment horizontal="center" wrapText="1"/>
      <protection locked="0"/>
    </xf>
    <xf numFmtId="164" fontId="10" fillId="0" borderId="0" xfId="22" applyNumberFormat="1" applyFont="1" applyFill="1" applyBorder="1" applyProtection="1">
      <alignment horizontal="center"/>
      <protection/>
    </xf>
    <xf numFmtId="164" fontId="10" fillId="0" borderId="0" xfId="0" applyFont="1" applyFill="1" applyAlignment="1" applyProtection="1">
      <alignment/>
      <protection locked="0"/>
    </xf>
    <xf numFmtId="164" fontId="10" fillId="0" borderId="7" xfId="20" applyNumberFormat="1" applyFont="1" applyFill="1" applyBorder="1" applyAlignment="1" applyProtection="1">
      <alignment horizontal="center" vertical="top" wrapText="1"/>
      <protection/>
    </xf>
    <xf numFmtId="164" fontId="10" fillId="0" borderId="7" xfId="22" applyNumberFormat="1" applyFont="1" applyFill="1" applyBorder="1" applyAlignment="1" applyProtection="1">
      <alignment horizontal="center"/>
      <protection/>
    </xf>
    <xf numFmtId="164" fontId="10" fillId="0" borderId="8" xfId="22" applyNumberFormat="1" applyFont="1" applyFill="1" applyBorder="1" applyAlignment="1" applyProtection="1">
      <alignment horizontal="center" wrapText="1"/>
      <protection/>
    </xf>
    <xf numFmtId="164" fontId="10" fillId="0" borderId="9" xfId="21" applyNumberFormat="1" applyFont="1" applyFill="1" applyBorder="1" applyProtection="1">
      <alignment horizontal="center" vertical="top" wrapText="1"/>
      <protection/>
    </xf>
    <xf numFmtId="164" fontId="10" fillId="0" borderId="7" xfId="0" applyFont="1" applyFill="1" applyBorder="1" applyAlignment="1">
      <alignment horizontal="left" vertical="top" wrapText="1"/>
    </xf>
    <xf numFmtId="166" fontId="10" fillId="0" borderId="7" xfId="23" applyNumberFormat="1" applyFont="1" applyFill="1" applyBorder="1" applyProtection="1">
      <alignment horizontal="left" wrapText="1"/>
      <protection/>
    </xf>
    <xf numFmtId="164" fontId="10" fillId="0" borderId="7" xfId="23" applyNumberFormat="1" applyFont="1" applyFill="1" applyBorder="1" applyProtection="1">
      <alignment horizontal="left" wrapText="1"/>
      <protection/>
    </xf>
    <xf numFmtId="165" fontId="10" fillId="0" borderId="7" xfId="21" applyNumberFormat="1" applyFont="1" applyFill="1" applyBorder="1" applyAlignment="1" applyProtection="1">
      <alignment horizontal="right" wrapText="1"/>
      <protection/>
    </xf>
    <xf numFmtId="165" fontId="10" fillId="0" borderId="7" xfId="26" applyNumberFormat="1" applyFont="1" applyFill="1" applyBorder="1" applyProtection="1">
      <alignment horizontal="right" wrapText="1"/>
      <protection/>
    </xf>
    <xf numFmtId="165" fontId="10" fillId="2" borderId="7" xfId="26" applyNumberFormat="1" applyFont="1" applyFill="1" applyBorder="1" applyProtection="1">
      <alignment horizontal="right" wrapText="1"/>
      <protection/>
    </xf>
    <xf numFmtId="165" fontId="10" fillId="0" borderId="7" xfId="26" applyNumberFormat="1" applyFont="1" applyFill="1" applyBorder="1" applyAlignment="1" applyProtection="1">
      <alignment horizontal="right" wrapText="1"/>
      <protection/>
    </xf>
    <xf numFmtId="165" fontId="10" fillId="2" borderId="7" xfId="26" applyNumberFormat="1" applyFont="1" applyFill="1" applyBorder="1" applyAlignment="1" applyProtection="1">
      <alignment horizontal="right" wrapText="1"/>
      <protection/>
    </xf>
    <xf numFmtId="164" fontId="10" fillId="0" borderId="7" xfId="23" applyNumberFormat="1" applyFont="1" applyFill="1" applyBorder="1" applyAlignment="1" applyProtection="1">
      <alignment horizontal="left" wrapText="1"/>
      <protection/>
    </xf>
    <xf numFmtId="165" fontId="10" fillId="0" borderId="7" xfId="0" applyNumberFormat="1" applyFont="1" applyFill="1" applyBorder="1" applyAlignment="1" applyProtection="1">
      <alignment/>
      <protection/>
    </xf>
    <xf numFmtId="165" fontId="10" fillId="2" borderId="7" xfId="0" applyNumberFormat="1" applyFont="1" applyFill="1" applyBorder="1" applyAlignment="1" applyProtection="1">
      <alignment/>
      <protection/>
    </xf>
    <xf numFmtId="164" fontId="10" fillId="0" borderId="7" xfId="23" applyNumberFormat="1" applyFont="1" applyFill="1" applyBorder="1" applyProtection="1">
      <alignment horizontal="left" wrapText="1"/>
      <protection/>
    </xf>
    <xf numFmtId="164" fontId="11" fillId="0" borderId="7" xfId="0" applyFont="1" applyFill="1" applyBorder="1" applyAlignment="1">
      <alignment horizontal="left" vertical="top" wrapText="1"/>
    </xf>
    <xf numFmtId="164" fontId="10" fillId="0" borderId="7" xfId="0" applyFont="1" applyFill="1" applyBorder="1" applyAlignment="1">
      <alignment wrapText="1"/>
    </xf>
    <xf numFmtId="164" fontId="10" fillId="0" borderId="7" xfId="0" applyFont="1" applyFill="1" applyBorder="1" applyAlignment="1" applyProtection="1">
      <alignment horizontal="left" vertical="center"/>
      <protection locked="0"/>
    </xf>
    <xf numFmtId="165" fontId="10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7" fillId="0" borderId="0" xfId="0" applyFont="1" applyFill="1" applyBorder="1" applyAlignment="1" applyProtection="1">
      <alignment horizontal="left"/>
      <protection locked="0"/>
    </xf>
    <xf numFmtId="164" fontId="9" fillId="0" borderId="0" xfId="0" applyFont="1" applyFill="1" applyBorder="1" applyAlignment="1" applyProtection="1">
      <alignment horizontal="left"/>
      <protection locked="0"/>
    </xf>
    <xf numFmtId="164" fontId="12" fillId="0" borderId="0" xfId="0" applyFont="1" applyFill="1" applyBorder="1" applyAlignment="1" applyProtection="1">
      <alignment horizontal="center" wrapText="1"/>
      <protection locked="0"/>
    </xf>
    <xf numFmtId="164" fontId="12" fillId="0" borderId="0" xfId="22" applyNumberFormat="1" applyFont="1" applyFill="1" applyBorder="1" applyProtection="1">
      <alignment horizontal="center"/>
      <protection/>
    </xf>
    <xf numFmtId="164" fontId="10" fillId="0" borderId="7" xfId="22" applyNumberFormat="1" applyFont="1" applyFill="1" applyBorder="1" applyAlignment="1" applyProtection="1">
      <alignment horizontal="center" wrapText="1"/>
      <protection/>
    </xf>
    <xf numFmtId="164" fontId="10" fillId="0" borderId="7" xfId="21" applyNumberFormat="1" applyFont="1" applyFill="1" applyBorder="1" applyProtection="1">
      <alignment horizontal="center" vertical="top" wrapText="1"/>
      <protection/>
    </xf>
    <xf numFmtId="164" fontId="10" fillId="0" borderId="7" xfId="20" applyNumberFormat="1" applyFont="1" applyFill="1" applyBorder="1" applyAlignment="1" applyProtection="1">
      <alignment horizontal="left" vertical="top" wrapText="1"/>
      <protection/>
    </xf>
    <xf numFmtId="167" fontId="10" fillId="0" borderId="7" xfId="20" applyNumberFormat="1" applyFont="1" applyFill="1" applyBorder="1" applyAlignment="1" applyProtection="1">
      <alignment horizontal="center" wrapText="1"/>
      <protection/>
    </xf>
    <xf numFmtId="165" fontId="10" fillId="0" borderId="7" xfId="21" applyNumberFormat="1" applyFont="1" applyFill="1" applyBorder="1" applyAlignment="1" applyProtection="1">
      <alignment horizontal="right" wrapText="1"/>
      <protection/>
    </xf>
    <xf numFmtId="167" fontId="10" fillId="0" borderId="7" xfId="0" applyNumberFormat="1" applyFont="1" applyFill="1" applyBorder="1" applyAlignment="1">
      <alignment horizontal="center" wrapText="1"/>
    </xf>
    <xf numFmtId="164" fontId="13" fillId="0" borderId="0" xfId="0" applyFont="1" applyFill="1" applyAlignment="1" applyProtection="1">
      <alignment/>
      <protection locked="0"/>
    </xf>
    <xf numFmtId="167" fontId="10" fillId="0" borderId="7" xfId="23" applyNumberFormat="1" applyFont="1" applyFill="1" applyBorder="1" applyAlignment="1" applyProtection="1">
      <alignment horizontal="center" wrapText="1"/>
      <protection/>
    </xf>
    <xf numFmtId="164" fontId="10" fillId="0" borderId="7" xfId="0" applyFont="1" applyFill="1" applyBorder="1" applyAlignment="1" applyProtection="1">
      <alignment/>
      <protection locked="0"/>
    </xf>
    <xf numFmtId="164" fontId="10" fillId="0" borderId="0" xfId="0" applyFont="1" applyFill="1" applyBorder="1" applyAlignment="1" applyProtection="1">
      <alignment/>
      <protection locked="0"/>
    </xf>
    <xf numFmtId="164" fontId="10" fillId="0" borderId="0" xfId="0" applyFont="1" applyFill="1" applyBorder="1" applyAlignment="1" applyProtection="1">
      <alignment horizontal="left" vertical="center"/>
      <protection locked="0"/>
    </xf>
    <xf numFmtId="165" fontId="10" fillId="0" borderId="0" xfId="25" applyNumberFormat="1" applyFont="1" applyFill="1" applyBorder="1" applyProtection="1">
      <alignment/>
      <protection/>
    </xf>
    <xf numFmtId="164" fontId="10" fillId="0" borderId="0" xfId="0" applyNumberFormat="1" applyFont="1" applyFill="1" applyAlignment="1" applyProtection="1">
      <alignment/>
      <protection locked="0"/>
    </xf>
    <xf numFmtId="164" fontId="1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7" xfId="20" applyNumberFormat="1" applyFont="1" applyFill="1" applyBorder="1" applyAlignment="1" applyProtection="1">
      <alignment horizontal="center" vertical="center" wrapText="1"/>
      <protection/>
    </xf>
    <xf numFmtId="164" fontId="10" fillId="0" borderId="7" xfId="22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Fill="1" applyBorder="1" applyAlignment="1">
      <alignment horizontal="left" vertical="top" wrapText="1"/>
    </xf>
    <xf numFmtId="166" fontId="10" fillId="0" borderId="7" xfId="23" applyNumberFormat="1" applyFont="1" applyFill="1" applyBorder="1" applyProtection="1">
      <alignment horizontal="left" wrapText="1"/>
      <protection/>
    </xf>
    <xf numFmtId="165" fontId="10" fillId="0" borderId="7" xfId="26" applyNumberFormat="1" applyFont="1" applyFill="1" applyBorder="1" applyProtection="1">
      <alignment horizontal="right" wrapText="1"/>
      <protection/>
    </xf>
    <xf numFmtId="164" fontId="11" fillId="0" borderId="7" xfId="0" applyFont="1" applyFill="1" applyBorder="1" applyAlignment="1">
      <alignment horizontal="left" vertical="top" wrapText="1"/>
    </xf>
    <xf numFmtId="167" fontId="11" fillId="0" borderId="7" xfId="0" applyNumberFormat="1" applyFont="1" applyFill="1" applyBorder="1" applyAlignment="1">
      <alignment horizontal="center" wrapText="1"/>
    </xf>
    <xf numFmtId="164" fontId="10" fillId="0" borderId="7" xfId="0" applyFont="1" applyFill="1" applyBorder="1" applyAlignment="1">
      <alignment horizontal="justify" vertical="top" wrapText="1"/>
    </xf>
    <xf numFmtId="165" fontId="10" fillId="0" borderId="7" xfId="26" applyNumberFormat="1" applyFont="1" applyFill="1" applyBorder="1" applyAlignment="1" applyProtection="1">
      <alignment horizontal="right" wrapText="1"/>
      <protection/>
    </xf>
    <xf numFmtId="165" fontId="10" fillId="3" borderId="7" xfId="26" applyNumberFormat="1" applyFont="1" applyFill="1" applyBorder="1" applyAlignment="1" applyProtection="1">
      <alignment horizontal="right" wrapText="1"/>
      <protection/>
    </xf>
    <xf numFmtId="165" fontId="10" fillId="3" borderId="7" xfId="26" applyNumberFormat="1" applyFont="1" applyFill="1" applyBorder="1" applyProtection="1">
      <alignment horizontal="right" wrapText="1"/>
      <protection/>
    </xf>
    <xf numFmtId="164" fontId="10" fillId="0" borderId="7" xfId="20" applyNumberFormat="1" applyFont="1" applyFill="1" applyBorder="1" applyAlignment="1" applyProtection="1">
      <alignment horizontal="left" wrapText="1"/>
      <protection/>
    </xf>
    <xf numFmtId="165" fontId="10" fillId="0" borderId="7" xfId="22" applyNumberFormat="1" applyFont="1" applyFill="1" applyBorder="1" applyAlignment="1" applyProtection="1">
      <alignment horizontal="right" wrapText="1"/>
      <protection/>
    </xf>
    <xf numFmtId="166" fontId="10" fillId="0" borderId="7" xfId="23" applyNumberFormat="1" applyFont="1" applyFill="1" applyBorder="1" applyAlignment="1" applyProtection="1">
      <alignment horizontal="left" wrapText="1"/>
      <protection/>
    </xf>
    <xf numFmtId="165" fontId="10" fillId="3" borderId="7" xfId="22" applyNumberFormat="1" applyFont="1" applyFill="1" applyBorder="1" applyAlignment="1" applyProtection="1">
      <alignment horizontal="right" wrapText="1"/>
      <protection/>
    </xf>
    <xf numFmtId="167" fontId="10" fillId="0" borderId="7" xfId="0" applyNumberFormat="1" applyFont="1" applyFill="1" applyBorder="1" applyAlignment="1">
      <alignment horizontal="center" wrapText="1"/>
    </xf>
    <xf numFmtId="164" fontId="0" fillId="0" borderId="7" xfId="0" applyFill="1" applyBorder="1" applyAlignment="1">
      <alignment/>
    </xf>
    <xf numFmtId="164" fontId="10" fillId="0" borderId="7" xfId="24" applyNumberFormat="1" applyFont="1" applyFill="1" applyBorder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80"/>
  <sheetViews>
    <sheetView view="pageBreakPreview" zoomScale="74" zoomScaleSheetLayoutView="74" workbookViewId="0" topLeftCell="A161">
      <selection activeCell="F171" sqref="F171"/>
    </sheetView>
  </sheetViews>
  <sheetFormatPr defaultColWidth="9.140625" defaultRowHeight="12.75"/>
  <cols>
    <col min="1" max="1" width="50.57421875" style="1" customWidth="1"/>
    <col min="2" max="2" width="9.7109375" style="1" customWidth="1"/>
    <col min="3" max="3" width="11.7109375" style="1" customWidth="1"/>
    <col min="4" max="4" width="15.00390625" style="1" customWidth="1"/>
    <col min="5" max="5" width="9.7109375" style="1" customWidth="1"/>
    <col min="6" max="6" width="18.140625" style="1" customWidth="1"/>
    <col min="7" max="7" width="3.00390625" style="1" customWidth="1"/>
    <col min="8" max="175" width="8.7109375" style="1" customWidth="1"/>
    <col min="176" max="16384" width="11.57421875" style="2" customWidth="1"/>
  </cols>
  <sheetData>
    <row r="1" spans="1:6" ht="12.75" customHeight="1">
      <c r="A1" s="3"/>
      <c r="B1" s="4"/>
      <c r="C1" s="5" t="s">
        <v>0</v>
      </c>
      <c r="D1" s="5"/>
      <c r="E1" s="6"/>
      <c r="F1" s="6"/>
    </row>
    <row r="2" spans="1:6" ht="12.75" customHeight="1">
      <c r="A2" s="3"/>
      <c r="B2" s="4"/>
      <c r="C2" s="5" t="s">
        <v>1</v>
      </c>
      <c r="D2" s="5"/>
      <c r="E2" s="6"/>
      <c r="F2" s="6"/>
    </row>
    <row r="3" spans="1:6" ht="12.75" customHeight="1">
      <c r="A3" s="3"/>
      <c r="B3" s="4"/>
      <c r="C3" s="5" t="s">
        <v>2</v>
      </c>
      <c r="D3" s="5"/>
      <c r="E3" s="6"/>
      <c r="F3" s="6"/>
    </row>
    <row r="4" spans="1:6" ht="12.75" customHeight="1">
      <c r="A4" s="3"/>
      <c r="B4" s="4"/>
      <c r="C4" s="5" t="s">
        <v>3</v>
      </c>
      <c r="D4" s="5"/>
      <c r="E4" s="6"/>
      <c r="F4" s="6"/>
    </row>
    <row r="5" spans="1:6" ht="12.75" customHeight="1">
      <c r="A5" s="3"/>
      <c r="B5" s="4"/>
      <c r="C5" s="6"/>
      <c r="D5" s="6"/>
      <c r="E5" s="6"/>
      <c r="F5" s="6"/>
    </row>
    <row r="6" spans="1:6" ht="15.75" customHeight="1">
      <c r="A6" s="3"/>
      <c r="B6" s="7" t="s">
        <v>4</v>
      </c>
      <c r="C6" s="6" t="s">
        <v>5</v>
      </c>
      <c r="D6" s="6"/>
      <c r="E6" s="6"/>
      <c r="F6" s="6"/>
    </row>
    <row r="7" spans="2:6" ht="15.75" customHeight="1">
      <c r="B7" s="4"/>
      <c r="C7" s="5" t="s">
        <v>6</v>
      </c>
      <c r="D7" s="8"/>
      <c r="E7" s="6"/>
      <c r="F7" s="6"/>
    </row>
    <row r="8" spans="2:6" ht="15.75" customHeight="1">
      <c r="B8" s="4"/>
      <c r="C8" s="5" t="s">
        <v>7</v>
      </c>
      <c r="D8" s="8"/>
      <c r="E8" s="6"/>
      <c r="F8" s="6"/>
    </row>
    <row r="9" spans="2:6" ht="15.75" customHeight="1">
      <c r="B9" s="4"/>
      <c r="C9" s="5" t="s">
        <v>8</v>
      </c>
      <c r="D9" s="8"/>
      <c r="E9" s="6"/>
      <c r="F9" s="6"/>
    </row>
    <row r="10" spans="2:6" ht="15.75" customHeight="1">
      <c r="B10" s="4"/>
      <c r="C10" s="5" t="s">
        <v>9</v>
      </c>
      <c r="D10" s="8"/>
      <c r="E10" s="6"/>
      <c r="F10" s="6"/>
    </row>
    <row r="11" spans="2:6" ht="12.75">
      <c r="B11" s="4"/>
      <c r="C11" s="5" t="s">
        <v>10</v>
      </c>
      <c r="D11" s="5"/>
      <c r="E11" s="6"/>
      <c r="F11" s="6"/>
    </row>
    <row r="12" spans="3:6" ht="12.75">
      <c r="C12" s="5" t="s">
        <v>11</v>
      </c>
      <c r="D12" s="5"/>
      <c r="E12" s="5"/>
      <c r="F12" s="5"/>
    </row>
    <row r="13" spans="3:5" ht="12.75" customHeight="1">
      <c r="C13" s="9"/>
      <c r="D13" s="10"/>
      <c r="E13" s="11"/>
    </row>
    <row r="14" spans="1:6" ht="16.5" customHeight="1">
      <c r="A14" s="12" t="s">
        <v>12</v>
      </c>
      <c r="B14" s="12"/>
      <c r="C14" s="12"/>
      <c r="D14" s="12"/>
      <c r="E14" s="12"/>
      <c r="F14" s="12"/>
    </row>
    <row r="15" spans="1:6" ht="16.5" customHeight="1">
      <c r="A15" s="12" t="s">
        <v>13</v>
      </c>
      <c r="B15" s="12"/>
      <c r="C15" s="12"/>
      <c r="D15" s="12"/>
      <c r="E15" s="12"/>
      <c r="F15" s="12"/>
    </row>
    <row r="16" spans="1:6" ht="16.5" customHeight="1">
      <c r="A16" s="12" t="s">
        <v>14</v>
      </c>
      <c r="B16" s="12"/>
      <c r="C16" s="12"/>
      <c r="D16" s="12"/>
      <c r="E16" s="12"/>
      <c r="F16" s="12"/>
    </row>
    <row r="17" spans="1:6" ht="12.75" customHeight="1">
      <c r="A17" s="13"/>
      <c r="B17" s="13"/>
      <c r="C17" s="13"/>
      <c r="D17" s="13"/>
      <c r="E17" s="13"/>
      <c r="F17" s="14"/>
    </row>
    <row r="18" spans="1:6" ht="16.5" customHeight="1">
      <c r="A18" s="15" t="s">
        <v>15</v>
      </c>
      <c r="B18" s="16" t="s">
        <v>16</v>
      </c>
      <c r="C18" s="16"/>
      <c r="D18" s="16"/>
      <c r="E18" s="16"/>
      <c r="F18" s="17" t="s">
        <v>17</v>
      </c>
    </row>
    <row r="19" spans="1:6" ht="14.25" customHeight="1">
      <c r="A19" s="15"/>
      <c r="B19" s="15" t="s">
        <v>18</v>
      </c>
      <c r="C19" s="15" t="s">
        <v>19</v>
      </c>
      <c r="D19" s="15" t="s">
        <v>20</v>
      </c>
      <c r="E19" s="15" t="s">
        <v>21</v>
      </c>
      <c r="F19" s="17" t="s">
        <v>22</v>
      </c>
    </row>
    <row r="20" spans="1:6" ht="14.25" customHeight="1">
      <c r="A20" s="15"/>
      <c r="B20" s="15"/>
      <c r="C20" s="15"/>
      <c r="D20" s="15"/>
      <c r="E20" s="15"/>
      <c r="F20" s="18" t="s">
        <v>23</v>
      </c>
    </row>
    <row r="21" spans="1:6" ht="12.75" customHeight="1">
      <c r="A21" s="15"/>
      <c r="B21" s="15"/>
      <c r="C21" s="15"/>
      <c r="D21" s="15"/>
      <c r="E21" s="15"/>
      <c r="F21" s="18"/>
    </row>
    <row r="22" spans="1:6" ht="18" customHeight="1">
      <c r="A22" s="19" t="s">
        <v>24</v>
      </c>
      <c r="B22" s="20">
        <v>1</v>
      </c>
      <c r="C22" s="20"/>
      <c r="D22" s="21"/>
      <c r="E22" s="21"/>
      <c r="F22" s="22">
        <f>F23+F28+F37+F42</f>
        <v>4662788.16</v>
      </c>
    </row>
    <row r="23" spans="1:6" ht="48" customHeight="1">
      <c r="A23" s="19" t="s">
        <v>25</v>
      </c>
      <c r="B23" s="20">
        <v>1</v>
      </c>
      <c r="C23" s="20">
        <v>2</v>
      </c>
      <c r="D23" s="21"/>
      <c r="E23" s="21"/>
      <c r="F23" s="23">
        <f>F24</f>
        <v>658868.39</v>
      </c>
    </row>
    <row r="24" spans="1:6" ht="63" customHeight="1">
      <c r="A24" s="19" t="s">
        <v>26</v>
      </c>
      <c r="B24" s="20">
        <v>1</v>
      </c>
      <c r="C24" s="20">
        <v>2</v>
      </c>
      <c r="D24" s="21" t="s">
        <v>27</v>
      </c>
      <c r="E24" s="21"/>
      <c r="F24" s="23">
        <f>F25</f>
        <v>658868.39</v>
      </c>
    </row>
    <row r="25" spans="1:6" ht="63" customHeight="1">
      <c r="A25" s="19" t="s">
        <v>28</v>
      </c>
      <c r="B25" s="20">
        <v>1</v>
      </c>
      <c r="C25" s="20">
        <v>2</v>
      </c>
      <c r="D25" s="21" t="s">
        <v>29</v>
      </c>
      <c r="E25" s="21"/>
      <c r="F25" s="23">
        <f>F26</f>
        <v>658868.39</v>
      </c>
    </row>
    <row r="26" spans="1:6" ht="33" customHeight="1">
      <c r="A26" s="19" t="s">
        <v>30</v>
      </c>
      <c r="B26" s="20">
        <v>1</v>
      </c>
      <c r="C26" s="20">
        <v>2</v>
      </c>
      <c r="D26" s="21" t="s">
        <v>31</v>
      </c>
      <c r="E26" s="21"/>
      <c r="F26" s="23">
        <f>F27</f>
        <v>658868.39</v>
      </c>
    </row>
    <row r="27" spans="1:6" ht="33" customHeight="1">
      <c r="A27" s="19" t="s">
        <v>32</v>
      </c>
      <c r="B27" s="20">
        <v>1</v>
      </c>
      <c r="C27" s="20">
        <v>2</v>
      </c>
      <c r="D27" s="21" t="s">
        <v>31</v>
      </c>
      <c r="E27" s="21">
        <v>120</v>
      </c>
      <c r="F27" s="24">
        <v>658868.39</v>
      </c>
    </row>
    <row r="28" spans="1:6" ht="63" customHeight="1">
      <c r="A28" s="19" t="s">
        <v>33</v>
      </c>
      <c r="B28" s="20">
        <v>1</v>
      </c>
      <c r="C28" s="20">
        <v>4</v>
      </c>
      <c r="D28" s="21"/>
      <c r="E28" s="21"/>
      <c r="F28" s="25">
        <f>F29</f>
        <v>765437.77</v>
      </c>
    </row>
    <row r="29" spans="1:6" ht="63" customHeight="1">
      <c r="A29" s="19" t="s">
        <v>26</v>
      </c>
      <c r="B29" s="20">
        <v>1</v>
      </c>
      <c r="C29" s="20">
        <v>4</v>
      </c>
      <c r="D29" s="21" t="s">
        <v>27</v>
      </c>
      <c r="E29" s="21"/>
      <c r="F29" s="23">
        <f>F30</f>
        <v>765437.77</v>
      </c>
    </row>
    <row r="30" spans="1:6" ht="63" customHeight="1">
      <c r="A30" s="19" t="s">
        <v>28</v>
      </c>
      <c r="B30" s="20">
        <v>1</v>
      </c>
      <c r="C30" s="20">
        <v>4</v>
      </c>
      <c r="D30" s="21" t="s">
        <v>29</v>
      </c>
      <c r="E30" s="21"/>
      <c r="F30" s="23">
        <f>F31+F35</f>
        <v>765437.77</v>
      </c>
    </row>
    <row r="31" spans="1:6" ht="18" customHeight="1">
      <c r="A31" s="19" t="s">
        <v>34</v>
      </c>
      <c r="B31" s="20">
        <v>1</v>
      </c>
      <c r="C31" s="20">
        <v>4</v>
      </c>
      <c r="D31" s="21" t="s">
        <v>35</v>
      </c>
      <c r="E31" s="21"/>
      <c r="F31" s="23">
        <f>F32+F33+F34</f>
        <v>764437.77</v>
      </c>
    </row>
    <row r="32" spans="1:6" ht="33" customHeight="1">
      <c r="A32" s="19" t="s">
        <v>36</v>
      </c>
      <c r="B32" s="20">
        <v>1</v>
      </c>
      <c r="C32" s="20">
        <v>4</v>
      </c>
      <c r="D32" s="21" t="s">
        <v>35</v>
      </c>
      <c r="E32" s="21">
        <v>120</v>
      </c>
      <c r="F32" s="24">
        <v>385440</v>
      </c>
    </row>
    <row r="33" spans="1:6" ht="48" customHeight="1">
      <c r="A33" s="19" t="s">
        <v>37</v>
      </c>
      <c r="B33" s="20">
        <v>1</v>
      </c>
      <c r="C33" s="20">
        <v>4</v>
      </c>
      <c r="D33" s="21" t="s">
        <v>35</v>
      </c>
      <c r="E33" s="21">
        <v>240</v>
      </c>
      <c r="F33" s="24">
        <v>342287.6</v>
      </c>
    </row>
    <row r="34" spans="1:6" ht="18" customHeight="1">
      <c r="A34" s="19" t="s">
        <v>38</v>
      </c>
      <c r="B34" s="20">
        <v>1</v>
      </c>
      <c r="C34" s="20">
        <v>4</v>
      </c>
      <c r="D34" s="21" t="s">
        <v>35</v>
      </c>
      <c r="E34" s="21">
        <v>850</v>
      </c>
      <c r="F34" s="24">
        <v>36710.17</v>
      </c>
    </row>
    <row r="35" spans="1:6" ht="63" customHeight="1">
      <c r="A35" s="19" t="s">
        <v>39</v>
      </c>
      <c r="B35" s="20">
        <v>1</v>
      </c>
      <c r="C35" s="20">
        <v>4</v>
      </c>
      <c r="D35" s="21" t="s">
        <v>40</v>
      </c>
      <c r="E35" s="21"/>
      <c r="F35" s="23">
        <f>F36</f>
        <v>1000</v>
      </c>
    </row>
    <row r="36" spans="1:6" ht="48" customHeight="1">
      <c r="A36" s="19" t="s">
        <v>37</v>
      </c>
      <c r="B36" s="20">
        <v>1</v>
      </c>
      <c r="C36" s="20">
        <v>4</v>
      </c>
      <c r="D36" s="21" t="s">
        <v>40</v>
      </c>
      <c r="E36" s="21">
        <v>240</v>
      </c>
      <c r="F36" s="24">
        <v>1000</v>
      </c>
    </row>
    <row r="37" spans="1:6" ht="18" customHeight="1">
      <c r="A37" s="19" t="s">
        <v>41</v>
      </c>
      <c r="B37" s="20">
        <v>1</v>
      </c>
      <c r="C37" s="20">
        <v>11</v>
      </c>
      <c r="D37" s="21"/>
      <c r="E37" s="21"/>
      <c r="F37" s="25">
        <f>F38</f>
        <v>47700</v>
      </c>
    </row>
    <row r="38" spans="1:6" ht="63" customHeight="1">
      <c r="A38" s="19" t="s">
        <v>26</v>
      </c>
      <c r="B38" s="20">
        <v>1</v>
      </c>
      <c r="C38" s="20">
        <v>11</v>
      </c>
      <c r="D38" s="21" t="s">
        <v>27</v>
      </c>
      <c r="E38" s="21"/>
      <c r="F38" s="25">
        <f>F39</f>
        <v>47700</v>
      </c>
    </row>
    <row r="39" spans="1:6" ht="63" customHeight="1">
      <c r="A39" s="19" t="s">
        <v>28</v>
      </c>
      <c r="B39" s="20">
        <v>1</v>
      </c>
      <c r="C39" s="20">
        <v>11</v>
      </c>
      <c r="D39" s="21" t="s">
        <v>29</v>
      </c>
      <c r="E39" s="21"/>
      <c r="F39" s="25">
        <f>F40</f>
        <v>47700</v>
      </c>
    </row>
    <row r="40" spans="1:6" ht="33" customHeight="1">
      <c r="A40" s="19" t="s">
        <v>42</v>
      </c>
      <c r="B40" s="20">
        <v>1</v>
      </c>
      <c r="C40" s="20">
        <v>11</v>
      </c>
      <c r="D40" s="21" t="s">
        <v>43</v>
      </c>
      <c r="E40" s="21"/>
      <c r="F40" s="25">
        <f>F41</f>
        <v>47700</v>
      </c>
    </row>
    <row r="41" spans="1:6" ht="18" customHeight="1">
      <c r="A41" s="19" t="s">
        <v>44</v>
      </c>
      <c r="B41" s="20">
        <v>1</v>
      </c>
      <c r="C41" s="20">
        <v>11</v>
      </c>
      <c r="D41" s="21" t="s">
        <v>43</v>
      </c>
      <c r="E41" s="21">
        <v>870</v>
      </c>
      <c r="F41" s="26">
        <v>47700</v>
      </c>
    </row>
    <row r="42" spans="1:6" ht="18" customHeight="1">
      <c r="A42" s="19" t="s">
        <v>45</v>
      </c>
      <c r="B42" s="20">
        <v>1</v>
      </c>
      <c r="C42" s="20">
        <v>13</v>
      </c>
      <c r="D42" s="21"/>
      <c r="E42" s="21"/>
      <c r="F42" s="25">
        <f>F43+F47+F51+F55+F59+F63+F67</f>
        <v>3190782</v>
      </c>
    </row>
    <row r="43" spans="1:6" ht="63" customHeight="1">
      <c r="A43" s="19" t="s">
        <v>46</v>
      </c>
      <c r="B43" s="20">
        <v>1</v>
      </c>
      <c r="C43" s="20">
        <v>13</v>
      </c>
      <c r="D43" s="21" t="s">
        <v>47</v>
      </c>
      <c r="E43" s="21"/>
      <c r="F43" s="23">
        <f>F44</f>
        <v>1000</v>
      </c>
    </row>
    <row r="44" spans="1:6" ht="33" customHeight="1">
      <c r="A44" s="19" t="s">
        <v>48</v>
      </c>
      <c r="B44" s="20">
        <v>1</v>
      </c>
      <c r="C44" s="20">
        <v>13</v>
      </c>
      <c r="D44" s="21" t="s">
        <v>49</v>
      </c>
      <c r="E44" s="21"/>
      <c r="F44" s="23">
        <f>F45</f>
        <v>1000</v>
      </c>
    </row>
    <row r="45" spans="1:6" ht="48" customHeight="1">
      <c r="A45" s="19" t="s">
        <v>50</v>
      </c>
      <c r="B45" s="20">
        <v>1</v>
      </c>
      <c r="C45" s="20">
        <v>13</v>
      </c>
      <c r="D45" s="21" t="s">
        <v>51</v>
      </c>
      <c r="E45" s="21"/>
      <c r="F45" s="23">
        <f>F46</f>
        <v>1000</v>
      </c>
    </row>
    <row r="46" spans="1:6" ht="48" customHeight="1">
      <c r="A46" s="19" t="s">
        <v>37</v>
      </c>
      <c r="B46" s="20">
        <v>1</v>
      </c>
      <c r="C46" s="20">
        <v>13</v>
      </c>
      <c r="D46" s="21" t="s">
        <v>51</v>
      </c>
      <c r="E46" s="21">
        <v>240</v>
      </c>
      <c r="F46" s="24">
        <v>1000</v>
      </c>
    </row>
    <row r="47" spans="1:6" ht="48" customHeight="1">
      <c r="A47" s="19" t="s">
        <v>52</v>
      </c>
      <c r="B47" s="20">
        <v>1</v>
      </c>
      <c r="C47" s="20">
        <v>13</v>
      </c>
      <c r="D47" s="21" t="s">
        <v>53</v>
      </c>
      <c r="E47" s="21"/>
      <c r="F47" s="23">
        <f>F48</f>
        <v>2000</v>
      </c>
    </row>
    <row r="48" spans="1:6" ht="33" customHeight="1">
      <c r="A48" s="19" t="s">
        <v>54</v>
      </c>
      <c r="B48" s="20">
        <v>1</v>
      </c>
      <c r="C48" s="20">
        <v>13</v>
      </c>
      <c r="D48" s="21" t="s">
        <v>55</v>
      </c>
      <c r="E48" s="21"/>
      <c r="F48" s="23">
        <f>F50</f>
        <v>2000</v>
      </c>
    </row>
    <row r="49" spans="1:6" ht="33" customHeight="1">
      <c r="A49" s="19" t="s">
        <v>56</v>
      </c>
      <c r="B49" s="20">
        <v>1</v>
      </c>
      <c r="C49" s="20">
        <v>13</v>
      </c>
      <c r="D49" s="21" t="s">
        <v>57</v>
      </c>
      <c r="E49" s="21"/>
      <c r="F49" s="23">
        <f>F50</f>
        <v>2000</v>
      </c>
    </row>
    <row r="50" spans="1:6" ht="48" customHeight="1">
      <c r="A50" s="19" t="s">
        <v>37</v>
      </c>
      <c r="B50" s="20">
        <v>1</v>
      </c>
      <c r="C50" s="20">
        <v>13</v>
      </c>
      <c r="D50" s="21" t="s">
        <v>57</v>
      </c>
      <c r="E50" s="21">
        <v>240</v>
      </c>
      <c r="F50" s="24">
        <v>2000</v>
      </c>
    </row>
    <row r="51" spans="1:6" ht="78" customHeight="1">
      <c r="A51" s="19" t="s">
        <v>58</v>
      </c>
      <c r="B51" s="20">
        <v>1</v>
      </c>
      <c r="C51" s="20">
        <v>13</v>
      </c>
      <c r="D51" s="21" t="s">
        <v>59</v>
      </c>
      <c r="E51" s="21"/>
      <c r="F51" s="23">
        <f>F52</f>
        <v>1000</v>
      </c>
    </row>
    <row r="52" spans="1:6" ht="63" customHeight="1">
      <c r="A52" s="19" t="s">
        <v>60</v>
      </c>
      <c r="B52" s="20">
        <v>1</v>
      </c>
      <c r="C52" s="20">
        <v>13</v>
      </c>
      <c r="D52" s="21" t="s">
        <v>61</v>
      </c>
      <c r="E52" s="21"/>
      <c r="F52" s="23">
        <f>F54</f>
        <v>1000</v>
      </c>
    </row>
    <row r="53" spans="1:6" ht="33" customHeight="1">
      <c r="A53" s="19" t="s">
        <v>62</v>
      </c>
      <c r="B53" s="20">
        <v>1</v>
      </c>
      <c r="C53" s="20">
        <v>13</v>
      </c>
      <c r="D53" s="21" t="s">
        <v>63</v>
      </c>
      <c r="E53" s="21"/>
      <c r="F53" s="23">
        <f>F54</f>
        <v>1000</v>
      </c>
    </row>
    <row r="54" spans="1:6" ht="48" customHeight="1">
      <c r="A54" s="19" t="s">
        <v>37</v>
      </c>
      <c r="B54" s="20">
        <v>1</v>
      </c>
      <c r="C54" s="20">
        <v>13</v>
      </c>
      <c r="D54" s="21" t="s">
        <v>63</v>
      </c>
      <c r="E54" s="21">
        <v>240</v>
      </c>
      <c r="F54" s="24">
        <v>1000</v>
      </c>
    </row>
    <row r="55" spans="1:6" ht="48" customHeight="1">
      <c r="A55" s="19" t="s">
        <v>64</v>
      </c>
      <c r="B55" s="20">
        <v>1</v>
      </c>
      <c r="C55" s="20">
        <v>13</v>
      </c>
      <c r="D55" s="21" t="s">
        <v>65</v>
      </c>
      <c r="E55" s="21"/>
      <c r="F55" s="23">
        <v>1000</v>
      </c>
    </row>
    <row r="56" spans="1:6" ht="48" customHeight="1">
      <c r="A56" s="19" t="s">
        <v>66</v>
      </c>
      <c r="B56" s="20">
        <v>1</v>
      </c>
      <c r="C56" s="20">
        <v>13</v>
      </c>
      <c r="D56" s="21" t="s">
        <v>67</v>
      </c>
      <c r="E56" s="21"/>
      <c r="F56" s="23">
        <f>F58</f>
        <v>1000</v>
      </c>
    </row>
    <row r="57" spans="1:6" ht="63" customHeight="1">
      <c r="A57" s="19" t="s">
        <v>68</v>
      </c>
      <c r="B57" s="20">
        <v>1</v>
      </c>
      <c r="C57" s="20">
        <v>13</v>
      </c>
      <c r="D57" s="21" t="s">
        <v>69</v>
      </c>
      <c r="E57" s="21"/>
      <c r="F57" s="23">
        <f>F58</f>
        <v>1000</v>
      </c>
    </row>
    <row r="58" spans="1:6" ht="48" customHeight="1">
      <c r="A58" s="19" t="s">
        <v>37</v>
      </c>
      <c r="B58" s="20">
        <v>1</v>
      </c>
      <c r="C58" s="20">
        <v>13</v>
      </c>
      <c r="D58" s="21" t="s">
        <v>69</v>
      </c>
      <c r="E58" s="21">
        <v>240</v>
      </c>
      <c r="F58" s="24">
        <v>1000</v>
      </c>
    </row>
    <row r="59" spans="1:6" ht="78" customHeight="1">
      <c r="A59" s="19" t="s">
        <v>70</v>
      </c>
      <c r="B59" s="20">
        <v>1</v>
      </c>
      <c r="C59" s="20">
        <v>13</v>
      </c>
      <c r="D59" s="21" t="s">
        <v>71</v>
      </c>
      <c r="E59" s="21"/>
      <c r="F59" s="23">
        <v>1000</v>
      </c>
    </row>
    <row r="60" spans="1:6" ht="12.75">
      <c r="A60" s="19" t="s">
        <v>72</v>
      </c>
      <c r="B60" s="20">
        <v>1</v>
      </c>
      <c r="C60" s="20">
        <v>13</v>
      </c>
      <c r="D60" s="21" t="s">
        <v>73</v>
      </c>
      <c r="E60" s="21"/>
      <c r="F60" s="23">
        <f>F62</f>
        <v>1000</v>
      </c>
    </row>
    <row r="61" spans="1:6" ht="63" customHeight="1">
      <c r="A61" s="19" t="s">
        <v>74</v>
      </c>
      <c r="B61" s="20">
        <v>1</v>
      </c>
      <c r="C61" s="20">
        <v>13</v>
      </c>
      <c r="D61" s="21" t="s">
        <v>75</v>
      </c>
      <c r="E61" s="21"/>
      <c r="F61" s="23">
        <f>F62</f>
        <v>1000</v>
      </c>
    </row>
    <row r="62" spans="1:6" ht="48" customHeight="1">
      <c r="A62" s="19" t="s">
        <v>37</v>
      </c>
      <c r="B62" s="20">
        <v>1</v>
      </c>
      <c r="C62" s="20">
        <v>13</v>
      </c>
      <c r="D62" s="21" t="s">
        <v>75</v>
      </c>
      <c r="E62" s="21">
        <v>240</v>
      </c>
      <c r="F62" s="24">
        <v>1000</v>
      </c>
    </row>
    <row r="63" spans="1:6" ht="78" customHeight="1">
      <c r="A63" s="19" t="s">
        <v>76</v>
      </c>
      <c r="B63" s="20">
        <v>1</v>
      </c>
      <c r="C63" s="20">
        <v>13</v>
      </c>
      <c r="D63" s="21" t="s">
        <v>77</v>
      </c>
      <c r="E63" s="21"/>
      <c r="F63" s="23">
        <v>1000</v>
      </c>
    </row>
    <row r="64" spans="1:6" ht="48" customHeight="1">
      <c r="A64" s="19" t="s">
        <v>78</v>
      </c>
      <c r="B64" s="20">
        <v>1</v>
      </c>
      <c r="C64" s="20">
        <v>13</v>
      </c>
      <c r="D64" s="21" t="s">
        <v>79</v>
      </c>
      <c r="E64" s="21"/>
      <c r="F64" s="25">
        <f>F65</f>
        <v>1000</v>
      </c>
    </row>
    <row r="65" spans="1:6" ht="33" customHeight="1">
      <c r="A65" s="19" t="s">
        <v>80</v>
      </c>
      <c r="B65" s="20">
        <v>1</v>
      </c>
      <c r="C65" s="20">
        <v>13</v>
      </c>
      <c r="D65" s="21" t="s">
        <v>81</v>
      </c>
      <c r="E65" s="21"/>
      <c r="F65" s="25">
        <f>F66</f>
        <v>1000</v>
      </c>
    </row>
    <row r="66" spans="1:6" ht="48" customHeight="1">
      <c r="A66" s="19" t="s">
        <v>37</v>
      </c>
      <c r="B66" s="20">
        <v>1</v>
      </c>
      <c r="C66" s="20">
        <v>13</v>
      </c>
      <c r="D66" s="21" t="s">
        <v>81</v>
      </c>
      <c r="E66" s="21">
        <v>240</v>
      </c>
      <c r="F66" s="26">
        <v>1000</v>
      </c>
    </row>
    <row r="67" spans="1:6" ht="63" customHeight="1">
      <c r="A67" s="19" t="s">
        <v>26</v>
      </c>
      <c r="B67" s="20">
        <v>1</v>
      </c>
      <c r="C67" s="20">
        <v>13</v>
      </c>
      <c r="D67" s="21" t="s">
        <v>27</v>
      </c>
      <c r="E67" s="21"/>
      <c r="F67" s="25">
        <f>F68</f>
        <v>3183782</v>
      </c>
    </row>
    <row r="68" spans="1:6" ht="63" customHeight="1">
      <c r="A68" s="19" t="s">
        <v>28</v>
      </c>
      <c r="B68" s="20">
        <v>1</v>
      </c>
      <c r="C68" s="20">
        <v>13</v>
      </c>
      <c r="D68" s="21" t="s">
        <v>29</v>
      </c>
      <c r="E68" s="21"/>
      <c r="F68" s="23">
        <f>F69</f>
        <v>3183782</v>
      </c>
    </row>
    <row r="69" spans="1:6" ht="33" customHeight="1">
      <c r="A69" s="19" t="s">
        <v>82</v>
      </c>
      <c r="B69" s="20">
        <v>1</v>
      </c>
      <c r="C69" s="20">
        <v>13</v>
      </c>
      <c r="D69" s="21" t="s">
        <v>83</v>
      </c>
      <c r="E69" s="21"/>
      <c r="F69" s="23">
        <f>F70+F71</f>
        <v>3183782</v>
      </c>
    </row>
    <row r="70" spans="1:6" ht="33" customHeight="1">
      <c r="A70" s="19" t="s">
        <v>36</v>
      </c>
      <c r="B70" s="20">
        <v>1</v>
      </c>
      <c r="C70" s="20">
        <v>13</v>
      </c>
      <c r="D70" s="21" t="s">
        <v>83</v>
      </c>
      <c r="E70" s="21">
        <v>120</v>
      </c>
      <c r="F70" s="24">
        <v>2556690</v>
      </c>
    </row>
    <row r="71" spans="1:6" ht="48" customHeight="1">
      <c r="A71" s="19" t="s">
        <v>37</v>
      </c>
      <c r="B71" s="20">
        <v>1</v>
      </c>
      <c r="C71" s="20">
        <v>13</v>
      </c>
      <c r="D71" s="21" t="s">
        <v>83</v>
      </c>
      <c r="E71" s="21">
        <v>240</v>
      </c>
      <c r="F71" s="24">
        <f>601500+25592</f>
        <v>627092</v>
      </c>
    </row>
    <row r="72" spans="1:6" ht="18" customHeight="1">
      <c r="A72" s="19" t="s">
        <v>84</v>
      </c>
      <c r="B72" s="20">
        <v>2</v>
      </c>
      <c r="C72" s="20"/>
      <c r="D72" s="21"/>
      <c r="E72" s="21"/>
      <c r="F72" s="25">
        <f>F73</f>
        <v>162400</v>
      </c>
    </row>
    <row r="73" spans="1:6" ht="18" customHeight="1">
      <c r="A73" s="19" t="s">
        <v>85</v>
      </c>
      <c r="B73" s="20">
        <v>2</v>
      </c>
      <c r="C73" s="20">
        <v>3</v>
      </c>
      <c r="D73" s="21"/>
      <c r="E73" s="21"/>
      <c r="F73" s="23">
        <f>F74</f>
        <v>162400</v>
      </c>
    </row>
    <row r="74" spans="1:6" ht="63" customHeight="1">
      <c r="A74" s="19" t="s">
        <v>26</v>
      </c>
      <c r="B74" s="20">
        <v>2</v>
      </c>
      <c r="C74" s="20">
        <v>3</v>
      </c>
      <c r="D74" s="21" t="s">
        <v>27</v>
      </c>
      <c r="E74" s="21"/>
      <c r="F74" s="23">
        <f>F75</f>
        <v>162400</v>
      </c>
    </row>
    <row r="75" spans="1:6" ht="63" customHeight="1">
      <c r="A75" s="19" t="s">
        <v>28</v>
      </c>
      <c r="B75" s="20">
        <v>2</v>
      </c>
      <c r="C75" s="20">
        <v>3</v>
      </c>
      <c r="D75" s="21" t="s">
        <v>29</v>
      </c>
      <c r="E75" s="21"/>
      <c r="F75" s="23">
        <f>F76</f>
        <v>162400</v>
      </c>
    </row>
    <row r="76" spans="1:6" ht="48" customHeight="1">
      <c r="A76" s="19" t="s">
        <v>86</v>
      </c>
      <c r="B76" s="20">
        <v>2</v>
      </c>
      <c r="C76" s="20">
        <v>3</v>
      </c>
      <c r="D76" s="21" t="s">
        <v>87</v>
      </c>
      <c r="E76" s="21"/>
      <c r="F76" s="23">
        <f>F77</f>
        <v>162400</v>
      </c>
    </row>
    <row r="77" spans="1:6" ht="33" customHeight="1">
      <c r="A77" s="19" t="s">
        <v>36</v>
      </c>
      <c r="B77" s="20">
        <v>2</v>
      </c>
      <c r="C77" s="20">
        <v>3</v>
      </c>
      <c r="D77" s="21" t="s">
        <v>87</v>
      </c>
      <c r="E77" s="21">
        <v>120</v>
      </c>
      <c r="F77" s="24">
        <v>162400</v>
      </c>
    </row>
    <row r="78" spans="1:6" ht="33" customHeight="1">
      <c r="A78" s="27" t="s">
        <v>88</v>
      </c>
      <c r="B78" s="20">
        <v>3</v>
      </c>
      <c r="C78" s="20"/>
      <c r="D78" s="21"/>
      <c r="E78" s="21"/>
      <c r="F78" s="25">
        <f>F79</f>
        <v>416655.42000000004</v>
      </c>
    </row>
    <row r="79" spans="1:6" ht="48" customHeight="1">
      <c r="A79" s="19" t="s">
        <v>89</v>
      </c>
      <c r="B79" s="20">
        <v>3</v>
      </c>
      <c r="C79" s="20">
        <v>10</v>
      </c>
      <c r="D79" s="21"/>
      <c r="E79" s="21"/>
      <c r="F79" s="23">
        <f>F80+F91</f>
        <v>416655.42000000004</v>
      </c>
    </row>
    <row r="80" spans="1:6" ht="78" customHeight="1">
      <c r="A80" s="19" t="s">
        <v>90</v>
      </c>
      <c r="B80" s="20">
        <v>3</v>
      </c>
      <c r="C80" s="20">
        <v>10</v>
      </c>
      <c r="D80" s="21" t="s">
        <v>91</v>
      </c>
      <c r="E80" s="21"/>
      <c r="F80" s="23">
        <f>F81+F84+F88</f>
        <v>309595.96</v>
      </c>
    </row>
    <row r="81" spans="1:6" ht="48" customHeight="1">
      <c r="A81" s="19" t="s">
        <v>92</v>
      </c>
      <c r="B81" s="20">
        <v>3</v>
      </c>
      <c r="C81" s="20">
        <v>10</v>
      </c>
      <c r="D81" s="21" t="s">
        <v>93</v>
      </c>
      <c r="E81" s="21"/>
      <c r="F81" s="23">
        <f>F82</f>
        <v>53030.3</v>
      </c>
    </row>
    <row r="82" spans="1:6" ht="63" customHeight="1">
      <c r="A82" s="19" t="s">
        <v>94</v>
      </c>
      <c r="B82" s="20">
        <v>3</v>
      </c>
      <c r="C82" s="20">
        <v>10</v>
      </c>
      <c r="D82" s="21" t="s">
        <v>95</v>
      </c>
      <c r="E82" s="21"/>
      <c r="F82" s="23">
        <f>F83</f>
        <v>53030.3</v>
      </c>
    </row>
    <row r="83" spans="1:6" ht="48" customHeight="1">
      <c r="A83" s="19" t="s">
        <v>37</v>
      </c>
      <c r="B83" s="20">
        <v>3</v>
      </c>
      <c r="C83" s="20">
        <v>10</v>
      </c>
      <c r="D83" s="21" t="s">
        <v>95</v>
      </c>
      <c r="E83" s="21">
        <v>240</v>
      </c>
      <c r="F83" s="24">
        <f>35030.3+18000</f>
        <v>53030.3</v>
      </c>
    </row>
    <row r="84" spans="1:6" ht="33" customHeight="1">
      <c r="A84" s="19" t="s">
        <v>96</v>
      </c>
      <c r="B84" s="20">
        <v>3</v>
      </c>
      <c r="C84" s="20">
        <v>10</v>
      </c>
      <c r="D84" s="21" t="s">
        <v>97</v>
      </c>
      <c r="E84" s="21"/>
      <c r="F84" s="23">
        <f>F85</f>
        <v>187878.79</v>
      </c>
    </row>
    <row r="85" spans="1:6" ht="33" customHeight="1">
      <c r="A85" s="19" t="s">
        <v>98</v>
      </c>
      <c r="B85" s="20">
        <v>3</v>
      </c>
      <c r="C85" s="20">
        <v>10</v>
      </c>
      <c r="D85" s="21" t="s">
        <v>99</v>
      </c>
      <c r="E85" s="21"/>
      <c r="F85" s="28">
        <f>F86+F87</f>
        <v>187878.79</v>
      </c>
    </row>
    <row r="86" spans="1:6" ht="33" customHeight="1">
      <c r="A86" s="19" t="s">
        <v>36</v>
      </c>
      <c r="B86" s="20">
        <v>3</v>
      </c>
      <c r="C86" s="20">
        <v>10</v>
      </c>
      <c r="D86" s="21" t="s">
        <v>99</v>
      </c>
      <c r="E86" s="21">
        <v>120</v>
      </c>
      <c r="F86" s="29">
        <v>22988</v>
      </c>
    </row>
    <row r="87" spans="1:6" ht="48" customHeight="1">
      <c r="A87" s="19" t="s">
        <v>37</v>
      </c>
      <c r="B87" s="20">
        <v>3</v>
      </c>
      <c r="C87" s="20">
        <v>10</v>
      </c>
      <c r="D87" s="21" t="s">
        <v>99</v>
      </c>
      <c r="E87" s="21">
        <v>240</v>
      </c>
      <c r="F87" s="29">
        <v>164890.79</v>
      </c>
    </row>
    <row r="88" spans="1:6" ht="33" customHeight="1">
      <c r="A88" s="19" t="s">
        <v>100</v>
      </c>
      <c r="B88" s="20">
        <v>3</v>
      </c>
      <c r="C88" s="20">
        <v>10</v>
      </c>
      <c r="D88" s="21" t="s">
        <v>101</v>
      </c>
      <c r="E88" s="21"/>
      <c r="F88" s="23">
        <f>F89</f>
        <v>68686.87</v>
      </c>
    </row>
    <row r="89" spans="1:6" ht="33" customHeight="1">
      <c r="A89" s="19" t="s">
        <v>102</v>
      </c>
      <c r="B89" s="20">
        <v>3</v>
      </c>
      <c r="C89" s="20">
        <v>10</v>
      </c>
      <c r="D89" s="21" t="s">
        <v>103</v>
      </c>
      <c r="E89" s="21"/>
      <c r="F89" s="23">
        <f>F90</f>
        <v>68686.87</v>
      </c>
    </row>
    <row r="90" spans="1:6" ht="48" customHeight="1">
      <c r="A90" s="19" t="s">
        <v>37</v>
      </c>
      <c r="B90" s="20">
        <v>3</v>
      </c>
      <c r="C90" s="20">
        <v>10</v>
      </c>
      <c r="D90" s="21" t="s">
        <v>103</v>
      </c>
      <c r="E90" s="21">
        <v>240</v>
      </c>
      <c r="F90" s="24">
        <v>68686.87</v>
      </c>
    </row>
    <row r="91" spans="1:6" ht="63" customHeight="1">
      <c r="A91" s="19" t="s">
        <v>26</v>
      </c>
      <c r="B91" s="20">
        <v>3</v>
      </c>
      <c r="C91" s="20">
        <v>10</v>
      </c>
      <c r="D91" s="21" t="s">
        <v>27</v>
      </c>
      <c r="E91" s="21"/>
      <c r="F91" s="23">
        <f>F92</f>
        <v>107059.46</v>
      </c>
    </row>
    <row r="92" spans="1:6" ht="63" customHeight="1">
      <c r="A92" s="19" t="s">
        <v>28</v>
      </c>
      <c r="B92" s="20">
        <v>3</v>
      </c>
      <c r="C92" s="20">
        <v>10</v>
      </c>
      <c r="D92" s="21" t="s">
        <v>29</v>
      </c>
      <c r="E92" s="21"/>
      <c r="F92" s="23">
        <f>F93+F95</f>
        <v>107059.46</v>
      </c>
    </row>
    <row r="93" spans="1:6" ht="48" customHeight="1">
      <c r="A93" s="19" t="s">
        <v>104</v>
      </c>
      <c r="B93" s="20">
        <v>3</v>
      </c>
      <c r="C93" s="20">
        <v>10</v>
      </c>
      <c r="D93" s="21" t="s">
        <v>105</v>
      </c>
      <c r="E93" s="21"/>
      <c r="F93" s="23">
        <f>F94</f>
        <v>107059.46</v>
      </c>
    </row>
    <row r="94" spans="1:6" ht="48" customHeight="1">
      <c r="A94" s="19" t="s">
        <v>37</v>
      </c>
      <c r="B94" s="20">
        <v>3</v>
      </c>
      <c r="C94" s="20">
        <v>10</v>
      </c>
      <c r="D94" s="21" t="s">
        <v>105</v>
      </c>
      <c r="E94" s="21">
        <v>240</v>
      </c>
      <c r="F94" s="24">
        <v>107059.46</v>
      </c>
    </row>
    <row r="95" spans="1:6" ht="48" customHeight="1" hidden="1">
      <c r="A95" s="19" t="s">
        <v>106</v>
      </c>
      <c r="B95" s="20">
        <v>3</v>
      </c>
      <c r="C95" s="20">
        <v>10</v>
      </c>
      <c r="D95" s="21" t="s">
        <v>107</v>
      </c>
      <c r="E95" s="21"/>
      <c r="F95" s="23">
        <f>F96</f>
        <v>0</v>
      </c>
    </row>
    <row r="96" spans="1:6" ht="48" customHeight="1" hidden="1">
      <c r="A96" s="19" t="s">
        <v>37</v>
      </c>
      <c r="B96" s="20">
        <v>3</v>
      </c>
      <c r="C96" s="20">
        <v>10</v>
      </c>
      <c r="D96" s="21" t="s">
        <v>107</v>
      </c>
      <c r="E96" s="21">
        <v>240</v>
      </c>
      <c r="F96" s="24">
        <v>0</v>
      </c>
    </row>
    <row r="97" spans="1:6" ht="18" customHeight="1">
      <c r="A97" s="27" t="s">
        <v>108</v>
      </c>
      <c r="B97" s="20">
        <v>4</v>
      </c>
      <c r="C97" s="20"/>
      <c r="D97" s="21"/>
      <c r="E97" s="21"/>
      <c r="F97" s="25">
        <f>F98+F103+F108</f>
        <v>1130504.3599999999</v>
      </c>
    </row>
    <row r="98" spans="1:6" ht="18" customHeight="1">
      <c r="A98" s="19" t="s">
        <v>109</v>
      </c>
      <c r="B98" s="20">
        <v>4</v>
      </c>
      <c r="C98" s="20">
        <v>9</v>
      </c>
      <c r="D98" s="21"/>
      <c r="E98" s="21"/>
      <c r="F98" s="23">
        <f>F99</f>
        <v>1106688.3599999999</v>
      </c>
    </row>
    <row r="99" spans="1:6" ht="63" customHeight="1">
      <c r="A99" s="19" t="s">
        <v>26</v>
      </c>
      <c r="B99" s="20">
        <v>4</v>
      </c>
      <c r="C99" s="20">
        <v>9</v>
      </c>
      <c r="D99" s="21" t="s">
        <v>27</v>
      </c>
      <c r="E99" s="21"/>
      <c r="F99" s="23">
        <f>F100</f>
        <v>1106688.3599999999</v>
      </c>
    </row>
    <row r="100" spans="1:6" ht="63" customHeight="1">
      <c r="A100" s="19" t="s">
        <v>110</v>
      </c>
      <c r="B100" s="20">
        <v>4</v>
      </c>
      <c r="C100" s="20">
        <v>9</v>
      </c>
      <c r="D100" s="21" t="s">
        <v>29</v>
      </c>
      <c r="E100" s="21"/>
      <c r="F100" s="23">
        <f>F101</f>
        <v>1106688.3599999999</v>
      </c>
    </row>
    <row r="101" spans="1:6" ht="48" customHeight="1">
      <c r="A101" s="19" t="s">
        <v>111</v>
      </c>
      <c r="B101" s="20">
        <v>4</v>
      </c>
      <c r="C101" s="20">
        <v>9</v>
      </c>
      <c r="D101" s="21" t="s">
        <v>112</v>
      </c>
      <c r="E101" s="21"/>
      <c r="F101" s="23">
        <f>F102</f>
        <v>1106688.3599999999</v>
      </c>
    </row>
    <row r="102" spans="1:6" ht="48" customHeight="1">
      <c r="A102" s="19" t="s">
        <v>37</v>
      </c>
      <c r="B102" s="20">
        <v>4</v>
      </c>
      <c r="C102" s="20">
        <v>9</v>
      </c>
      <c r="D102" s="21" t="s">
        <v>112</v>
      </c>
      <c r="E102" s="21">
        <v>240</v>
      </c>
      <c r="F102" s="24">
        <f>185600+642426.75+278661.61</f>
        <v>1106688.3599999999</v>
      </c>
    </row>
    <row r="103" spans="1:6" ht="12.75">
      <c r="A103" s="19" t="s">
        <v>113</v>
      </c>
      <c r="B103" s="20">
        <v>4</v>
      </c>
      <c r="C103" s="20">
        <v>10</v>
      </c>
      <c r="D103" s="21"/>
      <c r="E103" s="21"/>
      <c r="F103" s="23">
        <f>F104</f>
        <v>18816</v>
      </c>
    </row>
    <row r="104" spans="1:6" ht="63" customHeight="1">
      <c r="A104" s="19" t="s">
        <v>26</v>
      </c>
      <c r="B104" s="20">
        <v>4</v>
      </c>
      <c r="C104" s="20">
        <v>10</v>
      </c>
      <c r="D104" s="21" t="s">
        <v>27</v>
      </c>
      <c r="E104" s="21"/>
      <c r="F104" s="23">
        <f>F105</f>
        <v>18816</v>
      </c>
    </row>
    <row r="105" spans="1:6" ht="63" customHeight="1">
      <c r="A105" s="19" t="s">
        <v>28</v>
      </c>
      <c r="B105" s="20">
        <v>4</v>
      </c>
      <c r="C105" s="20">
        <v>10</v>
      </c>
      <c r="D105" s="21" t="s">
        <v>29</v>
      </c>
      <c r="E105" s="21"/>
      <c r="F105" s="23">
        <f>F106</f>
        <v>18816</v>
      </c>
    </row>
    <row r="106" spans="1:6" ht="63" customHeight="1">
      <c r="A106" s="19" t="s">
        <v>114</v>
      </c>
      <c r="B106" s="20">
        <v>4</v>
      </c>
      <c r="C106" s="20">
        <v>10</v>
      </c>
      <c r="D106" s="21" t="s">
        <v>115</v>
      </c>
      <c r="E106" s="21"/>
      <c r="F106" s="23">
        <f>F107</f>
        <v>18816</v>
      </c>
    </row>
    <row r="107" spans="1:6" ht="12.75">
      <c r="A107" s="19" t="s">
        <v>37</v>
      </c>
      <c r="B107" s="20">
        <v>4</v>
      </c>
      <c r="C107" s="20">
        <v>10</v>
      </c>
      <c r="D107" s="21" t="s">
        <v>115</v>
      </c>
      <c r="E107" s="21">
        <v>240</v>
      </c>
      <c r="F107" s="24">
        <f>18816.16-0.16</f>
        <v>18816</v>
      </c>
    </row>
    <row r="108" spans="1:6" ht="33" customHeight="1">
      <c r="A108" s="19" t="s">
        <v>116</v>
      </c>
      <c r="B108" s="20">
        <v>4</v>
      </c>
      <c r="C108" s="20">
        <v>12</v>
      </c>
      <c r="D108" s="21"/>
      <c r="E108" s="21"/>
      <c r="F108" s="25">
        <f>F109</f>
        <v>5000</v>
      </c>
    </row>
    <row r="109" spans="1:6" ht="63" customHeight="1">
      <c r="A109" s="19" t="s">
        <v>26</v>
      </c>
      <c r="B109" s="20">
        <v>4</v>
      </c>
      <c r="C109" s="20">
        <v>12</v>
      </c>
      <c r="D109" s="21" t="s">
        <v>27</v>
      </c>
      <c r="E109" s="21"/>
      <c r="F109" s="23">
        <f>F110</f>
        <v>5000</v>
      </c>
    </row>
    <row r="110" spans="1:6" ht="63" customHeight="1">
      <c r="A110" s="19" t="s">
        <v>110</v>
      </c>
      <c r="B110" s="20">
        <v>4</v>
      </c>
      <c r="C110" s="20">
        <v>12</v>
      </c>
      <c r="D110" s="21" t="s">
        <v>29</v>
      </c>
      <c r="E110" s="21"/>
      <c r="F110" s="23">
        <f>F111</f>
        <v>5000</v>
      </c>
    </row>
    <row r="111" spans="1:6" ht="33" customHeight="1">
      <c r="A111" s="19" t="s">
        <v>117</v>
      </c>
      <c r="B111" s="20">
        <v>4</v>
      </c>
      <c r="C111" s="20">
        <v>12</v>
      </c>
      <c r="D111" s="21" t="s">
        <v>118</v>
      </c>
      <c r="E111" s="21"/>
      <c r="F111" s="23">
        <f>F112</f>
        <v>5000</v>
      </c>
    </row>
    <row r="112" spans="1:6" ht="48" customHeight="1">
      <c r="A112" s="19" t="s">
        <v>37</v>
      </c>
      <c r="B112" s="20">
        <v>4</v>
      </c>
      <c r="C112" s="20">
        <v>12</v>
      </c>
      <c r="D112" s="21" t="s">
        <v>118</v>
      </c>
      <c r="E112" s="21">
        <v>240</v>
      </c>
      <c r="F112" s="24">
        <v>5000</v>
      </c>
    </row>
    <row r="113" spans="1:6" ht="18" customHeight="1">
      <c r="A113" s="19" t="s">
        <v>119</v>
      </c>
      <c r="B113" s="20">
        <v>5</v>
      </c>
      <c r="C113" s="20"/>
      <c r="D113" s="21"/>
      <c r="E113" s="21"/>
      <c r="F113" s="25">
        <f>F114</f>
        <v>729730.1399999999</v>
      </c>
    </row>
    <row r="114" spans="1:6" ht="18" customHeight="1">
      <c r="A114" s="19" t="s">
        <v>120</v>
      </c>
      <c r="B114" s="20">
        <v>5</v>
      </c>
      <c r="C114" s="20">
        <v>3</v>
      </c>
      <c r="D114" s="21"/>
      <c r="E114" s="21"/>
      <c r="F114" s="23">
        <f>F115+F119</f>
        <v>729730.1399999999</v>
      </c>
    </row>
    <row r="115" spans="1:6" ht="63" customHeight="1">
      <c r="A115" s="19" t="s">
        <v>121</v>
      </c>
      <c r="B115" s="20">
        <v>5</v>
      </c>
      <c r="C115" s="20">
        <v>3</v>
      </c>
      <c r="D115" s="21" t="s">
        <v>122</v>
      </c>
      <c r="E115" s="21"/>
      <c r="F115" s="25">
        <f>F116</f>
        <v>117100</v>
      </c>
    </row>
    <row r="116" spans="1:6" ht="12.75">
      <c r="A116" s="19" t="s">
        <v>123</v>
      </c>
      <c r="B116" s="20">
        <v>5</v>
      </c>
      <c r="C116" s="20">
        <v>3</v>
      </c>
      <c r="D116" s="21" t="s">
        <v>124</v>
      </c>
      <c r="E116" s="21"/>
      <c r="F116" s="23">
        <f>F117</f>
        <v>117100</v>
      </c>
    </row>
    <row r="117" spans="1:6" ht="33" customHeight="1">
      <c r="A117" s="19" t="s">
        <v>125</v>
      </c>
      <c r="B117" s="20">
        <v>5</v>
      </c>
      <c r="C117" s="20">
        <v>3</v>
      </c>
      <c r="D117" s="21" t="s">
        <v>126</v>
      </c>
      <c r="E117" s="21"/>
      <c r="F117" s="25">
        <f>F118</f>
        <v>117100</v>
      </c>
    </row>
    <row r="118" spans="1:6" ht="48" customHeight="1">
      <c r="A118" s="19" t="s">
        <v>37</v>
      </c>
      <c r="B118" s="20">
        <v>5</v>
      </c>
      <c r="C118" s="20">
        <v>3</v>
      </c>
      <c r="D118" s="21" t="s">
        <v>126</v>
      </c>
      <c r="E118" s="21">
        <v>240</v>
      </c>
      <c r="F118" s="24">
        <f>266100-49000-100000</f>
        <v>117100</v>
      </c>
    </row>
    <row r="119" spans="1:6" ht="63" customHeight="1">
      <c r="A119" s="19" t="s">
        <v>26</v>
      </c>
      <c r="B119" s="20">
        <v>5</v>
      </c>
      <c r="C119" s="20">
        <v>3</v>
      </c>
      <c r="D119" s="21" t="s">
        <v>27</v>
      </c>
      <c r="E119" s="21"/>
      <c r="F119" s="25">
        <f>F120</f>
        <v>612630.1399999999</v>
      </c>
    </row>
    <row r="120" spans="1:6" ht="33" customHeight="1">
      <c r="A120" s="19" t="s">
        <v>127</v>
      </c>
      <c r="B120" s="20">
        <v>5</v>
      </c>
      <c r="C120" s="20">
        <v>3</v>
      </c>
      <c r="D120" s="21" t="s">
        <v>128</v>
      </c>
      <c r="E120" s="21"/>
      <c r="F120" s="23">
        <f>F121+F123+F125</f>
        <v>612630.1399999999</v>
      </c>
    </row>
    <row r="121" spans="1:6" ht="18" customHeight="1">
      <c r="A121" s="19" t="s">
        <v>129</v>
      </c>
      <c r="B121" s="20">
        <v>5</v>
      </c>
      <c r="C121" s="20">
        <v>3</v>
      </c>
      <c r="D121" s="21" t="s">
        <v>130</v>
      </c>
      <c r="E121" s="21"/>
      <c r="F121" s="23">
        <f>F122</f>
        <v>384865.05999999994</v>
      </c>
    </row>
    <row r="122" spans="1:6" ht="48" customHeight="1">
      <c r="A122" s="27" t="s">
        <v>37</v>
      </c>
      <c r="B122" s="20">
        <v>5</v>
      </c>
      <c r="C122" s="20">
        <v>3</v>
      </c>
      <c r="D122" s="21" t="s">
        <v>130</v>
      </c>
      <c r="E122" s="21">
        <v>240</v>
      </c>
      <c r="F122" s="24">
        <f>(379426.72-12092.2)+5823.09+81749.04-70041.59</f>
        <v>384865.05999999994</v>
      </c>
    </row>
    <row r="123" spans="1:6" ht="18" customHeight="1">
      <c r="A123" s="27" t="s">
        <v>131</v>
      </c>
      <c r="B123" s="20">
        <v>5</v>
      </c>
      <c r="C123" s="20">
        <v>3</v>
      </c>
      <c r="D123" s="21" t="s">
        <v>132</v>
      </c>
      <c r="E123" s="21"/>
      <c r="F123" s="25">
        <f>F124</f>
        <v>91285.34999999999</v>
      </c>
    </row>
    <row r="124" spans="1:6" ht="48" customHeight="1">
      <c r="A124" s="27" t="s">
        <v>37</v>
      </c>
      <c r="B124" s="20">
        <v>5</v>
      </c>
      <c r="C124" s="20">
        <v>3</v>
      </c>
      <c r="D124" s="21" t="s">
        <v>132</v>
      </c>
      <c r="E124" s="21">
        <v>240</v>
      </c>
      <c r="F124" s="24">
        <f>223908.08-51000-81622.73</f>
        <v>91285.34999999999</v>
      </c>
    </row>
    <row r="125" spans="1:6" ht="33" customHeight="1">
      <c r="A125" s="27" t="s">
        <v>133</v>
      </c>
      <c r="B125" s="20">
        <v>5</v>
      </c>
      <c r="C125" s="20">
        <v>3</v>
      </c>
      <c r="D125" s="21" t="s">
        <v>134</v>
      </c>
      <c r="E125" s="21"/>
      <c r="F125" s="25">
        <f>F126</f>
        <v>136479.73</v>
      </c>
    </row>
    <row r="126" spans="1:6" ht="48" customHeight="1">
      <c r="A126" s="27" t="s">
        <v>37</v>
      </c>
      <c r="B126" s="20">
        <v>5</v>
      </c>
      <c r="C126" s="20">
        <v>3</v>
      </c>
      <c r="D126" s="21" t="s">
        <v>134</v>
      </c>
      <c r="E126" s="21">
        <v>240</v>
      </c>
      <c r="F126" s="24">
        <v>136479.73</v>
      </c>
    </row>
    <row r="127" spans="1:6" ht="12.75">
      <c r="A127" s="27" t="s">
        <v>135</v>
      </c>
      <c r="B127" s="20">
        <v>6</v>
      </c>
      <c r="C127" s="20"/>
      <c r="D127" s="21"/>
      <c r="E127" s="21"/>
      <c r="F127" s="23">
        <f>F128</f>
        <v>1589300</v>
      </c>
    </row>
    <row r="128" spans="1:6" ht="12.75">
      <c r="A128" s="27" t="s">
        <v>136</v>
      </c>
      <c r="B128" s="20">
        <v>6</v>
      </c>
      <c r="C128" s="20">
        <v>5</v>
      </c>
      <c r="D128" s="21"/>
      <c r="E128" s="21"/>
      <c r="F128" s="23">
        <f>F129</f>
        <v>1589300</v>
      </c>
    </row>
    <row r="129" spans="1:6" ht="78" customHeight="1">
      <c r="A129" s="27" t="s">
        <v>137</v>
      </c>
      <c r="B129" s="20">
        <v>6</v>
      </c>
      <c r="C129" s="20">
        <v>5</v>
      </c>
      <c r="D129" s="21" t="s">
        <v>138</v>
      </c>
      <c r="E129" s="21"/>
      <c r="F129" s="23">
        <f>F130</f>
        <v>1589300</v>
      </c>
    </row>
    <row r="130" spans="1:6" ht="12.75">
      <c r="A130" s="27" t="s">
        <v>139</v>
      </c>
      <c r="B130" s="20">
        <v>6</v>
      </c>
      <c r="C130" s="20">
        <v>5</v>
      </c>
      <c r="D130" s="21" t="s">
        <v>140</v>
      </c>
      <c r="E130" s="21"/>
      <c r="F130" s="23">
        <f>F131</f>
        <v>1589300</v>
      </c>
    </row>
    <row r="131" spans="1:8" ht="12.75">
      <c r="A131" s="27" t="s">
        <v>141</v>
      </c>
      <c r="B131" s="20">
        <v>6</v>
      </c>
      <c r="C131" s="20">
        <v>5</v>
      </c>
      <c r="D131" s="30" t="s">
        <v>142</v>
      </c>
      <c r="E131" s="21"/>
      <c r="F131" s="23">
        <f>F132</f>
        <v>1589300</v>
      </c>
      <c r="H131" s="14"/>
    </row>
    <row r="132" spans="1:6" ht="12.75">
      <c r="A132" s="19" t="s">
        <v>37</v>
      </c>
      <c r="B132" s="20">
        <v>6</v>
      </c>
      <c r="C132" s="20">
        <v>5</v>
      </c>
      <c r="D132" s="30" t="s">
        <v>142</v>
      </c>
      <c r="E132" s="21">
        <v>240</v>
      </c>
      <c r="F132" s="24">
        <f>1123737.37+465562.63</f>
        <v>1589300</v>
      </c>
    </row>
    <row r="133" spans="1:6" ht="18" customHeight="1">
      <c r="A133" s="19" t="s">
        <v>143</v>
      </c>
      <c r="B133" s="20">
        <v>8</v>
      </c>
      <c r="C133" s="20"/>
      <c r="D133" s="21"/>
      <c r="E133" s="21"/>
      <c r="F133" s="25">
        <f>F134+F148</f>
        <v>4728155.35</v>
      </c>
    </row>
    <row r="134" spans="1:6" ht="18" customHeight="1">
      <c r="A134" s="19" t="s">
        <v>144</v>
      </c>
      <c r="B134" s="20">
        <v>8</v>
      </c>
      <c r="C134" s="20">
        <v>1</v>
      </c>
      <c r="D134" s="21"/>
      <c r="E134" s="21"/>
      <c r="F134" s="23">
        <f>F135+F142</f>
        <v>3568925.35</v>
      </c>
    </row>
    <row r="135" spans="1:6" ht="48" customHeight="1">
      <c r="A135" s="19" t="s">
        <v>145</v>
      </c>
      <c r="B135" s="20">
        <v>8</v>
      </c>
      <c r="C135" s="20">
        <v>1</v>
      </c>
      <c r="D135" s="21" t="s">
        <v>146</v>
      </c>
      <c r="E135" s="21"/>
      <c r="F135" s="23">
        <f>F136+F139</f>
        <v>2175219</v>
      </c>
    </row>
    <row r="136" spans="1:6" ht="33" customHeight="1">
      <c r="A136" s="19" t="s">
        <v>147</v>
      </c>
      <c r="B136" s="20">
        <v>8</v>
      </c>
      <c r="C136" s="20">
        <v>1</v>
      </c>
      <c r="D136" s="21" t="s">
        <v>148</v>
      </c>
      <c r="E136" s="21"/>
      <c r="F136" s="23">
        <f>F137</f>
        <v>1412000</v>
      </c>
    </row>
    <row r="137" spans="1:6" ht="48" customHeight="1">
      <c r="A137" s="19" t="s">
        <v>149</v>
      </c>
      <c r="B137" s="20">
        <v>8</v>
      </c>
      <c r="C137" s="20">
        <v>1</v>
      </c>
      <c r="D137" s="21" t="s">
        <v>150</v>
      </c>
      <c r="E137" s="21"/>
      <c r="F137" s="23">
        <f>F138</f>
        <v>1412000</v>
      </c>
    </row>
    <row r="138" spans="1:6" ht="48" customHeight="1">
      <c r="A138" s="19" t="s">
        <v>37</v>
      </c>
      <c r="B138" s="20">
        <v>8</v>
      </c>
      <c r="C138" s="20">
        <v>1</v>
      </c>
      <c r="D138" s="21" t="s">
        <v>150</v>
      </c>
      <c r="E138" s="21">
        <v>240</v>
      </c>
      <c r="F138" s="24">
        <f>2000+1410000</f>
        <v>1412000</v>
      </c>
    </row>
    <row r="139" spans="1:6" ht="48" customHeight="1">
      <c r="A139" s="19" t="s">
        <v>151</v>
      </c>
      <c r="B139" s="20">
        <v>8</v>
      </c>
      <c r="C139" s="20">
        <v>1</v>
      </c>
      <c r="D139" s="21" t="s">
        <v>152</v>
      </c>
      <c r="E139" s="21"/>
      <c r="F139" s="23">
        <f>F140</f>
        <v>763219</v>
      </c>
    </row>
    <row r="140" spans="1:6" ht="45.75" customHeight="1">
      <c r="A140" s="19" t="s">
        <v>153</v>
      </c>
      <c r="B140" s="20">
        <v>8</v>
      </c>
      <c r="C140" s="20">
        <v>1</v>
      </c>
      <c r="D140" s="21" t="s">
        <v>154</v>
      </c>
      <c r="E140" s="21"/>
      <c r="F140" s="23">
        <f>F141</f>
        <v>763219</v>
      </c>
    </row>
    <row r="141" spans="1:6" ht="18" customHeight="1">
      <c r="A141" s="19" t="s">
        <v>155</v>
      </c>
      <c r="B141" s="20">
        <v>8</v>
      </c>
      <c r="C141" s="20">
        <v>1</v>
      </c>
      <c r="D141" s="21" t="s">
        <v>154</v>
      </c>
      <c r="E141" s="21">
        <v>410</v>
      </c>
      <c r="F141" s="24">
        <f>525000+238219</f>
        <v>763219</v>
      </c>
    </row>
    <row r="142" spans="1:6" ht="63" customHeight="1">
      <c r="A142" s="19" t="s">
        <v>156</v>
      </c>
      <c r="B142" s="20">
        <v>8</v>
      </c>
      <c r="C142" s="20">
        <v>1</v>
      </c>
      <c r="D142" s="21" t="s">
        <v>27</v>
      </c>
      <c r="E142" s="21"/>
      <c r="F142" s="23">
        <f>F143</f>
        <v>1393706.35</v>
      </c>
    </row>
    <row r="143" spans="1:6" ht="63" customHeight="1">
      <c r="A143" s="19" t="s">
        <v>110</v>
      </c>
      <c r="B143" s="20">
        <v>8</v>
      </c>
      <c r="C143" s="20">
        <v>1</v>
      </c>
      <c r="D143" s="21" t="s">
        <v>29</v>
      </c>
      <c r="E143" s="21"/>
      <c r="F143" s="23">
        <f>F144</f>
        <v>1393706.35</v>
      </c>
    </row>
    <row r="144" spans="1:6" ht="33" customHeight="1">
      <c r="A144" s="19" t="s">
        <v>157</v>
      </c>
      <c r="B144" s="20">
        <v>8</v>
      </c>
      <c r="C144" s="20">
        <v>1</v>
      </c>
      <c r="D144" s="21" t="s">
        <v>158</v>
      </c>
      <c r="E144" s="21"/>
      <c r="F144" s="23">
        <f>F145+F146+F147</f>
        <v>1393706.35</v>
      </c>
    </row>
    <row r="145" spans="1:6" ht="33" customHeight="1">
      <c r="A145" s="19" t="s">
        <v>159</v>
      </c>
      <c r="B145" s="20">
        <v>8</v>
      </c>
      <c r="C145" s="20">
        <v>1</v>
      </c>
      <c r="D145" s="21" t="s">
        <v>158</v>
      </c>
      <c r="E145" s="21">
        <v>110</v>
      </c>
      <c r="F145" s="24">
        <v>973670</v>
      </c>
    </row>
    <row r="146" spans="1:6" ht="48" customHeight="1">
      <c r="A146" s="19" t="s">
        <v>37</v>
      </c>
      <c r="B146" s="20">
        <v>8</v>
      </c>
      <c r="C146" s="20">
        <v>1</v>
      </c>
      <c r="D146" s="21" t="s">
        <v>158</v>
      </c>
      <c r="E146" s="21">
        <v>240</v>
      </c>
      <c r="F146" s="24">
        <v>393600</v>
      </c>
    </row>
    <row r="147" spans="1:6" ht="18" customHeight="1">
      <c r="A147" s="19" t="s">
        <v>38</v>
      </c>
      <c r="B147" s="20">
        <v>8</v>
      </c>
      <c r="C147" s="20">
        <v>1</v>
      </c>
      <c r="D147" s="21" t="s">
        <v>158</v>
      </c>
      <c r="E147" s="21">
        <v>850</v>
      </c>
      <c r="F147" s="24">
        <v>26436.35</v>
      </c>
    </row>
    <row r="148" spans="1:6" ht="33" customHeight="1">
      <c r="A148" s="19" t="s">
        <v>160</v>
      </c>
      <c r="B148" s="20">
        <v>8</v>
      </c>
      <c r="C148" s="20">
        <v>4</v>
      </c>
      <c r="D148" s="21"/>
      <c r="E148" s="21"/>
      <c r="F148" s="25">
        <f>F149</f>
        <v>1159230</v>
      </c>
    </row>
    <row r="149" spans="1:6" ht="63" customHeight="1">
      <c r="A149" s="19" t="s">
        <v>26</v>
      </c>
      <c r="B149" s="20">
        <v>8</v>
      </c>
      <c r="C149" s="20">
        <v>4</v>
      </c>
      <c r="D149" s="21" t="s">
        <v>27</v>
      </c>
      <c r="E149" s="21"/>
      <c r="F149" s="23">
        <f>F150</f>
        <v>1159230</v>
      </c>
    </row>
    <row r="150" spans="1:6" ht="63" customHeight="1">
      <c r="A150" s="19" t="s">
        <v>28</v>
      </c>
      <c r="B150" s="20">
        <v>8</v>
      </c>
      <c r="C150" s="20">
        <v>4</v>
      </c>
      <c r="D150" s="21" t="s">
        <v>29</v>
      </c>
      <c r="E150" s="21"/>
      <c r="F150" s="23">
        <f>F151</f>
        <v>1159230</v>
      </c>
    </row>
    <row r="151" spans="1:6" ht="108.75" customHeight="1">
      <c r="A151" s="19" t="s">
        <v>161</v>
      </c>
      <c r="B151" s="20">
        <v>8</v>
      </c>
      <c r="C151" s="20">
        <v>4</v>
      </c>
      <c r="D151" s="21" t="s">
        <v>162</v>
      </c>
      <c r="E151" s="21"/>
      <c r="F151" s="23">
        <f>F152+F153</f>
        <v>1159230</v>
      </c>
    </row>
    <row r="152" spans="1:6" ht="33" customHeight="1">
      <c r="A152" s="19" t="s">
        <v>36</v>
      </c>
      <c r="B152" s="20">
        <v>8</v>
      </c>
      <c r="C152" s="20">
        <v>4</v>
      </c>
      <c r="D152" s="21" t="s">
        <v>162</v>
      </c>
      <c r="E152" s="21">
        <v>120</v>
      </c>
      <c r="F152" s="24">
        <v>1058030</v>
      </c>
    </row>
    <row r="153" spans="1:6" ht="48" customHeight="1">
      <c r="A153" s="19" t="s">
        <v>37</v>
      </c>
      <c r="B153" s="20">
        <v>8</v>
      </c>
      <c r="C153" s="20">
        <v>4</v>
      </c>
      <c r="D153" s="21" t="s">
        <v>162</v>
      </c>
      <c r="E153" s="21">
        <v>240</v>
      </c>
      <c r="F153" s="24">
        <f>98900+2300</f>
        <v>101200</v>
      </c>
    </row>
    <row r="154" spans="1:6" ht="18" customHeight="1">
      <c r="A154" s="19" t="s">
        <v>163</v>
      </c>
      <c r="B154" s="20">
        <v>10</v>
      </c>
      <c r="C154" s="20"/>
      <c r="D154" s="21"/>
      <c r="E154" s="21"/>
      <c r="F154" s="25">
        <f>F155+F161</f>
        <v>318540.2</v>
      </c>
    </row>
    <row r="155" spans="1:6" ht="18" customHeight="1">
      <c r="A155" s="19" t="s">
        <v>164</v>
      </c>
      <c r="B155" s="20">
        <v>10</v>
      </c>
      <c r="C155" s="20">
        <v>1</v>
      </c>
      <c r="D155" s="21"/>
      <c r="E155" s="21"/>
      <c r="F155" s="23">
        <f>F156</f>
        <v>307540.2</v>
      </c>
    </row>
    <row r="156" spans="1:6" ht="48" customHeight="1">
      <c r="A156" s="19" t="s">
        <v>165</v>
      </c>
      <c r="B156" s="20">
        <v>10</v>
      </c>
      <c r="C156" s="20">
        <v>1</v>
      </c>
      <c r="D156" s="21" t="s">
        <v>166</v>
      </c>
      <c r="E156" s="21"/>
      <c r="F156" s="23">
        <f>F157</f>
        <v>307540.2</v>
      </c>
    </row>
    <row r="157" spans="1:6" ht="33" customHeight="1">
      <c r="A157" s="31" t="s">
        <v>167</v>
      </c>
      <c r="B157" s="20">
        <v>10</v>
      </c>
      <c r="C157" s="20">
        <v>1</v>
      </c>
      <c r="D157" s="21" t="s">
        <v>168</v>
      </c>
      <c r="E157" s="21"/>
      <c r="F157" s="23">
        <f>F159</f>
        <v>307540.2</v>
      </c>
    </row>
    <row r="158" spans="1:6" ht="33" customHeight="1">
      <c r="A158" s="19" t="s">
        <v>169</v>
      </c>
      <c r="B158" s="20">
        <v>10</v>
      </c>
      <c r="C158" s="20">
        <v>1</v>
      </c>
      <c r="D158" s="21" t="s">
        <v>170</v>
      </c>
      <c r="E158" s="21"/>
      <c r="F158" s="23">
        <f>F159</f>
        <v>307540.2</v>
      </c>
    </row>
    <row r="159" spans="1:6" ht="48" customHeight="1">
      <c r="A159" s="19" t="s">
        <v>171</v>
      </c>
      <c r="B159" s="20">
        <v>10</v>
      </c>
      <c r="C159" s="20">
        <v>1</v>
      </c>
      <c r="D159" s="21" t="s">
        <v>172</v>
      </c>
      <c r="E159" s="21"/>
      <c r="F159" s="23">
        <f>F160</f>
        <v>307540.2</v>
      </c>
    </row>
    <row r="160" spans="1:6" ht="33" customHeight="1">
      <c r="A160" s="19" t="s">
        <v>173</v>
      </c>
      <c r="B160" s="20">
        <v>10</v>
      </c>
      <c r="C160" s="20">
        <v>1</v>
      </c>
      <c r="D160" s="21" t="s">
        <v>172</v>
      </c>
      <c r="E160" s="21">
        <v>310</v>
      </c>
      <c r="F160" s="24">
        <f>296131.2+11409</f>
        <v>307540.2</v>
      </c>
    </row>
    <row r="161" spans="1:6" ht="18" customHeight="1">
      <c r="A161" s="19" t="s">
        <v>174</v>
      </c>
      <c r="B161" s="20">
        <v>10</v>
      </c>
      <c r="C161" s="20">
        <v>3</v>
      </c>
      <c r="D161" s="21"/>
      <c r="E161" s="21"/>
      <c r="F161" s="25">
        <f>F162</f>
        <v>11000</v>
      </c>
    </row>
    <row r="162" spans="1:6" ht="63" customHeight="1">
      <c r="A162" s="19" t="s">
        <v>26</v>
      </c>
      <c r="B162" s="20">
        <v>10</v>
      </c>
      <c r="C162" s="20">
        <v>3</v>
      </c>
      <c r="D162" s="21" t="s">
        <v>27</v>
      </c>
      <c r="E162" s="21"/>
      <c r="F162" s="25">
        <f>F163</f>
        <v>11000</v>
      </c>
    </row>
    <row r="163" spans="1:6" ht="63" customHeight="1">
      <c r="A163" s="19" t="s">
        <v>175</v>
      </c>
      <c r="B163" s="20">
        <v>10</v>
      </c>
      <c r="C163" s="20">
        <v>3</v>
      </c>
      <c r="D163" s="21" t="s">
        <v>29</v>
      </c>
      <c r="E163" s="21"/>
      <c r="F163" s="23">
        <f>F164</f>
        <v>11000</v>
      </c>
    </row>
    <row r="164" spans="1:6" ht="78" customHeight="1">
      <c r="A164" s="32" t="s">
        <v>176</v>
      </c>
      <c r="B164" s="20">
        <v>10</v>
      </c>
      <c r="C164" s="20">
        <v>3</v>
      </c>
      <c r="D164" s="21" t="s">
        <v>177</v>
      </c>
      <c r="E164" s="21"/>
      <c r="F164" s="23">
        <f>F165</f>
        <v>11000</v>
      </c>
    </row>
    <row r="165" spans="1:6" ht="33" customHeight="1">
      <c r="A165" s="19" t="s">
        <v>159</v>
      </c>
      <c r="B165" s="20">
        <v>10</v>
      </c>
      <c r="C165" s="20">
        <v>3</v>
      </c>
      <c r="D165" s="21" t="s">
        <v>177</v>
      </c>
      <c r="E165" s="21">
        <v>110</v>
      </c>
      <c r="F165" s="24">
        <v>11000</v>
      </c>
    </row>
    <row r="166" spans="1:6" ht="18" customHeight="1">
      <c r="A166" s="19" t="s">
        <v>178</v>
      </c>
      <c r="B166" s="20">
        <v>11</v>
      </c>
      <c r="C166" s="20"/>
      <c r="D166" s="21"/>
      <c r="E166" s="21"/>
      <c r="F166" s="25">
        <f>F167</f>
        <v>26000</v>
      </c>
    </row>
    <row r="167" spans="1:6" ht="18" customHeight="1">
      <c r="A167" s="19" t="s">
        <v>179</v>
      </c>
      <c r="B167" s="20">
        <v>11</v>
      </c>
      <c r="C167" s="20">
        <v>1</v>
      </c>
      <c r="D167" s="21"/>
      <c r="E167" s="21"/>
      <c r="F167" s="25">
        <f>F168</f>
        <v>26000</v>
      </c>
    </row>
    <row r="168" spans="1:6" ht="78" customHeight="1">
      <c r="A168" s="19" t="s">
        <v>180</v>
      </c>
      <c r="B168" s="20">
        <v>11</v>
      </c>
      <c r="C168" s="20">
        <v>1</v>
      </c>
      <c r="D168" s="21" t="s">
        <v>181</v>
      </c>
      <c r="E168" s="21"/>
      <c r="F168" s="25">
        <f>F169</f>
        <v>26000</v>
      </c>
    </row>
    <row r="169" spans="1:6" ht="18" customHeight="1">
      <c r="A169" s="19" t="s">
        <v>182</v>
      </c>
      <c r="B169" s="20">
        <v>11</v>
      </c>
      <c r="C169" s="20">
        <v>1</v>
      </c>
      <c r="D169" s="21" t="s">
        <v>183</v>
      </c>
      <c r="E169" s="21"/>
      <c r="F169" s="25">
        <f>F170</f>
        <v>26000</v>
      </c>
    </row>
    <row r="170" spans="1:6" ht="33" customHeight="1">
      <c r="A170" s="19" t="s">
        <v>184</v>
      </c>
      <c r="B170" s="20">
        <v>11</v>
      </c>
      <c r="C170" s="20">
        <v>1</v>
      </c>
      <c r="D170" s="21" t="s">
        <v>185</v>
      </c>
      <c r="E170" s="21"/>
      <c r="F170" s="25">
        <f>F171</f>
        <v>26000</v>
      </c>
    </row>
    <row r="171" spans="1:6" ht="48" customHeight="1">
      <c r="A171" s="19" t="s">
        <v>37</v>
      </c>
      <c r="B171" s="20">
        <v>11</v>
      </c>
      <c r="C171" s="20">
        <v>1</v>
      </c>
      <c r="D171" s="21" t="s">
        <v>185</v>
      </c>
      <c r="E171" s="21">
        <v>240</v>
      </c>
      <c r="F171" s="26">
        <v>26000</v>
      </c>
    </row>
    <row r="172" spans="1:7" ht="19.5" customHeight="1">
      <c r="A172" s="33" t="s">
        <v>186</v>
      </c>
      <c r="B172" s="33"/>
      <c r="C172" s="33"/>
      <c r="D172" s="33"/>
      <c r="E172" s="33"/>
      <c r="F172" s="34">
        <f>F27+F32+F33+F34+F36+F41+F46+F50+F54+F58+F62+F66+F70+F71+F77+F83+F86+F87+F90+F94+F96+F102+F107+F112+F118+F122+F124+F126+F132+F138+F141+F145+F146+F147+F152+F153+F160+F165+F171</f>
        <v>13764073.629999997</v>
      </c>
      <c r="G172" s="1" t="s">
        <v>187</v>
      </c>
    </row>
    <row r="173" spans="1:6" ht="13.5" customHeight="1">
      <c r="A173" s="14"/>
      <c r="B173" s="14"/>
      <c r="C173" s="14"/>
      <c r="D173" s="14"/>
      <c r="E173" s="14"/>
      <c r="F173" s="14"/>
    </row>
    <row r="174" spans="1:176" ht="12.75">
      <c r="A174" s="14" t="s">
        <v>188</v>
      </c>
      <c r="B174" s="14"/>
      <c r="C174" s="14"/>
      <c r="D174" s="14"/>
      <c r="E174" s="14"/>
      <c r="F174" s="14" t="s">
        <v>189</v>
      </c>
      <c r="FT174" s="1"/>
    </row>
    <row r="176" ht="12.75">
      <c r="F176" s="35">
        <f>F22+F72+F78+F97+F113+F127+F133+F154+F166</f>
        <v>13764073.629999997</v>
      </c>
    </row>
    <row r="177" ht="12.75">
      <c r="F177" s="35"/>
    </row>
    <row r="178" ht="12.75">
      <c r="F178" s="35">
        <f>(9529680+186000+68000+18628+(1101315.8+11184.2)+162400)+2167981.63+516884+2000</f>
        <v>13764073.629999999</v>
      </c>
    </row>
    <row r="180" ht="12.75">
      <c r="F180" s="36" t="b">
        <f>F172=F178</f>
        <v>1</v>
      </c>
    </row>
  </sheetData>
  <sheetProtection selectLockedCells="1" selectUnlockedCells="1"/>
  <mergeCells count="14">
    <mergeCell ref="C6:F6"/>
    <mergeCell ref="C12:F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2:E172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2"/>
  <sheetViews>
    <sheetView tabSelected="1" view="pageBreakPreview" zoomScale="74" zoomScaleSheetLayoutView="74" workbookViewId="0" topLeftCell="A1">
      <selection activeCell="N172" sqref="N172"/>
    </sheetView>
  </sheetViews>
  <sheetFormatPr defaultColWidth="9.140625" defaultRowHeight="12.75"/>
  <cols>
    <col min="1" max="1" width="52.7109375" style="1" customWidth="1"/>
    <col min="2" max="3" width="9.7109375" style="1" customWidth="1"/>
    <col min="4" max="4" width="13.140625" style="1" customWidth="1"/>
    <col min="5" max="5" width="15.00390625" style="1" customWidth="1"/>
    <col min="6" max="6" width="9.7109375" style="1" customWidth="1"/>
    <col min="7" max="7" width="24.57421875" style="1" customWidth="1"/>
    <col min="8" max="8" width="3.00390625" style="1" customWidth="1"/>
    <col min="9" max="176" width="8.7109375" style="1" customWidth="1"/>
    <col min="177" max="16384" width="11.57421875" style="37" customWidth="1"/>
  </cols>
  <sheetData>
    <row r="1" spans="3:7" ht="12.75">
      <c r="C1" s="4"/>
      <c r="D1" s="4"/>
      <c r="E1" s="5" t="s">
        <v>190</v>
      </c>
      <c r="F1" s="5"/>
      <c r="G1" s="5"/>
    </row>
    <row r="2" spans="3:7" ht="12.75">
      <c r="C2" s="4"/>
      <c r="D2" s="4"/>
      <c r="E2" s="5" t="s">
        <v>1</v>
      </c>
      <c r="F2" s="5"/>
      <c r="G2" s="5"/>
    </row>
    <row r="3" spans="3:7" ht="12.75">
      <c r="C3" s="4"/>
      <c r="D3" s="4"/>
      <c r="E3" s="5" t="s">
        <v>2</v>
      </c>
      <c r="F3" s="5"/>
      <c r="G3" s="5"/>
    </row>
    <row r="4" spans="3:7" ht="12.75">
      <c r="C4" s="4"/>
      <c r="D4" s="4"/>
      <c r="E4" s="5" t="s">
        <v>3</v>
      </c>
      <c r="F4" s="5"/>
      <c r="G4" s="5"/>
    </row>
    <row r="5" spans="3:7" ht="12.75">
      <c r="C5" s="4"/>
      <c r="D5" s="4"/>
      <c r="E5" s="5"/>
      <c r="F5" s="5"/>
      <c r="G5" s="5"/>
    </row>
    <row r="6" spans="3:7" ht="12.75">
      <c r="C6" s="4"/>
      <c r="D6" s="7" t="s">
        <v>4</v>
      </c>
      <c r="E6" s="5" t="s">
        <v>191</v>
      </c>
      <c r="F6" s="5"/>
      <c r="G6" s="5"/>
    </row>
    <row r="7" spans="3:7" ht="12.75">
      <c r="C7" s="4"/>
      <c r="D7" s="4"/>
      <c r="E7" s="5" t="s">
        <v>6</v>
      </c>
      <c r="F7" s="8"/>
      <c r="G7" s="5"/>
    </row>
    <row r="8" spans="3:7" ht="12.75">
      <c r="C8" s="4"/>
      <c r="D8" s="4"/>
      <c r="E8" s="5" t="s">
        <v>7</v>
      </c>
      <c r="F8" s="8"/>
      <c r="G8" s="5"/>
    </row>
    <row r="9" spans="3:7" ht="12.75">
      <c r="C9" s="4"/>
      <c r="D9" s="4"/>
      <c r="E9" s="5" t="s">
        <v>8</v>
      </c>
      <c r="F9" s="8"/>
      <c r="G9" s="5"/>
    </row>
    <row r="10" spans="3:7" ht="12.75">
      <c r="C10" s="4"/>
      <c r="D10" s="4"/>
      <c r="E10" s="5" t="s">
        <v>9</v>
      </c>
      <c r="F10" s="8"/>
      <c r="G10" s="5"/>
    </row>
    <row r="11" spans="3:7" ht="12.75">
      <c r="C11" s="4"/>
      <c r="D11" s="4"/>
      <c r="E11" s="5" t="s">
        <v>10</v>
      </c>
      <c r="F11" s="5"/>
      <c r="G11" s="5"/>
    </row>
    <row r="12" spans="3:8" ht="12.75">
      <c r="C12" s="4"/>
      <c r="D12" s="4"/>
      <c r="E12" s="5" t="s">
        <v>11</v>
      </c>
      <c r="F12" s="5"/>
      <c r="G12" s="38"/>
      <c r="H12" s="39"/>
    </row>
    <row r="13" ht="12.75" customHeight="1">
      <c r="D13" s="9"/>
    </row>
    <row r="14" spans="1:7" ht="16.5" customHeight="1">
      <c r="A14" s="12" t="s">
        <v>192</v>
      </c>
      <c r="B14" s="12"/>
      <c r="C14" s="12"/>
      <c r="D14" s="12"/>
      <c r="E14" s="12"/>
      <c r="F14" s="12"/>
      <c r="G14" s="12"/>
    </row>
    <row r="15" spans="1:7" ht="16.5" customHeight="1">
      <c r="A15" s="12" t="s">
        <v>193</v>
      </c>
      <c r="B15" s="12"/>
      <c r="C15" s="12"/>
      <c r="D15" s="12"/>
      <c r="E15" s="12"/>
      <c r="F15" s="12"/>
      <c r="G15" s="12"/>
    </row>
    <row r="16" spans="1:7" ht="12.75" customHeight="1">
      <c r="A16" s="40"/>
      <c r="B16" s="12"/>
      <c r="C16" s="40"/>
      <c r="D16" s="40"/>
      <c r="E16" s="40"/>
      <c r="F16" s="40"/>
      <c r="G16" s="40"/>
    </row>
    <row r="17" spans="1:7" ht="12.75" customHeight="1">
      <c r="A17" s="41"/>
      <c r="B17" s="13"/>
      <c r="C17" s="41"/>
      <c r="D17" s="41"/>
      <c r="E17" s="41"/>
      <c r="F17" s="41"/>
      <c r="G17" s="14"/>
    </row>
    <row r="18" spans="1:7" ht="16.5" customHeight="1">
      <c r="A18" s="15" t="s">
        <v>15</v>
      </c>
      <c r="B18" s="15" t="s">
        <v>16</v>
      </c>
      <c r="C18" s="15"/>
      <c r="D18" s="15"/>
      <c r="E18" s="15"/>
      <c r="F18" s="15"/>
      <c r="G18" s="42" t="s">
        <v>17</v>
      </c>
    </row>
    <row r="19" spans="1:7" ht="14.25" customHeight="1">
      <c r="A19" s="15"/>
      <c r="B19" s="15" t="s">
        <v>194</v>
      </c>
      <c r="C19" s="15" t="s">
        <v>18</v>
      </c>
      <c r="D19" s="15" t="s">
        <v>19</v>
      </c>
      <c r="E19" s="15" t="s">
        <v>20</v>
      </c>
      <c r="F19" s="15" t="s">
        <v>21</v>
      </c>
      <c r="G19" s="42" t="s">
        <v>22</v>
      </c>
    </row>
    <row r="20" spans="1:7" ht="14.25" customHeight="1">
      <c r="A20" s="15"/>
      <c r="B20" s="15"/>
      <c r="C20" s="15"/>
      <c r="D20" s="15"/>
      <c r="E20" s="15"/>
      <c r="F20" s="15"/>
      <c r="G20" s="43" t="s">
        <v>23</v>
      </c>
    </row>
    <row r="21" spans="1:7" ht="12.75" customHeight="1">
      <c r="A21" s="15"/>
      <c r="B21" s="15"/>
      <c r="C21" s="15"/>
      <c r="D21" s="15"/>
      <c r="E21" s="15"/>
      <c r="F21" s="15"/>
      <c r="G21" s="43"/>
    </row>
    <row r="22" spans="1:7" ht="33" customHeight="1">
      <c r="A22" s="44" t="s">
        <v>195</v>
      </c>
      <c r="B22" s="45">
        <v>13</v>
      </c>
      <c r="C22" s="15"/>
      <c r="D22" s="15"/>
      <c r="E22" s="15"/>
      <c r="F22" s="15"/>
      <c r="G22" s="46">
        <f>G23+G73+G79+G98+G114+G128+G134+G155+G167</f>
        <v>13764073.629999997</v>
      </c>
    </row>
    <row r="23" spans="1:7" ht="18" customHeight="1">
      <c r="A23" s="19" t="s">
        <v>24</v>
      </c>
      <c r="B23" s="47">
        <v>13</v>
      </c>
      <c r="C23" s="20">
        <v>1</v>
      </c>
      <c r="D23" s="20"/>
      <c r="E23" s="21"/>
      <c r="F23" s="21"/>
      <c r="G23" s="22">
        <f>G24+G29+G38+G43</f>
        <v>4662788.16</v>
      </c>
    </row>
    <row r="24" spans="1:7" ht="48" customHeight="1">
      <c r="A24" s="19" t="s">
        <v>25</v>
      </c>
      <c r="B24" s="47">
        <v>13</v>
      </c>
      <c r="C24" s="20">
        <v>1</v>
      </c>
      <c r="D24" s="20">
        <v>2</v>
      </c>
      <c r="E24" s="21"/>
      <c r="F24" s="21"/>
      <c r="G24" s="23">
        <f>G25</f>
        <v>658868.39</v>
      </c>
    </row>
    <row r="25" spans="1:7" ht="63" customHeight="1">
      <c r="A25" s="19" t="s">
        <v>26</v>
      </c>
      <c r="B25" s="45">
        <v>13</v>
      </c>
      <c r="C25" s="20">
        <v>1</v>
      </c>
      <c r="D25" s="20">
        <v>2</v>
      </c>
      <c r="E25" s="21" t="s">
        <v>27</v>
      </c>
      <c r="F25" s="21"/>
      <c r="G25" s="23">
        <f>G26</f>
        <v>658868.39</v>
      </c>
    </row>
    <row r="26" spans="1:7" ht="48" customHeight="1">
      <c r="A26" s="19" t="s">
        <v>28</v>
      </c>
      <c r="B26" s="47">
        <v>13</v>
      </c>
      <c r="C26" s="20">
        <v>1</v>
      </c>
      <c r="D26" s="20">
        <v>2</v>
      </c>
      <c r="E26" s="21" t="s">
        <v>29</v>
      </c>
      <c r="F26" s="21"/>
      <c r="G26" s="23">
        <f>G27</f>
        <v>658868.39</v>
      </c>
    </row>
    <row r="27" spans="1:7" ht="33" customHeight="1">
      <c r="A27" s="19" t="s">
        <v>30</v>
      </c>
      <c r="B27" s="47">
        <v>13</v>
      </c>
      <c r="C27" s="20">
        <v>1</v>
      </c>
      <c r="D27" s="20">
        <v>2</v>
      </c>
      <c r="E27" s="21" t="s">
        <v>31</v>
      </c>
      <c r="F27" s="21"/>
      <c r="G27" s="23">
        <f>G28</f>
        <v>658868.39</v>
      </c>
    </row>
    <row r="28" spans="1:7" ht="33" customHeight="1">
      <c r="A28" s="19" t="s">
        <v>32</v>
      </c>
      <c r="B28" s="45">
        <v>13</v>
      </c>
      <c r="C28" s="20">
        <v>1</v>
      </c>
      <c r="D28" s="20">
        <v>2</v>
      </c>
      <c r="E28" s="21" t="s">
        <v>31</v>
      </c>
      <c r="F28" s="21">
        <v>120</v>
      </c>
      <c r="G28" s="24">
        <v>658868.39</v>
      </c>
    </row>
    <row r="29" spans="1:7" ht="63" customHeight="1">
      <c r="A29" s="19" t="s">
        <v>33</v>
      </c>
      <c r="B29" s="47">
        <v>13</v>
      </c>
      <c r="C29" s="20">
        <v>1</v>
      </c>
      <c r="D29" s="20">
        <v>4</v>
      </c>
      <c r="E29" s="21"/>
      <c r="F29" s="21"/>
      <c r="G29" s="25">
        <f>G30</f>
        <v>765437.77</v>
      </c>
    </row>
    <row r="30" spans="1:7" ht="63" customHeight="1">
      <c r="A30" s="19" t="s">
        <v>26</v>
      </c>
      <c r="B30" s="47">
        <v>13</v>
      </c>
      <c r="C30" s="20">
        <v>1</v>
      </c>
      <c r="D30" s="20">
        <v>4</v>
      </c>
      <c r="E30" s="21" t="s">
        <v>27</v>
      </c>
      <c r="F30" s="21"/>
      <c r="G30" s="23">
        <f>G31</f>
        <v>765437.77</v>
      </c>
    </row>
    <row r="31" spans="1:7" ht="48" customHeight="1">
      <c r="A31" s="19" t="s">
        <v>28</v>
      </c>
      <c r="B31" s="45">
        <v>13</v>
      </c>
      <c r="C31" s="20">
        <v>1</v>
      </c>
      <c r="D31" s="20">
        <v>4</v>
      </c>
      <c r="E31" s="21" t="s">
        <v>29</v>
      </c>
      <c r="F31" s="21"/>
      <c r="G31" s="23">
        <f>G32+G36</f>
        <v>765437.77</v>
      </c>
    </row>
    <row r="32" spans="1:7" ht="18" customHeight="1">
      <c r="A32" s="19" t="s">
        <v>34</v>
      </c>
      <c r="B32" s="47">
        <v>13</v>
      </c>
      <c r="C32" s="20">
        <v>1</v>
      </c>
      <c r="D32" s="20">
        <v>4</v>
      </c>
      <c r="E32" s="21" t="s">
        <v>35</v>
      </c>
      <c r="F32" s="21"/>
      <c r="G32" s="23">
        <f>G33+G34+G35</f>
        <v>764437.77</v>
      </c>
    </row>
    <row r="33" spans="1:7" ht="33" customHeight="1">
      <c r="A33" s="19" t="s">
        <v>36</v>
      </c>
      <c r="B33" s="47">
        <v>13</v>
      </c>
      <c r="C33" s="20">
        <v>1</v>
      </c>
      <c r="D33" s="20">
        <v>4</v>
      </c>
      <c r="E33" s="21" t="s">
        <v>35</v>
      </c>
      <c r="F33" s="21">
        <v>120</v>
      </c>
      <c r="G33" s="24">
        <v>385440</v>
      </c>
    </row>
    <row r="34" spans="1:7" ht="33" customHeight="1">
      <c r="A34" s="19" t="s">
        <v>37</v>
      </c>
      <c r="B34" s="45">
        <v>13</v>
      </c>
      <c r="C34" s="20">
        <v>1</v>
      </c>
      <c r="D34" s="20">
        <v>4</v>
      </c>
      <c r="E34" s="21" t="s">
        <v>35</v>
      </c>
      <c r="F34" s="21">
        <v>240</v>
      </c>
      <c r="G34" s="24">
        <v>342287.6</v>
      </c>
    </row>
    <row r="35" spans="1:7" ht="18" customHeight="1">
      <c r="A35" s="19" t="s">
        <v>38</v>
      </c>
      <c r="B35" s="47">
        <v>13</v>
      </c>
      <c r="C35" s="20">
        <v>1</v>
      </c>
      <c r="D35" s="20">
        <v>4</v>
      </c>
      <c r="E35" s="21" t="s">
        <v>35</v>
      </c>
      <c r="F35" s="21">
        <v>850</v>
      </c>
      <c r="G35" s="24">
        <v>36710.17</v>
      </c>
    </row>
    <row r="36" spans="1:7" ht="59.25" customHeight="1">
      <c r="A36" s="19" t="s">
        <v>39</v>
      </c>
      <c r="B36" s="45">
        <v>13</v>
      </c>
      <c r="C36" s="20">
        <v>1</v>
      </c>
      <c r="D36" s="20">
        <v>4</v>
      </c>
      <c r="E36" s="21" t="s">
        <v>40</v>
      </c>
      <c r="F36" s="21"/>
      <c r="G36" s="23">
        <f>G37</f>
        <v>1000</v>
      </c>
    </row>
    <row r="37" spans="1:7" ht="33" customHeight="1">
      <c r="A37" s="19" t="s">
        <v>37</v>
      </c>
      <c r="B37" s="47">
        <v>13</v>
      </c>
      <c r="C37" s="20">
        <v>1</v>
      </c>
      <c r="D37" s="20">
        <v>4</v>
      </c>
      <c r="E37" s="21" t="s">
        <v>40</v>
      </c>
      <c r="F37" s="21">
        <v>240</v>
      </c>
      <c r="G37" s="24">
        <v>1000</v>
      </c>
    </row>
    <row r="38" spans="1:7" ht="18" customHeight="1">
      <c r="A38" s="19" t="s">
        <v>41</v>
      </c>
      <c r="B38" s="47">
        <v>13</v>
      </c>
      <c r="C38" s="20">
        <v>1</v>
      </c>
      <c r="D38" s="20">
        <v>11</v>
      </c>
      <c r="E38" s="21"/>
      <c r="F38" s="21"/>
      <c r="G38" s="25">
        <f>G39</f>
        <v>47700</v>
      </c>
    </row>
    <row r="39" spans="1:7" ht="63" customHeight="1">
      <c r="A39" s="19" t="s">
        <v>26</v>
      </c>
      <c r="B39" s="45">
        <v>13</v>
      </c>
      <c r="C39" s="20">
        <v>1</v>
      </c>
      <c r="D39" s="20">
        <v>11</v>
      </c>
      <c r="E39" s="21" t="s">
        <v>27</v>
      </c>
      <c r="F39" s="21"/>
      <c r="G39" s="25">
        <f>G40</f>
        <v>47700</v>
      </c>
    </row>
    <row r="40" spans="1:7" ht="48" customHeight="1">
      <c r="A40" s="19" t="s">
        <v>28</v>
      </c>
      <c r="B40" s="47">
        <v>13</v>
      </c>
      <c r="C40" s="20">
        <v>1</v>
      </c>
      <c r="D40" s="20">
        <v>11</v>
      </c>
      <c r="E40" s="21" t="s">
        <v>29</v>
      </c>
      <c r="F40" s="21"/>
      <c r="G40" s="25">
        <f>G41</f>
        <v>47700</v>
      </c>
    </row>
    <row r="41" spans="1:7" ht="33" customHeight="1">
      <c r="A41" s="19" t="s">
        <v>42</v>
      </c>
      <c r="B41" s="47">
        <v>13</v>
      </c>
      <c r="C41" s="20">
        <v>1</v>
      </c>
      <c r="D41" s="20">
        <v>11</v>
      </c>
      <c r="E41" s="21" t="s">
        <v>43</v>
      </c>
      <c r="F41" s="21"/>
      <c r="G41" s="25">
        <f>G42</f>
        <v>47700</v>
      </c>
    </row>
    <row r="42" spans="1:7" ht="18" customHeight="1">
      <c r="A42" s="19" t="s">
        <v>44</v>
      </c>
      <c r="B42" s="45">
        <v>13</v>
      </c>
      <c r="C42" s="20">
        <v>1</v>
      </c>
      <c r="D42" s="20">
        <v>11</v>
      </c>
      <c r="E42" s="21" t="s">
        <v>43</v>
      </c>
      <c r="F42" s="21">
        <v>870</v>
      </c>
      <c r="G42" s="26">
        <v>47700</v>
      </c>
    </row>
    <row r="43" spans="1:7" ht="18" customHeight="1">
      <c r="A43" s="19" t="s">
        <v>45</v>
      </c>
      <c r="B43" s="47">
        <v>13</v>
      </c>
      <c r="C43" s="20">
        <v>1</v>
      </c>
      <c r="D43" s="20">
        <v>13</v>
      </c>
      <c r="E43" s="21"/>
      <c r="F43" s="21"/>
      <c r="G43" s="25">
        <f>G44+G48+G52+G56+G60+G64+G68</f>
        <v>3190782</v>
      </c>
    </row>
    <row r="44" spans="1:7" ht="63" customHeight="1">
      <c r="A44" s="19" t="s">
        <v>46</v>
      </c>
      <c r="B44" s="47">
        <v>13</v>
      </c>
      <c r="C44" s="20">
        <v>1</v>
      </c>
      <c r="D44" s="20">
        <v>13</v>
      </c>
      <c r="E44" s="21" t="s">
        <v>47</v>
      </c>
      <c r="F44" s="21"/>
      <c r="G44" s="23">
        <f>G45</f>
        <v>1000</v>
      </c>
    </row>
    <row r="45" spans="1:7" ht="33" customHeight="1">
      <c r="A45" s="19" t="s">
        <v>48</v>
      </c>
      <c r="B45" s="47">
        <v>13</v>
      </c>
      <c r="C45" s="20">
        <v>1</v>
      </c>
      <c r="D45" s="20">
        <v>13</v>
      </c>
      <c r="E45" s="21" t="s">
        <v>49</v>
      </c>
      <c r="F45" s="21"/>
      <c r="G45" s="23">
        <f>G46</f>
        <v>1000</v>
      </c>
    </row>
    <row r="46" spans="1:7" ht="48" customHeight="1">
      <c r="A46" s="19" t="s">
        <v>50</v>
      </c>
      <c r="B46" s="45">
        <v>13</v>
      </c>
      <c r="C46" s="20">
        <v>1</v>
      </c>
      <c r="D46" s="20">
        <v>13</v>
      </c>
      <c r="E46" s="21" t="s">
        <v>51</v>
      </c>
      <c r="F46" s="21"/>
      <c r="G46" s="23">
        <f>G47</f>
        <v>1000</v>
      </c>
    </row>
    <row r="47" spans="1:7" ht="33" customHeight="1">
      <c r="A47" s="19" t="s">
        <v>37</v>
      </c>
      <c r="B47" s="47">
        <v>13</v>
      </c>
      <c r="C47" s="20">
        <v>1</v>
      </c>
      <c r="D47" s="20">
        <v>13</v>
      </c>
      <c r="E47" s="21" t="s">
        <v>51</v>
      </c>
      <c r="F47" s="21">
        <v>240</v>
      </c>
      <c r="G47" s="24">
        <v>1000</v>
      </c>
    </row>
    <row r="48" spans="1:7" ht="48" customHeight="1">
      <c r="A48" s="19" t="s">
        <v>52</v>
      </c>
      <c r="B48" s="47">
        <v>13</v>
      </c>
      <c r="C48" s="20">
        <v>1</v>
      </c>
      <c r="D48" s="20">
        <v>13</v>
      </c>
      <c r="E48" s="21" t="s">
        <v>53</v>
      </c>
      <c r="F48" s="21"/>
      <c r="G48" s="23">
        <f>G49</f>
        <v>2000</v>
      </c>
    </row>
    <row r="49" spans="1:7" ht="33" customHeight="1">
      <c r="A49" s="19" t="s">
        <v>54</v>
      </c>
      <c r="B49" s="45">
        <v>13</v>
      </c>
      <c r="C49" s="20">
        <v>1</v>
      </c>
      <c r="D49" s="20">
        <v>13</v>
      </c>
      <c r="E49" s="21" t="s">
        <v>55</v>
      </c>
      <c r="F49" s="21"/>
      <c r="G49" s="23">
        <f>G51</f>
        <v>2000</v>
      </c>
    </row>
    <row r="50" spans="1:7" ht="33" customHeight="1">
      <c r="A50" s="19" t="s">
        <v>56</v>
      </c>
      <c r="B50" s="47">
        <v>13</v>
      </c>
      <c r="C50" s="20">
        <v>1</v>
      </c>
      <c r="D50" s="20">
        <v>13</v>
      </c>
      <c r="E50" s="21" t="s">
        <v>57</v>
      </c>
      <c r="F50" s="21"/>
      <c r="G50" s="23">
        <f>G51</f>
        <v>2000</v>
      </c>
    </row>
    <row r="51" spans="1:7" ht="33" customHeight="1">
      <c r="A51" s="19" t="s">
        <v>37</v>
      </c>
      <c r="B51" s="47">
        <v>13</v>
      </c>
      <c r="C51" s="20">
        <v>1</v>
      </c>
      <c r="D51" s="20">
        <v>13</v>
      </c>
      <c r="E51" s="21" t="s">
        <v>57</v>
      </c>
      <c r="F51" s="21">
        <v>240</v>
      </c>
      <c r="G51" s="24">
        <v>2000</v>
      </c>
    </row>
    <row r="52" spans="1:7" ht="78" customHeight="1">
      <c r="A52" s="19" t="s">
        <v>58</v>
      </c>
      <c r="B52" s="47">
        <v>13</v>
      </c>
      <c r="C52" s="20">
        <v>1</v>
      </c>
      <c r="D52" s="20">
        <v>13</v>
      </c>
      <c r="E52" s="21" t="s">
        <v>59</v>
      </c>
      <c r="F52" s="21"/>
      <c r="G52" s="23">
        <f>G53</f>
        <v>1000</v>
      </c>
    </row>
    <row r="53" spans="1:7" ht="48" customHeight="1">
      <c r="A53" s="19" t="s">
        <v>60</v>
      </c>
      <c r="B53" s="45">
        <v>13</v>
      </c>
      <c r="C53" s="20">
        <v>1</v>
      </c>
      <c r="D53" s="20">
        <v>13</v>
      </c>
      <c r="E53" s="21" t="s">
        <v>61</v>
      </c>
      <c r="F53" s="21"/>
      <c r="G53" s="23">
        <f>G55</f>
        <v>1000</v>
      </c>
    </row>
    <row r="54" spans="1:7" ht="33" customHeight="1">
      <c r="A54" s="19" t="s">
        <v>62</v>
      </c>
      <c r="B54" s="47">
        <v>13</v>
      </c>
      <c r="C54" s="20">
        <v>1</v>
      </c>
      <c r="D54" s="20">
        <v>13</v>
      </c>
      <c r="E54" s="21" t="s">
        <v>63</v>
      </c>
      <c r="F54" s="21"/>
      <c r="G54" s="23">
        <f>G55</f>
        <v>1000</v>
      </c>
    </row>
    <row r="55" spans="1:7" ht="33" customHeight="1">
      <c r="A55" s="19" t="s">
        <v>37</v>
      </c>
      <c r="B55" s="47">
        <v>13</v>
      </c>
      <c r="C55" s="20">
        <v>1</v>
      </c>
      <c r="D55" s="20">
        <v>13</v>
      </c>
      <c r="E55" s="21" t="s">
        <v>63</v>
      </c>
      <c r="F55" s="21">
        <v>240</v>
      </c>
      <c r="G55" s="24">
        <v>1000</v>
      </c>
    </row>
    <row r="56" spans="1:7" ht="48" customHeight="1">
      <c r="A56" s="19" t="s">
        <v>64</v>
      </c>
      <c r="B56" s="45">
        <v>13</v>
      </c>
      <c r="C56" s="20">
        <v>1</v>
      </c>
      <c r="D56" s="20">
        <v>13</v>
      </c>
      <c r="E56" s="21" t="s">
        <v>65</v>
      </c>
      <c r="F56" s="21"/>
      <c r="G56" s="23">
        <v>1000</v>
      </c>
    </row>
    <row r="57" spans="1:7" ht="48" customHeight="1">
      <c r="A57" s="19" t="s">
        <v>66</v>
      </c>
      <c r="B57" s="47">
        <v>13</v>
      </c>
      <c r="C57" s="20">
        <v>1</v>
      </c>
      <c r="D57" s="20">
        <v>13</v>
      </c>
      <c r="E57" s="21" t="s">
        <v>67</v>
      </c>
      <c r="F57" s="21"/>
      <c r="G57" s="23">
        <f>G59</f>
        <v>1000</v>
      </c>
    </row>
    <row r="58" spans="1:7" ht="63" customHeight="1">
      <c r="A58" s="19" t="s">
        <v>68</v>
      </c>
      <c r="B58" s="47">
        <v>13</v>
      </c>
      <c r="C58" s="20">
        <v>1</v>
      </c>
      <c r="D58" s="20">
        <v>13</v>
      </c>
      <c r="E58" s="21" t="s">
        <v>69</v>
      </c>
      <c r="F58" s="21"/>
      <c r="G58" s="23">
        <f>G59</f>
        <v>1000</v>
      </c>
    </row>
    <row r="59" spans="1:7" ht="33" customHeight="1">
      <c r="A59" s="19" t="s">
        <v>37</v>
      </c>
      <c r="B59" s="47">
        <v>13</v>
      </c>
      <c r="C59" s="20">
        <v>1</v>
      </c>
      <c r="D59" s="20">
        <v>13</v>
      </c>
      <c r="E59" s="21" t="s">
        <v>69</v>
      </c>
      <c r="F59" s="21">
        <v>240</v>
      </c>
      <c r="G59" s="24">
        <v>1000</v>
      </c>
    </row>
    <row r="60" spans="1:7" ht="78" customHeight="1">
      <c r="A60" s="19" t="s">
        <v>70</v>
      </c>
      <c r="B60" s="47">
        <v>13</v>
      </c>
      <c r="C60" s="20">
        <v>1</v>
      </c>
      <c r="D60" s="20">
        <v>13</v>
      </c>
      <c r="E60" s="21" t="s">
        <v>71</v>
      </c>
      <c r="F60" s="21"/>
      <c r="G60" s="23">
        <v>1000</v>
      </c>
    </row>
    <row r="61" spans="1:7" ht="18" customHeight="1">
      <c r="A61" s="19" t="s">
        <v>72</v>
      </c>
      <c r="B61" s="47">
        <v>13</v>
      </c>
      <c r="C61" s="20">
        <v>1</v>
      </c>
      <c r="D61" s="20">
        <v>13</v>
      </c>
      <c r="E61" s="21" t="s">
        <v>73</v>
      </c>
      <c r="F61" s="21"/>
      <c r="G61" s="23">
        <f>G63</f>
        <v>1000</v>
      </c>
    </row>
    <row r="62" spans="1:7" ht="63" customHeight="1">
      <c r="A62" s="19" t="s">
        <v>74</v>
      </c>
      <c r="B62" s="47">
        <v>13</v>
      </c>
      <c r="C62" s="20">
        <v>1</v>
      </c>
      <c r="D62" s="20">
        <v>13</v>
      </c>
      <c r="E62" s="21" t="s">
        <v>75</v>
      </c>
      <c r="F62" s="21"/>
      <c r="G62" s="23">
        <f>G63</f>
        <v>1000</v>
      </c>
    </row>
    <row r="63" spans="1:7" ht="33" customHeight="1">
      <c r="A63" s="19" t="s">
        <v>37</v>
      </c>
      <c r="B63" s="47">
        <v>13</v>
      </c>
      <c r="C63" s="20">
        <v>1</v>
      </c>
      <c r="D63" s="20">
        <v>13</v>
      </c>
      <c r="E63" s="21" t="s">
        <v>75</v>
      </c>
      <c r="F63" s="21">
        <v>240</v>
      </c>
      <c r="G63" s="24">
        <v>1000</v>
      </c>
    </row>
    <row r="64" spans="1:7" ht="78" customHeight="1">
      <c r="A64" s="19" t="s">
        <v>76</v>
      </c>
      <c r="B64" s="47">
        <v>13</v>
      </c>
      <c r="C64" s="20">
        <v>1</v>
      </c>
      <c r="D64" s="20">
        <v>13</v>
      </c>
      <c r="E64" s="21" t="s">
        <v>77</v>
      </c>
      <c r="F64" s="21"/>
      <c r="G64" s="23">
        <v>1000</v>
      </c>
    </row>
    <row r="65" spans="1:7" ht="48" customHeight="1">
      <c r="A65" s="19" t="s">
        <v>78</v>
      </c>
      <c r="B65" s="47">
        <v>13</v>
      </c>
      <c r="C65" s="20">
        <v>1</v>
      </c>
      <c r="D65" s="20">
        <v>13</v>
      </c>
      <c r="E65" s="21" t="s">
        <v>79</v>
      </c>
      <c r="F65" s="21"/>
      <c r="G65" s="25">
        <f>G66</f>
        <v>1000</v>
      </c>
    </row>
    <row r="66" spans="1:7" ht="33" customHeight="1">
      <c r="A66" s="19" t="s">
        <v>80</v>
      </c>
      <c r="B66" s="47">
        <v>13</v>
      </c>
      <c r="C66" s="20">
        <v>1</v>
      </c>
      <c r="D66" s="20">
        <v>13</v>
      </c>
      <c r="E66" s="21" t="s">
        <v>81</v>
      </c>
      <c r="F66" s="21"/>
      <c r="G66" s="25">
        <f>G67</f>
        <v>1000</v>
      </c>
    </row>
    <row r="67" spans="1:7" ht="33" customHeight="1">
      <c r="A67" s="19" t="s">
        <v>37</v>
      </c>
      <c r="B67" s="47">
        <v>13</v>
      </c>
      <c r="C67" s="20">
        <v>1</v>
      </c>
      <c r="D67" s="20">
        <v>13</v>
      </c>
      <c r="E67" s="21" t="s">
        <v>81</v>
      </c>
      <c r="F67" s="21">
        <v>240</v>
      </c>
      <c r="G67" s="26">
        <v>1000</v>
      </c>
    </row>
    <row r="68" spans="1:7" ht="63" customHeight="1">
      <c r="A68" s="19" t="s">
        <v>26</v>
      </c>
      <c r="B68" s="47">
        <v>13</v>
      </c>
      <c r="C68" s="20">
        <v>1</v>
      </c>
      <c r="D68" s="20">
        <v>13</v>
      </c>
      <c r="E68" s="21" t="s">
        <v>27</v>
      </c>
      <c r="F68" s="21"/>
      <c r="G68" s="25">
        <f>G69</f>
        <v>3183782</v>
      </c>
    </row>
    <row r="69" spans="1:7" ht="48" customHeight="1">
      <c r="A69" s="19" t="s">
        <v>28</v>
      </c>
      <c r="B69" s="47">
        <v>13</v>
      </c>
      <c r="C69" s="20">
        <v>1</v>
      </c>
      <c r="D69" s="20">
        <v>13</v>
      </c>
      <c r="E69" s="21" t="s">
        <v>29</v>
      </c>
      <c r="F69" s="21"/>
      <c r="G69" s="23">
        <f>G70</f>
        <v>3183782</v>
      </c>
    </row>
    <row r="70" spans="1:7" ht="33" customHeight="1">
      <c r="A70" s="19" t="s">
        <v>82</v>
      </c>
      <c r="B70" s="47">
        <v>13</v>
      </c>
      <c r="C70" s="20">
        <v>1</v>
      </c>
      <c r="D70" s="20">
        <v>13</v>
      </c>
      <c r="E70" s="21" t="s">
        <v>83</v>
      </c>
      <c r="F70" s="21"/>
      <c r="G70" s="23">
        <f>G71+G72</f>
        <v>3183782</v>
      </c>
    </row>
    <row r="71" spans="1:7" ht="33" customHeight="1">
      <c r="A71" s="19" t="s">
        <v>36</v>
      </c>
      <c r="B71" s="47">
        <v>13</v>
      </c>
      <c r="C71" s="20">
        <v>1</v>
      </c>
      <c r="D71" s="20">
        <v>13</v>
      </c>
      <c r="E71" s="21" t="s">
        <v>83</v>
      </c>
      <c r="F71" s="21">
        <v>120</v>
      </c>
      <c r="G71" s="24">
        <v>2556690</v>
      </c>
    </row>
    <row r="72" spans="1:7" ht="33" customHeight="1">
      <c r="A72" s="19" t="s">
        <v>37</v>
      </c>
      <c r="B72" s="47">
        <v>13</v>
      </c>
      <c r="C72" s="20">
        <v>1</v>
      </c>
      <c r="D72" s="20">
        <v>13</v>
      </c>
      <c r="E72" s="21" t="s">
        <v>83</v>
      </c>
      <c r="F72" s="21">
        <v>240</v>
      </c>
      <c r="G72" s="24">
        <f>601500+25592</f>
        <v>627092</v>
      </c>
    </row>
    <row r="73" spans="1:7" ht="18" customHeight="1">
      <c r="A73" s="19" t="s">
        <v>84</v>
      </c>
      <c r="B73" s="47">
        <v>13</v>
      </c>
      <c r="C73" s="20">
        <v>2</v>
      </c>
      <c r="D73" s="20"/>
      <c r="E73" s="21"/>
      <c r="F73" s="21"/>
      <c r="G73" s="25">
        <f>G74</f>
        <v>162400</v>
      </c>
    </row>
    <row r="74" spans="1:7" ht="18" customHeight="1">
      <c r="A74" s="19" t="s">
        <v>85</v>
      </c>
      <c r="B74" s="47">
        <v>13</v>
      </c>
      <c r="C74" s="20">
        <v>2</v>
      </c>
      <c r="D74" s="20">
        <v>3</v>
      </c>
      <c r="E74" s="21"/>
      <c r="F74" s="21"/>
      <c r="G74" s="23">
        <f>G75</f>
        <v>162400</v>
      </c>
    </row>
    <row r="75" spans="1:7" s="48" customFormat="1" ht="63" customHeight="1">
      <c r="A75" s="19" t="s">
        <v>26</v>
      </c>
      <c r="B75" s="47">
        <v>13</v>
      </c>
      <c r="C75" s="20">
        <v>2</v>
      </c>
      <c r="D75" s="20">
        <v>3</v>
      </c>
      <c r="E75" s="21" t="s">
        <v>27</v>
      </c>
      <c r="F75" s="21"/>
      <c r="G75" s="23">
        <f>G76</f>
        <v>162400</v>
      </c>
    </row>
    <row r="76" spans="1:7" ht="48" customHeight="1">
      <c r="A76" s="19" t="s">
        <v>28</v>
      </c>
      <c r="B76" s="47">
        <v>13</v>
      </c>
      <c r="C76" s="20">
        <v>2</v>
      </c>
      <c r="D76" s="20">
        <v>3</v>
      </c>
      <c r="E76" s="21" t="s">
        <v>29</v>
      </c>
      <c r="F76" s="21"/>
      <c r="G76" s="23">
        <f>G77</f>
        <v>162400</v>
      </c>
    </row>
    <row r="77" spans="1:7" ht="48" customHeight="1">
      <c r="A77" s="19" t="s">
        <v>86</v>
      </c>
      <c r="B77" s="47">
        <v>13</v>
      </c>
      <c r="C77" s="20">
        <v>2</v>
      </c>
      <c r="D77" s="20">
        <v>3</v>
      </c>
      <c r="E77" s="21" t="s">
        <v>87</v>
      </c>
      <c r="F77" s="21"/>
      <c r="G77" s="23">
        <f>G78</f>
        <v>162400</v>
      </c>
    </row>
    <row r="78" spans="1:7" ht="33" customHeight="1">
      <c r="A78" s="19" t="s">
        <v>36</v>
      </c>
      <c r="B78" s="47">
        <v>13</v>
      </c>
      <c r="C78" s="20">
        <v>2</v>
      </c>
      <c r="D78" s="20">
        <v>3</v>
      </c>
      <c r="E78" s="21" t="s">
        <v>87</v>
      </c>
      <c r="F78" s="21">
        <v>120</v>
      </c>
      <c r="G78" s="24">
        <v>162400</v>
      </c>
    </row>
    <row r="79" spans="1:7" ht="33" customHeight="1">
      <c r="A79" s="27" t="s">
        <v>88</v>
      </c>
      <c r="B79" s="47">
        <v>13</v>
      </c>
      <c r="C79" s="20">
        <v>3</v>
      </c>
      <c r="D79" s="20"/>
      <c r="E79" s="21"/>
      <c r="F79" s="21"/>
      <c r="G79" s="25">
        <f>G80</f>
        <v>416655.42000000004</v>
      </c>
    </row>
    <row r="80" spans="1:7" ht="48" customHeight="1">
      <c r="A80" s="19" t="s">
        <v>89</v>
      </c>
      <c r="B80" s="47">
        <v>13</v>
      </c>
      <c r="C80" s="20">
        <v>3</v>
      </c>
      <c r="D80" s="20">
        <v>10</v>
      </c>
      <c r="E80" s="21"/>
      <c r="F80" s="21"/>
      <c r="G80" s="23">
        <f>G81+G92</f>
        <v>416655.42000000004</v>
      </c>
    </row>
    <row r="81" spans="1:7" ht="63" customHeight="1">
      <c r="A81" s="19" t="s">
        <v>90</v>
      </c>
      <c r="B81" s="47">
        <v>13</v>
      </c>
      <c r="C81" s="20">
        <v>3</v>
      </c>
      <c r="D81" s="20">
        <v>10</v>
      </c>
      <c r="E81" s="21" t="s">
        <v>91</v>
      </c>
      <c r="F81" s="21"/>
      <c r="G81" s="23">
        <f>G82+G85+G89</f>
        <v>309595.96</v>
      </c>
    </row>
    <row r="82" spans="1:7" ht="48" customHeight="1">
      <c r="A82" s="19" t="s">
        <v>92</v>
      </c>
      <c r="B82" s="47">
        <v>13</v>
      </c>
      <c r="C82" s="20">
        <v>3</v>
      </c>
      <c r="D82" s="20">
        <v>10</v>
      </c>
      <c r="E82" s="21" t="s">
        <v>93</v>
      </c>
      <c r="F82" s="21"/>
      <c r="G82" s="23">
        <f>G83</f>
        <v>53030.3</v>
      </c>
    </row>
    <row r="83" spans="1:7" ht="48" customHeight="1">
      <c r="A83" s="19" t="s">
        <v>94</v>
      </c>
      <c r="B83" s="47">
        <v>13</v>
      </c>
      <c r="C83" s="20">
        <v>3</v>
      </c>
      <c r="D83" s="20">
        <v>10</v>
      </c>
      <c r="E83" s="21" t="s">
        <v>95</v>
      </c>
      <c r="F83" s="21"/>
      <c r="G83" s="23">
        <f>G84</f>
        <v>53030.3</v>
      </c>
    </row>
    <row r="84" spans="1:7" ht="33" customHeight="1">
      <c r="A84" s="19" t="s">
        <v>37</v>
      </c>
      <c r="B84" s="47">
        <v>13</v>
      </c>
      <c r="C84" s="20">
        <v>3</v>
      </c>
      <c r="D84" s="20">
        <v>10</v>
      </c>
      <c r="E84" s="21" t="s">
        <v>95</v>
      </c>
      <c r="F84" s="21">
        <v>240</v>
      </c>
      <c r="G84" s="24">
        <f>35030.3+18000</f>
        <v>53030.3</v>
      </c>
    </row>
    <row r="85" spans="1:7" ht="33" customHeight="1">
      <c r="A85" s="19" t="s">
        <v>96</v>
      </c>
      <c r="B85" s="47">
        <v>13</v>
      </c>
      <c r="C85" s="20">
        <v>3</v>
      </c>
      <c r="D85" s="20">
        <v>10</v>
      </c>
      <c r="E85" s="21" t="s">
        <v>97</v>
      </c>
      <c r="F85" s="21"/>
      <c r="G85" s="23">
        <f>G86</f>
        <v>187878.79</v>
      </c>
    </row>
    <row r="86" spans="1:7" ht="33" customHeight="1">
      <c r="A86" s="19" t="s">
        <v>98</v>
      </c>
      <c r="B86" s="47">
        <v>13</v>
      </c>
      <c r="C86" s="20">
        <v>3</v>
      </c>
      <c r="D86" s="20">
        <v>10</v>
      </c>
      <c r="E86" s="21" t="s">
        <v>99</v>
      </c>
      <c r="F86" s="21"/>
      <c r="G86" s="28">
        <f>G87+G88</f>
        <v>187878.79</v>
      </c>
    </row>
    <row r="87" spans="1:7" ht="33" customHeight="1">
      <c r="A87" s="19" t="s">
        <v>36</v>
      </c>
      <c r="B87" s="47">
        <v>13</v>
      </c>
      <c r="C87" s="20">
        <v>3</v>
      </c>
      <c r="D87" s="20">
        <v>10</v>
      </c>
      <c r="E87" s="21" t="s">
        <v>99</v>
      </c>
      <c r="F87" s="21">
        <v>120</v>
      </c>
      <c r="G87" s="29">
        <v>22988</v>
      </c>
    </row>
    <row r="88" spans="1:7" ht="33" customHeight="1">
      <c r="A88" s="19" t="s">
        <v>37</v>
      </c>
      <c r="B88" s="47">
        <v>13</v>
      </c>
      <c r="C88" s="20">
        <v>3</v>
      </c>
      <c r="D88" s="20">
        <v>10</v>
      </c>
      <c r="E88" s="21" t="s">
        <v>99</v>
      </c>
      <c r="F88" s="21">
        <v>240</v>
      </c>
      <c r="G88" s="29">
        <v>164890.79</v>
      </c>
    </row>
    <row r="89" spans="1:7" ht="18" customHeight="1">
      <c r="A89" s="19" t="s">
        <v>100</v>
      </c>
      <c r="B89" s="47">
        <v>13</v>
      </c>
      <c r="C89" s="20">
        <v>3</v>
      </c>
      <c r="D89" s="20">
        <v>10</v>
      </c>
      <c r="E89" s="21" t="s">
        <v>101</v>
      </c>
      <c r="F89" s="21"/>
      <c r="G89" s="23">
        <f>G90</f>
        <v>68686.87</v>
      </c>
    </row>
    <row r="90" spans="1:7" ht="33" customHeight="1">
      <c r="A90" s="19" t="s">
        <v>102</v>
      </c>
      <c r="B90" s="47">
        <v>13</v>
      </c>
      <c r="C90" s="20">
        <v>3</v>
      </c>
      <c r="D90" s="20">
        <v>10</v>
      </c>
      <c r="E90" s="21" t="s">
        <v>103</v>
      </c>
      <c r="F90" s="21"/>
      <c r="G90" s="23">
        <f>G91</f>
        <v>68686.87</v>
      </c>
    </row>
    <row r="91" spans="1:7" ht="33" customHeight="1">
      <c r="A91" s="19" t="s">
        <v>37</v>
      </c>
      <c r="B91" s="47">
        <v>13</v>
      </c>
      <c r="C91" s="20">
        <v>3</v>
      </c>
      <c r="D91" s="20">
        <v>10</v>
      </c>
      <c r="E91" s="21" t="s">
        <v>103</v>
      </c>
      <c r="F91" s="21">
        <v>240</v>
      </c>
      <c r="G91" s="24">
        <v>68686.87</v>
      </c>
    </row>
    <row r="92" spans="1:7" ht="63" customHeight="1">
      <c r="A92" s="19" t="s">
        <v>26</v>
      </c>
      <c r="B92" s="47">
        <v>13</v>
      </c>
      <c r="C92" s="20">
        <v>3</v>
      </c>
      <c r="D92" s="20">
        <v>10</v>
      </c>
      <c r="E92" s="21" t="s">
        <v>27</v>
      </c>
      <c r="F92" s="21"/>
      <c r="G92" s="23">
        <f>G93</f>
        <v>107059.46</v>
      </c>
    </row>
    <row r="93" spans="1:7" ht="48" customHeight="1">
      <c r="A93" s="19" t="s">
        <v>28</v>
      </c>
      <c r="B93" s="47">
        <v>13</v>
      </c>
      <c r="C93" s="20">
        <v>3</v>
      </c>
      <c r="D93" s="20">
        <v>10</v>
      </c>
      <c r="E93" s="21" t="s">
        <v>29</v>
      </c>
      <c r="F93" s="21"/>
      <c r="G93" s="23">
        <f>G94+G96</f>
        <v>107059.46</v>
      </c>
    </row>
    <row r="94" spans="1:7" ht="48" customHeight="1">
      <c r="A94" s="19" t="s">
        <v>104</v>
      </c>
      <c r="B94" s="47">
        <v>13</v>
      </c>
      <c r="C94" s="20">
        <v>3</v>
      </c>
      <c r="D94" s="20">
        <v>10</v>
      </c>
      <c r="E94" s="21" t="s">
        <v>105</v>
      </c>
      <c r="F94" s="21"/>
      <c r="G94" s="23">
        <f>G95</f>
        <v>107059.46</v>
      </c>
    </row>
    <row r="95" spans="1:7" ht="33" customHeight="1">
      <c r="A95" s="19" t="s">
        <v>37</v>
      </c>
      <c r="B95" s="47">
        <v>13</v>
      </c>
      <c r="C95" s="20">
        <v>3</v>
      </c>
      <c r="D95" s="20">
        <v>10</v>
      </c>
      <c r="E95" s="21" t="s">
        <v>105</v>
      </c>
      <c r="F95" s="21">
        <v>240</v>
      </c>
      <c r="G95" s="24">
        <v>107059.46</v>
      </c>
    </row>
    <row r="96" spans="1:7" ht="48" customHeight="1" hidden="1">
      <c r="A96" s="19" t="s">
        <v>106</v>
      </c>
      <c r="B96" s="47">
        <v>13</v>
      </c>
      <c r="C96" s="20">
        <v>3</v>
      </c>
      <c r="D96" s="20">
        <v>10</v>
      </c>
      <c r="E96" s="21" t="s">
        <v>107</v>
      </c>
      <c r="F96" s="21"/>
      <c r="G96" s="23">
        <f>G97</f>
        <v>0</v>
      </c>
    </row>
    <row r="97" spans="1:7" ht="33" customHeight="1" hidden="1">
      <c r="A97" s="19" t="s">
        <v>37</v>
      </c>
      <c r="B97" s="47">
        <v>13</v>
      </c>
      <c r="C97" s="20">
        <v>3</v>
      </c>
      <c r="D97" s="20">
        <v>10</v>
      </c>
      <c r="E97" s="21" t="s">
        <v>107</v>
      </c>
      <c r="F97" s="21">
        <v>240</v>
      </c>
      <c r="G97" s="24">
        <v>0</v>
      </c>
    </row>
    <row r="98" spans="1:7" ht="18" customHeight="1">
      <c r="A98" s="27" t="s">
        <v>108</v>
      </c>
      <c r="B98" s="47">
        <v>13</v>
      </c>
      <c r="C98" s="20">
        <v>4</v>
      </c>
      <c r="D98" s="20"/>
      <c r="E98" s="21"/>
      <c r="F98" s="21"/>
      <c r="G98" s="25">
        <f>G99+G104+G109</f>
        <v>1130504.3599999999</v>
      </c>
    </row>
    <row r="99" spans="1:7" ht="18" customHeight="1">
      <c r="A99" s="19" t="s">
        <v>109</v>
      </c>
      <c r="B99" s="47">
        <v>13</v>
      </c>
      <c r="C99" s="20">
        <v>4</v>
      </c>
      <c r="D99" s="20">
        <v>9</v>
      </c>
      <c r="E99" s="21"/>
      <c r="F99" s="21"/>
      <c r="G99" s="23">
        <f>G100</f>
        <v>1106688.3599999999</v>
      </c>
    </row>
    <row r="100" spans="1:7" ht="63" customHeight="1">
      <c r="A100" s="19" t="s">
        <v>26</v>
      </c>
      <c r="B100" s="49">
        <v>13</v>
      </c>
      <c r="C100" s="20">
        <v>4</v>
      </c>
      <c r="D100" s="20">
        <v>9</v>
      </c>
      <c r="E100" s="21" t="s">
        <v>27</v>
      </c>
      <c r="F100" s="21"/>
      <c r="G100" s="23">
        <f>G101</f>
        <v>1106688.3599999999</v>
      </c>
    </row>
    <row r="101" spans="1:7" ht="48" customHeight="1">
      <c r="A101" s="19" t="s">
        <v>110</v>
      </c>
      <c r="B101" s="47">
        <v>13</v>
      </c>
      <c r="C101" s="20">
        <v>4</v>
      </c>
      <c r="D101" s="20">
        <v>9</v>
      </c>
      <c r="E101" s="21" t="s">
        <v>29</v>
      </c>
      <c r="F101" s="21"/>
      <c r="G101" s="23">
        <f>G102</f>
        <v>1106688.3599999999</v>
      </c>
    </row>
    <row r="102" spans="1:7" ht="48" customHeight="1">
      <c r="A102" s="19" t="s">
        <v>111</v>
      </c>
      <c r="B102" s="47">
        <v>13</v>
      </c>
      <c r="C102" s="20">
        <v>4</v>
      </c>
      <c r="D102" s="20">
        <v>9</v>
      </c>
      <c r="E102" s="21" t="s">
        <v>112</v>
      </c>
      <c r="F102" s="21"/>
      <c r="G102" s="23">
        <f>G103</f>
        <v>1106688.3599999999</v>
      </c>
    </row>
    <row r="103" spans="1:7" ht="33" customHeight="1">
      <c r="A103" s="19" t="s">
        <v>37</v>
      </c>
      <c r="B103" s="47">
        <v>13</v>
      </c>
      <c r="C103" s="20">
        <v>4</v>
      </c>
      <c r="D103" s="20">
        <v>9</v>
      </c>
      <c r="E103" s="21" t="s">
        <v>112</v>
      </c>
      <c r="F103" s="21">
        <v>240</v>
      </c>
      <c r="G103" s="24">
        <f>185600+642426.75+278661.61</f>
        <v>1106688.3599999999</v>
      </c>
    </row>
    <row r="104" spans="1:7" ht="33" customHeight="1">
      <c r="A104" s="19" t="s">
        <v>113</v>
      </c>
      <c r="B104" s="47">
        <v>13</v>
      </c>
      <c r="C104" s="20">
        <v>4</v>
      </c>
      <c r="D104" s="20">
        <v>10</v>
      </c>
      <c r="E104" s="21"/>
      <c r="F104" s="21"/>
      <c r="G104" s="23">
        <f>G105</f>
        <v>18816</v>
      </c>
    </row>
    <row r="105" spans="1:7" ht="63" customHeight="1">
      <c r="A105" s="19" t="s">
        <v>26</v>
      </c>
      <c r="B105" s="47">
        <v>13</v>
      </c>
      <c r="C105" s="20">
        <v>4</v>
      </c>
      <c r="D105" s="20">
        <v>10</v>
      </c>
      <c r="E105" s="21" t="s">
        <v>27</v>
      </c>
      <c r="F105" s="21"/>
      <c r="G105" s="23">
        <f>G106</f>
        <v>18816</v>
      </c>
    </row>
    <row r="106" spans="1:7" ht="48" customHeight="1">
      <c r="A106" s="19" t="s">
        <v>28</v>
      </c>
      <c r="B106" s="47">
        <v>13</v>
      </c>
      <c r="C106" s="20">
        <v>4</v>
      </c>
      <c r="D106" s="20">
        <v>10</v>
      </c>
      <c r="E106" s="21" t="s">
        <v>29</v>
      </c>
      <c r="F106" s="21"/>
      <c r="G106" s="23">
        <f>G107</f>
        <v>18816</v>
      </c>
    </row>
    <row r="107" spans="1:7" ht="63" customHeight="1">
      <c r="A107" s="19" t="s">
        <v>114</v>
      </c>
      <c r="B107" s="47">
        <v>13</v>
      </c>
      <c r="C107" s="20">
        <v>4</v>
      </c>
      <c r="D107" s="20">
        <v>10</v>
      </c>
      <c r="E107" s="21" t="s">
        <v>115</v>
      </c>
      <c r="F107" s="21"/>
      <c r="G107" s="23">
        <f>G108</f>
        <v>18816</v>
      </c>
    </row>
    <row r="108" spans="1:7" ht="33" customHeight="1">
      <c r="A108" s="19" t="s">
        <v>37</v>
      </c>
      <c r="B108" s="47">
        <v>13</v>
      </c>
      <c r="C108" s="20">
        <v>4</v>
      </c>
      <c r="D108" s="20">
        <v>10</v>
      </c>
      <c r="E108" s="21" t="s">
        <v>115</v>
      </c>
      <c r="F108" s="21">
        <v>240</v>
      </c>
      <c r="G108" s="24">
        <f>18816.16-0.16</f>
        <v>18816</v>
      </c>
    </row>
    <row r="109" spans="1:7" ht="18" customHeight="1">
      <c r="A109" s="19" t="s">
        <v>116</v>
      </c>
      <c r="B109" s="47">
        <v>13</v>
      </c>
      <c r="C109" s="20">
        <v>4</v>
      </c>
      <c r="D109" s="20">
        <v>12</v>
      </c>
      <c r="E109" s="21"/>
      <c r="F109" s="21"/>
      <c r="G109" s="25">
        <f>G110</f>
        <v>5000</v>
      </c>
    </row>
    <row r="110" spans="1:7" ht="63" customHeight="1">
      <c r="A110" s="19" t="s">
        <v>26</v>
      </c>
      <c r="B110" s="45">
        <v>13</v>
      </c>
      <c r="C110" s="20">
        <v>4</v>
      </c>
      <c r="D110" s="20">
        <v>12</v>
      </c>
      <c r="E110" s="21" t="s">
        <v>27</v>
      </c>
      <c r="F110" s="21"/>
      <c r="G110" s="23">
        <f>G111</f>
        <v>5000</v>
      </c>
    </row>
    <row r="111" spans="1:7" ht="48" customHeight="1">
      <c r="A111" s="19" t="s">
        <v>110</v>
      </c>
      <c r="B111" s="47">
        <v>13</v>
      </c>
      <c r="C111" s="20">
        <v>4</v>
      </c>
      <c r="D111" s="20">
        <v>12</v>
      </c>
      <c r="E111" s="21" t="s">
        <v>29</v>
      </c>
      <c r="F111" s="21"/>
      <c r="G111" s="23">
        <f>G112</f>
        <v>5000</v>
      </c>
    </row>
    <row r="112" spans="1:7" ht="33" customHeight="1">
      <c r="A112" s="19" t="s">
        <v>117</v>
      </c>
      <c r="B112" s="47">
        <v>13</v>
      </c>
      <c r="C112" s="20">
        <v>4</v>
      </c>
      <c r="D112" s="20">
        <v>12</v>
      </c>
      <c r="E112" s="21" t="s">
        <v>118</v>
      </c>
      <c r="F112" s="21"/>
      <c r="G112" s="23">
        <f>G113</f>
        <v>5000</v>
      </c>
    </row>
    <row r="113" spans="1:7" ht="33" customHeight="1">
      <c r="A113" s="19" t="s">
        <v>37</v>
      </c>
      <c r="B113" s="45">
        <v>13</v>
      </c>
      <c r="C113" s="20">
        <v>4</v>
      </c>
      <c r="D113" s="20">
        <v>12</v>
      </c>
      <c r="E113" s="21" t="s">
        <v>118</v>
      </c>
      <c r="F113" s="21">
        <v>240</v>
      </c>
      <c r="G113" s="24">
        <v>5000</v>
      </c>
    </row>
    <row r="114" spans="1:7" ht="18" customHeight="1">
      <c r="A114" s="19" t="s">
        <v>119</v>
      </c>
      <c r="B114" s="47">
        <v>13</v>
      </c>
      <c r="C114" s="20">
        <v>5</v>
      </c>
      <c r="D114" s="20"/>
      <c r="E114" s="21"/>
      <c r="F114" s="21"/>
      <c r="G114" s="25">
        <f>G115</f>
        <v>729730.1399999999</v>
      </c>
    </row>
    <row r="115" spans="1:7" ht="18" customHeight="1">
      <c r="A115" s="19" t="s">
        <v>120</v>
      </c>
      <c r="B115" s="47">
        <v>13</v>
      </c>
      <c r="C115" s="20">
        <v>5</v>
      </c>
      <c r="D115" s="20">
        <v>3</v>
      </c>
      <c r="E115" s="21"/>
      <c r="F115" s="21"/>
      <c r="G115" s="23">
        <f>G116+G120</f>
        <v>729730.1399999999</v>
      </c>
    </row>
    <row r="116" spans="1:7" ht="63" customHeight="1">
      <c r="A116" s="19" t="s">
        <v>121</v>
      </c>
      <c r="B116" s="47">
        <v>13</v>
      </c>
      <c r="C116" s="20">
        <v>5</v>
      </c>
      <c r="D116" s="20">
        <v>3</v>
      </c>
      <c r="E116" s="21" t="s">
        <v>122</v>
      </c>
      <c r="F116" s="21"/>
      <c r="G116" s="25">
        <f>G117</f>
        <v>117100</v>
      </c>
    </row>
    <row r="117" spans="1:7" ht="12.75">
      <c r="A117" s="19" t="s">
        <v>123</v>
      </c>
      <c r="B117" s="47">
        <v>13</v>
      </c>
      <c r="C117" s="20">
        <v>5</v>
      </c>
      <c r="D117" s="20">
        <v>3</v>
      </c>
      <c r="E117" s="21" t="s">
        <v>124</v>
      </c>
      <c r="F117" s="21"/>
      <c r="G117" s="23">
        <f>G118</f>
        <v>117100</v>
      </c>
    </row>
    <row r="118" spans="1:7" ht="33" customHeight="1">
      <c r="A118" s="19" t="s">
        <v>125</v>
      </c>
      <c r="B118" s="47">
        <v>13</v>
      </c>
      <c r="C118" s="20">
        <v>5</v>
      </c>
      <c r="D118" s="20">
        <v>3</v>
      </c>
      <c r="E118" s="21" t="s">
        <v>126</v>
      </c>
      <c r="F118" s="21"/>
      <c r="G118" s="25">
        <f>G119</f>
        <v>117100</v>
      </c>
    </row>
    <row r="119" spans="1:7" ht="33" customHeight="1">
      <c r="A119" s="19" t="s">
        <v>37</v>
      </c>
      <c r="B119" s="47">
        <v>13</v>
      </c>
      <c r="C119" s="20">
        <v>5</v>
      </c>
      <c r="D119" s="20">
        <v>3</v>
      </c>
      <c r="E119" s="21" t="s">
        <v>126</v>
      </c>
      <c r="F119" s="21">
        <v>240</v>
      </c>
      <c r="G119" s="24">
        <f>266100-49000-100000</f>
        <v>117100</v>
      </c>
    </row>
    <row r="120" spans="1:7" ht="63" customHeight="1">
      <c r="A120" s="19" t="s">
        <v>26</v>
      </c>
      <c r="B120" s="47">
        <v>13</v>
      </c>
      <c r="C120" s="20">
        <v>5</v>
      </c>
      <c r="D120" s="20">
        <v>3</v>
      </c>
      <c r="E120" s="21" t="s">
        <v>27</v>
      </c>
      <c r="F120" s="21"/>
      <c r="G120" s="25">
        <f>G121</f>
        <v>612630.1399999999</v>
      </c>
    </row>
    <row r="121" spans="1:7" ht="33" customHeight="1">
      <c r="A121" s="19" t="s">
        <v>127</v>
      </c>
      <c r="B121" s="47">
        <v>13</v>
      </c>
      <c r="C121" s="20">
        <v>5</v>
      </c>
      <c r="D121" s="20">
        <v>3</v>
      </c>
      <c r="E121" s="21" t="s">
        <v>128</v>
      </c>
      <c r="F121" s="21"/>
      <c r="G121" s="23">
        <f>G122+G124+G126</f>
        <v>612630.1399999999</v>
      </c>
    </row>
    <row r="122" spans="1:7" ht="18" customHeight="1">
      <c r="A122" s="19" t="s">
        <v>129</v>
      </c>
      <c r="B122" s="47">
        <v>13</v>
      </c>
      <c r="C122" s="20">
        <v>5</v>
      </c>
      <c r="D122" s="20">
        <v>3</v>
      </c>
      <c r="E122" s="21" t="s">
        <v>130</v>
      </c>
      <c r="F122" s="21"/>
      <c r="G122" s="23">
        <f>G123</f>
        <v>384865.05999999994</v>
      </c>
    </row>
    <row r="123" spans="1:7" ht="33" customHeight="1">
      <c r="A123" s="27" t="s">
        <v>37</v>
      </c>
      <c r="B123" s="47">
        <v>13</v>
      </c>
      <c r="C123" s="20">
        <v>5</v>
      </c>
      <c r="D123" s="20">
        <v>3</v>
      </c>
      <c r="E123" s="21" t="s">
        <v>130</v>
      </c>
      <c r="F123" s="21">
        <v>240</v>
      </c>
      <c r="G123" s="24">
        <f>(379426.72-12092.2)+5823.09+81749.04-70041.59</f>
        <v>384865.05999999994</v>
      </c>
    </row>
    <row r="124" spans="1:7" ht="18" customHeight="1">
      <c r="A124" s="27" t="s">
        <v>131</v>
      </c>
      <c r="B124" s="47">
        <v>13</v>
      </c>
      <c r="C124" s="20">
        <v>5</v>
      </c>
      <c r="D124" s="20">
        <v>3</v>
      </c>
      <c r="E124" s="21" t="s">
        <v>132</v>
      </c>
      <c r="F124" s="21"/>
      <c r="G124" s="25">
        <f>G125</f>
        <v>91285.34999999999</v>
      </c>
    </row>
    <row r="125" spans="1:7" ht="33" customHeight="1">
      <c r="A125" s="27" t="s">
        <v>37</v>
      </c>
      <c r="B125" s="47">
        <v>13</v>
      </c>
      <c r="C125" s="20">
        <v>5</v>
      </c>
      <c r="D125" s="20">
        <v>3</v>
      </c>
      <c r="E125" s="21" t="s">
        <v>132</v>
      </c>
      <c r="F125" s="21">
        <v>240</v>
      </c>
      <c r="G125" s="24">
        <f>223908.08-51000-81622.73</f>
        <v>91285.34999999999</v>
      </c>
    </row>
    <row r="126" spans="1:7" ht="33" customHeight="1">
      <c r="A126" s="27" t="s">
        <v>133</v>
      </c>
      <c r="B126" s="47">
        <v>13</v>
      </c>
      <c r="C126" s="20">
        <v>5</v>
      </c>
      <c r="D126" s="20">
        <v>3</v>
      </c>
      <c r="E126" s="21" t="s">
        <v>134</v>
      </c>
      <c r="F126" s="21"/>
      <c r="G126" s="25">
        <f>G127</f>
        <v>136479.73</v>
      </c>
    </row>
    <row r="127" spans="1:7" ht="33" customHeight="1">
      <c r="A127" s="27" t="s">
        <v>37</v>
      </c>
      <c r="B127" s="47">
        <v>13</v>
      </c>
      <c r="C127" s="20">
        <v>5</v>
      </c>
      <c r="D127" s="20">
        <v>3</v>
      </c>
      <c r="E127" s="21" t="s">
        <v>134</v>
      </c>
      <c r="F127" s="21">
        <v>240</v>
      </c>
      <c r="G127" s="24">
        <v>136479.73</v>
      </c>
    </row>
    <row r="128" spans="1:7" ht="33" customHeight="1">
      <c r="A128" s="27" t="s">
        <v>135</v>
      </c>
      <c r="B128" s="47">
        <v>13</v>
      </c>
      <c r="C128" s="20">
        <v>6</v>
      </c>
      <c r="D128" s="20"/>
      <c r="E128" s="21"/>
      <c r="F128" s="21"/>
      <c r="G128" s="23">
        <f>G129</f>
        <v>1589300</v>
      </c>
    </row>
    <row r="129" spans="1:7" ht="12.75">
      <c r="A129" s="27" t="s">
        <v>136</v>
      </c>
      <c r="B129" s="47">
        <v>13</v>
      </c>
      <c r="C129" s="20">
        <v>6</v>
      </c>
      <c r="D129" s="20">
        <v>5</v>
      </c>
      <c r="E129" s="21"/>
      <c r="F129" s="21"/>
      <c r="G129" s="23">
        <f>G130</f>
        <v>1589300</v>
      </c>
    </row>
    <row r="130" spans="1:7" ht="63" customHeight="1">
      <c r="A130" s="27" t="s">
        <v>137</v>
      </c>
      <c r="B130" s="47">
        <v>13</v>
      </c>
      <c r="C130" s="20">
        <v>6</v>
      </c>
      <c r="D130" s="20">
        <v>5</v>
      </c>
      <c r="E130" s="21" t="s">
        <v>138</v>
      </c>
      <c r="F130" s="21"/>
      <c r="G130" s="23">
        <f>G131</f>
        <v>1589300</v>
      </c>
    </row>
    <row r="131" spans="1:7" ht="12.75">
      <c r="A131" s="27" t="s">
        <v>139</v>
      </c>
      <c r="B131" s="47">
        <v>13</v>
      </c>
      <c r="C131" s="20">
        <v>6</v>
      </c>
      <c r="D131" s="20">
        <v>5</v>
      </c>
      <c r="E131" s="21" t="s">
        <v>140</v>
      </c>
      <c r="F131" s="21"/>
      <c r="G131" s="23">
        <f>G132</f>
        <v>1589300</v>
      </c>
    </row>
    <row r="132" spans="1:9" ht="48" customHeight="1">
      <c r="A132" s="27" t="s">
        <v>141</v>
      </c>
      <c r="B132" s="47">
        <v>13</v>
      </c>
      <c r="C132" s="20">
        <v>6</v>
      </c>
      <c r="D132" s="20">
        <v>5</v>
      </c>
      <c r="E132" s="30" t="s">
        <v>142</v>
      </c>
      <c r="F132" s="21"/>
      <c r="G132" s="23">
        <f>G133</f>
        <v>1589300</v>
      </c>
      <c r="I132" s="14" t="s">
        <v>196</v>
      </c>
    </row>
    <row r="133" spans="1:7" ht="36.75" customHeight="1">
      <c r="A133" s="19" t="s">
        <v>37</v>
      </c>
      <c r="B133" s="47">
        <v>13</v>
      </c>
      <c r="C133" s="20">
        <v>6</v>
      </c>
      <c r="D133" s="20">
        <v>5</v>
      </c>
      <c r="E133" s="30" t="s">
        <v>142</v>
      </c>
      <c r="F133" s="21">
        <v>240</v>
      </c>
      <c r="G133" s="24">
        <f>1123737.37+465562.63</f>
        <v>1589300</v>
      </c>
    </row>
    <row r="134" spans="1:7" ht="18" customHeight="1">
      <c r="A134" s="19" t="s">
        <v>143</v>
      </c>
      <c r="B134" s="47">
        <v>13</v>
      </c>
      <c r="C134" s="20">
        <v>8</v>
      </c>
      <c r="D134" s="20"/>
      <c r="E134" s="21"/>
      <c r="F134" s="21"/>
      <c r="G134" s="25">
        <f>G135+G149</f>
        <v>4728155.35</v>
      </c>
    </row>
    <row r="135" spans="1:7" ht="18" customHeight="1">
      <c r="A135" s="19" t="s">
        <v>144</v>
      </c>
      <c r="B135" s="45">
        <v>13</v>
      </c>
      <c r="C135" s="20">
        <v>8</v>
      </c>
      <c r="D135" s="20">
        <v>1</v>
      </c>
      <c r="E135" s="21"/>
      <c r="F135" s="21"/>
      <c r="G135" s="23">
        <f>G136+G143</f>
        <v>3568925.35</v>
      </c>
    </row>
    <row r="136" spans="1:7" ht="48" customHeight="1">
      <c r="A136" s="19" t="s">
        <v>145</v>
      </c>
      <c r="B136" s="47">
        <v>13</v>
      </c>
      <c r="C136" s="20">
        <v>8</v>
      </c>
      <c r="D136" s="20">
        <v>1</v>
      </c>
      <c r="E136" s="21" t="s">
        <v>146</v>
      </c>
      <c r="F136" s="21"/>
      <c r="G136" s="23">
        <f>G137+G140</f>
        <v>2175219</v>
      </c>
    </row>
    <row r="137" spans="1:7" ht="33" customHeight="1">
      <c r="A137" s="19" t="s">
        <v>147</v>
      </c>
      <c r="B137" s="47">
        <v>13</v>
      </c>
      <c r="C137" s="20">
        <v>8</v>
      </c>
      <c r="D137" s="20">
        <v>1</v>
      </c>
      <c r="E137" s="21" t="s">
        <v>148</v>
      </c>
      <c r="F137" s="21"/>
      <c r="G137" s="23">
        <f>G138</f>
        <v>1412000</v>
      </c>
    </row>
    <row r="138" spans="1:7" ht="48" customHeight="1">
      <c r="A138" s="19" t="s">
        <v>149</v>
      </c>
      <c r="B138" s="45">
        <v>13</v>
      </c>
      <c r="C138" s="20">
        <v>8</v>
      </c>
      <c r="D138" s="20">
        <v>1</v>
      </c>
      <c r="E138" s="21" t="s">
        <v>150</v>
      </c>
      <c r="F138" s="21"/>
      <c r="G138" s="23">
        <f>G139</f>
        <v>1412000</v>
      </c>
    </row>
    <row r="139" spans="1:7" ht="33" customHeight="1">
      <c r="A139" s="19" t="s">
        <v>37</v>
      </c>
      <c r="B139" s="47">
        <v>13</v>
      </c>
      <c r="C139" s="20">
        <v>8</v>
      </c>
      <c r="D139" s="20">
        <v>1</v>
      </c>
      <c r="E139" s="21" t="s">
        <v>150</v>
      </c>
      <c r="F139" s="21">
        <v>240</v>
      </c>
      <c r="G139" s="24">
        <f>2000+1410000</f>
        <v>1412000</v>
      </c>
    </row>
    <row r="140" spans="1:7" ht="48" customHeight="1">
      <c r="A140" s="19" t="s">
        <v>151</v>
      </c>
      <c r="B140" s="47">
        <v>13</v>
      </c>
      <c r="C140" s="20">
        <v>8</v>
      </c>
      <c r="D140" s="20">
        <v>1</v>
      </c>
      <c r="E140" s="21" t="s">
        <v>152</v>
      </c>
      <c r="F140" s="21"/>
      <c r="G140" s="23">
        <f>G141</f>
        <v>763219</v>
      </c>
    </row>
    <row r="141" spans="1:7" ht="12.75">
      <c r="A141" s="19" t="s">
        <v>197</v>
      </c>
      <c r="B141" s="47">
        <v>13</v>
      </c>
      <c r="C141" s="20">
        <v>8</v>
      </c>
      <c r="D141" s="20">
        <v>1</v>
      </c>
      <c r="E141" s="21" t="s">
        <v>154</v>
      </c>
      <c r="F141" s="21"/>
      <c r="G141" s="23">
        <f>G142</f>
        <v>763219</v>
      </c>
    </row>
    <row r="142" spans="1:7" ht="18" customHeight="1">
      <c r="A142" s="19" t="s">
        <v>155</v>
      </c>
      <c r="B142" s="47">
        <v>13</v>
      </c>
      <c r="C142" s="20">
        <v>8</v>
      </c>
      <c r="D142" s="20">
        <v>1</v>
      </c>
      <c r="E142" s="21" t="s">
        <v>154</v>
      </c>
      <c r="F142" s="21">
        <v>410</v>
      </c>
      <c r="G142" s="24">
        <f>525000+238219</f>
        <v>763219</v>
      </c>
    </row>
    <row r="143" spans="1:7" ht="63" customHeight="1">
      <c r="A143" s="19" t="s">
        <v>156</v>
      </c>
      <c r="B143" s="47">
        <v>13</v>
      </c>
      <c r="C143" s="20">
        <v>8</v>
      </c>
      <c r="D143" s="20">
        <v>1</v>
      </c>
      <c r="E143" s="21" t="s">
        <v>27</v>
      </c>
      <c r="F143" s="21"/>
      <c r="G143" s="23">
        <f>G144</f>
        <v>1393706.35</v>
      </c>
    </row>
    <row r="144" spans="1:7" ht="48" customHeight="1">
      <c r="A144" s="19" t="s">
        <v>110</v>
      </c>
      <c r="B144" s="47">
        <v>13</v>
      </c>
      <c r="C144" s="20">
        <v>8</v>
      </c>
      <c r="D144" s="20">
        <v>1</v>
      </c>
      <c r="E144" s="21" t="s">
        <v>29</v>
      </c>
      <c r="F144" s="21"/>
      <c r="G144" s="23">
        <f>G145</f>
        <v>1393706.35</v>
      </c>
    </row>
    <row r="145" spans="1:7" ht="33" customHeight="1">
      <c r="A145" s="19" t="s">
        <v>157</v>
      </c>
      <c r="B145" s="45">
        <v>13</v>
      </c>
      <c r="C145" s="20">
        <v>8</v>
      </c>
      <c r="D145" s="20">
        <v>1</v>
      </c>
      <c r="E145" s="21" t="s">
        <v>158</v>
      </c>
      <c r="F145" s="21"/>
      <c r="G145" s="23">
        <f>G146+G147+G148</f>
        <v>1393706.35</v>
      </c>
    </row>
    <row r="146" spans="1:7" ht="18" customHeight="1">
      <c r="A146" s="19" t="s">
        <v>159</v>
      </c>
      <c r="B146" s="47">
        <v>13</v>
      </c>
      <c r="C146" s="20">
        <v>8</v>
      </c>
      <c r="D146" s="20">
        <v>1</v>
      </c>
      <c r="E146" s="21" t="s">
        <v>158</v>
      </c>
      <c r="F146" s="21">
        <v>110</v>
      </c>
      <c r="G146" s="24">
        <v>973670</v>
      </c>
    </row>
    <row r="147" spans="1:7" ht="33" customHeight="1">
      <c r="A147" s="19" t="s">
        <v>37</v>
      </c>
      <c r="B147" s="45">
        <v>13</v>
      </c>
      <c r="C147" s="20">
        <v>8</v>
      </c>
      <c r="D147" s="20">
        <v>1</v>
      </c>
      <c r="E147" s="21" t="s">
        <v>158</v>
      </c>
      <c r="F147" s="21">
        <v>240</v>
      </c>
      <c r="G147" s="24">
        <v>393600</v>
      </c>
    </row>
    <row r="148" spans="1:7" ht="18" customHeight="1">
      <c r="A148" s="19" t="s">
        <v>38</v>
      </c>
      <c r="B148" s="47">
        <v>13</v>
      </c>
      <c r="C148" s="20">
        <v>8</v>
      </c>
      <c r="D148" s="20">
        <v>1</v>
      </c>
      <c r="E148" s="21" t="s">
        <v>158</v>
      </c>
      <c r="F148" s="21">
        <v>850</v>
      </c>
      <c r="G148" s="24">
        <v>26436.35</v>
      </c>
    </row>
    <row r="149" spans="1:7" ht="33" customHeight="1">
      <c r="A149" s="19" t="s">
        <v>160</v>
      </c>
      <c r="B149" s="47">
        <v>13</v>
      </c>
      <c r="C149" s="20">
        <v>8</v>
      </c>
      <c r="D149" s="20">
        <v>4</v>
      </c>
      <c r="E149" s="21"/>
      <c r="F149" s="21"/>
      <c r="G149" s="25">
        <f>G150</f>
        <v>1159230</v>
      </c>
    </row>
    <row r="150" spans="1:7" ht="63" customHeight="1">
      <c r="A150" s="19" t="s">
        <v>26</v>
      </c>
      <c r="B150" s="45">
        <v>13</v>
      </c>
      <c r="C150" s="20">
        <v>8</v>
      </c>
      <c r="D150" s="20">
        <v>4</v>
      </c>
      <c r="E150" s="21" t="s">
        <v>27</v>
      </c>
      <c r="F150" s="21"/>
      <c r="G150" s="23">
        <f>G151</f>
        <v>1159230</v>
      </c>
    </row>
    <row r="151" spans="1:7" ht="48" customHeight="1">
      <c r="A151" s="19" t="s">
        <v>28</v>
      </c>
      <c r="B151" s="47">
        <v>13</v>
      </c>
      <c r="C151" s="20">
        <v>8</v>
      </c>
      <c r="D151" s="20">
        <v>4</v>
      </c>
      <c r="E151" s="21" t="s">
        <v>29</v>
      </c>
      <c r="F151" s="21"/>
      <c r="G151" s="23">
        <f>G152</f>
        <v>1159230</v>
      </c>
    </row>
    <row r="152" spans="1:7" ht="108.75" customHeight="1">
      <c r="A152" s="19" t="s">
        <v>161</v>
      </c>
      <c r="B152" s="47">
        <v>13</v>
      </c>
      <c r="C152" s="20">
        <v>8</v>
      </c>
      <c r="D152" s="20">
        <v>4</v>
      </c>
      <c r="E152" s="21" t="s">
        <v>162</v>
      </c>
      <c r="F152" s="21"/>
      <c r="G152" s="23">
        <f>G153+G154</f>
        <v>1159230</v>
      </c>
    </row>
    <row r="153" spans="1:7" ht="33" customHeight="1">
      <c r="A153" s="19" t="s">
        <v>36</v>
      </c>
      <c r="B153" s="45">
        <v>13</v>
      </c>
      <c r="C153" s="20">
        <v>8</v>
      </c>
      <c r="D153" s="20">
        <v>4</v>
      </c>
      <c r="E153" s="21" t="s">
        <v>162</v>
      </c>
      <c r="F153" s="21">
        <v>120</v>
      </c>
      <c r="G153" s="24">
        <v>1058030</v>
      </c>
    </row>
    <row r="154" spans="1:7" ht="33" customHeight="1">
      <c r="A154" s="19" t="s">
        <v>37</v>
      </c>
      <c r="B154" s="47">
        <v>13</v>
      </c>
      <c r="C154" s="20">
        <v>8</v>
      </c>
      <c r="D154" s="20">
        <v>4</v>
      </c>
      <c r="E154" s="21" t="s">
        <v>162</v>
      </c>
      <c r="F154" s="21">
        <v>240</v>
      </c>
      <c r="G154" s="24">
        <f>98900+2300</f>
        <v>101200</v>
      </c>
    </row>
    <row r="155" spans="1:7" ht="18" customHeight="1">
      <c r="A155" s="19" t="s">
        <v>163</v>
      </c>
      <c r="B155" s="47">
        <v>13</v>
      </c>
      <c r="C155" s="20">
        <v>10</v>
      </c>
      <c r="D155" s="20"/>
      <c r="E155" s="21"/>
      <c r="F155" s="21"/>
      <c r="G155" s="25">
        <f>G156+G162</f>
        <v>318540.2</v>
      </c>
    </row>
    <row r="156" spans="1:7" ht="18" customHeight="1">
      <c r="A156" s="19" t="s">
        <v>164</v>
      </c>
      <c r="B156" s="45">
        <v>13</v>
      </c>
      <c r="C156" s="20">
        <v>10</v>
      </c>
      <c r="D156" s="20">
        <v>1</v>
      </c>
      <c r="E156" s="21"/>
      <c r="F156" s="21"/>
      <c r="G156" s="23">
        <f>G157</f>
        <v>307540.2</v>
      </c>
    </row>
    <row r="157" spans="1:7" ht="48" customHeight="1">
      <c r="A157" s="19" t="s">
        <v>165</v>
      </c>
      <c r="B157" s="47">
        <v>13</v>
      </c>
      <c r="C157" s="20">
        <v>10</v>
      </c>
      <c r="D157" s="20">
        <v>1</v>
      </c>
      <c r="E157" s="21" t="s">
        <v>166</v>
      </c>
      <c r="F157" s="21"/>
      <c r="G157" s="23">
        <f>G158</f>
        <v>307540.2</v>
      </c>
    </row>
    <row r="158" spans="1:7" ht="33" customHeight="1">
      <c r="A158" s="31" t="s">
        <v>167</v>
      </c>
      <c r="B158" s="47">
        <v>13</v>
      </c>
      <c r="C158" s="20">
        <v>10</v>
      </c>
      <c r="D158" s="20">
        <v>1</v>
      </c>
      <c r="E158" s="21" t="s">
        <v>168</v>
      </c>
      <c r="F158" s="21"/>
      <c r="G158" s="23">
        <f>G160</f>
        <v>307540.2</v>
      </c>
    </row>
    <row r="159" spans="1:7" ht="33" customHeight="1">
      <c r="A159" s="19" t="s">
        <v>169</v>
      </c>
      <c r="B159" s="45">
        <v>13</v>
      </c>
      <c r="C159" s="20">
        <v>10</v>
      </c>
      <c r="D159" s="20">
        <v>1</v>
      </c>
      <c r="E159" s="21" t="s">
        <v>170</v>
      </c>
      <c r="F159" s="21"/>
      <c r="G159" s="23">
        <f>G160</f>
        <v>307540.2</v>
      </c>
    </row>
    <row r="160" spans="1:7" ht="33" customHeight="1">
      <c r="A160" s="19" t="s">
        <v>171</v>
      </c>
      <c r="B160" s="47">
        <v>13</v>
      </c>
      <c r="C160" s="20">
        <v>10</v>
      </c>
      <c r="D160" s="20">
        <v>1</v>
      </c>
      <c r="E160" s="21" t="s">
        <v>172</v>
      </c>
      <c r="F160" s="21"/>
      <c r="G160" s="23">
        <f>G161</f>
        <v>307540.2</v>
      </c>
    </row>
    <row r="161" spans="1:7" ht="33" customHeight="1">
      <c r="A161" s="19" t="s">
        <v>173</v>
      </c>
      <c r="B161" s="45">
        <v>13</v>
      </c>
      <c r="C161" s="20">
        <v>10</v>
      </c>
      <c r="D161" s="20">
        <v>1</v>
      </c>
      <c r="E161" s="21" t="s">
        <v>172</v>
      </c>
      <c r="F161" s="21">
        <v>310</v>
      </c>
      <c r="G161" s="24">
        <f>296131.2+11409</f>
        <v>307540.2</v>
      </c>
    </row>
    <row r="162" spans="1:7" ht="18" customHeight="1">
      <c r="A162" s="19" t="s">
        <v>174</v>
      </c>
      <c r="B162" s="47">
        <v>13</v>
      </c>
      <c r="C162" s="20">
        <v>10</v>
      </c>
      <c r="D162" s="20">
        <v>3</v>
      </c>
      <c r="E162" s="21"/>
      <c r="F162" s="21"/>
      <c r="G162" s="25">
        <f>G163</f>
        <v>11000</v>
      </c>
    </row>
    <row r="163" spans="1:7" ht="63" customHeight="1">
      <c r="A163" s="19" t="s">
        <v>26</v>
      </c>
      <c r="B163" s="47">
        <v>13</v>
      </c>
      <c r="C163" s="20">
        <v>10</v>
      </c>
      <c r="D163" s="20">
        <v>3</v>
      </c>
      <c r="E163" s="21" t="s">
        <v>27</v>
      </c>
      <c r="F163" s="21"/>
      <c r="G163" s="25">
        <f>G164</f>
        <v>11000</v>
      </c>
    </row>
    <row r="164" spans="1:7" ht="63" customHeight="1">
      <c r="A164" s="19" t="s">
        <v>175</v>
      </c>
      <c r="B164" s="45">
        <v>13</v>
      </c>
      <c r="C164" s="20">
        <v>10</v>
      </c>
      <c r="D164" s="20">
        <v>3</v>
      </c>
      <c r="E164" s="21" t="s">
        <v>29</v>
      </c>
      <c r="F164" s="21"/>
      <c r="G164" s="23">
        <f>G165</f>
        <v>11000</v>
      </c>
    </row>
    <row r="165" spans="1:7" ht="78" customHeight="1">
      <c r="A165" s="32" t="s">
        <v>176</v>
      </c>
      <c r="B165" s="47">
        <v>13</v>
      </c>
      <c r="C165" s="20">
        <v>10</v>
      </c>
      <c r="D165" s="20">
        <v>3</v>
      </c>
      <c r="E165" s="21" t="s">
        <v>177</v>
      </c>
      <c r="F165" s="21"/>
      <c r="G165" s="23">
        <f>G166</f>
        <v>11000</v>
      </c>
    </row>
    <row r="166" spans="1:7" ht="18" customHeight="1">
      <c r="A166" s="19" t="s">
        <v>159</v>
      </c>
      <c r="B166" s="47">
        <v>13</v>
      </c>
      <c r="C166" s="20">
        <v>10</v>
      </c>
      <c r="D166" s="20">
        <v>3</v>
      </c>
      <c r="E166" s="21" t="s">
        <v>177</v>
      </c>
      <c r="F166" s="21">
        <v>110</v>
      </c>
      <c r="G166" s="24">
        <v>11000</v>
      </c>
    </row>
    <row r="167" spans="1:7" ht="18" customHeight="1">
      <c r="A167" s="19" t="s">
        <v>178</v>
      </c>
      <c r="B167" s="45">
        <v>13</v>
      </c>
      <c r="C167" s="20">
        <v>11</v>
      </c>
      <c r="D167" s="20"/>
      <c r="E167" s="21"/>
      <c r="F167" s="21"/>
      <c r="G167" s="25">
        <f>G168</f>
        <v>26000</v>
      </c>
    </row>
    <row r="168" spans="1:7" ht="18" customHeight="1">
      <c r="A168" s="19" t="s">
        <v>179</v>
      </c>
      <c r="B168" s="47">
        <v>13</v>
      </c>
      <c r="C168" s="20">
        <v>11</v>
      </c>
      <c r="D168" s="20">
        <v>1</v>
      </c>
      <c r="E168" s="21"/>
      <c r="F168" s="21"/>
      <c r="G168" s="25">
        <f>G169</f>
        <v>26000</v>
      </c>
    </row>
    <row r="169" spans="1:7" ht="78" customHeight="1">
      <c r="A169" s="19" t="s">
        <v>180</v>
      </c>
      <c r="B169" s="47">
        <v>13</v>
      </c>
      <c r="C169" s="20">
        <v>11</v>
      </c>
      <c r="D169" s="20">
        <v>1</v>
      </c>
      <c r="E169" s="21" t="s">
        <v>181</v>
      </c>
      <c r="F169" s="21"/>
      <c r="G169" s="25">
        <f>G170</f>
        <v>26000</v>
      </c>
    </row>
    <row r="170" spans="1:7" ht="18" customHeight="1">
      <c r="A170" s="19" t="s">
        <v>182</v>
      </c>
      <c r="B170" s="45">
        <v>13</v>
      </c>
      <c r="C170" s="20">
        <v>11</v>
      </c>
      <c r="D170" s="20">
        <v>1</v>
      </c>
      <c r="E170" s="21" t="s">
        <v>183</v>
      </c>
      <c r="F170" s="21"/>
      <c r="G170" s="25">
        <f>G171</f>
        <v>26000</v>
      </c>
    </row>
    <row r="171" spans="1:7" ht="33" customHeight="1">
      <c r="A171" s="19" t="s">
        <v>184</v>
      </c>
      <c r="B171" s="47">
        <v>13</v>
      </c>
      <c r="C171" s="20">
        <v>11</v>
      </c>
      <c r="D171" s="20">
        <v>1</v>
      </c>
      <c r="E171" s="21" t="s">
        <v>185</v>
      </c>
      <c r="F171" s="21"/>
      <c r="G171" s="25">
        <f>G172</f>
        <v>26000</v>
      </c>
    </row>
    <row r="172" spans="1:7" ht="33" customHeight="1">
      <c r="A172" s="19" t="s">
        <v>37</v>
      </c>
      <c r="B172" s="47">
        <v>13</v>
      </c>
      <c r="C172" s="20">
        <v>11</v>
      </c>
      <c r="D172" s="20">
        <v>1</v>
      </c>
      <c r="E172" s="21" t="s">
        <v>185</v>
      </c>
      <c r="F172" s="21">
        <v>240</v>
      </c>
      <c r="G172" s="26">
        <v>26000</v>
      </c>
    </row>
    <row r="173" spans="1:8" ht="12.75">
      <c r="A173" s="50" t="s">
        <v>198</v>
      </c>
      <c r="B173" s="50"/>
      <c r="C173" s="50"/>
      <c r="D173" s="50"/>
      <c r="E173" s="50"/>
      <c r="F173" s="50"/>
      <c r="G173" s="34">
        <f>G28+G33+G34+G35+G37+G42+G47+G51+G55+G59+G63+G67+G71+G72+G78+G84+G87+G88+G91+G95+G103+G108+G113+G119+G123+G125+G126+G133+G139+G142+G146+G147+G148+G153+G154+G161+G166+G172</f>
        <v>13764073.629999997</v>
      </c>
      <c r="H173" s="1" t="s">
        <v>187</v>
      </c>
    </row>
    <row r="174" spans="1:7" ht="12.75">
      <c r="A174" s="51"/>
      <c r="B174" s="51"/>
      <c r="C174" s="52"/>
      <c r="D174" s="52"/>
      <c r="E174" s="52"/>
      <c r="F174" s="52"/>
      <c r="G174" s="53"/>
    </row>
    <row r="175" spans="1:7" ht="12.75">
      <c r="A175" s="14" t="s">
        <v>188</v>
      </c>
      <c r="B175" s="14"/>
      <c r="C175" s="14"/>
      <c r="D175" s="14"/>
      <c r="E175" s="14"/>
      <c r="F175" s="14" t="s">
        <v>189</v>
      </c>
      <c r="G175" s="14"/>
    </row>
    <row r="176" spans="1:7" ht="12.75">
      <c r="A176" s="14"/>
      <c r="B176" s="14"/>
      <c r="C176" s="14"/>
      <c r="D176" s="14"/>
      <c r="E176" s="14"/>
      <c r="F176" s="14"/>
      <c r="G176" s="54"/>
    </row>
    <row r="177" ht="12.75">
      <c r="G177" s="36" t="b">
        <f>G22=G173</f>
        <v>1</v>
      </c>
    </row>
    <row r="179" ht="12.75">
      <c r="G179" s="35">
        <f>(9529680+186000+68000+18628+(1101315.8+11184.2)+162400)+2167981.63+516884+2000</f>
        <v>13764073.629999999</v>
      </c>
    </row>
    <row r="182" ht="12.75">
      <c r="G182" s="35" t="b">
        <f>G173=G179</f>
        <v>1</v>
      </c>
    </row>
  </sheetData>
  <sheetProtection selectLockedCells="1" selectUnlockedCells="1"/>
  <mergeCells count="15">
    <mergeCell ref="E1:F1"/>
    <mergeCell ref="E4:F4"/>
    <mergeCell ref="E6:G6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  <mergeCell ref="A173:F17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74" zoomScaleSheetLayoutView="74" workbookViewId="0" topLeftCell="A128">
      <selection activeCell="A115" sqref="A115"/>
    </sheetView>
  </sheetViews>
  <sheetFormatPr defaultColWidth="9.140625" defaultRowHeight="12.75"/>
  <cols>
    <col min="1" max="1" width="50.57421875" style="1" customWidth="1"/>
    <col min="2" max="2" width="16.00390625" style="1" customWidth="1"/>
    <col min="3" max="3" width="9.7109375" style="1" customWidth="1"/>
    <col min="4" max="4" width="10.28125" style="1" customWidth="1"/>
    <col min="5" max="5" width="11.140625" style="1" customWidth="1"/>
    <col min="6" max="6" width="11.00390625" style="1" customWidth="1"/>
    <col min="7" max="7" width="26.00390625" style="1" customWidth="1"/>
    <col min="8" max="8" width="3.00390625" style="1" customWidth="1"/>
    <col min="9" max="176" width="8.7109375" style="1" customWidth="1"/>
    <col min="177" max="16384" width="11.57421875" style="2" customWidth="1"/>
  </cols>
  <sheetData>
    <row r="1" spans="2:7" ht="12.75">
      <c r="B1" s="55"/>
      <c r="C1" s="4"/>
      <c r="D1" s="4"/>
      <c r="E1" s="5" t="s">
        <v>199</v>
      </c>
      <c r="F1" s="5"/>
      <c r="G1" s="5"/>
    </row>
    <row r="2" spans="2:7" ht="12.75">
      <c r="B2" s="55"/>
      <c r="C2" s="4"/>
      <c r="D2" s="4"/>
      <c r="E2" s="5" t="s">
        <v>1</v>
      </c>
      <c r="F2" s="5"/>
      <c r="G2" s="5"/>
    </row>
    <row r="3" spans="2:7" ht="12.75">
      <c r="B3" s="55"/>
      <c r="C3" s="4"/>
      <c r="D3" s="4"/>
      <c r="E3" s="5" t="s">
        <v>2</v>
      </c>
      <c r="F3" s="5"/>
      <c r="G3" s="5"/>
    </row>
    <row r="4" spans="2:7" ht="12.75">
      <c r="B4" s="55"/>
      <c r="C4" s="4"/>
      <c r="D4" s="4"/>
      <c r="E4" s="5" t="s">
        <v>3</v>
      </c>
      <c r="F4" s="5"/>
      <c r="G4" s="5"/>
    </row>
    <row r="5" spans="2:7" ht="12.75">
      <c r="B5" s="55"/>
      <c r="C5" s="4"/>
      <c r="D5" s="4"/>
      <c r="E5" s="5"/>
      <c r="F5" s="5"/>
      <c r="G5" s="5"/>
    </row>
    <row r="6" spans="2:7" ht="12.75">
      <c r="B6" s="55"/>
      <c r="C6" s="4"/>
      <c r="D6" s="7" t="s">
        <v>4</v>
      </c>
      <c r="E6" s="5" t="s">
        <v>200</v>
      </c>
      <c r="F6" s="5"/>
      <c r="G6" s="5"/>
    </row>
    <row r="7" spans="2:7" ht="12.75">
      <c r="B7" s="4"/>
      <c r="C7" s="4"/>
      <c r="D7" s="4"/>
      <c r="E7" s="5" t="s">
        <v>6</v>
      </c>
      <c r="F7" s="8"/>
      <c r="G7" s="5"/>
    </row>
    <row r="8" spans="2:7" ht="12.75">
      <c r="B8" s="4"/>
      <c r="C8" s="4"/>
      <c r="D8" s="4"/>
      <c r="E8" s="5" t="s">
        <v>7</v>
      </c>
      <c r="F8" s="8"/>
      <c r="G8" s="5"/>
    </row>
    <row r="9" spans="2:7" ht="12.75">
      <c r="B9" s="4"/>
      <c r="C9" s="4"/>
      <c r="D9" s="4"/>
      <c r="E9" s="5" t="s">
        <v>8</v>
      </c>
      <c r="F9" s="8"/>
      <c r="G9" s="5"/>
    </row>
    <row r="10" spans="2:7" ht="12.75">
      <c r="B10" s="4"/>
      <c r="C10" s="4"/>
      <c r="D10" s="4"/>
      <c r="E10" s="5" t="s">
        <v>9</v>
      </c>
      <c r="F10" s="8"/>
      <c r="G10" s="5"/>
    </row>
    <row r="11" spans="2:7" ht="12.75">
      <c r="B11" s="4"/>
      <c r="C11" s="4"/>
      <c r="D11" s="4"/>
      <c r="E11" s="5" t="s">
        <v>10</v>
      </c>
      <c r="F11" s="5"/>
      <c r="G11" s="5"/>
    </row>
    <row r="12" spans="2:8" ht="12.75">
      <c r="B12" s="4"/>
      <c r="C12" s="4"/>
      <c r="D12" s="4"/>
      <c r="E12" s="5" t="s">
        <v>11</v>
      </c>
      <c r="F12" s="5"/>
      <c r="G12" s="5"/>
      <c r="H12" s="39"/>
    </row>
    <row r="13" ht="12.75" customHeight="1">
      <c r="D13" s="9"/>
    </row>
    <row r="14" spans="1:7" ht="16.5" customHeight="1">
      <c r="A14" s="12" t="s">
        <v>201</v>
      </c>
      <c r="B14" s="12"/>
      <c r="C14" s="12"/>
      <c r="D14" s="12"/>
      <c r="E14" s="12"/>
      <c r="F14" s="12"/>
      <c r="G14" s="12"/>
    </row>
    <row r="15" spans="1:7" ht="16.5" customHeight="1">
      <c r="A15" s="12" t="s">
        <v>202</v>
      </c>
      <c r="B15" s="12"/>
      <c r="C15" s="12"/>
      <c r="D15" s="12"/>
      <c r="E15" s="12"/>
      <c r="F15" s="12"/>
      <c r="G15" s="12"/>
    </row>
    <row r="16" spans="1:7" ht="16.5" customHeight="1">
      <c r="A16" s="12" t="s">
        <v>203</v>
      </c>
      <c r="B16" s="12"/>
      <c r="C16" s="12"/>
      <c r="D16" s="12"/>
      <c r="E16" s="12"/>
      <c r="F16" s="12"/>
      <c r="G16" s="12"/>
    </row>
    <row r="17" spans="1:7" ht="12.75" customHeight="1">
      <c r="A17" s="13"/>
      <c r="B17" s="13"/>
      <c r="C17" s="13"/>
      <c r="D17" s="13"/>
      <c r="E17" s="13"/>
      <c r="F17" s="13"/>
      <c r="G17" s="14"/>
    </row>
    <row r="18" spans="1:7" ht="12.75" customHeight="1">
      <c r="A18" s="56" t="s">
        <v>15</v>
      </c>
      <c r="B18" s="56" t="s">
        <v>204</v>
      </c>
      <c r="C18" s="56" t="s">
        <v>205</v>
      </c>
      <c r="D18" s="56" t="s">
        <v>206</v>
      </c>
      <c r="E18" s="56" t="s">
        <v>21</v>
      </c>
      <c r="F18" s="56" t="s">
        <v>207</v>
      </c>
      <c r="G18" s="57" t="s">
        <v>208</v>
      </c>
    </row>
    <row r="19" spans="1:7" ht="14.25" customHeight="1">
      <c r="A19" s="56"/>
      <c r="B19" s="56"/>
      <c r="C19" s="56"/>
      <c r="D19" s="56"/>
      <c r="E19" s="56"/>
      <c r="F19" s="56"/>
      <c r="G19" s="57"/>
    </row>
    <row r="20" spans="1:7" ht="12.75" customHeight="1">
      <c r="A20" s="56"/>
      <c r="B20" s="56"/>
      <c r="C20" s="56"/>
      <c r="D20" s="56"/>
      <c r="E20" s="56"/>
      <c r="F20" s="56"/>
      <c r="G20" s="57"/>
    </row>
    <row r="21" spans="1:7" ht="47.25" customHeight="1">
      <c r="A21" s="58" t="s">
        <v>165</v>
      </c>
      <c r="B21" s="30" t="s">
        <v>166</v>
      </c>
      <c r="C21" s="59"/>
      <c r="D21" s="59"/>
      <c r="E21" s="30"/>
      <c r="F21" s="47"/>
      <c r="G21" s="60">
        <f>G22</f>
        <v>307540.2</v>
      </c>
    </row>
    <row r="22" spans="1:7" ht="12.75">
      <c r="A22" s="61" t="s">
        <v>167</v>
      </c>
      <c r="B22" s="30" t="s">
        <v>168</v>
      </c>
      <c r="C22" s="59"/>
      <c r="D22" s="59"/>
      <c r="E22" s="30"/>
      <c r="F22" s="47"/>
      <c r="G22" s="60">
        <f>G23</f>
        <v>307540.2</v>
      </c>
    </row>
    <row r="23" spans="1:7" ht="33" customHeight="1">
      <c r="A23" s="61" t="s">
        <v>169</v>
      </c>
      <c r="B23" s="30" t="s">
        <v>170</v>
      </c>
      <c r="C23" s="59"/>
      <c r="D23" s="59"/>
      <c r="E23" s="30"/>
      <c r="F23" s="62"/>
      <c r="G23" s="60">
        <f>G24</f>
        <v>307540.2</v>
      </c>
    </row>
    <row r="24" spans="1:7" ht="19.5" customHeight="1">
      <c r="A24" s="58" t="s">
        <v>209</v>
      </c>
      <c r="B24" s="30" t="s">
        <v>170</v>
      </c>
      <c r="C24" s="59">
        <v>10</v>
      </c>
      <c r="D24" s="59"/>
      <c r="E24" s="30"/>
      <c r="F24" s="47"/>
      <c r="G24" s="60">
        <f>G25</f>
        <v>307540.2</v>
      </c>
    </row>
    <row r="25" spans="1:7" ht="19.5" customHeight="1">
      <c r="A25" s="58" t="s">
        <v>174</v>
      </c>
      <c r="B25" s="30" t="s">
        <v>170</v>
      </c>
      <c r="C25" s="59">
        <v>10</v>
      </c>
      <c r="D25" s="59">
        <v>3</v>
      </c>
      <c r="E25" s="30"/>
      <c r="F25" s="47"/>
      <c r="G25" s="60">
        <f>G26+G29</f>
        <v>307540.2</v>
      </c>
    </row>
    <row r="26" spans="1:7" ht="33" customHeight="1" hidden="1">
      <c r="A26" s="63" t="s">
        <v>210</v>
      </c>
      <c r="B26" s="30" t="s">
        <v>211</v>
      </c>
      <c r="C26" s="59">
        <v>10</v>
      </c>
      <c r="D26" s="59">
        <v>3</v>
      </c>
      <c r="E26" s="30"/>
      <c r="F26" s="47"/>
      <c r="G26" s="64">
        <f>G27</f>
        <v>0</v>
      </c>
    </row>
    <row r="27" spans="1:7" ht="33" customHeight="1" hidden="1">
      <c r="A27" s="63" t="s">
        <v>173</v>
      </c>
      <c r="B27" s="30" t="s">
        <v>211</v>
      </c>
      <c r="C27" s="59">
        <v>10</v>
      </c>
      <c r="D27" s="59">
        <v>3</v>
      </c>
      <c r="E27" s="30">
        <v>310</v>
      </c>
      <c r="F27" s="47"/>
      <c r="G27" s="64">
        <f>G28</f>
        <v>0</v>
      </c>
    </row>
    <row r="28" spans="1:7" ht="33" customHeight="1" hidden="1">
      <c r="A28" s="63" t="s">
        <v>195</v>
      </c>
      <c r="B28" s="30" t="s">
        <v>211</v>
      </c>
      <c r="C28" s="59">
        <v>10</v>
      </c>
      <c r="D28" s="59">
        <v>3</v>
      </c>
      <c r="E28" s="30">
        <v>310</v>
      </c>
      <c r="F28" s="47">
        <v>13</v>
      </c>
      <c r="G28" s="65">
        <v>0</v>
      </c>
    </row>
    <row r="29" spans="1:7" ht="19.5" customHeight="1">
      <c r="A29" s="58" t="s">
        <v>164</v>
      </c>
      <c r="B29" s="30" t="s">
        <v>170</v>
      </c>
      <c r="C29" s="59">
        <v>10</v>
      </c>
      <c r="D29" s="59">
        <v>1</v>
      </c>
      <c r="E29" s="30"/>
      <c r="F29" s="47"/>
      <c r="G29" s="60">
        <f>G30</f>
        <v>307540.2</v>
      </c>
    </row>
    <row r="30" spans="1:7" ht="47.25" customHeight="1">
      <c r="A30" s="58" t="s">
        <v>171</v>
      </c>
      <c r="B30" s="30" t="s">
        <v>172</v>
      </c>
      <c r="C30" s="59">
        <v>10</v>
      </c>
      <c r="D30" s="59">
        <v>1</v>
      </c>
      <c r="E30" s="30"/>
      <c r="F30" s="47"/>
      <c r="G30" s="60">
        <f>G31</f>
        <v>307540.2</v>
      </c>
    </row>
    <row r="31" spans="1:7" ht="33" customHeight="1">
      <c r="A31" s="58" t="s">
        <v>173</v>
      </c>
      <c r="B31" s="30" t="s">
        <v>172</v>
      </c>
      <c r="C31" s="59">
        <v>10</v>
      </c>
      <c r="D31" s="59">
        <v>1</v>
      </c>
      <c r="E31" s="30">
        <v>310</v>
      </c>
      <c r="F31" s="47"/>
      <c r="G31" s="60">
        <f>G32</f>
        <v>307540.2</v>
      </c>
    </row>
    <row r="32" spans="1:7" ht="33" customHeight="1">
      <c r="A32" s="58" t="s">
        <v>195</v>
      </c>
      <c r="B32" s="30" t="s">
        <v>172</v>
      </c>
      <c r="C32" s="59">
        <v>10</v>
      </c>
      <c r="D32" s="59">
        <v>1</v>
      </c>
      <c r="E32" s="30">
        <v>310</v>
      </c>
      <c r="F32" s="47">
        <v>13</v>
      </c>
      <c r="G32" s="66">
        <f>296131.2+11409</f>
        <v>307540.2</v>
      </c>
    </row>
    <row r="33" spans="1:7" ht="60.75" customHeight="1">
      <c r="A33" s="58" t="s">
        <v>46</v>
      </c>
      <c r="B33" s="67" t="s">
        <v>47</v>
      </c>
      <c r="C33" s="67"/>
      <c r="D33" s="67"/>
      <c r="E33" s="67"/>
      <c r="F33" s="56"/>
      <c r="G33" s="68">
        <f>G34</f>
        <v>1000</v>
      </c>
    </row>
    <row r="34" spans="1:7" ht="12.75">
      <c r="A34" s="58" t="s">
        <v>48</v>
      </c>
      <c r="B34" s="67" t="s">
        <v>49</v>
      </c>
      <c r="C34" s="67"/>
      <c r="D34" s="67"/>
      <c r="E34" s="67"/>
      <c r="F34" s="56"/>
      <c r="G34" s="68">
        <f>G35</f>
        <v>1000</v>
      </c>
    </row>
    <row r="35" spans="1:7" ht="12.75">
      <c r="A35" s="58" t="s">
        <v>50</v>
      </c>
      <c r="B35" s="67" t="s">
        <v>51</v>
      </c>
      <c r="C35" s="67"/>
      <c r="D35" s="67"/>
      <c r="E35" s="67"/>
      <c r="F35" s="56"/>
      <c r="G35" s="68">
        <f>G36</f>
        <v>1000</v>
      </c>
    </row>
    <row r="36" spans="1:7" ht="19.5" customHeight="1">
      <c r="A36" s="58" t="s">
        <v>24</v>
      </c>
      <c r="B36" s="67" t="s">
        <v>51</v>
      </c>
      <c r="C36" s="67"/>
      <c r="D36" s="67"/>
      <c r="E36" s="67"/>
      <c r="F36" s="56"/>
      <c r="G36" s="68">
        <f>G37</f>
        <v>1000</v>
      </c>
    </row>
    <row r="37" spans="1:7" ht="19.5" customHeight="1">
      <c r="A37" s="58" t="s">
        <v>45</v>
      </c>
      <c r="B37" s="67" t="s">
        <v>51</v>
      </c>
      <c r="C37" s="69">
        <v>1</v>
      </c>
      <c r="D37" s="67"/>
      <c r="E37" s="67"/>
      <c r="F37" s="56"/>
      <c r="G37" s="68">
        <f>G38</f>
        <v>1000</v>
      </c>
    </row>
    <row r="38" spans="1:7" ht="47.25" customHeight="1">
      <c r="A38" s="58" t="s">
        <v>37</v>
      </c>
      <c r="B38" s="67" t="s">
        <v>51</v>
      </c>
      <c r="C38" s="69">
        <v>1</v>
      </c>
      <c r="D38" s="67">
        <v>13</v>
      </c>
      <c r="E38" s="67">
        <v>240</v>
      </c>
      <c r="F38" s="56"/>
      <c r="G38" s="68">
        <f>G39</f>
        <v>1000</v>
      </c>
    </row>
    <row r="39" spans="1:7" ht="33" customHeight="1">
      <c r="A39" s="19" t="s">
        <v>195</v>
      </c>
      <c r="B39" s="67" t="s">
        <v>51</v>
      </c>
      <c r="C39" s="69">
        <v>1</v>
      </c>
      <c r="D39" s="67">
        <v>13</v>
      </c>
      <c r="E39" s="67">
        <v>240</v>
      </c>
      <c r="F39" s="47">
        <v>13</v>
      </c>
      <c r="G39" s="70">
        <v>1000</v>
      </c>
    </row>
    <row r="40" spans="1:7" ht="60.75" customHeight="1" hidden="1">
      <c r="A40" s="58" t="s">
        <v>212</v>
      </c>
      <c r="B40" s="67" t="s">
        <v>213</v>
      </c>
      <c r="C40" s="69"/>
      <c r="D40" s="67"/>
      <c r="E40" s="67"/>
      <c r="F40" s="71"/>
      <c r="G40" s="68">
        <f>G41</f>
        <v>0</v>
      </c>
    </row>
    <row r="41" spans="1:7" ht="12.75" hidden="1">
      <c r="A41" s="58" t="s">
        <v>92</v>
      </c>
      <c r="B41" s="67" t="s">
        <v>214</v>
      </c>
      <c r="C41" s="69"/>
      <c r="D41" s="67"/>
      <c r="E41" s="67"/>
      <c r="F41" s="71"/>
      <c r="G41" s="60">
        <f>G42</f>
        <v>0</v>
      </c>
    </row>
    <row r="42" spans="1:7" ht="12.75" hidden="1">
      <c r="A42" s="58" t="s">
        <v>94</v>
      </c>
      <c r="B42" s="30" t="s">
        <v>215</v>
      </c>
      <c r="C42" s="59"/>
      <c r="D42" s="59"/>
      <c r="E42" s="30"/>
      <c r="F42" s="47"/>
      <c r="G42" s="60">
        <f>G43</f>
        <v>0</v>
      </c>
    </row>
    <row r="43" spans="1:7" ht="19.5" customHeight="1" hidden="1">
      <c r="A43" s="58" t="s">
        <v>119</v>
      </c>
      <c r="B43" s="30" t="s">
        <v>215</v>
      </c>
      <c r="C43" s="59">
        <v>5</v>
      </c>
      <c r="D43" s="59"/>
      <c r="E43" s="30"/>
      <c r="F43" s="47"/>
      <c r="G43" s="60">
        <f>G44</f>
        <v>0</v>
      </c>
    </row>
    <row r="44" spans="1:7" ht="12.75" hidden="1">
      <c r="A44" s="58" t="s">
        <v>120</v>
      </c>
      <c r="B44" s="30" t="s">
        <v>215</v>
      </c>
      <c r="C44" s="59">
        <v>5</v>
      </c>
      <c r="D44" s="59">
        <v>3</v>
      </c>
      <c r="E44" s="30"/>
      <c r="F44" s="47"/>
      <c r="G44" s="60">
        <f>G45</f>
        <v>0</v>
      </c>
    </row>
    <row r="45" spans="1:7" ht="12.75" hidden="1">
      <c r="A45" s="58" t="s">
        <v>37</v>
      </c>
      <c r="B45" s="30" t="s">
        <v>215</v>
      </c>
      <c r="C45" s="59">
        <v>5</v>
      </c>
      <c r="D45" s="59">
        <v>3</v>
      </c>
      <c r="E45" s="30">
        <v>240</v>
      </c>
      <c r="F45" s="47"/>
      <c r="G45" s="60">
        <f>G46</f>
        <v>0</v>
      </c>
    </row>
    <row r="46" spans="1:7" ht="33" customHeight="1" hidden="1">
      <c r="A46" s="58" t="s">
        <v>195</v>
      </c>
      <c r="B46" s="30" t="s">
        <v>215</v>
      </c>
      <c r="C46" s="59">
        <v>5</v>
      </c>
      <c r="D46" s="59">
        <v>3</v>
      </c>
      <c r="E46" s="30">
        <v>240</v>
      </c>
      <c r="F46" s="47">
        <v>13</v>
      </c>
      <c r="G46" s="66"/>
    </row>
    <row r="47" spans="1:7" ht="75" customHeight="1">
      <c r="A47" s="58" t="s">
        <v>90</v>
      </c>
      <c r="B47" s="67" t="s">
        <v>91</v>
      </c>
      <c r="C47" s="69"/>
      <c r="D47" s="67"/>
      <c r="E47" s="67"/>
      <c r="F47" s="71"/>
      <c r="G47" s="68">
        <f>G48+G54+G62</f>
        <v>309595.96</v>
      </c>
    </row>
    <row r="48" spans="1:7" ht="12.75">
      <c r="A48" s="58" t="s">
        <v>92</v>
      </c>
      <c r="B48" s="67" t="s">
        <v>93</v>
      </c>
      <c r="C48" s="69"/>
      <c r="D48" s="67"/>
      <c r="E48" s="67"/>
      <c r="F48" s="71"/>
      <c r="G48" s="68">
        <f>G49</f>
        <v>53030.3</v>
      </c>
    </row>
    <row r="49" spans="1:7" ht="63" customHeight="1">
      <c r="A49" s="58" t="s">
        <v>94</v>
      </c>
      <c r="B49" s="67" t="s">
        <v>95</v>
      </c>
      <c r="C49" s="69"/>
      <c r="D49" s="67"/>
      <c r="E49" s="67"/>
      <c r="F49" s="71"/>
      <c r="G49" s="68">
        <f>G50</f>
        <v>53030.3</v>
      </c>
    </row>
    <row r="50" spans="1:7" ht="33" customHeight="1">
      <c r="A50" s="58" t="s">
        <v>88</v>
      </c>
      <c r="B50" s="67" t="s">
        <v>95</v>
      </c>
      <c r="C50" s="69">
        <v>3</v>
      </c>
      <c r="D50" s="67"/>
      <c r="E50" s="67"/>
      <c r="F50" s="71"/>
      <c r="G50" s="68">
        <f>G51</f>
        <v>53030.3</v>
      </c>
    </row>
    <row r="51" spans="1:7" ht="47.25" customHeight="1">
      <c r="A51" s="58" t="s">
        <v>89</v>
      </c>
      <c r="B51" s="67" t="s">
        <v>95</v>
      </c>
      <c r="C51" s="69">
        <v>3</v>
      </c>
      <c r="D51" s="67">
        <v>10</v>
      </c>
      <c r="E51" s="67"/>
      <c r="F51" s="56"/>
      <c r="G51" s="68">
        <f>G52</f>
        <v>53030.3</v>
      </c>
    </row>
    <row r="52" spans="1:7" ht="47.25" customHeight="1">
      <c r="A52" s="58" t="s">
        <v>37</v>
      </c>
      <c r="B52" s="67" t="s">
        <v>95</v>
      </c>
      <c r="C52" s="69">
        <v>3</v>
      </c>
      <c r="D52" s="67">
        <v>10</v>
      </c>
      <c r="E52" s="67">
        <v>240</v>
      </c>
      <c r="F52" s="56"/>
      <c r="G52" s="68">
        <f>G53</f>
        <v>53030.3</v>
      </c>
    </row>
    <row r="53" spans="1:7" ht="33" customHeight="1">
      <c r="A53" s="58" t="s">
        <v>195</v>
      </c>
      <c r="B53" s="67" t="s">
        <v>95</v>
      </c>
      <c r="C53" s="69">
        <v>3</v>
      </c>
      <c r="D53" s="67">
        <v>10</v>
      </c>
      <c r="E53" s="67">
        <v>240</v>
      </c>
      <c r="F53" s="47">
        <v>13</v>
      </c>
      <c r="G53" s="70">
        <f>35030.3+18000</f>
        <v>53030.3</v>
      </c>
    </row>
    <row r="54" spans="1:7" ht="12.75">
      <c r="A54" s="58" t="s">
        <v>96</v>
      </c>
      <c r="B54" s="67" t="s">
        <v>97</v>
      </c>
      <c r="C54" s="69"/>
      <c r="D54" s="67"/>
      <c r="E54" s="67"/>
      <c r="F54" s="71"/>
      <c r="G54" s="68">
        <f>G55</f>
        <v>187878.79</v>
      </c>
    </row>
    <row r="55" spans="1:7" ht="12.75">
      <c r="A55" s="58" t="s">
        <v>216</v>
      </c>
      <c r="B55" s="67" t="s">
        <v>99</v>
      </c>
      <c r="C55" s="69"/>
      <c r="D55" s="67"/>
      <c r="E55" s="67"/>
      <c r="F55" s="71"/>
      <c r="G55" s="68">
        <f>G56</f>
        <v>187878.79</v>
      </c>
    </row>
    <row r="56" spans="1:7" ht="33" customHeight="1">
      <c r="A56" s="58" t="s">
        <v>88</v>
      </c>
      <c r="B56" s="67" t="s">
        <v>99</v>
      </c>
      <c r="C56" s="69">
        <v>3</v>
      </c>
      <c r="D56" s="67"/>
      <c r="E56" s="67"/>
      <c r="F56" s="71"/>
      <c r="G56" s="68">
        <f>G57</f>
        <v>187878.79</v>
      </c>
    </row>
    <row r="57" spans="1:7" ht="47.25" customHeight="1">
      <c r="A57" s="58" t="s">
        <v>89</v>
      </c>
      <c r="B57" s="67" t="s">
        <v>99</v>
      </c>
      <c r="C57" s="69">
        <v>3</v>
      </c>
      <c r="D57" s="67">
        <v>10</v>
      </c>
      <c r="E57" s="67"/>
      <c r="F57" s="56"/>
      <c r="G57" s="68">
        <f>G59+G60</f>
        <v>187878.79</v>
      </c>
    </row>
    <row r="58" spans="1:7" ht="12.75">
      <c r="A58" s="58" t="s">
        <v>36</v>
      </c>
      <c r="B58" s="67" t="s">
        <v>99</v>
      </c>
      <c r="C58" s="69">
        <v>3</v>
      </c>
      <c r="D58" s="67">
        <v>10</v>
      </c>
      <c r="E58" s="67">
        <v>120</v>
      </c>
      <c r="F58" s="56"/>
      <c r="G58" s="68">
        <f>G59</f>
        <v>22988</v>
      </c>
    </row>
    <row r="59" spans="1:7" ht="12.75">
      <c r="A59" s="58" t="s">
        <v>195</v>
      </c>
      <c r="B59" s="67" t="s">
        <v>99</v>
      </c>
      <c r="C59" s="69">
        <v>3</v>
      </c>
      <c r="D59" s="67">
        <v>10</v>
      </c>
      <c r="E59" s="67">
        <v>120</v>
      </c>
      <c r="F59" s="47">
        <v>13</v>
      </c>
      <c r="G59" s="70">
        <v>22988</v>
      </c>
    </row>
    <row r="60" spans="1:7" ht="47.25" customHeight="1">
      <c r="A60" s="58" t="s">
        <v>37</v>
      </c>
      <c r="B60" s="67" t="s">
        <v>99</v>
      </c>
      <c r="C60" s="69">
        <v>3</v>
      </c>
      <c r="D60" s="67">
        <v>10</v>
      </c>
      <c r="E60" s="67">
        <v>240</v>
      </c>
      <c r="F60" s="56"/>
      <c r="G60" s="68">
        <f>G61</f>
        <v>164890.79</v>
      </c>
    </row>
    <row r="61" spans="1:7" ht="12.75">
      <c r="A61" s="58" t="s">
        <v>195</v>
      </c>
      <c r="B61" s="67" t="s">
        <v>99</v>
      </c>
      <c r="C61" s="69">
        <v>3</v>
      </c>
      <c r="D61" s="67">
        <v>10</v>
      </c>
      <c r="E61" s="67">
        <v>240</v>
      </c>
      <c r="F61" s="47">
        <v>13</v>
      </c>
      <c r="G61" s="70">
        <v>164890.79</v>
      </c>
    </row>
    <row r="62" spans="1:7" ht="12.75">
      <c r="A62" s="58" t="s">
        <v>100</v>
      </c>
      <c r="B62" s="67" t="s">
        <v>101</v>
      </c>
      <c r="C62" s="69"/>
      <c r="D62" s="67"/>
      <c r="E62" s="67"/>
      <c r="F62" s="71"/>
      <c r="G62" s="68">
        <f>G63</f>
        <v>68686.87</v>
      </c>
    </row>
    <row r="63" spans="1:7" ht="12.75">
      <c r="A63" s="58" t="s">
        <v>217</v>
      </c>
      <c r="B63" s="67" t="s">
        <v>218</v>
      </c>
      <c r="C63" s="69"/>
      <c r="D63" s="67"/>
      <c r="E63" s="67"/>
      <c r="F63" s="71"/>
      <c r="G63" s="68">
        <f>G64</f>
        <v>68686.87</v>
      </c>
    </row>
    <row r="64" spans="1:7" ht="33" customHeight="1">
      <c r="A64" s="58" t="s">
        <v>88</v>
      </c>
      <c r="B64" s="67" t="s">
        <v>218</v>
      </c>
      <c r="C64" s="69">
        <v>3</v>
      </c>
      <c r="D64" s="67"/>
      <c r="E64" s="67"/>
      <c r="F64" s="71"/>
      <c r="G64" s="68">
        <f>G65</f>
        <v>68686.87</v>
      </c>
    </row>
    <row r="65" spans="1:7" ht="47.25" customHeight="1">
      <c r="A65" s="58" t="s">
        <v>89</v>
      </c>
      <c r="B65" s="67" t="s">
        <v>218</v>
      </c>
      <c r="C65" s="69">
        <v>3</v>
      </c>
      <c r="D65" s="67">
        <v>10</v>
      </c>
      <c r="E65" s="67"/>
      <c r="F65" s="56"/>
      <c r="G65" s="68">
        <f>G66</f>
        <v>68686.87</v>
      </c>
    </row>
    <row r="66" spans="1:7" ht="47.25" customHeight="1">
      <c r="A66" s="58" t="s">
        <v>37</v>
      </c>
      <c r="B66" s="67" t="s">
        <v>218</v>
      </c>
      <c r="C66" s="69">
        <v>3</v>
      </c>
      <c r="D66" s="67">
        <v>10</v>
      </c>
      <c r="E66" s="67">
        <v>240</v>
      </c>
      <c r="F66" s="56"/>
      <c r="G66" s="68">
        <f>G67</f>
        <v>68686.87</v>
      </c>
    </row>
    <row r="67" spans="1:7" ht="12.75">
      <c r="A67" s="58" t="s">
        <v>195</v>
      </c>
      <c r="B67" s="67" t="s">
        <v>218</v>
      </c>
      <c r="C67" s="69">
        <v>3</v>
      </c>
      <c r="D67" s="67">
        <v>10</v>
      </c>
      <c r="E67" s="67">
        <v>240</v>
      </c>
      <c r="F67" s="47">
        <v>13</v>
      </c>
      <c r="G67" s="70">
        <v>68686.87</v>
      </c>
    </row>
    <row r="68" spans="1:7" ht="47.25" customHeight="1">
      <c r="A68" s="19" t="s">
        <v>52</v>
      </c>
      <c r="B68" s="67" t="s">
        <v>219</v>
      </c>
      <c r="C68" s="69"/>
      <c r="D68" s="67"/>
      <c r="E68" s="67"/>
      <c r="F68" s="71"/>
      <c r="G68" s="68">
        <f>G69</f>
        <v>2000</v>
      </c>
    </row>
    <row r="69" spans="1:7" ht="12.75">
      <c r="A69" s="58" t="s">
        <v>54</v>
      </c>
      <c r="B69" s="67" t="s">
        <v>220</v>
      </c>
      <c r="C69" s="69"/>
      <c r="D69" s="67"/>
      <c r="E69" s="67"/>
      <c r="F69" s="71"/>
      <c r="G69" s="68">
        <f>G70</f>
        <v>2000</v>
      </c>
    </row>
    <row r="70" spans="1:7" ht="12.75">
      <c r="A70" s="58" t="s">
        <v>56</v>
      </c>
      <c r="B70" s="67" t="s">
        <v>221</v>
      </c>
      <c r="C70" s="69"/>
      <c r="D70" s="67"/>
      <c r="E70" s="67"/>
      <c r="F70" s="71"/>
      <c r="G70" s="68">
        <f>G71</f>
        <v>2000</v>
      </c>
    </row>
    <row r="71" spans="1:7" ht="19.5" customHeight="1">
      <c r="A71" s="58" t="s">
        <v>24</v>
      </c>
      <c r="B71" s="67" t="s">
        <v>221</v>
      </c>
      <c r="C71" s="69">
        <v>1</v>
      </c>
      <c r="D71" s="67"/>
      <c r="E71" s="67"/>
      <c r="F71" s="71"/>
      <c r="G71" s="68">
        <f>G72</f>
        <v>2000</v>
      </c>
    </row>
    <row r="72" spans="1:7" ht="19.5" customHeight="1">
      <c r="A72" s="58" t="s">
        <v>45</v>
      </c>
      <c r="B72" s="67" t="s">
        <v>221</v>
      </c>
      <c r="C72" s="69">
        <v>1</v>
      </c>
      <c r="D72" s="67">
        <v>13</v>
      </c>
      <c r="E72" s="67"/>
      <c r="F72" s="71"/>
      <c r="G72" s="68">
        <f>G73</f>
        <v>2000</v>
      </c>
    </row>
    <row r="73" spans="1:7" ht="47.25" customHeight="1">
      <c r="A73" s="58" t="s">
        <v>37</v>
      </c>
      <c r="B73" s="67" t="s">
        <v>221</v>
      </c>
      <c r="C73" s="69">
        <v>1</v>
      </c>
      <c r="D73" s="67">
        <v>13</v>
      </c>
      <c r="E73" s="67">
        <v>240</v>
      </c>
      <c r="F73" s="56"/>
      <c r="G73" s="68">
        <f>G74</f>
        <v>2000</v>
      </c>
    </row>
    <row r="74" spans="1:7" ht="33" customHeight="1">
      <c r="A74" s="58" t="s">
        <v>195</v>
      </c>
      <c r="B74" s="67" t="s">
        <v>221</v>
      </c>
      <c r="C74" s="69">
        <v>1</v>
      </c>
      <c r="D74" s="67">
        <v>13</v>
      </c>
      <c r="E74" s="67">
        <v>240</v>
      </c>
      <c r="F74" s="47">
        <v>13</v>
      </c>
      <c r="G74" s="70">
        <v>2000</v>
      </c>
    </row>
    <row r="75" spans="1:7" ht="75" customHeight="1">
      <c r="A75" s="19" t="s">
        <v>58</v>
      </c>
      <c r="B75" s="67" t="s">
        <v>59</v>
      </c>
      <c r="C75" s="69"/>
      <c r="D75" s="67"/>
      <c r="E75" s="67"/>
      <c r="F75" s="71"/>
      <c r="G75" s="68">
        <f>G76</f>
        <v>1000</v>
      </c>
    </row>
    <row r="76" spans="1:7" ht="63" customHeight="1">
      <c r="A76" s="19" t="s">
        <v>60</v>
      </c>
      <c r="B76" s="67" t="s">
        <v>61</v>
      </c>
      <c r="C76" s="69"/>
      <c r="D76" s="67"/>
      <c r="E76" s="67"/>
      <c r="F76" s="71"/>
      <c r="G76" s="68">
        <f>G77</f>
        <v>1000</v>
      </c>
    </row>
    <row r="77" spans="1:7" ht="12.75">
      <c r="A77" s="19" t="s">
        <v>62</v>
      </c>
      <c r="B77" s="67" t="s">
        <v>63</v>
      </c>
      <c r="C77" s="69"/>
      <c r="D77" s="67"/>
      <c r="E77" s="67"/>
      <c r="F77" s="71"/>
      <c r="G77" s="68">
        <f>G78</f>
        <v>1000</v>
      </c>
    </row>
    <row r="78" spans="1:7" ht="19.5" customHeight="1">
      <c r="A78" s="58" t="s">
        <v>24</v>
      </c>
      <c r="B78" s="67" t="s">
        <v>63</v>
      </c>
      <c r="C78" s="69">
        <v>1</v>
      </c>
      <c r="D78" s="67"/>
      <c r="E78" s="67"/>
      <c r="F78" s="71"/>
      <c r="G78" s="68">
        <f>G79</f>
        <v>1000</v>
      </c>
    </row>
    <row r="79" spans="1:7" ht="19.5" customHeight="1">
      <c r="A79" s="58" t="s">
        <v>45</v>
      </c>
      <c r="B79" s="67" t="s">
        <v>63</v>
      </c>
      <c r="C79" s="69">
        <v>1</v>
      </c>
      <c r="D79" s="67">
        <v>13</v>
      </c>
      <c r="E79" s="67"/>
      <c r="F79" s="71"/>
      <c r="G79" s="68">
        <f>G80</f>
        <v>1000</v>
      </c>
    </row>
    <row r="80" spans="1:7" ht="47.25" customHeight="1">
      <c r="A80" s="58" t="s">
        <v>37</v>
      </c>
      <c r="B80" s="67" t="s">
        <v>63</v>
      </c>
      <c r="C80" s="69">
        <v>1</v>
      </c>
      <c r="D80" s="67">
        <v>13</v>
      </c>
      <c r="E80" s="67">
        <v>240</v>
      </c>
      <c r="F80" s="56"/>
      <c r="G80" s="68">
        <f>G81</f>
        <v>1000</v>
      </c>
    </row>
    <row r="81" spans="1:7" ht="33" customHeight="1">
      <c r="A81" s="19" t="s">
        <v>195</v>
      </c>
      <c r="B81" s="67" t="s">
        <v>63</v>
      </c>
      <c r="C81" s="69">
        <v>1</v>
      </c>
      <c r="D81" s="67">
        <v>13</v>
      </c>
      <c r="E81" s="67">
        <v>240</v>
      </c>
      <c r="F81" s="71">
        <v>13</v>
      </c>
      <c r="G81" s="70">
        <v>1000</v>
      </c>
    </row>
    <row r="82" spans="1:7" ht="12.75">
      <c r="A82" s="19" t="s">
        <v>64</v>
      </c>
      <c r="B82" s="67" t="s">
        <v>65</v>
      </c>
      <c r="C82" s="69"/>
      <c r="D82" s="67"/>
      <c r="E82" s="67"/>
      <c r="F82" s="71"/>
      <c r="G82" s="68">
        <f>G83</f>
        <v>1000</v>
      </c>
    </row>
    <row r="83" spans="1:7" ht="12.75">
      <c r="A83" s="19" t="s">
        <v>66</v>
      </c>
      <c r="B83" s="67" t="s">
        <v>67</v>
      </c>
      <c r="C83" s="69"/>
      <c r="D83" s="67"/>
      <c r="E83" s="67"/>
      <c r="F83" s="71"/>
      <c r="G83" s="68">
        <f>G84</f>
        <v>1000</v>
      </c>
    </row>
    <row r="84" spans="1:7" ht="63" customHeight="1">
      <c r="A84" s="19" t="s">
        <v>68</v>
      </c>
      <c r="B84" s="67" t="s">
        <v>69</v>
      </c>
      <c r="C84" s="69"/>
      <c r="D84" s="67"/>
      <c r="E84" s="67"/>
      <c r="F84" s="71"/>
      <c r="G84" s="68">
        <f>G85</f>
        <v>1000</v>
      </c>
    </row>
    <row r="85" spans="1:7" ht="19.5" customHeight="1">
      <c r="A85" s="58" t="s">
        <v>24</v>
      </c>
      <c r="B85" s="67" t="s">
        <v>69</v>
      </c>
      <c r="C85" s="69">
        <v>1</v>
      </c>
      <c r="D85" s="67"/>
      <c r="E85" s="67"/>
      <c r="F85" s="71"/>
      <c r="G85" s="68">
        <f>G86</f>
        <v>1000</v>
      </c>
    </row>
    <row r="86" spans="1:7" ht="19.5" customHeight="1">
      <c r="A86" s="58" t="s">
        <v>45</v>
      </c>
      <c r="B86" s="67" t="s">
        <v>69</v>
      </c>
      <c r="C86" s="69">
        <v>1</v>
      </c>
      <c r="D86" s="67">
        <v>13</v>
      </c>
      <c r="E86" s="67"/>
      <c r="F86" s="71"/>
      <c r="G86" s="68">
        <f>G87</f>
        <v>1000</v>
      </c>
    </row>
    <row r="87" spans="1:7" ht="47.25" customHeight="1">
      <c r="A87" s="58" t="s">
        <v>37</v>
      </c>
      <c r="B87" s="67" t="s">
        <v>69</v>
      </c>
      <c r="C87" s="69">
        <v>1</v>
      </c>
      <c r="D87" s="67">
        <v>13</v>
      </c>
      <c r="E87" s="67">
        <v>240</v>
      </c>
      <c r="F87" s="56"/>
      <c r="G87" s="68">
        <f>G88</f>
        <v>1000</v>
      </c>
    </row>
    <row r="88" spans="1:7" ht="33" customHeight="1">
      <c r="A88" s="58" t="s">
        <v>195</v>
      </c>
      <c r="B88" s="67" t="s">
        <v>69</v>
      </c>
      <c r="C88" s="69">
        <v>1</v>
      </c>
      <c r="D88" s="67">
        <v>13</v>
      </c>
      <c r="E88" s="67">
        <v>240</v>
      </c>
      <c r="F88" s="47">
        <v>13</v>
      </c>
      <c r="G88" s="70">
        <v>1000</v>
      </c>
    </row>
    <row r="89" spans="1:7" ht="75" customHeight="1">
      <c r="A89" s="19" t="s">
        <v>70</v>
      </c>
      <c r="B89" s="67" t="s">
        <v>71</v>
      </c>
      <c r="C89" s="69"/>
      <c r="D89" s="67"/>
      <c r="E89" s="67"/>
      <c r="F89" s="71"/>
      <c r="G89" s="68">
        <f>G90</f>
        <v>1000</v>
      </c>
    </row>
    <row r="90" spans="1:7" ht="12.75">
      <c r="A90" s="19" t="s">
        <v>72</v>
      </c>
      <c r="B90" s="67" t="s">
        <v>73</v>
      </c>
      <c r="C90" s="69"/>
      <c r="D90" s="67"/>
      <c r="E90" s="67"/>
      <c r="F90" s="71"/>
      <c r="G90" s="68">
        <f>G91</f>
        <v>1000</v>
      </c>
    </row>
    <row r="91" spans="1:7" ht="63" customHeight="1">
      <c r="A91" s="19" t="s">
        <v>74</v>
      </c>
      <c r="B91" s="67" t="s">
        <v>75</v>
      </c>
      <c r="C91" s="69"/>
      <c r="D91" s="67"/>
      <c r="E91" s="67"/>
      <c r="F91" s="71"/>
      <c r="G91" s="68">
        <f>G92</f>
        <v>1000</v>
      </c>
    </row>
    <row r="92" spans="1:7" ht="19.5" customHeight="1">
      <c r="A92" s="58" t="s">
        <v>24</v>
      </c>
      <c r="B92" s="67" t="s">
        <v>75</v>
      </c>
      <c r="C92" s="69">
        <v>1</v>
      </c>
      <c r="D92" s="67"/>
      <c r="E92" s="67"/>
      <c r="F92" s="71"/>
      <c r="G92" s="68">
        <f>G93</f>
        <v>1000</v>
      </c>
    </row>
    <row r="93" spans="1:7" ht="19.5" customHeight="1">
      <c r="A93" s="58" t="s">
        <v>45</v>
      </c>
      <c r="B93" s="67" t="s">
        <v>75</v>
      </c>
      <c r="C93" s="69">
        <v>1</v>
      </c>
      <c r="D93" s="67">
        <v>13</v>
      </c>
      <c r="E93" s="67"/>
      <c r="F93" s="71"/>
      <c r="G93" s="68">
        <f>G94</f>
        <v>1000</v>
      </c>
    </row>
    <row r="94" spans="1:7" ht="47.25" customHeight="1">
      <c r="A94" s="58" t="s">
        <v>37</v>
      </c>
      <c r="B94" s="67" t="s">
        <v>75</v>
      </c>
      <c r="C94" s="69">
        <v>1</v>
      </c>
      <c r="D94" s="67">
        <v>13</v>
      </c>
      <c r="E94" s="67">
        <v>240</v>
      </c>
      <c r="F94" s="47"/>
      <c r="G94" s="68">
        <f>G95</f>
        <v>1000</v>
      </c>
    </row>
    <row r="95" spans="1:7" ht="33" customHeight="1">
      <c r="A95" s="58" t="s">
        <v>195</v>
      </c>
      <c r="B95" s="67" t="s">
        <v>75</v>
      </c>
      <c r="C95" s="69">
        <v>1</v>
      </c>
      <c r="D95" s="67">
        <v>13</v>
      </c>
      <c r="E95" s="67">
        <v>240</v>
      </c>
      <c r="F95" s="47">
        <v>13</v>
      </c>
      <c r="G95" s="70">
        <v>1000</v>
      </c>
    </row>
    <row r="96" spans="1:7" ht="12.75">
      <c r="A96" s="19" t="s">
        <v>145</v>
      </c>
      <c r="B96" s="30" t="s">
        <v>146</v>
      </c>
      <c r="C96" s="59"/>
      <c r="D96" s="59"/>
      <c r="E96" s="30"/>
      <c r="F96" s="71"/>
      <c r="G96" s="68">
        <f>G97+G103</f>
        <v>2175219</v>
      </c>
    </row>
    <row r="97" spans="1:7" ht="33" customHeight="1">
      <c r="A97" s="19" t="s">
        <v>147</v>
      </c>
      <c r="B97" s="30" t="s">
        <v>148</v>
      </c>
      <c r="C97" s="59"/>
      <c r="D97" s="59"/>
      <c r="E97" s="30"/>
      <c r="F97" s="71"/>
      <c r="G97" s="68">
        <f>G98</f>
        <v>1412000</v>
      </c>
    </row>
    <row r="98" spans="1:7" ht="47.25" customHeight="1">
      <c r="A98" s="19" t="s">
        <v>149</v>
      </c>
      <c r="B98" s="30" t="s">
        <v>150</v>
      </c>
      <c r="C98" s="59"/>
      <c r="D98" s="59"/>
      <c r="E98" s="30"/>
      <c r="F98" s="71"/>
      <c r="G98" s="60">
        <f>G99</f>
        <v>1412000</v>
      </c>
    </row>
    <row r="99" spans="1:7" ht="19.5" customHeight="1">
      <c r="A99" s="19" t="s">
        <v>222</v>
      </c>
      <c r="B99" s="30" t="s">
        <v>150</v>
      </c>
      <c r="C99" s="59">
        <v>8</v>
      </c>
      <c r="D99" s="59"/>
      <c r="E99" s="30"/>
      <c r="F99" s="71"/>
      <c r="G99" s="60">
        <f>G100</f>
        <v>1412000</v>
      </c>
    </row>
    <row r="100" spans="1:7" ht="19.5" customHeight="1">
      <c r="A100" s="19" t="s">
        <v>223</v>
      </c>
      <c r="B100" s="30" t="s">
        <v>150</v>
      </c>
      <c r="C100" s="59">
        <v>8</v>
      </c>
      <c r="D100" s="59">
        <v>1</v>
      </c>
      <c r="E100" s="30"/>
      <c r="F100" s="71"/>
      <c r="G100" s="60">
        <f>G101</f>
        <v>1412000</v>
      </c>
    </row>
    <row r="101" spans="1:7" ht="47.25" customHeight="1">
      <c r="A101" s="58" t="s">
        <v>37</v>
      </c>
      <c r="B101" s="30" t="s">
        <v>150</v>
      </c>
      <c r="C101" s="59">
        <v>8</v>
      </c>
      <c r="D101" s="59">
        <v>1</v>
      </c>
      <c r="E101" s="30">
        <v>240</v>
      </c>
      <c r="F101" s="47"/>
      <c r="G101" s="60">
        <f>G102</f>
        <v>1412000</v>
      </c>
    </row>
    <row r="102" spans="1:7" ht="33" customHeight="1">
      <c r="A102" s="58" t="s">
        <v>195</v>
      </c>
      <c r="B102" s="30" t="s">
        <v>150</v>
      </c>
      <c r="C102" s="59">
        <v>8</v>
      </c>
      <c r="D102" s="59">
        <v>1</v>
      </c>
      <c r="E102" s="30">
        <v>240</v>
      </c>
      <c r="F102" s="47">
        <v>13</v>
      </c>
      <c r="G102" s="66">
        <f>2000+1410000</f>
        <v>1412000</v>
      </c>
    </row>
    <row r="103" spans="1:7" ht="12.75">
      <c r="A103" s="58" t="s">
        <v>151</v>
      </c>
      <c r="B103" s="30" t="s">
        <v>152</v>
      </c>
      <c r="C103" s="59"/>
      <c r="D103" s="59"/>
      <c r="E103" s="30"/>
      <c r="F103" s="47"/>
      <c r="G103" s="60">
        <f>G104</f>
        <v>763219</v>
      </c>
    </row>
    <row r="104" spans="1:7" ht="12.75">
      <c r="A104" s="58" t="s">
        <v>153</v>
      </c>
      <c r="B104" s="30" t="s">
        <v>224</v>
      </c>
      <c r="C104" s="59"/>
      <c r="D104" s="59"/>
      <c r="E104" s="30"/>
      <c r="F104" s="47"/>
      <c r="G104" s="60">
        <f>G105</f>
        <v>763219</v>
      </c>
    </row>
    <row r="105" spans="1:7" ht="12.75">
      <c r="A105" s="19" t="s">
        <v>222</v>
      </c>
      <c r="B105" s="30" t="s">
        <v>224</v>
      </c>
      <c r="C105" s="59">
        <v>8</v>
      </c>
      <c r="D105" s="59"/>
      <c r="E105" s="30"/>
      <c r="F105" s="47"/>
      <c r="G105" s="60">
        <f>G106</f>
        <v>763219</v>
      </c>
    </row>
    <row r="106" spans="1:7" ht="12.75">
      <c r="A106" s="19" t="s">
        <v>223</v>
      </c>
      <c r="B106" s="30" t="s">
        <v>224</v>
      </c>
      <c r="C106" s="59">
        <v>8</v>
      </c>
      <c r="D106" s="59">
        <v>1</v>
      </c>
      <c r="E106" s="30"/>
      <c r="F106" s="47"/>
      <c r="G106" s="60">
        <f>G107</f>
        <v>763219</v>
      </c>
    </row>
    <row r="107" spans="1:7" ht="12.75">
      <c r="A107" s="58" t="s">
        <v>155</v>
      </c>
      <c r="B107" s="30" t="s">
        <v>224</v>
      </c>
      <c r="C107" s="59">
        <v>8</v>
      </c>
      <c r="D107" s="59">
        <v>1</v>
      </c>
      <c r="E107" s="30">
        <v>410</v>
      </c>
      <c r="F107" s="47"/>
      <c r="G107" s="60">
        <f>G108</f>
        <v>763219</v>
      </c>
    </row>
    <row r="108" spans="1:7" ht="33" customHeight="1">
      <c r="A108" s="58" t="s">
        <v>195</v>
      </c>
      <c r="B108" s="30" t="s">
        <v>224</v>
      </c>
      <c r="C108" s="59">
        <v>8</v>
      </c>
      <c r="D108" s="59">
        <v>1</v>
      </c>
      <c r="E108" s="30">
        <v>410</v>
      </c>
      <c r="F108" s="47">
        <v>13</v>
      </c>
      <c r="G108" s="66">
        <f>525000+238219</f>
        <v>763219</v>
      </c>
    </row>
    <row r="109" spans="1:7" s="37" customFormat="1" ht="60.75" customHeight="1">
      <c r="A109" s="58" t="s">
        <v>121</v>
      </c>
      <c r="B109" s="30" t="s">
        <v>122</v>
      </c>
      <c r="C109" s="59"/>
      <c r="D109" s="59"/>
      <c r="E109" s="30"/>
      <c r="F109" s="72"/>
      <c r="G109" s="60">
        <f>G110+G116</f>
        <v>117100</v>
      </c>
    </row>
    <row r="110" spans="1:7" s="37" customFormat="1" ht="12.75" hidden="1">
      <c r="A110" s="58" t="s">
        <v>225</v>
      </c>
      <c r="B110" s="30" t="s">
        <v>226</v>
      </c>
      <c r="C110" s="59"/>
      <c r="D110" s="59"/>
      <c r="E110" s="30"/>
      <c r="F110" s="72"/>
      <c r="G110" s="60">
        <f>G111</f>
        <v>0</v>
      </c>
    </row>
    <row r="111" spans="1:7" s="37" customFormat="1" ht="47.25" customHeight="1" hidden="1">
      <c r="A111" s="58" t="s">
        <v>227</v>
      </c>
      <c r="B111" s="30" t="s">
        <v>228</v>
      </c>
      <c r="C111" s="59"/>
      <c r="D111" s="59"/>
      <c r="E111" s="30"/>
      <c r="F111" s="72"/>
      <c r="G111" s="60">
        <f>G112</f>
        <v>0</v>
      </c>
    </row>
    <row r="112" spans="1:7" s="37" customFormat="1" ht="19.5" customHeight="1" hidden="1">
      <c r="A112" s="58" t="s">
        <v>119</v>
      </c>
      <c r="B112" s="30" t="s">
        <v>228</v>
      </c>
      <c r="C112" s="59">
        <v>5</v>
      </c>
      <c r="D112" s="59"/>
      <c r="E112" s="30"/>
      <c r="F112" s="72"/>
      <c r="G112" s="60">
        <f>G113</f>
        <v>0</v>
      </c>
    </row>
    <row r="113" spans="1:7" s="37" customFormat="1" ht="19.5" customHeight="1" hidden="1">
      <c r="A113" s="58" t="s">
        <v>120</v>
      </c>
      <c r="B113" s="30" t="s">
        <v>228</v>
      </c>
      <c r="C113" s="59">
        <v>5</v>
      </c>
      <c r="D113" s="59">
        <v>3</v>
      </c>
      <c r="E113" s="30"/>
      <c r="F113" s="72"/>
      <c r="G113" s="60">
        <f>G114</f>
        <v>0</v>
      </c>
    </row>
    <row r="114" spans="1:7" s="37" customFormat="1" ht="47.25" customHeight="1" hidden="1">
      <c r="A114" s="58" t="s">
        <v>37</v>
      </c>
      <c r="B114" s="30" t="s">
        <v>228</v>
      </c>
      <c r="C114" s="59">
        <v>5</v>
      </c>
      <c r="D114" s="59">
        <v>3</v>
      </c>
      <c r="E114" s="30">
        <v>240</v>
      </c>
      <c r="F114" s="72"/>
      <c r="G114" s="60">
        <f>G115</f>
        <v>0</v>
      </c>
    </row>
    <row r="115" spans="1:7" ht="33" customHeight="1" hidden="1">
      <c r="A115" s="58" t="s">
        <v>195</v>
      </c>
      <c r="B115" s="30" t="s">
        <v>150</v>
      </c>
      <c r="C115" s="59">
        <v>5</v>
      </c>
      <c r="D115" s="59">
        <v>3</v>
      </c>
      <c r="E115" s="30">
        <v>240</v>
      </c>
      <c r="F115" s="47">
        <v>13</v>
      </c>
      <c r="G115" s="66">
        <v>0</v>
      </c>
    </row>
    <row r="116" spans="1:7" ht="33" customHeight="1">
      <c r="A116" s="58" t="s">
        <v>123</v>
      </c>
      <c r="B116" s="30" t="s">
        <v>124</v>
      </c>
      <c r="C116" s="59"/>
      <c r="D116" s="59"/>
      <c r="E116" s="30"/>
      <c r="F116" s="47"/>
      <c r="G116" s="60">
        <f>G117</f>
        <v>117100</v>
      </c>
    </row>
    <row r="117" spans="1:7" s="37" customFormat="1" ht="33" customHeight="1">
      <c r="A117" s="58" t="s">
        <v>229</v>
      </c>
      <c r="B117" s="30" t="s">
        <v>126</v>
      </c>
      <c r="C117" s="59"/>
      <c r="D117" s="59"/>
      <c r="E117" s="30"/>
      <c r="F117" s="72"/>
      <c r="G117" s="60">
        <f>G118</f>
        <v>117100</v>
      </c>
    </row>
    <row r="118" spans="1:7" s="37" customFormat="1" ht="19.5" customHeight="1">
      <c r="A118" s="58" t="s">
        <v>119</v>
      </c>
      <c r="B118" s="30" t="s">
        <v>126</v>
      </c>
      <c r="C118" s="59">
        <v>5</v>
      </c>
      <c r="D118" s="59"/>
      <c r="E118" s="30"/>
      <c r="F118" s="72"/>
      <c r="G118" s="60">
        <f>G119</f>
        <v>117100</v>
      </c>
    </row>
    <row r="119" spans="1:7" s="37" customFormat="1" ht="19.5" customHeight="1">
      <c r="A119" s="58" t="s">
        <v>120</v>
      </c>
      <c r="B119" s="30" t="s">
        <v>126</v>
      </c>
      <c r="C119" s="59">
        <v>5</v>
      </c>
      <c r="D119" s="59">
        <v>3</v>
      </c>
      <c r="E119" s="30"/>
      <c r="F119" s="72"/>
      <c r="G119" s="60">
        <f>G120</f>
        <v>117100</v>
      </c>
    </row>
    <row r="120" spans="1:7" s="37" customFormat="1" ht="47.25" customHeight="1">
      <c r="A120" s="58" t="s">
        <v>37</v>
      </c>
      <c r="B120" s="30" t="s">
        <v>126</v>
      </c>
      <c r="C120" s="59">
        <v>5</v>
      </c>
      <c r="D120" s="59">
        <v>3</v>
      </c>
      <c r="E120" s="30">
        <v>240</v>
      </c>
      <c r="F120" s="72"/>
      <c r="G120" s="60">
        <f>G121</f>
        <v>117100</v>
      </c>
    </row>
    <row r="121" spans="1:7" ht="33" customHeight="1">
      <c r="A121" s="58" t="s">
        <v>195</v>
      </c>
      <c r="B121" s="30" t="s">
        <v>126</v>
      </c>
      <c r="C121" s="59">
        <v>5</v>
      </c>
      <c r="D121" s="59">
        <v>3</v>
      </c>
      <c r="E121" s="30">
        <v>240</v>
      </c>
      <c r="F121" s="47">
        <v>13</v>
      </c>
      <c r="G121" s="66">
        <f>266100-149000</f>
        <v>117100</v>
      </c>
    </row>
    <row r="122" spans="1:7" ht="75" customHeight="1">
      <c r="A122" s="58" t="s">
        <v>180</v>
      </c>
      <c r="B122" s="30" t="s">
        <v>181</v>
      </c>
      <c r="C122" s="59"/>
      <c r="D122" s="59"/>
      <c r="E122" s="30"/>
      <c r="F122" s="72"/>
      <c r="G122" s="60">
        <f>G123</f>
        <v>26000</v>
      </c>
    </row>
    <row r="123" spans="1:7" ht="19.5" customHeight="1">
      <c r="A123" s="58" t="s">
        <v>182</v>
      </c>
      <c r="B123" s="30" t="s">
        <v>183</v>
      </c>
      <c r="C123" s="59"/>
      <c r="D123" s="59"/>
      <c r="E123" s="30"/>
      <c r="F123" s="72"/>
      <c r="G123" s="60">
        <f>G124</f>
        <v>26000</v>
      </c>
    </row>
    <row r="124" spans="1:7" ht="33" customHeight="1">
      <c r="A124" s="58" t="s">
        <v>184</v>
      </c>
      <c r="B124" s="30" t="s">
        <v>185</v>
      </c>
      <c r="C124" s="59"/>
      <c r="D124" s="59"/>
      <c r="E124" s="30"/>
      <c r="F124" s="72"/>
      <c r="G124" s="60">
        <f>G125</f>
        <v>26000</v>
      </c>
    </row>
    <row r="125" spans="1:7" ht="19.5" customHeight="1">
      <c r="A125" s="58" t="s">
        <v>178</v>
      </c>
      <c r="B125" s="30" t="s">
        <v>185</v>
      </c>
      <c r="C125" s="59">
        <v>11</v>
      </c>
      <c r="D125" s="59"/>
      <c r="E125" s="30"/>
      <c r="F125" s="72"/>
      <c r="G125" s="60">
        <f>G126</f>
        <v>26000</v>
      </c>
    </row>
    <row r="126" spans="1:7" ht="19.5" customHeight="1">
      <c r="A126" s="58" t="s">
        <v>179</v>
      </c>
      <c r="B126" s="30" t="s">
        <v>185</v>
      </c>
      <c r="C126" s="59">
        <v>11</v>
      </c>
      <c r="D126" s="59">
        <v>1</v>
      </c>
      <c r="E126" s="30"/>
      <c r="F126" s="72"/>
      <c r="G126" s="60">
        <f>G127</f>
        <v>26000</v>
      </c>
    </row>
    <row r="127" spans="1:7" ht="47.25" customHeight="1">
      <c r="A127" s="58" t="s">
        <v>37</v>
      </c>
      <c r="B127" s="30" t="s">
        <v>185</v>
      </c>
      <c r="C127" s="59">
        <v>11</v>
      </c>
      <c r="D127" s="59">
        <v>1</v>
      </c>
      <c r="E127" s="30">
        <v>240</v>
      </c>
      <c r="F127" s="72"/>
      <c r="G127" s="60">
        <f>G128</f>
        <v>26000</v>
      </c>
    </row>
    <row r="128" spans="1:7" ht="33" customHeight="1">
      <c r="A128" s="58" t="s">
        <v>195</v>
      </c>
      <c r="B128" s="30" t="s">
        <v>185</v>
      </c>
      <c r="C128" s="59">
        <v>11</v>
      </c>
      <c r="D128" s="59">
        <v>1</v>
      </c>
      <c r="E128" s="30">
        <v>240</v>
      </c>
      <c r="F128" s="47">
        <v>13</v>
      </c>
      <c r="G128" s="66">
        <v>26000</v>
      </c>
    </row>
    <row r="129" spans="1:7" ht="75" customHeight="1">
      <c r="A129" s="58" t="s">
        <v>76</v>
      </c>
      <c r="B129" s="30" t="s">
        <v>77</v>
      </c>
      <c r="C129" s="59"/>
      <c r="D129" s="59"/>
      <c r="E129" s="30"/>
      <c r="F129" s="72"/>
      <c r="G129" s="60">
        <f>G130</f>
        <v>1000</v>
      </c>
    </row>
    <row r="130" spans="1:7" ht="47.25" customHeight="1">
      <c r="A130" s="58" t="s">
        <v>78</v>
      </c>
      <c r="B130" s="30" t="s">
        <v>79</v>
      </c>
      <c r="C130" s="59"/>
      <c r="D130" s="59"/>
      <c r="E130" s="30"/>
      <c r="F130" s="72"/>
      <c r="G130" s="60">
        <f>G131</f>
        <v>1000</v>
      </c>
    </row>
    <row r="131" spans="1:7" ht="47.25" customHeight="1">
      <c r="A131" s="58" t="s">
        <v>80</v>
      </c>
      <c r="B131" s="30" t="s">
        <v>81</v>
      </c>
      <c r="C131" s="59"/>
      <c r="D131" s="59"/>
      <c r="E131" s="30"/>
      <c r="F131" s="72"/>
      <c r="G131" s="60">
        <f>G132</f>
        <v>1000</v>
      </c>
    </row>
    <row r="132" spans="1:7" ht="19.5" customHeight="1">
      <c r="A132" s="58" t="s">
        <v>24</v>
      </c>
      <c r="B132" s="30" t="s">
        <v>81</v>
      </c>
      <c r="C132" s="59">
        <v>1</v>
      </c>
      <c r="D132" s="59"/>
      <c r="E132" s="30"/>
      <c r="F132" s="72"/>
      <c r="G132" s="60">
        <f>G133</f>
        <v>1000</v>
      </c>
    </row>
    <row r="133" spans="1:7" ht="19.5" customHeight="1">
      <c r="A133" s="58" t="s">
        <v>45</v>
      </c>
      <c r="B133" s="30" t="s">
        <v>81</v>
      </c>
      <c r="C133" s="59">
        <v>1</v>
      </c>
      <c r="D133" s="59">
        <v>13</v>
      </c>
      <c r="E133" s="30"/>
      <c r="F133" s="72"/>
      <c r="G133" s="60">
        <f>G134</f>
        <v>1000</v>
      </c>
    </row>
    <row r="134" spans="1:7" ht="47.25" customHeight="1">
      <c r="A134" s="58" t="s">
        <v>37</v>
      </c>
      <c r="B134" s="30" t="s">
        <v>81</v>
      </c>
      <c r="C134" s="59">
        <v>1</v>
      </c>
      <c r="D134" s="59">
        <v>13</v>
      </c>
      <c r="E134" s="30">
        <v>240</v>
      </c>
      <c r="F134" s="72"/>
      <c r="G134" s="60">
        <f>G135</f>
        <v>1000</v>
      </c>
    </row>
    <row r="135" spans="1:7" ht="33" customHeight="1">
      <c r="A135" s="58" t="s">
        <v>195</v>
      </c>
      <c r="B135" s="30" t="s">
        <v>81</v>
      </c>
      <c r="C135" s="59">
        <v>1</v>
      </c>
      <c r="D135" s="59">
        <v>13</v>
      </c>
      <c r="E135" s="30">
        <v>240</v>
      </c>
      <c r="F135" s="47">
        <v>13</v>
      </c>
      <c r="G135" s="66">
        <v>1000</v>
      </c>
    </row>
    <row r="136" spans="1:7" ht="78" customHeight="1">
      <c r="A136" s="58" t="s">
        <v>137</v>
      </c>
      <c r="B136" s="30" t="s">
        <v>138</v>
      </c>
      <c r="C136" s="59"/>
      <c r="D136" s="59"/>
      <c r="E136" s="30"/>
      <c r="F136" s="72"/>
      <c r="G136" s="60">
        <f>G137</f>
        <v>1589300</v>
      </c>
    </row>
    <row r="137" spans="1:7" ht="12.75">
      <c r="A137" s="58" t="s">
        <v>139</v>
      </c>
      <c r="B137" s="30" t="s">
        <v>140</v>
      </c>
      <c r="C137" s="59"/>
      <c r="D137" s="59"/>
      <c r="E137" s="30"/>
      <c r="F137" s="72"/>
      <c r="G137" s="60">
        <f>G138</f>
        <v>1589300</v>
      </c>
    </row>
    <row r="138" spans="1:9" ht="12.75">
      <c r="A138" s="58" t="s">
        <v>141</v>
      </c>
      <c r="B138" s="30" t="s">
        <v>142</v>
      </c>
      <c r="C138" s="59"/>
      <c r="D138" s="59"/>
      <c r="E138" s="30"/>
      <c r="F138" s="72"/>
      <c r="G138" s="60">
        <f>G139</f>
        <v>1589300</v>
      </c>
      <c r="I138" s="14"/>
    </row>
    <row r="139" spans="1:7" ht="12.75">
      <c r="A139" s="58" t="s">
        <v>135</v>
      </c>
      <c r="B139" s="30" t="s">
        <v>142</v>
      </c>
      <c r="C139" s="59">
        <v>6</v>
      </c>
      <c r="D139" s="59"/>
      <c r="E139" s="30"/>
      <c r="F139" s="72"/>
      <c r="G139" s="60">
        <f>G140</f>
        <v>1589300</v>
      </c>
    </row>
    <row r="140" spans="1:7" ht="12.75">
      <c r="A140" s="58" t="s">
        <v>136</v>
      </c>
      <c r="B140" s="30" t="s">
        <v>142</v>
      </c>
      <c r="C140" s="59">
        <v>6</v>
      </c>
      <c r="D140" s="59">
        <v>5</v>
      </c>
      <c r="E140" s="30"/>
      <c r="F140" s="72"/>
      <c r="G140" s="60">
        <f>G141</f>
        <v>1589300</v>
      </c>
    </row>
    <row r="141" spans="1:7" ht="12.75">
      <c r="A141" s="58" t="s">
        <v>37</v>
      </c>
      <c r="B141" s="30" t="s">
        <v>142</v>
      </c>
      <c r="C141" s="59">
        <v>6</v>
      </c>
      <c r="D141" s="59">
        <v>5</v>
      </c>
      <c r="E141" s="30">
        <v>240</v>
      </c>
      <c r="F141" s="72"/>
      <c r="G141" s="60">
        <f>G142</f>
        <v>1589300</v>
      </c>
    </row>
    <row r="142" spans="1:7" ht="33" customHeight="1">
      <c r="A142" s="58" t="s">
        <v>195</v>
      </c>
      <c r="B142" s="30" t="s">
        <v>142</v>
      </c>
      <c r="C142" s="59">
        <v>6</v>
      </c>
      <c r="D142" s="59">
        <v>5</v>
      </c>
      <c r="E142" s="30">
        <v>240</v>
      </c>
      <c r="F142" s="47">
        <v>13</v>
      </c>
      <c r="G142" s="66">
        <f>(1101315.8+11184.2)+(11237.37-11237.37)+(1589300-1112500)</f>
        <v>1589300</v>
      </c>
    </row>
    <row r="143" spans="1:8" ht="19.5" customHeight="1">
      <c r="A143" s="73" t="s">
        <v>198</v>
      </c>
      <c r="B143" s="30"/>
      <c r="C143" s="73"/>
      <c r="D143" s="73"/>
      <c r="E143" s="73"/>
      <c r="F143" s="73"/>
      <c r="G143" s="34">
        <f>G21+G33+G40+G47+G68+G75+G82+G89+G98+G103+G109+G122+G129+G136</f>
        <v>4531755.16</v>
      </c>
      <c r="H143" s="1" t="s">
        <v>187</v>
      </c>
    </row>
    <row r="144" spans="1:7" ht="19.5" customHeight="1">
      <c r="A144" s="51"/>
      <c r="B144" s="51"/>
      <c r="C144" s="51"/>
      <c r="D144" s="51"/>
      <c r="E144" s="51"/>
      <c r="F144" s="51"/>
      <c r="G144" s="51"/>
    </row>
    <row r="145" spans="1:7" ht="19.5" customHeight="1">
      <c r="A145" s="51" t="s">
        <v>188</v>
      </c>
      <c r="B145" s="51"/>
      <c r="C145" s="51"/>
      <c r="D145" s="51"/>
      <c r="E145" s="51" t="s">
        <v>189</v>
      </c>
      <c r="F145" s="51"/>
      <c r="G145" s="51"/>
    </row>
  </sheetData>
  <sheetProtection selectLockedCells="1" selectUnlockedCells="1"/>
  <mergeCells count="14">
    <mergeCell ref="E1:F1"/>
    <mergeCell ref="E4:G4"/>
    <mergeCell ref="E6:G6"/>
    <mergeCell ref="E12:G12"/>
    <mergeCell ref="A14:G14"/>
    <mergeCell ref="A15:G15"/>
    <mergeCell ref="A16:G16"/>
    <mergeCell ref="A18:A20"/>
    <mergeCell ref="B18:B20"/>
    <mergeCell ref="C18:C20"/>
    <mergeCell ref="D18:D20"/>
    <mergeCell ref="E18:E20"/>
    <mergeCell ref="F18:F20"/>
    <mergeCell ref="G18:G20"/>
  </mergeCells>
  <printOptions/>
  <pageMargins left="0.7875" right="0.7875" top="0.7875" bottom="0.7875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2023-05-17T11:02:23Z</cp:lastPrinted>
  <dcterms:created xsi:type="dcterms:W3CDTF">2009-04-16T04:32:48Z</dcterms:created>
  <dcterms:modified xsi:type="dcterms:W3CDTF">2023-08-02T05:59:06Z</dcterms:modified>
  <cp:category/>
  <cp:version/>
  <cp:contentType/>
  <cp:contentStatus/>
  <cp:revision>612</cp:revision>
</cp:coreProperties>
</file>