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7" activeTab="1"/>
  </bookViews>
  <sheets>
    <sheet name="источники 2024 г. от 06.05.2024" sheetId="1" r:id="rId1"/>
    <sheet name="Доходы 2024 от 06.05.2024" sheetId="2" r:id="rId2"/>
    <sheet name="7 Ассигнования 2024 изм 06.05.2024" sheetId="3" r:id="rId3"/>
    <sheet name="9 Ведомственная 2024 изм 06.05.2024" sheetId="4" r:id="rId4"/>
  </sheets>
  <definedNames>
    <definedName name="_xlnm.Print_Area" localSheetId="2">'7 Ассигнования 2024 изм 06.05.2024'!$A$1:$G$173</definedName>
    <definedName name="_xlnm.Print_Area" localSheetId="3">'9 Ведомственная 2024 изм 06.05.2024'!$A$1:$H$174</definedName>
    <definedName name="_xlnm.Print_Area" localSheetId="1">'Доходы 2024 от 06.05.2024'!$A$1:$E$94</definedName>
    <definedName name="_xlnm.Print_Area" localSheetId="0">'источники 2024 г. от 06.05.2024'!$A$1:$E$29</definedName>
    <definedName name="Excel_BuiltIn_Print_Area" localSheetId="2">'7 Ассигнования 2024 изм 06.05.2024'!$A$6:$F$173</definedName>
    <definedName name="Excel_BuiltIn_Print_Area" localSheetId="3">'9 Ведомственная 2024 изм 06.05.2024'!$A$6:$G$174</definedName>
    <definedName name="Excel_BuiltIn_Print_Area" localSheetId="2">'7 Ассигнования 2024 изм 06.05.2024'!$A$6:$F$32</definedName>
  </definedNames>
  <calcPr fullCalcOnLoad="1"/>
</workbook>
</file>

<file path=xl/sharedStrings.xml><?xml version="1.0" encoding="utf-8"?>
<sst xmlns="http://schemas.openxmlformats.org/spreadsheetml/2006/main" count="808" uniqueCount="376">
  <si>
    <t xml:space="preserve">Приложение 1 </t>
  </si>
  <si>
    <t xml:space="preserve">к решению Совета депутатов Саралинского сельсовета </t>
  </si>
  <si>
    <t xml:space="preserve">Орджоникидзевского района Республики Хакасия         </t>
  </si>
  <si>
    <t>от 06 мая 2024 года №92</t>
  </si>
  <si>
    <t>«</t>
  </si>
  <si>
    <t>к решению Совета депутатов Саралинского сельсовета</t>
  </si>
  <si>
    <t xml:space="preserve">Орджоникидзевского района Республики Хакасия </t>
  </si>
  <si>
    <t xml:space="preserve">«О бюджете муниципального образования Саралинский сельсовет </t>
  </si>
  <si>
    <t>Орджоникидзевского района Республики Хакасия</t>
  </si>
  <si>
    <t xml:space="preserve">на 2024 год и плановый период 2025 и 2026 годов» </t>
  </si>
  <si>
    <t>от 26 декабря 2023 года №83</t>
  </si>
  <si>
    <t>Источники  финансирования дефицита</t>
  </si>
  <si>
    <t>местного бюджета муниципального  образования Саралинский сельсовет на 2024 год</t>
  </si>
  <si>
    <t>Код бюджетной  классификации</t>
  </si>
  <si>
    <t>Вид источника</t>
  </si>
  <si>
    <t xml:space="preserve">Сумма на 2024 год (рублей) </t>
  </si>
  <si>
    <t>013 01 05 00 00 00 0000 000</t>
  </si>
  <si>
    <t>Изменение остатков средств на счетах по учету средств бюджетов</t>
  </si>
  <si>
    <t>013 01 05 00 00 00 0000 500</t>
  </si>
  <si>
    <t>Увеличение остатков средств бюджетов</t>
  </si>
  <si>
    <t>013 01 05 02 00 00 0000 500</t>
  </si>
  <si>
    <t>Увеличение прочих остатков средств бюджетов</t>
  </si>
  <si>
    <t>013 01 05 02 01 00 0000 510</t>
  </si>
  <si>
    <t>Увеличение прочих остатков денежных средств бюджетов</t>
  </si>
  <si>
    <t>013 01 05 02 01 10 0000 510</t>
  </si>
  <si>
    <t>Увеличение прочих остатков денежных средств бюджетов сельских поселений</t>
  </si>
  <si>
    <t>013 01 05 00 00 00 0000 600</t>
  </si>
  <si>
    <t>Уменьшение остатков средств бюджетов</t>
  </si>
  <si>
    <t>013 01 05 02 00 00 0000 600</t>
  </si>
  <si>
    <t>Уменьшение прочих остатков средств бюджетов</t>
  </si>
  <si>
    <t>013 01 05 02 01 00 0000 610</t>
  </si>
  <si>
    <t>Уменьшение прочих остатков денежных средств бюджетов</t>
  </si>
  <si>
    <t>013 01 05 02 01 10 0000 610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</si>
  <si>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</si>
  <si>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</si>
  <si>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»</t>
  </si>
  <si>
    <t>Глава Саралинского сельсовета</t>
  </si>
  <si>
    <t>А.И. Мельверт</t>
  </si>
  <si>
    <t>Приложение 2</t>
  </si>
  <si>
    <t xml:space="preserve">Приложение 4                                                     </t>
  </si>
  <si>
    <t xml:space="preserve">Орджоникидзевского района Республики Хакасия        </t>
  </si>
  <si>
    <t xml:space="preserve">Орджоникидзевского района Республики Хакасия      </t>
  </si>
  <si>
    <t xml:space="preserve"> на 2024 год и плановый период 2025 и 2026 годов» </t>
  </si>
  <si>
    <t>Доходы местного бюджета</t>
  </si>
  <si>
    <t>муниципального  образования Саралинский сельсовет</t>
  </si>
  <si>
    <t>на 2024 год</t>
  </si>
  <si>
    <t>Код бюджетной классификации Российской Федерации</t>
  </si>
  <si>
    <t>Наименование доходов</t>
  </si>
  <si>
    <r>
      <t xml:space="preserve">Сумма
</t>
    </r>
    <r>
      <rPr>
        <sz val="12"/>
        <color indexed="8"/>
        <rFont val="Times New Roman"/>
        <family val="1"/>
      </rPr>
      <t>н</t>
    </r>
    <r>
      <rPr>
        <sz val="12"/>
        <rFont val="Times New Roman"/>
        <family val="1"/>
      </rPr>
      <t>а 2024 год 
(рублей)</t>
    </r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</si>
  <si>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</si>
  <si>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</si>
  <si>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</si>
  <si>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</si>
  <si>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</si>
  <si>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</si>
  <si>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</si>
  <si>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</si>
  <si>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</si>
  <si>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</si>
  <si>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</si>
  <si>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</si>
  <si>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</si>
  <si>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</si>
  <si>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</si>
  <si>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</si>
  <si>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</si>
  <si>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</si>
  <si>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</si>
  <si>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</si>
  <si>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</si>
  <si>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</si>
  <si>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</si>
  <si>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</si>
  <si>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</si>
  <si>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</si>
  <si>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</si>
  <si>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</si>
  <si>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</si>
  <si>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</si>
  <si>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</si>
  <si>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</si>
  <si>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</si>
  <si>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</si>
  <si>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</si>
  <si>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</si>
  <si>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</si>
  <si>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</si>
  <si>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</si>
  <si>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</si>
  <si>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</si>
  <si>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</si>
  <si>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</si>
  <si>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</si>
  <si>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</si>
  <si>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</si>
  <si>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</si>
  <si>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</si>
  <si>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</si>
  <si>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</si>
  <si>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</si>
  <si>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</si>
  <si>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</si>
  <si>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</si>
  <si>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</si>
  <si>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1 08 00000 00 0000 000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</si>
  <si>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</si>
  <si>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</si>
  <si>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</si>
  <si>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</si>
  <si>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</si>
  <si>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</si>
  <si>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</si>
  <si>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</si>
  <si>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</si>
  <si>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</si>
  <si>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</si>
  <si>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</si>
  <si>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</si>
  <si>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</si>
  <si>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</si>
  <si>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</si>
  <si>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</si>
  <si>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</si>
  <si>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</si>
  <si>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</si>
  <si>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</si>
  <si>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</si>
  <si>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</si>
  <si>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</si>
  <si>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</si>
  <si>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1 16 00000 00 0000 000</t>
  </si>
  <si>
    <t>ШТРАФЫ, САНКЦИИ, ВОЗМЕЩЕНИЕ УЩЕРБА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</si>
  <si>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</si>
  <si>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</si>
  <si>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</si>
  <si>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</si>
  <si>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1 16 11000 01 0000 140</t>
  </si>
  <si>
    <t xml:space="preserve">
Платежи, уплачиваемые в целях возмещения вреда</t>
  </si>
  <si>
    <t>1 16 11060 01 0000 140</t>
  </si>
  <si>
    <t>Платежи, уплачиваемые в целях возмещения вреда, причиняемого автомобильным дорогам</t>
  </si>
  <si>
    <t>1 16 11064 01 0000 140</t>
  </si>
  <si>
    <t>Платежи, уплачиваемые в целях возмещения вреда, причиняемого автомобильным дорогам местного значения тяжеловесными транспортными средствами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</si>
  <si>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</si>
  <si>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</si>
  <si>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</si>
  <si>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</si>
  <si>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</si>
  <si>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</si>
  <si>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2 02 15002 00 0000 150</t>
  </si>
  <si>
    <t>Дотации бюджетам на поддержку мер по обеспечению сбалансированности бюджетов</t>
  </si>
  <si>
    <t>2 02 15002 10 0000 150</t>
  </si>
  <si>
    <t>Дотации бюджетам сельских поселений на поддержку мер по обеспечению сбалансированности бюджетов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</si>
  <si>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</si>
  <si>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</si>
  <si>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</si>
  <si>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</si>
  <si>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</si>
  <si>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</si>
  <si>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</si>
  <si>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</si>
  <si>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</si>
  <si>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</si>
  <si>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</si>
  <si>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</si>
  <si>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</si>
  <si>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</si>
  <si>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</si>
  <si>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</si>
  <si>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</si>
  <si>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</si>
  <si>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</si>
  <si>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</si>
  <si>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</si>
  <si>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</si>
  <si>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</si>
  <si>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</si>
  <si>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2 02 35250 00 0000 150</t>
  </si>
  <si>
    <t>Субвенции бюджетам на оплату жилищно-коммунальных услуг отдельным категориям граждан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</si>
  <si>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</si>
  <si>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</si>
  <si>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</si>
  <si>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</si>
  <si>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</si>
  <si>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</si>
  <si>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</si>
  <si>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</si>
  <si>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</si>
  <si>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Прочие межбюджетные трансферты, передаваемые бюджетам</t>
  </si>
  <si>
    <t>2 02 49999 10 0000 150</t>
  </si>
  <si>
    <t xml:space="preserve">Прочие межбюджетные трансферты, передаваемые бюджетам сельских поселений </t>
  </si>
  <si>
    <t xml:space="preserve">ВСЕГО ДОХОДОВ </t>
  </si>
  <si>
    <t>Приложение 3</t>
  </si>
  <si>
    <t>Приложение 7</t>
  </si>
  <si>
    <t>«О бюджете муниципального образования Саралинский сельсовет</t>
  </si>
  <si>
    <t xml:space="preserve"> Орджоникидзевского района Республики Хакасия       </t>
  </si>
  <si>
    <t xml:space="preserve"> на 2024 год и плановый период 2025 и 2026 годов»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</si>
  <si>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</si>
  <si>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местного бюджета муниципального  образования Саралинский сельсовет </t>
  </si>
  <si>
    <t xml:space="preserve"> Наименование показателя</t>
  </si>
  <si>
    <r>
      <t>К</t>
    </r>
    <r>
      <rPr>
        <sz val="12"/>
        <rFont val="Times New Roman"/>
        <family val="1"/>
      </rPr>
      <t>оды</t>
    </r>
  </si>
  <si>
    <t>суммы расходов в рублях</t>
  </si>
  <si>
    <r>
      <t>р</t>
    </r>
    <r>
      <rPr>
        <sz val="12"/>
        <rFont val="Times New Roman"/>
        <family val="1"/>
      </rPr>
      <t>аздела</t>
    </r>
  </si>
  <si>
    <r>
      <t>п</t>
    </r>
    <r>
      <rPr>
        <sz val="12"/>
        <rFont val="Times New Roman"/>
        <family val="1"/>
      </rPr>
      <t>одраздела</t>
    </r>
  </si>
  <si>
    <t>целевой статьи</t>
  </si>
  <si>
    <t>вида расходов</t>
  </si>
  <si>
    <t xml:space="preserve"> На 2016 год</t>
  </si>
  <si>
    <r>
      <t xml:space="preserve"> н</t>
    </r>
    <r>
      <rPr>
        <sz val="12"/>
        <rFont val="Times New Roman"/>
        <family val="1"/>
      </rPr>
      <t>а 2024 год</t>
    </r>
  </si>
  <si>
    <t xml:space="preserve">Общегосударственные расходы 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</si>
  <si>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</si>
  <si>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в сфере установленных функций органов местного самоуправления, муниципальных учреждений Саралинского сельсовета</t>
  </si>
  <si>
    <t>40 0 00 00000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</si>
  <si>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</t>
  </si>
  <si>
    <t>40 1 00 00000</t>
  </si>
  <si>
    <t>Глава муниципального образования Саралинский сельсовет</t>
  </si>
  <si>
    <t>40 1 00 02030</t>
  </si>
  <si>
    <t xml:space="preserve">Расходы на выплаты персоналу государственных (муниципальных) органов </t>
  </si>
  <si>
    <t>Функционирование Правительства Российской Федерации, высших  исполнительных органов субъектов Российской Федерации, местных администраций</t>
  </si>
  <si>
    <t>Центральный аппарат</t>
  </si>
  <si>
    <t>40 1 00 02040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</si>
  <si>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</si>
  <si>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</si>
  <si>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</si>
  <si>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r>
      <t>Осуществление полномочий по определению перечня должностных лиц, уполномоченных составлять протоколы об административных правонарушени</t>
    </r>
    <r>
      <rPr>
        <sz val="12"/>
        <rFont val="Times New Roman"/>
        <family val="1"/>
      </rPr>
      <t>ях</t>
    </r>
  </si>
  <si>
    <t>40 1 00 70230</t>
  </si>
  <si>
    <t>Обеспечение проведения выборов и референдумов</t>
  </si>
  <si>
    <t>Проведение выборов главы муниципального образования</t>
  </si>
  <si>
    <t>40 1 00 20030</t>
  </si>
  <si>
    <t>Специальные расходы</t>
  </si>
  <si>
    <t>Резервные фонды</t>
  </si>
  <si>
    <t>Резервный фонд Администрации Саралинского сельсовета</t>
  </si>
  <si>
    <t>40 1 00 07050</t>
  </si>
  <si>
    <t>Резервные средства</t>
  </si>
  <si>
    <t xml:space="preserve">Другие общегосударственные вопросы </t>
  </si>
  <si>
    <t xml:space="preserve">Муниципальная  программа  «Развитие муниципальной службы в муниципальном образовании Саралинский сельсовет» </t>
  </si>
  <si>
    <t>12 1 00 00000</t>
  </si>
  <si>
    <t>Повышение эффективности муниципального управления</t>
  </si>
  <si>
    <t>12 1 01 00000</t>
  </si>
  <si>
    <t>Проведение мероприятий по профессиональной переподготовке и повышению квалификации муниципальных служащих</t>
  </si>
  <si>
    <t>12 1 01 05000</t>
  </si>
  <si>
    <t>Муниципальная программа «Использование и охрана земель на территории Саралинского сельсовета»</t>
  </si>
  <si>
    <t>17 1 00 00000</t>
  </si>
  <si>
    <t>Обеспечение охраны и восстановления плодородия земель</t>
  </si>
  <si>
    <t>17 1 01 00000</t>
  </si>
  <si>
    <t>Проведение мероприятий по защите земель поселения от зарастания сорными растениями</t>
  </si>
  <si>
    <t>17 1 01 01000</t>
  </si>
  <si>
    <t>Муниципальная программа «Профилактика преступлений и иных правонарушений на территории муниципального образования Саралинский сельсовет Орджоникидзевского района Республики Хакасия»</t>
  </si>
  <si>
    <t>18 0 00 00000</t>
  </si>
  <si>
    <t>Создание системы профилактики преступлений и иных правонарушений на территории муниципального образования Саралинский сельсовет</t>
  </si>
  <si>
    <t>18 0 01 00000</t>
  </si>
  <si>
    <t>Проведение мероприятий по профилактике наркомании, токсикомании и алкоголизма</t>
  </si>
  <si>
    <t>18 0 01 01000</t>
  </si>
  <si>
    <t>Муниципальная программа «Развитие малого и среднего предпринимательства на территории Саралинского сельсовета»</t>
  </si>
  <si>
    <t>19 0 00 00000</t>
  </si>
  <si>
    <t>Создание благоприятных условий для ведения предпринимательской деятельности на территории Саралинского сельсовета</t>
  </si>
  <si>
    <t>19 0 01 00000</t>
  </si>
  <si>
    <t>Проведения мероприятий по информационному и консультационному обеспечению субъектов малого и среднего предпринимательства на территории Саралинского сельсовета</t>
  </si>
  <si>
    <t>19 0 01 01000</t>
  </si>
  <si>
    <t>Муниципальная программа «О привлечении граждан и их объединения к участию в обеспечении охраны общественного порядка (О добровольной народной дружине) на территории Саралинского сельсовета»</t>
  </si>
  <si>
    <t>21 0 00 00000</t>
  </si>
  <si>
    <t>Развитие системы добровольных народных дружин</t>
  </si>
  <si>
    <t>21 0 01 00000</t>
  </si>
  <si>
    <t>Проведение мероприятий по предупреждению преступлений, пресечению административных правонарушений добровольными народными дружинами</t>
  </si>
  <si>
    <t>21 0 01 01000</t>
  </si>
  <si>
    <t xml:space="preserve">Муниципальная  программа  «Противодействие экстремизму и профилактика терроризма на территории Саралинского  сельсовета  Орджоникидзевского района Республики Хакасия» </t>
  </si>
  <si>
    <t>25 0 00 00000</t>
  </si>
  <si>
    <t>Обеспечение безопасности населения от террористических угроз и иных проявлений терроризма и экстремизма</t>
  </si>
  <si>
    <t>25 0 01 00000</t>
  </si>
  <si>
    <t>Профилактика религиозного, межнационального экстремизма в границах сельского поселения</t>
  </si>
  <si>
    <t>25 0 01 01000</t>
  </si>
  <si>
    <t>Обеспечение деятельности подведомственных учреждений (технический персонал)</t>
  </si>
  <si>
    <t>40 1 00 02050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</si>
  <si>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</si>
  <si>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</si>
  <si>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</si>
  <si>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40 1 00 51180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</si>
  <si>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</si>
  <si>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</si>
  <si>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ситуаций»</t>
  </si>
  <si>
    <t>16 0 00 00000</t>
  </si>
  <si>
    <t>Поддержка подразделений добровольной пожарной охраны</t>
  </si>
  <si>
    <t>16 0 02 00000</t>
  </si>
  <si>
    <t>Мероприятия, направленные на поддержку подразделений добровольной пожарной охраны</t>
  </si>
  <si>
    <t>16 0 02 01000</t>
  </si>
  <si>
    <t xml:space="preserve">Софинансирование меропритятий по поддержке подразделений добровольной пожарной охраны </t>
  </si>
  <si>
    <t>16 0 02 S1250</t>
  </si>
  <si>
    <t xml:space="preserve">Обеспечение первичных мер пожарной безопасности </t>
  </si>
  <si>
    <t>16 0 03 00000</t>
  </si>
  <si>
    <t>Мероприятия направленные на обеспечение первичных мер пожарной безопасности</t>
  </si>
  <si>
    <t>16 0 03 01000</t>
  </si>
  <si>
    <t>Софинансирование мероприятий по обеспечению первичных мер пожарной безопасности</t>
  </si>
  <si>
    <t>16 0 03 S 1260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</si>
  <si>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</si>
  <si>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</si>
  <si>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Национальная экономика</t>
  </si>
  <si>
    <t>Дорожное хозяйство (дорожные  фонды)</t>
  </si>
  <si>
    <t>Обеспечение деятельности органов местного самоуправления, муниципальных учреждений муниципального образования Саралинский сельсовет</t>
  </si>
  <si>
    <t>Мероприятия, направленные на паспортизацию, ремонт и содержание автомобильных дорог общего пользования местного значения</t>
  </si>
  <si>
    <t>40 1 00 20140</t>
  </si>
  <si>
    <t>Связь и информатика</t>
  </si>
  <si>
    <r>
      <t xml:space="preserve">Обеспечение услугами связи в части предоставления широкополосного доступа к сети </t>
    </r>
    <r>
      <rPr>
        <sz val="12"/>
        <rFont val="Times New Roman"/>
        <family val="1"/>
      </rPr>
      <t>Интернет</t>
    </r>
    <r>
      <rPr>
        <sz val="12"/>
        <rFont val="Times New Roman"/>
        <family val="1"/>
      </rPr>
      <t xml:space="preserve"> социально значимых объектов муниципальных образований</t>
    </r>
  </si>
  <si>
    <t>40 1 00 S3450</t>
  </si>
  <si>
    <t>Другие вопросы в области национальной экономики</t>
  </si>
  <si>
    <t>Реализация мероприятий в сфере решения вопросов градостроительной деятельности</t>
  </si>
  <si>
    <t>40 1 00 09050</t>
  </si>
  <si>
    <t>Жилищно-коммунальное хозяйство</t>
  </si>
  <si>
    <t>Благоустройство</t>
  </si>
  <si>
    <t>Муниципальная  программа «Увековечение памяти погибших при защите Отечества на территории муниципального образования Саралинский сельсовет»</t>
  </si>
  <si>
    <t>23 0 00 00000</t>
  </si>
  <si>
    <t>Ремонт и содержание памятника погибшим в Отечественной войне с. Сарала ул. Центральная</t>
  </si>
  <si>
    <t>23 0 01 00000</t>
  </si>
  <si>
    <t>Мероприятия по ремонту и содержанию памятника погибшим в Отечественной войне с. Сарала ул. Центральная</t>
  </si>
  <si>
    <t>23 0 01 01000</t>
  </si>
  <si>
    <t>Содержание памятника воинам гражданской войны</t>
  </si>
  <si>
    <t>23 0 02 00000</t>
  </si>
  <si>
    <t>Мероприятия по содержанию памятника воинам гражданской войны</t>
  </si>
  <si>
    <t>23 0 02 01000</t>
  </si>
  <si>
    <t>Мероприятия в области жилищно-коммунального хозяйства</t>
  </si>
  <si>
    <t>40 2 00 00000</t>
  </si>
  <si>
    <t>Уличное освещение</t>
  </si>
  <si>
    <t>40 2 00 41000</t>
  </si>
  <si>
    <t>Организация и содержание мест захоронений</t>
  </si>
  <si>
    <t>40 2 00 44000</t>
  </si>
  <si>
    <t>Прочие мероприятия по благоустройству городских округов и поселений</t>
  </si>
  <si>
    <t>40 2 00 45000</t>
  </si>
  <si>
    <t>Культура, кинематография</t>
  </si>
  <si>
    <t>Культура</t>
  </si>
  <si>
    <r>
      <t xml:space="preserve">Муниципальная программа «Сохранение и развитие культуры </t>
    </r>
    <r>
      <rPr>
        <sz val="12"/>
        <rFont val="Times New Roman"/>
        <family val="1"/>
      </rPr>
      <t>А</t>
    </r>
    <r>
      <rPr>
        <sz val="12"/>
        <rFont val="Times New Roman"/>
        <family val="1"/>
      </rPr>
      <t>дминистрации Саралинского сельсовета»</t>
    </r>
  </si>
  <si>
    <t>22 0 00 00000</t>
  </si>
  <si>
    <t>Укрепление материально-технической базы КУК «Саралинский СДК»</t>
  </si>
  <si>
    <t>22 0 01 00000</t>
  </si>
  <si>
    <t>Обновление материально-технической базы, приобретение специального оборудования для учреждения культуры</t>
  </si>
  <si>
    <t>22 0 01 01000</t>
  </si>
  <si>
    <r>
      <t>Обеспечение деятельности подведомственных учреждений (</t>
    </r>
    <r>
      <rPr>
        <sz val="12"/>
        <color indexed="8"/>
        <rFont val="Times New Roman"/>
        <family val="1"/>
      </rPr>
      <t>с</t>
    </r>
    <r>
      <rPr>
        <sz val="12"/>
        <rFont val="Times New Roman"/>
        <family val="1"/>
      </rPr>
      <t xml:space="preserve">ельский </t>
    </r>
    <r>
      <rPr>
        <sz val="12"/>
        <color indexed="8"/>
        <rFont val="Times New Roman"/>
        <family val="1"/>
      </rPr>
      <t>Д</t>
    </r>
    <r>
      <rPr>
        <sz val="12"/>
        <rFont val="Times New Roman"/>
        <family val="1"/>
      </rPr>
      <t>ом культуры)</t>
    </r>
  </si>
  <si>
    <t>40 1 00 44000</t>
  </si>
  <si>
    <t>Расходы на выплаты персоналу казенных учреждений</t>
  </si>
  <si>
    <t>Другие вопросы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</si>
  <si>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 (централизованная бухгалтерия)</t>
  </si>
  <si>
    <t>40 1 00 45200</t>
  </si>
  <si>
    <t xml:space="preserve">Социальная политика </t>
  </si>
  <si>
    <t>Пенсионное обеспечение</t>
  </si>
  <si>
    <t xml:space="preserve">Муниципальная программа  «Адресная социальная поддержка нетрудоспособного населения и семей с детьми» </t>
  </si>
  <si>
    <t>11 0 00 00000</t>
  </si>
  <si>
    <t>Обеспечение мер социальной поддержки отдельным категориям граждан</t>
  </si>
  <si>
    <t>11 0 01 00000</t>
  </si>
  <si>
    <t>Развитие мероприятий социальной поддержки отдельной категории граждан</t>
  </si>
  <si>
    <t>11 0 01 03000</t>
  </si>
  <si>
    <t>Доплаты к пенсиям муниципальных служащих муниципального образования Саралинский сельсовет</t>
  </si>
  <si>
    <t>11 0 01 03200</t>
  </si>
  <si>
    <t>Публичные нормативные социальные выплаты гражданам</t>
  </si>
  <si>
    <t>Социальное обеспечение населения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</si>
  <si>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 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</si>
  <si>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 </t>
  </si>
  <si>
    <t>40 1 00 70270</t>
  </si>
  <si>
    <t>Физическая культура и спорт</t>
  </si>
  <si>
    <t>Физическая культура</t>
  </si>
  <si>
    <t xml:space="preserve">Муниципальная программа «Развитие физической культуры и спорта на территории муниципального образования Саралинский сельсовет Орджоникидзевского района Республики Хакасия» </t>
  </si>
  <si>
    <t>24 0 00 00000</t>
  </si>
  <si>
    <t>Обустройство спортивной площадки</t>
  </si>
  <si>
    <t>24 0 01 00000</t>
  </si>
  <si>
    <t>Реализация мероприятий по обустройству спортивной площадки</t>
  </si>
  <si>
    <t>24 0 01 01000</t>
  </si>
  <si>
    <t>Всего</t>
  </si>
  <si>
    <r>
      <t>А.И.</t>
    </r>
    <r>
      <rPr>
        <sz val="12"/>
        <rFont val="Times New Roman"/>
        <family val="1"/>
      </rPr>
      <t xml:space="preserve"> Мельверт </t>
    </r>
  </si>
  <si>
    <t>Приложение 4</t>
  </si>
  <si>
    <t>Приложение 9</t>
  </si>
  <si>
    <t xml:space="preserve">Орджоникидзевского района Республики Хакасия       </t>
  </si>
  <si>
    <t>Ведомственная структура расходов</t>
  </si>
  <si>
    <t>Коды</t>
  </si>
  <si>
    <t>Суммы расходов 
в рублях</t>
  </si>
  <si>
    <t>главы</t>
  </si>
  <si>
    <t>раздела</t>
  </si>
  <si>
    <t>подраздела</t>
  </si>
  <si>
    <t xml:space="preserve"> на 2024 год</t>
  </si>
  <si>
    <t>Администрация Саралинского сельсовета Орджоникидзевского района Республики Хакасия</t>
  </si>
  <si>
    <t>ИТОГО:</t>
  </si>
  <si>
    <t xml:space="preserve">А.И. Мельверт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</si>
</sst>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0"/>
    <numFmt numFmtId="167" formatCode="000"/>
  </numFmts>
  <fonts count="26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"/>
      <family val="1"/>
    </font>
    <font>
      <sz val="10"/>
      <color indexed="8"/>
      <name val=""/>
      <family val="1"/>
    </font>
    <font>
      <sz val="12"/>
      <color indexed="8"/>
      <name val="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"/>
      <family val="1"/>
    </font>
    <font>
      <sz val="12"/>
      <name val=""/>
      <family val="1"/>
    </font>
    <font>
      <sz val="10"/>
      <name val="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top" wrapText="1"/>
      <protection/>
    </xf>
    <xf numFmtId="164" fontId="1" fillId="0" borderId="1">
      <alignment horizontal="center" vertical="top" wrapText="1"/>
      <protection/>
    </xf>
    <xf numFmtId="164" fontId="2" fillId="0" borderId="2">
      <alignment horizontal="center"/>
      <protection/>
    </xf>
    <xf numFmtId="164" fontId="1" fillId="0" borderId="3">
      <alignment horizontal="left" wrapText="1"/>
      <protection/>
    </xf>
    <xf numFmtId="164" fontId="3" fillId="0" borderId="4">
      <alignment/>
      <protection/>
    </xf>
    <xf numFmtId="164" fontId="3" fillId="0" borderId="5">
      <alignment/>
      <protection/>
    </xf>
    <xf numFmtId="165" fontId="1" fillId="0" borderId="6">
      <alignment horizontal="right" wrapText="1"/>
      <protection/>
    </xf>
    <xf numFmtId="164" fontId="4" fillId="0" borderId="0">
      <alignment/>
      <protection/>
    </xf>
  </cellStyleXfs>
  <cellXfs count="110">
    <xf numFmtId="164" fontId="0" fillId="0" borderId="0" xfId="0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7" fillId="0" borderId="0" xfId="0" applyFont="1" applyFill="1" applyBorder="1" applyAlignment="1">
      <alignment horizontal="left"/>
    </xf>
    <xf numFmtId="164" fontId="7" fillId="0" borderId="0" xfId="0" applyFont="1" applyFill="1" applyBorder="1" applyAlignment="1">
      <alignment horizontal="left"/>
    </xf>
    <xf numFmtId="164" fontId="5" fillId="0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left"/>
    </xf>
    <xf numFmtId="164" fontId="5" fillId="0" borderId="0" xfId="0" applyFont="1" applyFill="1" applyAlignment="1">
      <alignment horizontal="right"/>
    </xf>
    <xf numFmtId="164" fontId="9" fillId="0" borderId="0" xfId="0" applyFont="1" applyFill="1" applyAlignment="1">
      <alignment/>
    </xf>
    <xf numFmtId="164" fontId="10" fillId="0" borderId="0" xfId="0" applyFont="1" applyFill="1" applyBorder="1" applyAlignment="1">
      <alignment horizontal="center"/>
    </xf>
    <xf numFmtId="164" fontId="6" fillId="0" borderId="7" xfId="0" applyFont="1" applyFill="1" applyBorder="1" applyAlignment="1">
      <alignment horizontal="center" wrapText="1"/>
    </xf>
    <xf numFmtId="164" fontId="6" fillId="0" borderId="7" xfId="0" applyFont="1" applyFill="1" applyBorder="1" applyAlignment="1">
      <alignment horizontal="center"/>
    </xf>
    <xf numFmtId="164" fontId="6" fillId="0" borderId="7" xfId="0" applyFont="1" applyFill="1" applyBorder="1" applyAlignment="1">
      <alignment horizontal="left" wrapText="1"/>
    </xf>
    <xf numFmtId="165" fontId="6" fillId="0" borderId="7" xfId="0" applyNumberFormat="1" applyFont="1" applyFill="1" applyBorder="1" applyAlignment="1">
      <alignment/>
    </xf>
    <xf numFmtId="165" fontId="6" fillId="2" borderId="7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Alignment="1">
      <alignment horizontal="right"/>
    </xf>
    <xf numFmtId="164" fontId="6" fillId="0" borderId="7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center" vertical="center"/>
    </xf>
    <xf numFmtId="164" fontId="11" fillId="0" borderId="7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justify" wrapText="1"/>
    </xf>
    <xf numFmtId="165" fontId="6" fillId="0" borderId="0" xfId="0" applyNumberFormat="1" applyFont="1" applyFill="1" applyBorder="1" applyAlignment="1">
      <alignment/>
    </xf>
    <xf numFmtId="165" fontId="6" fillId="3" borderId="7" xfId="0" applyNumberFormat="1" applyFont="1" applyFill="1" applyBorder="1" applyAlignment="1">
      <alignment/>
    </xf>
    <xf numFmtId="164" fontId="6" fillId="0" borderId="0" xfId="0" applyFont="1" applyFill="1" applyAlignment="1">
      <alignment horizontal="center" vertical="center"/>
    </xf>
    <xf numFmtId="164" fontId="6" fillId="0" borderId="7" xfId="0" applyFont="1" applyFill="1" applyBorder="1" applyAlignment="1">
      <alignment horizontal="center"/>
    </xf>
    <xf numFmtId="164" fontId="6" fillId="0" borderId="7" xfId="0" applyFont="1" applyFill="1" applyBorder="1" applyAlignment="1">
      <alignment horizontal="justify" wrapText="1"/>
    </xf>
    <xf numFmtId="164" fontId="13" fillId="0" borderId="7" xfId="0" applyFont="1" applyFill="1" applyBorder="1" applyAlignment="1">
      <alignment/>
    </xf>
    <xf numFmtId="164" fontId="10" fillId="0" borderId="7" xfId="0" applyFont="1" applyFill="1" applyBorder="1" applyAlignment="1">
      <alignment horizontal="left" wrapText="1"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64" fontId="14" fillId="0" borderId="0" xfId="0" applyFont="1" applyFill="1" applyAlignment="1" applyProtection="1">
      <alignment/>
      <protection locked="0"/>
    </xf>
    <xf numFmtId="164" fontId="15" fillId="0" borderId="0" xfId="0" applyFont="1" applyFill="1" applyAlignment="1">
      <alignment/>
    </xf>
    <xf numFmtId="164" fontId="14" fillId="0" borderId="0" xfId="0" applyFont="1" applyFill="1" applyAlignment="1" applyProtection="1">
      <alignment horizontal="right"/>
      <protection locked="0"/>
    </xf>
    <xf numFmtId="164" fontId="16" fillId="0" borderId="0" xfId="0" applyNumberFormat="1" applyFont="1" applyFill="1" applyBorder="1" applyAlignment="1" applyProtection="1">
      <alignment horizontal="left" vertical="top" wrapText="1"/>
      <protection locked="0"/>
    </xf>
    <xf numFmtId="164" fontId="17" fillId="0" borderId="0" xfId="0" applyNumberFormat="1" applyFont="1" applyFill="1" applyBorder="1" applyAlignment="1" applyProtection="1">
      <alignment horizontal="left" vertical="top" wrapText="1"/>
      <protection locked="0"/>
    </xf>
    <xf numFmtId="164" fontId="18" fillId="0" borderId="0" xfId="0" applyNumberFormat="1" applyFont="1" applyFill="1" applyBorder="1" applyAlignment="1" applyProtection="1">
      <alignment horizontal="right" vertical="top" wrapText="1"/>
      <protection locked="0"/>
    </xf>
    <xf numFmtId="164" fontId="19" fillId="0" borderId="0" xfId="0" applyNumberFormat="1" applyFont="1" applyFill="1" applyBorder="1" applyAlignment="1" applyProtection="1">
      <alignment horizontal="left" vertical="top" wrapText="1"/>
      <protection locked="0"/>
    </xf>
    <xf numFmtId="164" fontId="19" fillId="0" borderId="0" xfId="0" applyFont="1" applyFill="1" applyBorder="1" applyAlignment="1">
      <alignment horizontal="left"/>
    </xf>
    <xf numFmtId="164" fontId="20" fillId="0" borderId="0" xfId="0" applyFont="1" applyFill="1" applyBorder="1" applyAlignment="1">
      <alignment horizontal="right"/>
    </xf>
    <xf numFmtId="164" fontId="20" fillId="0" borderId="0" xfId="0" applyFont="1" applyFill="1" applyAlignment="1" applyProtection="1">
      <alignment horizontal="left"/>
      <protection locked="0"/>
    </xf>
    <xf numFmtId="164" fontId="20" fillId="0" borderId="0" xfId="0" applyFont="1" applyFill="1" applyAlignment="1">
      <alignment horizontal="right"/>
    </xf>
    <xf numFmtId="164" fontId="20" fillId="0" borderId="0" xfId="0" applyFont="1" applyFill="1" applyAlignment="1">
      <alignment horizontal="right"/>
    </xf>
    <xf numFmtId="164" fontId="21" fillId="0" borderId="0" xfId="0" applyFont="1" applyFill="1" applyBorder="1" applyAlignment="1" applyProtection="1">
      <alignment horizontal="center" wrapText="1"/>
      <protection locked="0"/>
    </xf>
    <xf numFmtId="164" fontId="12" fillId="0" borderId="0" xfId="22" applyNumberFormat="1" applyFont="1" applyFill="1" applyBorder="1" applyProtection="1">
      <alignment horizontal="center"/>
      <protection/>
    </xf>
    <xf numFmtId="164" fontId="12" fillId="0" borderId="0" xfId="0" applyFont="1" applyFill="1" applyAlignment="1" applyProtection="1">
      <alignment/>
      <protection locked="0"/>
    </xf>
    <xf numFmtId="164" fontId="12" fillId="0" borderId="7" xfId="20" applyNumberFormat="1" applyFont="1" applyFill="1" applyBorder="1" applyAlignment="1" applyProtection="1">
      <alignment horizontal="center" vertical="top" wrapText="1"/>
      <protection/>
    </xf>
    <xf numFmtId="164" fontId="12" fillId="0" borderId="7" xfId="22" applyNumberFormat="1" applyFont="1" applyFill="1" applyBorder="1" applyAlignment="1" applyProtection="1">
      <alignment horizontal="center"/>
      <protection/>
    </xf>
    <xf numFmtId="164" fontId="12" fillId="0" borderId="7" xfId="22" applyNumberFormat="1" applyFont="1" applyFill="1" applyBorder="1" applyAlignment="1" applyProtection="1">
      <alignment horizontal="center" wrapText="1"/>
      <protection/>
    </xf>
    <xf numFmtId="164" fontId="12" fillId="0" borderId="7" xfId="21" applyNumberFormat="1" applyFont="1" applyFill="1" applyBorder="1" applyProtection="1">
      <alignment horizontal="center" vertical="top" wrapText="1"/>
      <protection/>
    </xf>
    <xf numFmtId="164" fontId="21" fillId="4" borderId="7" xfId="0" applyFont="1" applyFill="1" applyBorder="1" applyAlignment="1">
      <alignment horizontal="left" vertical="top" wrapText="1"/>
    </xf>
    <xf numFmtId="166" fontId="21" fillId="4" borderId="7" xfId="23" applyNumberFormat="1" applyFont="1" applyFill="1" applyBorder="1" applyProtection="1">
      <alignment horizontal="left" wrapText="1"/>
      <protection/>
    </xf>
    <xf numFmtId="164" fontId="21" fillId="4" borderId="7" xfId="23" applyNumberFormat="1" applyFont="1" applyFill="1" applyBorder="1" applyProtection="1">
      <alignment horizontal="left" wrapText="1"/>
      <protection/>
    </xf>
    <xf numFmtId="165" fontId="21" fillId="4" borderId="7" xfId="21" applyNumberFormat="1" applyFont="1" applyFill="1" applyBorder="1" applyAlignment="1" applyProtection="1">
      <alignment horizontal="right" wrapText="1"/>
      <protection/>
    </xf>
    <xf numFmtId="164" fontId="12" fillId="0" borderId="7" xfId="0" applyFont="1" applyFill="1" applyBorder="1" applyAlignment="1">
      <alignment horizontal="left" vertical="top" wrapText="1"/>
    </xf>
    <xf numFmtId="166" fontId="12" fillId="0" borderId="7" xfId="23" applyNumberFormat="1" applyFont="1" applyFill="1" applyBorder="1" applyProtection="1">
      <alignment horizontal="left" wrapText="1"/>
      <protection/>
    </xf>
    <xf numFmtId="164" fontId="12" fillId="0" borderId="7" xfId="23" applyNumberFormat="1" applyFont="1" applyFill="1" applyBorder="1" applyProtection="1">
      <alignment horizontal="left" wrapText="1"/>
      <protection/>
    </xf>
    <xf numFmtId="165" fontId="12" fillId="0" borderId="7" xfId="26" applyNumberFormat="1" applyFont="1" applyFill="1" applyBorder="1" applyProtection="1">
      <alignment horizontal="right" wrapText="1"/>
      <protection/>
    </xf>
    <xf numFmtId="165" fontId="12" fillId="4" borderId="7" xfId="26" applyNumberFormat="1" applyFont="1" applyFill="1" applyBorder="1" applyProtection="1">
      <alignment horizontal="right" wrapText="1"/>
      <protection/>
    </xf>
    <xf numFmtId="165" fontId="12" fillId="0" borderId="7" xfId="26" applyNumberFormat="1" applyFont="1" applyFill="1" applyBorder="1" applyAlignment="1" applyProtection="1">
      <alignment horizontal="right" wrapText="1"/>
      <protection/>
    </xf>
    <xf numFmtId="164" fontId="12" fillId="0" borderId="7" xfId="0" applyFont="1" applyFill="1" applyBorder="1" applyAlignment="1">
      <alignment horizontal="left" vertical="top" wrapText="1"/>
    </xf>
    <xf numFmtId="166" fontId="6" fillId="0" borderId="7" xfId="23" applyNumberFormat="1" applyFont="1" applyFill="1" applyBorder="1" applyProtection="1">
      <alignment horizontal="left" wrapText="1"/>
      <protection/>
    </xf>
    <xf numFmtId="164" fontId="6" fillId="0" borderId="7" xfId="23" applyNumberFormat="1" applyFont="1" applyFill="1" applyBorder="1" applyProtection="1">
      <alignment horizontal="left" wrapText="1"/>
      <protection/>
    </xf>
    <xf numFmtId="164" fontId="12" fillId="0" borderId="7" xfId="0" applyFont="1" applyFill="1" applyBorder="1" applyAlignment="1">
      <alignment wrapText="1"/>
    </xf>
    <xf numFmtId="165" fontId="12" fillId="4" borderId="7" xfId="26" applyNumberFormat="1" applyFont="1" applyFill="1" applyBorder="1" applyAlignment="1" applyProtection="1">
      <alignment horizontal="right" wrapText="1"/>
      <protection/>
    </xf>
    <xf numFmtId="165" fontId="21" fillId="4" borderId="7" xfId="26" applyNumberFormat="1" applyFont="1" applyFill="1" applyBorder="1" applyAlignment="1" applyProtection="1">
      <alignment horizontal="right" wrapText="1"/>
      <protection/>
    </xf>
    <xf numFmtId="164" fontId="21" fillId="4" borderId="7" xfId="23" applyNumberFormat="1" applyFont="1" applyFill="1" applyBorder="1" applyAlignment="1" applyProtection="1">
      <alignment horizontal="left" wrapText="1"/>
      <protection/>
    </xf>
    <xf numFmtId="165" fontId="12" fillId="0" borderId="7" xfId="0" applyNumberFormat="1" applyFont="1" applyFill="1" applyBorder="1" applyAlignment="1" applyProtection="1">
      <alignment/>
      <protection/>
    </xf>
    <xf numFmtId="165" fontId="12" fillId="4" borderId="7" xfId="0" applyNumberFormat="1" applyFont="1" applyFill="1" applyBorder="1" applyAlignment="1" applyProtection="1">
      <alignment/>
      <protection/>
    </xf>
    <xf numFmtId="164" fontId="12" fillId="0" borderId="7" xfId="23" applyNumberFormat="1" applyFont="1" applyFill="1" applyBorder="1" applyAlignment="1" applyProtection="1">
      <alignment horizontal="left" wrapText="1"/>
      <protection/>
    </xf>
    <xf numFmtId="164" fontId="12" fillId="0" borderId="7" xfId="0" applyFont="1" applyFill="1" applyBorder="1" applyAlignment="1">
      <alignment vertical="top" wrapText="1"/>
    </xf>
    <xf numFmtId="164" fontId="12" fillId="0" borderId="7" xfId="0" applyFont="1" applyFill="1" applyBorder="1" applyAlignment="1" applyProtection="1">
      <alignment horizontal="left" vertical="center"/>
      <protection locked="0"/>
    </xf>
    <xf numFmtId="165" fontId="12" fillId="0" borderId="7" xfId="25" applyNumberFormat="1" applyFont="1" applyFill="1" applyBorder="1" applyProtection="1">
      <alignment/>
      <protection/>
    </xf>
    <xf numFmtId="164" fontId="12" fillId="0" borderId="0" xfId="0" applyFont="1" applyFill="1" applyAlignment="1" applyProtection="1">
      <alignment horizontal="center"/>
      <protection locked="0"/>
    </xf>
    <xf numFmtId="165" fontId="14" fillId="0" borderId="0" xfId="0" applyNumberFormat="1" applyFont="1" applyFill="1" applyAlignment="1" applyProtection="1">
      <alignment/>
      <protection locked="0"/>
    </xf>
    <xf numFmtId="164" fontId="14" fillId="0" borderId="0" xfId="0" applyNumberFormat="1" applyFont="1" applyFill="1" applyAlignment="1" applyProtection="1">
      <alignment/>
      <protection locked="0"/>
    </xf>
    <xf numFmtId="164" fontId="5" fillId="0" borderId="0" xfId="0" applyFont="1" applyFill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 horizontal="left" vertical="top" wrapText="1"/>
      <protection locked="0"/>
    </xf>
    <xf numFmtId="164" fontId="23" fillId="0" borderId="0" xfId="0" applyNumberFormat="1" applyFont="1" applyFill="1" applyBorder="1" applyAlignment="1" applyProtection="1">
      <alignment horizontal="right" vertical="top" wrapText="1"/>
      <protection locked="0"/>
    </xf>
    <xf numFmtId="164" fontId="9" fillId="0" borderId="0" xfId="0" applyFont="1" applyFill="1" applyBorder="1" applyAlignment="1">
      <alignment horizontal="right"/>
    </xf>
    <xf numFmtId="164" fontId="24" fillId="0" borderId="0" xfId="0" applyNumberFormat="1" applyFont="1" applyFill="1" applyBorder="1" applyAlignment="1" applyProtection="1">
      <alignment horizontal="left" vertical="top" wrapText="1"/>
      <protection locked="0"/>
    </xf>
    <xf numFmtId="164" fontId="9" fillId="0" borderId="0" xfId="0" applyFont="1" applyFill="1" applyAlignment="1" applyProtection="1">
      <alignment horizontal="left"/>
      <protection locked="0"/>
    </xf>
    <xf numFmtId="164" fontId="10" fillId="0" borderId="0" xfId="0" applyFont="1" applyFill="1" applyBorder="1" applyAlignment="1" applyProtection="1">
      <alignment horizontal="center" wrapText="1"/>
      <protection locked="0"/>
    </xf>
    <xf numFmtId="164" fontId="6" fillId="0" borderId="0" xfId="0" applyFont="1" applyFill="1" applyBorder="1" applyAlignment="1" applyProtection="1">
      <alignment horizontal="center" wrapText="1"/>
      <protection locked="0"/>
    </xf>
    <xf numFmtId="164" fontId="10" fillId="0" borderId="0" xfId="22" applyNumberFormat="1" applyFont="1" applyFill="1" applyBorder="1" applyProtection="1">
      <alignment horizontal="center"/>
      <protection/>
    </xf>
    <xf numFmtId="164" fontId="6" fillId="0" borderId="0" xfId="22" applyNumberFormat="1" applyFont="1" applyFill="1" applyBorder="1" applyProtection="1">
      <alignment horizontal="center"/>
      <protection/>
    </xf>
    <xf numFmtId="164" fontId="6" fillId="0" borderId="0" xfId="0" applyFont="1" applyFill="1" applyAlignment="1" applyProtection="1">
      <alignment/>
      <protection locked="0"/>
    </xf>
    <xf numFmtId="164" fontId="6" fillId="0" borderId="7" xfId="20" applyNumberFormat="1" applyFont="1" applyFill="1" applyBorder="1" applyAlignment="1" applyProtection="1">
      <alignment horizontal="center" vertical="top" wrapText="1"/>
      <protection/>
    </xf>
    <xf numFmtId="164" fontId="6" fillId="0" borderId="7" xfId="22" applyNumberFormat="1" applyFont="1" applyFill="1" applyBorder="1" applyAlignment="1" applyProtection="1">
      <alignment horizontal="center" wrapText="1"/>
      <protection/>
    </xf>
    <xf numFmtId="164" fontId="6" fillId="0" borderId="7" xfId="21" applyNumberFormat="1" applyFont="1" applyFill="1" applyBorder="1" applyProtection="1">
      <alignment horizontal="center" vertical="top" wrapText="1"/>
      <protection/>
    </xf>
    <xf numFmtId="164" fontId="10" fillId="0" borderId="7" xfId="20" applyNumberFormat="1" applyFont="1" applyFill="1" applyBorder="1" applyAlignment="1" applyProtection="1">
      <alignment horizontal="left" vertical="top" wrapText="1"/>
      <protection/>
    </xf>
    <xf numFmtId="167" fontId="10" fillId="0" borderId="7" xfId="20" applyNumberFormat="1" applyFont="1" applyFill="1" applyBorder="1" applyAlignment="1" applyProtection="1">
      <alignment horizontal="center" wrapText="1"/>
      <protection/>
    </xf>
    <xf numFmtId="164" fontId="10" fillId="0" borderId="7" xfId="20" applyNumberFormat="1" applyFont="1" applyFill="1" applyBorder="1" applyAlignment="1" applyProtection="1">
      <alignment horizontal="center" vertical="top" wrapText="1"/>
      <protection/>
    </xf>
    <xf numFmtId="165" fontId="10" fillId="0" borderId="7" xfId="21" applyNumberFormat="1" applyFont="1" applyFill="1" applyBorder="1" applyAlignment="1" applyProtection="1">
      <alignment horizontal="right" wrapText="1"/>
      <protection/>
    </xf>
    <xf numFmtId="167" fontId="10" fillId="4" borderId="7" xfId="0" applyNumberFormat="1" applyFont="1" applyFill="1" applyBorder="1" applyAlignment="1">
      <alignment horizontal="center" wrapText="1"/>
    </xf>
    <xf numFmtId="167" fontId="6" fillId="0" borderId="7" xfId="0" applyNumberFormat="1" applyFont="1" applyFill="1" applyBorder="1" applyAlignment="1">
      <alignment horizontal="center" wrapText="1"/>
    </xf>
    <xf numFmtId="167" fontId="6" fillId="0" borderId="7" xfId="20" applyNumberFormat="1" applyFont="1" applyFill="1" applyBorder="1" applyAlignment="1" applyProtection="1">
      <alignment horizontal="center" wrapText="1"/>
      <protection/>
    </xf>
    <xf numFmtId="164" fontId="25" fillId="0" borderId="0" xfId="0" applyFont="1" applyFill="1" applyAlignment="1" applyProtection="1">
      <alignment/>
      <protection locked="0"/>
    </xf>
    <xf numFmtId="167" fontId="6" fillId="0" borderId="7" xfId="23" applyNumberFormat="1" applyFont="1" applyFill="1" applyBorder="1" applyAlignment="1" applyProtection="1">
      <alignment horizontal="center" wrapText="1"/>
      <protection/>
    </xf>
    <xf numFmtId="167" fontId="10" fillId="0" borderId="7" xfId="0" applyNumberFormat="1" applyFont="1" applyFill="1" applyBorder="1" applyAlignment="1">
      <alignment horizontal="center" wrapText="1"/>
    </xf>
    <xf numFmtId="167" fontId="10" fillId="4" borderId="7" xfId="20" applyNumberFormat="1" applyFont="1" applyFill="1" applyBorder="1" applyAlignment="1" applyProtection="1">
      <alignment horizontal="center" wrapText="1"/>
      <protection/>
    </xf>
    <xf numFmtId="164" fontId="6" fillId="0" borderId="7" xfId="0" applyFont="1" applyFill="1" applyBorder="1" applyAlignment="1" applyProtection="1">
      <alignment/>
      <protection locked="0"/>
    </xf>
    <xf numFmtId="164" fontId="6" fillId="0" borderId="7" xfId="0" applyFont="1" applyFill="1" applyBorder="1" applyAlignment="1" applyProtection="1">
      <alignment horizontal="left" vertical="center"/>
      <protection locked="0"/>
    </xf>
    <xf numFmtId="164" fontId="6" fillId="0" borderId="0" xfId="0" applyFont="1" applyFill="1" applyBorder="1" applyAlignment="1" applyProtection="1">
      <alignment/>
      <protection locked="0"/>
    </xf>
    <xf numFmtId="164" fontId="6" fillId="0" borderId="0" xfId="0" applyFont="1" applyFill="1" applyBorder="1" applyAlignment="1" applyProtection="1">
      <alignment horizontal="left" vertical="center"/>
      <protection locked="0"/>
    </xf>
    <xf numFmtId="165" fontId="6" fillId="0" borderId="0" xfId="25" applyNumberFormat="1" applyFont="1" applyFill="1" applyBorder="1" applyProtection="1">
      <alignment/>
      <protection/>
    </xf>
    <xf numFmtId="164" fontId="6" fillId="0" borderId="0" xfId="0" applyNumberFormat="1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165" fontId="5" fillId="0" borderId="0" xfId="0" applyNumberFormat="1" applyFont="1" applyFill="1" applyAlignment="1" applyProtection="1">
      <alignment/>
      <protection locked="0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28" xfId="20"/>
    <cellStyle name="xl38" xfId="21"/>
    <cellStyle name="xl69" xfId="22"/>
    <cellStyle name="xl77" xfId="23"/>
    <cellStyle name="xl80" xfId="24"/>
    <cellStyle name="xl86" xfId="25"/>
    <cellStyle name="xl97" xfId="26"/>
    <cellStyle name="Обычный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view="pageBreakPreview" zoomScale="74" zoomScaleSheetLayoutView="74" workbookViewId="0" topLeftCell="A1">
      <selection activeCell="C5" sqref="C5"/>
    </sheetView>
  </sheetViews>
  <sheetFormatPr defaultColWidth="12.57421875" defaultRowHeight="12.75"/>
  <cols>
    <col min="1" max="1" width="28.8515625" style="1" customWidth="1"/>
    <col min="2" max="2" width="55.8515625" style="1" customWidth="1"/>
    <col min="3" max="3" width="24.8515625" style="1" customWidth="1"/>
    <col min="4" max="4" width="27.140625" style="1" customWidth="1"/>
    <col min="5" max="5" width="3.57421875" style="1" customWidth="1"/>
    <col min="6" max="16384" width="11.57421875" style="1" customWidth="1"/>
  </cols>
  <sheetData>
    <row r="1" spans="2:256" s="2" customFormat="1" ht="12.75">
      <c r="B1" s="3"/>
      <c r="C1" s="4" t="s">
        <v>0</v>
      </c>
      <c r="D1" s="4"/>
      <c r="E1"/>
      <c r="IS1"/>
      <c r="IT1"/>
      <c r="IU1"/>
      <c r="IV1"/>
    </row>
    <row r="2" spans="2:256" s="2" customFormat="1" ht="12.75">
      <c r="B2" s="3"/>
      <c r="C2" s="4" t="s">
        <v>1</v>
      </c>
      <c r="D2" s="4"/>
      <c r="E2"/>
      <c r="IS2"/>
      <c r="IT2"/>
      <c r="IU2"/>
      <c r="IV2"/>
    </row>
    <row r="3" spans="2:256" s="2" customFormat="1" ht="12.75">
      <c r="B3" s="3"/>
      <c r="C3" s="4" t="s">
        <v>2</v>
      </c>
      <c r="D3" s="4"/>
      <c r="E3"/>
      <c r="IS3"/>
      <c r="IT3"/>
      <c r="IU3"/>
      <c r="IV3"/>
    </row>
    <row r="4" spans="2:256" s="2" customFormat="1" ht="12.75">
      <c r="B4" s="3"/>
      <c r="C4" s="5" t="s">
        <v>3</v>
      </c>
      <c r="D4" s="5"/>
      <c r="E4"/>
      <c r="IS4"/>
      <c r="IT4"/>
      <c r="IU4"/>
      <c r="IV4"/>
    </row>
    <row r="5" spans="2:4" ht="12.75">
      <c r="B5" s="6"/>
      <c r="C5" s="7"/>
      <c r="D5" s="7"/>
    </row>
    <row r="6" spans="2:4" ht="12.75">
      <c r="B6" s="8" t="s">
        <v>4</v>
      </c>
      <c r="C6" s="7" t="s">
        <v>0</v>
      </c>
      <c r="D6" s="7"/>
    </row>
    <row r="7" spans="3:4" ht="12.75">
      <c r="C7" s="7" t="s">
        <v>5</v>
      </c>
      <c r="D7" s="7"/>
    </row>
    <row r="8" spans="3:4" ht="12.75">
      <c r="C8" s="7" t="s">
        <v>6</v>
      </c>
      <c r="D8" s="7"/>
    </row>
    <row r="9" spans="3:4" ht="12.75">
      <c r="C9" s="7" t="s">
        <v>7</v>
      </c>
      <c r="D9" s="7"/>
    </row>
    <row r="10" spans="3:4" ht="12.75">
      <c r="C10" s="7" t="s">
        <v>8</v>
      </c>
      <c r="D10" s="7"/>
    </row>
    <row r="11" spans="3:4" ht="12.75">
      <c r="C11" s="4" t="s">
        <v>9</v>
      </c>
      <c r="D11" s="4"/>
    </row>
    <row r="12" spans="3:4" ht="12.75">
      <c r="C12" s="4" t="s">
        <v>10</v>
      </c>
      <c r="D12" s="4"/>
    </row>
    <row r="13" ht="12.75">
      <c r="D13" s="9"/>
    </row>
    <row r="14" spans="1:4" ht="12.75">
      <c r="A14" s="10" t="s">
        <v>11</v>
      </c>
      <c r="B14" s="10"/>
      <c r="C14" s="10"/>
      <c r="D14" s="10"/>
    </row>
    <row r="15" spans="1:4" ht="12.75">
      <c r="A15" s="10" t="s">
        <v>12</v>
      </c>
      <c r="B15" s="10"/>
      <c r="C15" s="10"/>
      <c r="D15" s="10"/>
    </row>
    <row r="16" spans="1:4" ht="12.75">
      <c r="A16" s="2"/>
      <c r="B16" s="2"/>
      <c r="C16" s="2"/>
      <c r="D16" s="2"/>
    </row>
    <row r="17" spans="1:4" ht="33" customHeight="1">
      <c r="A17" s="11" t="s">
        <v>13</v>
      </c>
      <c r="B17" s="11" t="s">
        <v>14</v>
      </c>
      <c r="C17" s="11"/>
      <c r="D17" s="11" t="s">
        <v>15</v>
      </c>
    </row>
    <row r="18" spans="1:4" ht="16.5" customHeight="1">
      <c r="A18" s="12" t="s">
        <v>16</v>
      </c>
      <c r="B18" s="13" t="s">
        <v>17</v>
      </c>
      <c r="C18" s="13"/>
      <c r="D18" s="14">
        <f>D23+D19</f>
        <v>1137623.0600000005</v>
      </c>
    </row>
    <row r="19" spans="1:4" ht="16.5" customHeight="1">
      <c r="A19" s="12" t="s">
        <v>18</v>
      </c>
      <c r="B19" s="13" t="s">
        <v>19</v>
      </c>
      <c r="C19" s="13"/>
      <c r="D19" s="14">
        <f>D20</f>
        <v>-11192193</v>
      </c>
    </row>
    <row r="20" spans="1:4" ht="16.5" customHeight="1">
      <c r="A20" s="12" t="s">
        <v>20</v>
      </c>
      <c r="B20" s="13" t="s">
        <v>21</v>
      </c>
      <c r="C20" s="13"/>
      <c r="D20" s="14">
        <f>D21</f>
        <v>-11192193</v>
      </c>
    </row>
    <row r="21" spans="1:4" ht="16.5" customHeight="1">
      <c r="A21" s="12" t="s">
        <v>22</v>
      </c>
      <c r="B21" s="13" t="s">
        <v>23</v>
      </c>
      <c r="C21" s="13"/>
      <c r="D21" s="14">
        <f>D22</f>
        <v>-11192193</v>
      </c>
    </row>
    <row r="22" spans="1:4" ht="16.5" customHeight="1">
      <c r="A22" s="12" t="s">
        <v>24</v>
      </c>
      <c r="B22" s="13" t="s">
        <v>25</v>
      </c>
      <c r="C22" s="13"/>
      <c r="D22" s="15">
        <f>(-9966593+(-1000))+(-(994000+210600))+(-30000)+(15000)+(-5000)</f>
        <v>-11192193</v>
      </c>
    </row>
    <row r="23" spans="1:4" ht="16.5" customHeight="1">
      <c r="A23" s="12" t="s">
        <v>26</v>
      </c>
      <c r="B23" s="13" t="s">
        <v>27</v>
      </c>
      <c r="C23" s="13"/>
      <c r="D23" s="14">
        <f>D24</f>
        <v>12329816.06</v>
      </c>
    </row>
    <row r="24" spans="1:4" ht="16.5" customHeight="1">
      <c r="A24" s="12" t="s">
        <v>28</v>
      </c>
      <c r="B24" s="13" t="s">
        <v>29</v>
      </c>
      <c r="C24" s="13"/>
      <c r="D24" s="14">
        <f>D25</f>
        <v>12329816.06</v>
      </c>
    </row>
    <row r="25" spans="1:4" ht="16.5" customHeight="1">
      <c r="A25" s="12" t="s">
        <v>30</v>
      </c>
      <c r="B25" s="13" t="s">
        <v>31</v>
      </c>
      <c r="C25" s="13"/>
      <c r="D25" s="14">
        <f>D26</f>
        <v>12329816.06</v>
      </c>
    </row>
    <row r="26" spans="1:4" ht="16.5" customHeight="1">
      <c r="A26" s="12" t="s">
        <v>32</v>
      </c>
      <c r="B26" s="13" t="s">
        <v>33</v>
      </c>
      <c r="C26" s="13"/>
      <c r="D26" s="15">
        <f>(9966593+1000+58705)+(994000+210600)+(30000)+(-15000)+(5000)+1078918.06</f>
        <v>12329816.06</v>
      </c>
    </row>
    <row r="27" spans="1:5" ht="18.75" customHeight="1">
      <c r="A27" s="12"/>
      <c r="B27" s="13" t="s">
        <v>34</v>
      </c>
      <c r="C27" s="13"/>
      <c r="D27" s="14">
        <f>D18</f>
        <v>1137623.0600000005</v>
      </c>
      <c r="E27" s="6" t="s">
        <v>35</v>
      </c>
    </row>
    <row r="28" spans="1:4" ht="12.75">
      <c r="A28" s="2"/>
      <c r="B28" s="2"/>
      <c r="C28" s="2"/>
      <c r="D28" s="2"/>
    </row>
    <row r="29" spans="1:4" ht="12.75">
      <c r="A29" s="2" t="s">
        <v>36</v>
      </c>
      <c r="B29" s="2"/>
      <c r="C29" s="2"/>
      <c r="D29" s="2" t="s">
        <v>37</v>
      </c>
    </row>
  </sheetData>
  <sheetProtection selectLockedCells="1" selectUnlockedCells="1"/>
  <mergeCells count="21">
    <mergeCell ref="C1:D1"/>
    <mergeCell ref="C4:D4"/>
    <mergeCell ref="C6:D6"/>
    <mergeCell ref="C7:D7"/>
    <mergeCell ref="C8:D8"/>
    <mergeCell ref="C9:D9"/>
    <mergeCell ref="C10:D10"/>
    <mergeCell ref="C12:D12"/>
    <mergeCell ref="A14:D14"/>
    <mergeCell ref="A15:D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printOptions/>
  <pageMargins left="0.9840277777777777" right="0.393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1"/>
  <sheetViews>
    <sheetView tabSelected="1" view="pageBreakPreview" zoomScale="74" zoomScaleSheetLayoutView="74" workbookViewId="0" topLeftCell="A83">
      <selection activeCell="A30" sqref="A30"/>
    </sheetView>
  </sheetViews>
  <sheetFormatPr defaultColWidth="12.57421875" defaultRowHeight="12.75"/>
  <cols>
    <col min="1" max="1" width="28.57421875" style="2" customWidth="1"/>
    <col min="2" max="2" width="32.57421875" style="2" customWidth="1"/>
    <col min="3" max="3" width="28.421875" style="2" customWidth="1"/>
    <col min="4" max="4" width="27.140625" style="2" customWidth="1"/>
    <col min="5" max="5" width="4.00390625" style="2" customWidth="1"/>
    <col min="6" max="16384" width="11.57421875" style="2" customWidth="1"/>
  </cols>
  <sheetData>
    <row r="1" spans="2:256" ht="12.75">
      <c r="B1" s="3"/>
      <c r="C1" s="4" t="s">
        <v>38</v>
      </c>
      <c r="D1" s="4"/>
      <c r="E1" s="16"/>
      <c r="IS1"/>
      <c r="IT1"/>
      <c r="IU1"/>
      <c r="IV1"/>
    </row>
    <row r="2" spans="2:256" ht="12.75">
      <c r="B2" s="3"/>
      <c r="C2" s="4" t="s">
        <v>1</v>
      </c>
      <c r="D2" s="4"/>
      <c r="E2" s="16"/>
      <c r="IS2"/>
      <c r="IT2"/>
      <c r="IU2"/>
      <c r="IV2"/>
    </row>
    <row r="3" spans="2:256" ht="12.75">
      <c r="B3" s="3"/>
      <c r="C3" s="4" t="s">
        <v>2</v>
      </c>
      <c r="D3" s="4"/>
      <c r="E3" s="16"/>
      <c r="IS3"/>
      <c r="IT3"/>
      <c r="IU3"/>
      <c r="IV3"/>
    </row>
    <row r="4" spans="2:256" ht="12.75">
      <c r="B4" s="3"/>
      <c r="C4" s="5" t="s">
        <v>3</v>
      </c>
      <c r="D4" s="5"/>
      <c r="E4" s="16"/>
      <c r="IS4"/>
      <c r="IT4"/>
      <c r="IU4"/>
      <c r="IV4"/>
    </row>
    <row r="5" spans="2:4" ht="12.75">
      <c r="B5" s="3"/>
      <c r="C5" s="4"/>
      <c r="D5" s="4"/>
    </row>
    <row r="6" spans="2:4" ht="12.75">
      <c r="B6" s="17" t="s">
        <v>4</v>
      </c>
      <c r="C6" s="4" t="s">
        <v>39</v>
      </c>
      <c r="D6" s="4"/>
    </row>
    <row r="7" spans="3:4" ht="12.75">
      <c r="C7" s="4" t="s">
        <v>5</v>
      </c>
      <c r="D7" s="4"/>
    </row>
    <row r="8" spans="3:4" ht="12.75">
      <c r="C8" s="4" t="s">
        <v>40</v>
      </c>
      <c r="D8" s="4"/>
    </row>
    <row r="9" spans="3:4" ht="12.75">
      <c r="C9" s="4" t="s">
        <v>7</v>
      </c>
      <c r="D9" s="4"/>
    </row>
    <row r="10" spans="3:4" ht="12.75">
      <c r="C10" s="4" t="s">
        <v>41</v>
      </c>
      <c r="D10" s="4"/>
    </row>
    <row r="11" spans="3:4" ht="12.75">
      <c r="C11" s="4" t="s">
        <v>42</v>
      </c>
      <c r="D11" s="4"/>
    </row>
    <row r="12" spans="3:4" ht="12.75">
      <c r="C12" s="5" t="s">
        <v>10</v>
      </c>
      <c r="D12" s="5"/>
    </row>
    <row r="14" spans="1:4" ht="12.75">
      <c r="A14" s="10" t="s">
        <v>43</v>
      </c>
      <c r="B14" s="10"/>
      <c r="C14" s="10"/>
      <c r="D14" s="10"/>
    </row>
    <row r="15" spans="1:4" ht="12.75">
      <c r="A15" s="10" t="s">
        <v>44</v>
      </c>
      <c r="B15" s="10"/>
      <c r="C15" s="10"/>
      <c r="D15" s="10"/>
    </row>
    <row r="16" spans="1:4" ht="12.75">
      <c r="A16" s="10" t="s">
        <v>45</v>
      </c>
      <c r="B16" s="10"/>
      <c r="C16" s="10"/>
      <c r="D16" s="10"/>
    </row>
    <row r="18" spans="1:4" ht="18.75" customHeight="1">
      <c r="A18" s="18" t="s">
        <v>46</v>
      </c>
      <c r="B18" s="19" t="s">
        <v>47</v>
      </c>
      <c r="C18" s="19"/>
      <c r="D18" s="20" t="s">
        <v>48</v>
      </c>
    </row>
    <row r="19" spans="1:4" ht="18.75" customHeight="1">
      <c r="A19" s="18"/>
      <c r="B19" s="19"/>
      <c r="C19" s="19"/>
      <c r="D19" s="20"/>
    </row>
    <row r="20" spans="1:4" ht="18.75" customHeight="1">
      <c r="A20" s="18"/>
      <c r="B20" s="19"/>
      <c r="C20" s="19"/>
      <c r="D20" s="20"/>
    </row>
    <row r="21" spans="1:4" ht="18" customHeight="1">
      <c r="A21" s="12" t="s">
        <v>49</v>
      </c>
      <c r="B21" s="21" t="s">
        <v>50</v>
      </c>
      <c r="C21" s="21"/>
      <c r="D21" s="14">
        <f>D22+D27+D37+D41+D49+D52+D56+D62</f>
        <v>1174100</v>
      </c>
    </row>
    <row r="22" spans="1:4" ht="18" customHeight="1">
      <c r="A22" s="12" t="s">
        <v>51</v>
      </c>
      <c r="B22" s="21" t="s">
        <v>52</v>
      </c>
      <c r="C22" s="21"/>
      <c r="D22" s="14">
        <f>D23</f>
        <v>751000</v>
      </c>
    </row>
    <row r="23" spans="1:4" ht="18" customHeight="1">
      <c r="A23" s="12" t="s">
        <v>53</v>
      </c>
      <c r="B23" s="21" t="s">
        <v>54</v>
      </c>
      <c r="C23" s="21"/>
      <c r="D23" s="14">
        <f>D24+D25+D26</f>
        <v>751000</v>
      </c>
    </row>
    <row r="24" spans="1:5" ht="123.75" customHeight="1">
      <c r="A24" s="12" t="s">
        <v>55</v>
      </c>
      <c r="B24" s="21" t="s">
        <v>56</v>
      </c>
      <c r="C24" s="21"/>
      <c r="D24" s="15">
        <v>750000</v>
      </c>
      <c r="E24" s="22"/>
    </row>
    <row r="25" spans="1:5" ht="12.75" customHeight="1">
      <c r="A25" s="12" t="s">
        <v>57</v>
      </c>
      <c r="B25" s="21" t="s">
        <v>58</v>
      </c>
      <c r="C25" s="21"/>
      <c r="D25" s="15"/>
      <c r="E25" s="22"/>
    </row>
    <row r="26" spans="1:5" ht="12.75" customHeight="1">
      <c r="A26" s="12" t="s">
        <v>59</v>
      </c>
      <c r="B26" s="21" t="s">
        <v>60</v>
      </c>
      <c r="C26" s="21"/>
      <c r="D26" s="15">
        <v>1000</v>
      </c>
      <c r="E26" s="22"/>
    </row>
    <row r="27" spans="1:5" ht="48" customHeight="1">
      <c r="A27" s="12" t="s">
        <v>61</v>
      </c>
      <c r="B27" s="21" t="s">
        <v>62</v>
      </c>
      <c r="C27" s="21"/>
      <c r="D27" s="14">
        <f>D28</f>
        <v>204200</v>
      </c>
      <c r="E27" s="22"/>
    </row>
    <row r="28" spans="1:5" ht="12.75" customHeight="1">
      <c r="A28" s="12" t="s">
        <v>63</v>
      </c>
      <c r="B28" s="21" t="s">
        <v>64</v>
      </c>
      <c r="C28" s="21"/>
      <c r="D28" s="14">
        <f>D29+D31+D33+D35</f>
        <v>204200</v>
      </c>
      <c r="E28" s="22"/>
    </row>
    <row r="29" spans="1:5" ht="12.75" customHeight="1">
      <c r="A29" s="12" t="s">
        <v>65</v>
      </c>
      <c r="B29" s="21" t="s">
        <v>66</v>
      </c>
      <c r="C29" s="21"/>
      <c r="D29" s="14">
        <f>D30</f>
        <v>94300</v>
      </c>
      <c r="E29" s="22"/>
    </row>
    <row r="30" spans="1:5" ht="12.75" customHeight="1">
      <c r="A30" s="12" t="s">
        <v>67</v>
      </c>
      <c r="B30" s="21" t="s">
        <v>68</v>
      </c>
      <c r="C30" s="21"/>
      <c r="D30" s="15">
        <v>94300</v>
      </c>
      <c r="E30" s="22"/>
    </row>
    <row r="31" spans="1:5" ht="12.75" customHeight="1">
      <c r="A31" s="12" t="s">
        <v>69</v>
      </c>
      <c r="B31" s="21" t="s">
        <v>70</v>
      </c>
      <c r="C31" s="21"/>
      <c r="D31" s="14">
        <f>D32</f>
        <v>700</v>
      </c>
      <c r="E31" s="22"/>
    </row>
    <row r="32" spans="1:5" ht="138.75" customHeight="1">
      <c r="A32" s="12" t="s">
        <v>71</v>
      </c>
      <c r="B32" s="21" t="s">
        <v>72</v>
      </c>
      <c r="C32" s="21"/>
      <c r="D32" s="15">
        <v>700</v>
      </c>
      <c r="E32" s="22"/>
    </row>
    <row r="33" spans="1:5" ht="12.75" customHeight="1">
      <c r="A33" s="12" t="s">
        <v>73</v>
      </c>
      <c r="B33" s="21" t="s">
        <v>74</v>
      </c>
      <c r="C33" s="21"/>
      <c r="D33" s="14">
        <f>D34</f>
        <v>124200</v>
      </c>
      <c r="E33" s="22"/>
    </row>
    <row r="34" spans="1:5" ht="123.75" customHeight="1">
      <c r="A34" s="12" t="s">
        <v>75</v>
      </c>
      <c r="B34" s="21" t="s">
        <v>76</v>
      </c>
      <c r="C34" s="21"/>
      <c r="D34" s="15">
        <v>124200</v>
      </c>
      <c r="E34" s="22"/>
    </row>
    <row r="35" spans="1:5" ht="12.75" customHeight="1">
      <c r="A35" s="12" t="s">
        <v>77</v>
      </c>
      <c r="B35" s="21" t="s">
        <v>78</v>
      </c>
      <c r="C35" s="21"/>
      <c r="D35" s="15">
        <f>D36</f>
        <v>-15000</v>
      </c>
      <c r="E35" s="22"/>
    </row>
    <row r="36" spans="1:5" ht="123.75" customHeight="1">
      <c r="A36" s="12" t="s">
        <v>79</v>
      </c>
      <c r="B36" s="21" t="s">
        <v>80</v>
      </c>
      <c r="C36" s="21"/>
      <c r="D36" s="15">
        <v>-15000</v>
      </c>
      <c r="E36" s="22"/>
    </row>
    <row r="37" spans="1:4" ht="18" customHeight="1">
      <c r="A37" s="12" t="s">
        <v>81</v>
      </c>
      <c r="B37" s="21" t="s">
        <v>82</v>
      </c>
      <c r="C37" s="21"/>
      <c r="D37" s="14">
        <f>D38</f>
        <v>25900</v>
      </c>
    </row>
    <row r="38" spans="1:4" ht="18" customHeight="1">
      <c r="A38" s="12" t="s">
        <v>83</v>
      </c>
      <c r="B38" s="21" t="s">
        <v>84</v>
      </c>
      <c r="C38" s="21"/>
      <c r="D38" s="14">
        <f>D39+D40</f>
        <v>25900</v>
      </c>
    </row>
    <row r="39" spans="1:4" ht="18" customHeight="1">
      <c r="A39" s="12" t="s">
        <v>85</v>
      </c>
      <c r="B39" s="21" t="s">
        <v>84</v>
      </c>
      <c r="C39" s="21"/>
      <c r="D39" s="15">
        <v>25900</v>
      </c>
    </row>
    <row r="40" spans="1:4" ht="33" customHeight="1">
      <c r="A40" s="12" t="s">
        <v>86</v>
      </c>
      <c r="B40" s="21" t="s">
        <v>87</v>
      </c>
      <c r="C40" s="21"/>
      <c r="D40" s="14"/>
    </row>
    <row r="41" spans="1:4" ht="18" customHeight="1">
      <c r="A41" s="12" t="s">
        <v>88</v>
      </c>
      <c r="B41" s="21" t="s">
        <v>89</v>
      </c>
      <c r="C41" s="21"/>
      <c r="D41" s="14">
        <f>D42+D44</f>
        <v>191000</v>
      </c>
    </row>
    <row r="42" spans="1:4" ht="18" customHeight="1">
      <c r="A42" s="12" t="s">
        <v>90</v>
      </c>
      <c r="B42" s="21" t="s">
        <v>91</v>
      </c>
      <c r="C42" s="21"/>
      <c r="D42" s="14">
        <f>D43</f>
        <v>28000</v>
      </c>
    </row>
    <row r="43" spans="1:4" ht="48" customHeight="1">
      <c r="A43" s="12" t="s">
        <v>92</v>
      </c>
      <c r="B43" s="21" t="s">
        <v>93</v>
      </c>
      <c r="C43" s="21"/>
      <c r="D43" s="15">
        <v>28000</v>
      </c>
    </row>
    <row r="44" spans="1:4" ht="18" customHeight="1">
      <c r="A44" s="12" t="s">
        <v>94</v>
      </c>
      <c r="B44" s="21" t="s">
        <v>95</v>
      </c>
      <c r="C44" s="21"/>
      <c r="D44" s="14">
        <f>D45+D47</f>
        <v>163000</v>
      </c>
    </row>
    <row r="45" spans="1:4" ht="18" customHeight="1">
      <c r="A45" s="12" t="s">
        <v>96</v>
      </c>
      <c r="B45" s="21" t="s">
        <v>97</v>
      </c>
      <c r="C45" s="21"/>
      <c r="D45" s="14">
        <f>D46</f>
        <v>137000</v>
      </c>
    </row>
    <row r="46" spans="1:4" ht="30.75" customHeight="1">
      <c r="A46" s="12" t="s">
        <v>98</v>
      </c>
      <c r="B46" s="21" t="s">
        <v>99</v>
      </c>
      <c r="C46" s="21"/>
      <c r="D46" s="15">
        <v>137000</v>
      </c>
    </row>
    <row r="47" spans="1:4" ht="18" customHeight="1">
      <c r="A47" s="12" t="s">
        <v>100</v>
      </c>
      <c r="B47" s="21" t="s">
        <v>101</v>
      </c>
      <c r="C47" s="21"/>
      <c r="D47" s="14">
        <f>D48</f>
        <v>26000</v>
      </c>
    </row>
    <row r="48" spans="1:4" ht="12.75" customHeight="1">
      <c r="A48" s="12" t="s">
        <v>102</v>
      </c>
      <c r="B48" s="21" t="s">
        <v>103</v>
      </c>
      <c r="C48" s="21"/>
      <c r="D48" s="15">
        <v>26000</v>
      </c>
    </row>
    <row r="49" spans="1:4" ht="18" customHeight="1">
      <c r="A49" s="12" t="s">
        <v>104</v>
      </c>
      <c r="B49" s="21" t="s">
        <v>105</v>
      </c>
      <c r="C49" s="21"/>
      <c r="D49" s="14">
        <f>D50</f>
        <v>2000</v>
      </c>
    </row>
    <row r="50" spans="1:4" ht="48" customHeight="1">
      <c r="A50" s="12" t="s">
        <v>106</v>
      </c>
      <c r="B50" s="21" t="s">
        <v>107</v>
      </c>
      <c r="C50" s="21"/>
      <c r="D50" s="14">
        <f>D51</f>
        <v>2000</v>
      </c>
    </row>
    <row r="51" spans="1:4" ht="78" customHeight="1">
      <c r="A51" s="12" t="s">
        <v>108</v>
      </c>
      <c r="B51" s="21" t="s">
        <v>109</v>
      </c>
      <c r="C51" s="21"/>
      <c r="D51" s="15">
        <v>2000</v>
      </c>
    </row>
    <row r="52" spans="1:4" ht="48" customHeight="1" hidden="1">
      <c r="A52" s="12" t="s">
        <v>110</v>
      </c>
      <c r="B52" s="21" t="s">
        <v>111</v>
      </c>
      <c r="C52" s="21"/>
      <c r="D52" s="14">
        <f>D53</f>
        <v>0</v>
      </c>
    </row>
    <row r="53" spans="1:4" ht="93" customHeight="1" hidden="1">
      <c r="A53" s="12" t="s">
        <v>112</v>
      </c>
      <c r="B53" s="21" t="s">
        <v>113</v>
      </c>
      <c r="C53" s="21"/>
      <c r="D53" s="14">
        <f>D54</f>
        <v>0</v>
      </c>
    </row>
    <row r="54" spans="1:4" ht="93" customHeight="1" hidden="1">
      <c r="A54" s="12" t="s">
        <v>114</v>
      </c>
      <c r="B54" s="21" t="s">
        <v>115</v>
      </c>
      <c r="C54" s="21"/>
      <c r="D54" s="14">
        <f>D55</f>
        <v>0</v>
      </c>
    </row>
    <row r="55" spans="1:4" ht="78" customHeight="1" hidden="1">
      <c r="A55" s="12" t="s">
        <v>116</v>
      </c>
      <c r="B55" s="21" t="s">
        <v>117</v>
      </c>
      <c r="C55" s="21"/>
      <c r="D55" s="15"/>
    </row>
    <row r="56" spans="1:4" ht="33" customHeight="1" hidden="1">
      <c r="A56" s="12" t="s">
        <v>118</v>
      </c>
      <c r="B56" s="21" t="s">
        <v>119</v>
      </c>
      <c r="C56" s="21"/>
      <c r="D56" s="14">
        <f>D57</f>
        <v>0</v>
      </c>
    </row>
    <row r="57" spans="1:4" ht="93" customHeight="1" hidden="1">
      <c r="A57" s="12" t="s">
        <v>120</v>
      </c>
      <c r="B57" s="21" t="s">
        <v>121</v>
      </c>
      <c r="C57" s="21"/>
      <c r="D57" s="14">
        <f>D58+D60</f>
        <v>0</v>
      </c>
    </row>
    <row r="58" spans="1:4" ht="108.75" customHeight="1" hidden="1">
      <c r="A58" s="12" t="s">
        <v>122</v>
      </c>
      <c r="B58" s="21" t="s">
        <v>123</v>
      </c>
      <c r="C58" s="21"/>
      <c r="D58" s="14">
        <f>D59</f>
        <v>0</v>
      </c>
    </row>
    <row r="59" spans="1:4" ht="93" customHeight="1" hidden="1">
      <c r="A59" s="12" t="s">
        <v>124</v>
      </c>
      <c r="B59" s="21" t="s">
        <v>125</v>
      </c>
      <c r="C59" s="21"/>
      <c r="D59" s="14">
        <v>0</v>
      </c>
    </row>
    <row r="60" spans="1:4" ht="108.75" customHeight="1" hidden="1">
      <c r="A60" s="12" t="s">
        <v>126</v>
      </c>
      <c r="B60" s="21" t="s">
        <v>127</v>
      </c>
      <c r="C60" s="21"/>
      <c r="D60" s="14">
        <f>D61</f>
        <v>0</v>
      </c>
    </row>
    <row r="61" spans="1:4" ht="108.75" customHeight="1" hidden="1">
      <c r="A61" s="12" t="s">
        <v>128</v>
      </c>
      <c r="B61" s="21" t="s">
        <v>129</v>
      </c>
      <c r="C61" s="21"/>
      <c r="D61" s="14"/>
    </row>
    <row r="62" spans="1:4" ht="18" customHeight="1" hidden="1">
      <c r="A62" s="12" t="s">
        <v>130</v>
      </c>
      <c r="B62" s="21" t="s">
        <v>131</v>
      </c>
      <c r="C62" s="21"/>
      <c r="D62" s="14">
        <f>D63+D65</f>
        <v>0</v>
      </c>
    </row>
    <row r="63" spans="1:4" ht="12.75" customHeight="1" hidden="1">
      <c r="A63" s="11" t="s">
        <v>132</v>
      </c>
      <c r="B63" s="21" t="s">
        <v>133</v>
      </c>
      <c r="C63" s="21"/>
      <c r="D63" s="14">
        <f>D64</f>
        <v>0</v>
      </c>
    </row>
    <row r="64" spans="1:4" ht="12.75" customHeight="1" hidden="1">
      <c r="A64" s="11" t="s">
        <v>134</v>
      </c>
      <c r="B64" s="21" t="s">
        <v>135</v>
      </c>
      <c r="C64" s="21"/>
      <c r="D64" s="15"/>
    </row>
    <row r="65" spans="1:4" ht="12.75" customHeight="1" hidden="1">
      <c r="A65" s="11" t="s">
        <v>136</v>
      </c>
      <c r="B65" s="21" t="s">
        <v>137</v>
      </c>
      <c r="C65" s="21"/>
      <c r="D65" s="14">
        <f>D66</f>
        <v>0</v>
      </c>
    </row>
    <row r="66" spans="1:4" ht="12.75" customHeight="1" hidden="1">
      <c r="A66" s="11" t="s">
        <v>138</v>
      </c>
      <c r="B66" s="21" t="s">
        <v>139</v>
      </c>
      <c r="C66" s="21"/>
      <c r="D66" s="14">
        <f>D67</f>
        <v>0</v>
      </c>
    </row>
    <row r="67" spans="1:4" ht="12.75" customHeight="1" hidden="1">
      <c r="A67" s="11" t="s">
        <v>140</v>
      </c>
      <c r="B67" s="21" t="s">
        <v>141</v>
      </c>
      <c r="C67" s="21"/>
      <c r="D67" s="15">
        <v>0</v>
      </c>
    </row>
    <row r="68" spans="1:4" ht="18" customHeight="1">
      <c r="A68" s="11" t="s">
        <v>142</v>
      </c>
      <c r="B68" s="21" t="s">
        <v>143</v>
      </c>
      <c r="C68" s="21"/>
      <c r="D68" s="14">
        <f>D69</f>
        <v>10018093</v>
      </c>
    </row>
    <row r="69" spans="1:4" ht="33" customHeight="1">
      <c r="A69" s="11" t="s">
        <v>144</v>
      </c>
      <c r="B69" s="21" t="s">
        <v>145</v>
      </c>
      <c r="C69" s="21"/>
      <c r="D69" s="14">
        <f>D70+D77+D80+D87</f>
        <v>10018093</v>
      </c>
    </row>
    <row r="70" spans="1:4" ht="33" customHeight="1">
      <c r="A70" s="11" t="s">
        <v>146</v>
      </c>
      <c r="B70" s="21" t="s">
        <v>147</v>
      </c>
      <c r="C70" s="21"/>
      <c r="D70" s="14">
        <f>D73+D71+D75</f>
        <v>9460000</v>
      </c>
    </row>
    <row r="71" spans="1:4" ht="33" customHeight="1">
      <c r="A71" s="11" t="s">
        <v>148</v>
      </c>
      <c r="B71" s="21" t="s">
        <v>149</v>
      </c>
      <c r="C71" s="21"/>
      <c r="D71" s="14">
        <f>D72</f>
        <v>994000</v>
      </c>
    </row>
    <row r="72" spans="1:4" ht="33" customHeight="1">
      <c r="A72" s="11" t="s">
        <v>150</v>
      </c>
      <c r="B72" s="21" t="s">
        <v>151</v>
      </c>
      <c r="C72" s="21"/>
      <c r="D72" s="23">
        <v>994000</v>
      </c>
    </row>
    <row r="73" spans="1:4" ht="48" customHeight="1">
      <c r="A73" s="11" t="s">
        <v>152</v>
      </c>
      <c r="B73" s="21" t="s">
        <v>153</v>
      </c>
      <c r="C73" s="21"/>
      <c r="D73" s="14">
        <f>D74</f>
        <v>8466000</v>
      </c>
    </row>
    <row r="74" spans="1:4" ht="48" customHeight="1">
      <c r="A74" s="11" t="s">
        <v>154</v>
      </c>
      <c r="B74" s="21" t="s">
        <v>155</v>
      </c>
      <c r="C74" s="21"/>
      <c r="D74" s="15">
        <v>8466000</v>
      </c>
    </row>
    <row r="75" spans="1:4" ht="18" customHeight="1">
      <c r="A75" s="11" t="s">
        <v>156</v>
      </c>
      <c r="B75" s="21" t="s">
        <v>157</v>
      </c>
      <c r="C75" s="21"/>
      <c r="D75" s="14">
        <f>D76</f>
        <v>0</v>
      </c>
    </row>
    <row r="76" spans="1:5" ht="18" customHeight="1">
      <c r="A76" s="11" t="s">
        <v>158</v>
      </c>
      <c r="B76" s="21" t="s">
        <v>159</v>
      </c>
      <c r="C76" s="21"/>
      <c r="D76" s="15"/>
      <c r="E76" s="24"/>
    </row>
    <row r="77" spans="1:4" ht="33" customHeight="1">
      <c r="A77" s="11" t="s">
        <v>160</v>
      </c>
      <c r="B77" s="21" t="s">
        <v>161</v>
      </c>
      <c r="C77" s="21"/>
      <c r="D77" s="14">
        <f>D78</f>
        <v>291493</v>
      </c>
    </row>
    <row r="78" spans="1:4" ht="12.75" customHeight="1">
      <c r="A78" s="11" t="s">
        <v>162</v>
      </c>
      <c r="B78" s="21" t="s">
        <v>163</v>
      </c>
      <c r="C78" s="21"/>
      <c r="D78" s="14">
        <f>D79</f>
        <v>291493</v>
      </c>
    </row>
    <row r="79" spans="1:5" ht="12.75" customHeight="1">
      <c r="A79" s="11" t="s">
        <v>164</v>
      </c>
      <c r="B79" s="21" t="s">
        <v>165</v>
      </c>
      <c r="C79" s="21"/>
      <c r="D79" s="15">
        <f>203570+68000+19923</f>
        <v>291493</v>
      </c>
      <c r="E79" s="24"/>
    </row>
    <row r="80" spans="1:4" ht="33" customHeight="1">
      <c r="A80" s="11" t="s">
        <v>166</v>
      </c>
      <c r="B80" s="21" t="s">
        <v>167</v>
      </c>
      <c r="C80" s="21"/>
      <c r="D80" s="14">
        <f>D83+D85+D81</f>
        <v>231600</v>
      </c>
    </row>
    <row r="81" spans="1:4" ht="12.75" customHeight="1">
      <c r="A81" s="11" t="s">
        <v>168</v>
      </c>
      <c r="B81" s="21" t="s">
        <v>169</v>
      </c>
      <c r="C81" s="21"/>
      <c r="D81" s="14">
        <f>D82</f>
        <v>1000</v>
      </c>
    </row>
    <row r="82" spans="1:5" ht="12.75" customHeight="1">
      <c r="A82" s="11" t="s">
        <v>170</v>
      </c>
      <c r="B82" s="21" t="s">
        <v>171</v>
      </c>
      <c r="C82" s="21"/>
      <c r="D82" s="15">
        <v>1000</v>
      </c>
      <c r="E82" s="24"/>
    </row>
    <row r="83" spans="1:4" ht="48" customHeight="1">
      <c r="A83" s="11" t="s">
        <v>172</v>
      </c>
      <c r="B83" s="21" t="s">
        <v>173</v>
      </c>
      <c r="C83" s="21"/>
      <c r="D83" s="14">
        <f>D84</f>
        <v>210600</v>
      </c>
    </row>
    <row r="84" spans="1:5" ht="63" customHeight="1">
      <c r="A84" s="11" t="s">
        <v>174</v>
      </c>
      <c r="B84" s="21" t="s">
        <v>175</v>
      </c>
      <c r="C84" s="21"/>
      <c r="D84" s="15">
        <v>210600</v>
      </c>
      <c r="E84" s="24"/>
    </row>
    <row r="85" spans="1:4" ht="33" customHeight="1">
      <c r="A85" s="11" t="s">
        <v>176</v>
      </c>
      <c r="B85" s="21" t="s">
        <v>177</v>
      </c>
      <c r="C85" s="21"/>
      <c r="D85" s="14">
        <f>D86</f>
        <v>20000</v>
      </c>
    </row>
    <row r="86" spans="1:5" ht="48" customHeight="1">
      <c r="A86" s="11" t="s">
        <v>178</v>
      </c>
      <c r="B86" s="21" t="s">
        <v>179</v>
      </c>
      <c r="C86" s="21"/>
      <c r="D86" s="15">
        <v>20000</v>
      </c>
      <c r="E86" s="24"/>
    </row>
    <row r="87" spans="1:4" ht="18" customHeight="1">
      <c r="A87" s="11" t="s">
        <v>180</v>
      </c>
      <c r="B87" s="21" t="s">
        <v>181</v>
      </c>
      <c r="C87" s="21"/>
      <c r="D87" s="14">
        <f>D88+D90</f>
        <v>35000</v>
      </c>
    </row>
    <row r="88" spans="1:4" ht="63" customHeight="1">
      <c r="A88" s="11" t="s">
        <v>182</v>
      </c>
      <c r="B88" s="21" t="s">
        <v>183</v>
      </c>
      <c r="C88" s="21"/>
      <c r="D88" s="14">
        <f>D89</f>
        <v>35000</v>
      </c>
    </row>
    <row r="89" spans="1:5" ht="78" customHeight="1">
      <c r="A89" s="25" t="s">
        <v>184</v>
      </c>
      <c r="B89" s="21" t="s">
        <v>185</v>
      </c>
      <c r="C89" s="21"/>
      <c r="D89" s="15">
        <v>35000</v>
      </c>
      <c r="E89" s="24"/>
    </row>
    <row r="90" spans="1:5" ht="12.75" customHeight="1">
      <c r="A90" s="25" t="s">
        <v>186</v>
      </c>
      <c r="B90" s="21" t="s">
        <v>187</v>
      </c>
      <c r="C90" s="21"/>
      <c r="D90" s="14">
        <f>D91</f>
        <v>0</v>
      </c>
      <c r="E90" s="24"/>
    </row>
    <row r="91" spans="1:5" ht="12.75" customHeight="1">
      <c r="A91" s="25" t="s">
        <v>188</v>
      </c>
      <c r="B91" s="26" t="s">
        <v>189</v>
      </c>
      <c r="C91" s="26"/>
      <c r="D91" s="15"/>
      <c r="E91" s="24"/>
    </row>
    <row r="92" spans="1:5" ht="18" customHeight="1">
      <c r="A92" s="27"/>
      <c r="B92" s="28" t="s">
        <v>190</v>
      </c>
      <c r="C92" s="28"/>
      <c r="D92" s="14">
        <f>D21+D68</f>
        <v>11192193</v>
      </c>
      <c r="E92" s="3" t="s">
        <v>35</v>
      </c>
    </row>
    <row r="94" spans="1:3" ht="12.75">
      <c r="A94" s="2" t="s">
        <v>36</v>
      </c>
      <c r="C94" s="17" t="s">
        <v>37</v>
      </c>
    </row>
    <row r="97" ht="12.75">
      <c r="D97" s="29" t="b">
        <f>D92=D98</f>
        <v>1</v>
      </c>
    </row>
    <row r="98" ht="12.75">
      <c r="D98" s="30">
        <f>(1189100+291493+8466000+20000+1000)+994000+210600+30000-15000+5000</f>
        <v>11192193</v>
      </c>
    </row>
    <row r="101" spans="3:4" ht="12.75">
      <c r="C101" s="31"/>
      <c r="D101" s="31"/>
    </row>
  </sheetData>
  <sheetProtection selectLockedCells="1" selectUnlockedCells="1"/>
  <mergeCells count="87">
    <mergeCell ref="C1:D1"/>
    <mergeCell ref="C4:D4"/>
    <mergeCell ref="C6:D6"/>
    <mergeCell ref="C7:D7"/>
    <mergeCell ref="C8:D8"/>
    <mergeCell ref="C9:D9"/>
    <mergeCell ref="C10:D10"/>
    <mergeCell ref="C12:D12"/>
    <mergeCell ref="A14:D14"/>
    <mergeCell ref="A15:D15"/>
    <mergeCell ref="A16:D16"/>
    <mergeCell ref="A18:A20"/>
    <mergeCell ref="B18:C20"/>
    <mergeCell ref="D18:D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C101:D101"/>
  </mergeCells>
  <printOptions/>
  <pageMargins left="0.9840277777777777" right="0.39375" top="0.7875" bottom="0.7875" header="0.5118055555555555" footer="0.5118055555555555"/>
  <pageSetup horizontalDpi="300" verticalDpi="3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9"/>
  <sheetViews>
    <sheetView view="pageBreakPreview" zoomScale="74" zoomScaleSheetLayoutView="74" workbookViewId="0" topLeftCell="A154">
      <selection activeCell="A28" sqref="A28"/>
    </sheetView>
  </sheetViews>
  <sheetFormatPr defaultColWidth="9.140625" defaultRowHeight="12.75"/>
  <cols>
    <col min="1" max="1" width="56.421875" style="32" customWidth="1"/>
    <col min="2" max="2" width="9.7109375" style="32" customWidth="1"/>
    <col min="3" max="3" width="11.7109375" style="32" customWidth="1"/>
    <col min="4" max="4" width="15.00390625" style="32" customWidth="1"/>
    <col min="5" max="5" width="9.7109375" style="32" customWidth="1"/>
    <col min="6" max="6" width="18.140625" style="32" customWidth="1"/>
    <col min="7" max="7" width="4.421875" style="32" customWidth="1"/>
    <col min="8" max="175" width="8.7109375" style="32" customWidth="1"/>
    <col min="176" max="16384" width="11.57421875" style="33" customWidth="1"/>
  </cols>
  <sheetData>
    <row r="1" spans="2:256" s="2" customFormat="1" ht="12.75">
      <c r="B1" s="3"/>
      <c r="C1" s="4" t="s">
        <v>191</v>
      </c>
      <c r="D1" s="4"/>
      <c r="E1"/>
      <c r="IS1"/>
      <c r="IT1"/>
      <c r="IU1"/>
      <c r="IV1"/>
    </row>
    <row r="2" spans="2:256" s="2" customFormat="1" ht="12.75">
      <c r="B2" s="3"/>
      <c r="C2" s="4" t="s">
        <v>1</v>
      </c>
      <c r="D2" s="4"/>
      <c r="E2"/>
      <c r="IS2"/>
      <c r="IT2"/>
      <c r="IU2"/>
      <c r="IV2"/>
    </row>
    <row r="3" spans="2:256" s="2" customFormat="1" ht="12.75">
      <c r="B3" s="3"/>
      <c r="C3" s="4" t="s">
        <v>2</v>
      </c>
      <c r="D3" s="4"/>
      <c r="E3"/>
      <c r="IS3"/>
      <c r="IT3"/>
      <c r="IU3"/>
      <c r="IV3"/>
    </row>
    <row r="4" spans="2:256" s="2" customFormat="1" ht="12.75">
      <c r="B4" s="3"/>
      <c r="C4" s="5" t="s">
        <v>3</v>
      </c>
      <c r="D4" s="5"/>
      <c r="E4"/>
      <c r="IS4"/>
      <c r="IT4"/>
      <c r="IU4"/>
      <c r="IV4"/>
    </row>
    <row r="5" spans="1:6" ht="12.75" customHeight="1">
      <c r="A5" s="34"/>
      <c r="B5" s="35"/>
      <c r="C5" s="36"/>
      <c r="D5" s="36"/>
      <c r="E5" s="36"/>
      <c r="F5" s="36"/>
    </row>
    <row r="6" spans="1:6" ht="15.75" customHeight="1">
      <c r="A6" s="34"/>
      <c r="B6" s="37" t="s">
        <v>4</v>
      </c>
      <c r="C6" s="38" t="s">
        <v>192</v>
      </c>
      <c r="D6" s="38"/>
      <c r="E6" s="38"/>
      <c r="F6" s="38"/>
    </row>
    <row r="7" spans="2:6" ht="12.75">
      <c r="B7" s="35"/>
      <c r="C7" s="39" t="s">
        <v>5</v>
      </c>
      <c r="D7" s="40"/>
      <c r="E7" s="36"/>
      <c r="F7" s="36"/>
    </row>
    <row r="8" spans="2:6" ht="15.75" customHeight="1">
      <c r="B8" s="35"/>
      <c r="C8" s="39" t="s">
        <v>40</v>
      </c>
      <c r="D8" s="40"/>
      <c r="E8" s="36"/>
      <c r="F8" s="36"/>
    </row>
    <row r="9" spans="2:6" ht="15.75" customHeight="1">
      <c r="B9" s="35"/>
      <c r="C9" s="39" t="s">
        <v>193</v>
      </c>
      <c r="D9" s="40"/>
      <c r="E9" s="36"/>
      <c r="F9" s="36"/>
    </row>
    <row r="10" spans="2:6" ht="15.75" customHeight="1">
      <c r="B10" s="35"/>
      <c r="C10" s="39" t="s">
        <v>194</v>
      </c>
      <c r="D10" s="40"/>
      <c r="E10" s="36"/>
      <c r="F10" s="36"/>
    </row>
    <row r="11" spans="2:6" ht="12.75">
      <c r="B11" s="35"/>
      <c r="C11" s="4" t="s">
        <v>195</v>
      </c>
      <c r="D11" s="4"/>
      <c r="E11" s="36"/>
      <c r="F11" s="36"/>
    </row>
    <row r="12" spans="3:6" ht="12.75">
      <c r="C12" s="5" t="s">
        <v>10</v>
      </c>
      <c r="D12" s="5"/>
      <c r="E12" s="39"/>
      <c r="F12" s="39"/>
    </row>
    <row r="13" spans="3:5" ht="12.75" customHeight="1">
      <c r="C13" s="41"/>
      <c r="D13" s="42"/>
      <c r="E13" s="43"/>
    </row>
    <row r="14" spans="1:6" ht="16.5" customHeight="1">
      <c r="A14" s="44" t="s">
        <v>196</v>
      </c>
      <c r="B14" s="44"/>
      <c r="C14" s="44"/>
      <c r="D14" s="44"/>
      <c r="E14" s="44"/>
      <c r="F14" s="44"/>
    </row>
    <row r="15" spans="1:6" ht="16.5" customHeight="1">
      <c r="A15" s="44" t="s">
        <v>197</v>
      </c>
      <c r="B15" s="44"/>
      <c r="C15" s="44"/>
      <c r="D15" s="44"/>
      <c r="E15" s="44"/>
      <c r="F15" s="44"/>
    </row>
    <row r="16" spans="1:6" ht="16.5" customHeight="1">
      <c r="A16" s="44" t="s">
        <v>45</v>
      </c>
      <c r="B16" s="44"/>
      <c r="C16" s="44"/>
      <c r="D16" s="44"/>
      <c r="E16" s="44"/>
      <c r="F16" s="44"/>
    </row>
    <row r="17" spans="1:6" ht="12.75" customHeight="1">
      <c r="A17" s="45"/>
      <c r="B17" s="45"/>
      <c r="C17" s="45"/>
      <c r="D17" s="45"/>
      <c r="E17" s="45"/>
      <c r="F17" s="46"/>
    </row>
    <row r="18" spans="1:6" ht="16.5" customHeight="1">
      <c r="A18" s="47" t="s">
        <v>198</v>
      </c>
      <c r="B18" s="48" t="s">
        <v>199</v>
      </c>
      <c r="C18" s="48"/>
      <c r="D18" s="48"/>
      <c r="E18" s="48"/>
      <c r="F18" s="49" t="s">
        <v>200</v>
      </c>
    </row>
    <row r="19" spans="1:6" ht="14.25" customHeight="1">
      <c r="A19" s="47"/>
      <c r="B19" s="47" t="s">
        <v>201</v>
      </c>
      <c r="C19" s="47" t="s">
        <v>202</v>
      </c>
      <c r="D19" s="47" t="s">
        <v>203</v>
      </c>
      <c r="E19" s="47" t="s">
        <v>204</v>
      </c>
      <c r="F19" s="49" t="s">
        <v>205</v>
      </c>
    </row>
    <row r="20" spans="1:6" ht="14.25" customHeight="1">
      <c r="A20" s="47"/>
      <c r="B20" s="47"/>
      <c r="C20" s="47"/>
      <c r="D20" s="47"/>
      <c r="E20" s="47"/>
      <c r="F20" s="50" t="s">
        <v>206</v>
      </c>
    </row>
    <row r="21" spans="1:6" ht="12.75" customHeight="1">
      <c r="A21" s="47"/>
      <c r="B21" s="47"/>
      <c r="C21" s="47"/>
      <c r="D21" s="47"/>
      <c r="E21" s="47"/>
      <c r="F21" s="50"/>
    </row>
    <row r="22" spans="1:6" ht="18" customHeight="1">
      <c r="A22" s="51" t="s">
        <v>207</v>
      </c>
      <c r="B22" s="52">
        <v>1</v>
      </c>
      <c r="C22" s="52"/>
      <c r="D22" s="53"/>
      <c r="E22" s="53"/>
      <c r="F22" s="54">
        <f>F23+F28+F37+F42+F47</f>
        <v>6051874.16</v>
      </c>
    </row>
    <row r="23" spans="1:6" ht="12.75">
      <c r="A23" s="55" t="s">
        <v>208</v>
      </c>
      <c r="B23" s="56">
        <v>1</v>
      </c>
      <c r="C23" s="56">
        <v>2</v>
      </c>
      <c r="D23" s="57"/>
      <c r="E23" s="57"/>
      <c r="F23" s="58">
        <f>F24</f>
        <v>777734.59</v>
      </c>
    </row>
    <row r="24" spans="1:6" ht="46.5" customHeight="1">
      <c r="A24" s="55" t="s">
        <v>209</v>
      </c>
      <c r="B24" s="56">
        <v>1</v>
      </c>
      <c r="C24" s="56">
        <v>2</v>
      </c>
      <c r="D24" s="57" t="s">
        <v>210</v>
      </c>
      <c r="E24" s="57"/>
      <c r="F24" s="58">
        <f>F25</f>
        <v>777734.59</v>
      </c>
    </row>
    <row r="25" spans="1:6" ht="46.5" customHeight="1">
      <c r="A25" s="55" t="s">
        <v>211</v>
      </c>
      <c r="B25" s="56">
        <v>1</v>
      </c>
      <c r="C25" s="56">
        <v>2</v>
      </c>
      <c r="D25" s="57" t="s">
        <v>212</v>
      </c>
      <c r="E25" s="57"/>
      <c r="F25" s="58">
        <f>F26</f>
        <v>777734.59</v>
      </c>
    </row>
    <row r="26" spans="1:6" ht="32.25" customHeight="1">
      <c r="A26" s="55" t="s">
        <v>213</v>
      </c>
      <c r="B26" s="56">
        <v>1</v>
      </c>
      <c r="C26" s="56">
        <v>2</v>
      </c>
      <c r="D26" s="57" t="s">
        <v>214</v>
      </c>
      <c r="E26" s="57"/>
      <c r="F26" s="58">
        <f>F27</f>
        <v>777734.59</v>
      </c>
    </row>
    <row r="27" spans="1:6" ht="32.25" customHeight="1">
      <c r="A27" s="55" t="s">
        <v>215</v>
      </c>
      <c r="B27" s="56">
        <v>1</v>
      </c>
      <c r="C27" s="56">
        <v>2</v>
      </c>
      <c r="D27" s="57" t="s">
        <v>214</v>
      </c>
      <c r="E27" s="57">
        <v>120</v>
      </c>
      <c r="F27" s="59">
        <v>777734.59</v>
      </c>
    </row>
    <row r="28" spans="1:6" ht="47.25" customHeight="1">
      <c r="A28" s="55" t="s">
        <v>216</v>
      </c>
      <c r="B28" s="56">
        <v>1</v>
      </c>
      <c r="C28" s="56">
        <v>4</v>
      </c>
      <c r="D28" s="57"/>
      <c r="E28" s="57"/>
      <c r="F28" s="60">
        <f>F29</f>
        <v>1113436.3800000001</v>
      </c>
    </row>
    <row r="29" spans="1:6" ht="46.5" customHeight="1">
      <c r="A29" s="55" t="s">
        <v>209</v>
      </c>
      <c r="B29" s="56">
        <v>1</v>
      </c>
      <c r="C29" s="56">
        <v>4</v>
      </c>
      <c r="D29" s="57" t="s">
        <v>210</v>
      </c>
      <c r="E29" s="57"/>
      <c r="F29" s="58">
        <f>F30</f>
        <v>1113436.3800000001</v>
      </c>
    </row>
    <row r="30" spans="1:6" ht="46.5" customHeight="1">
      <c r="A30" s="55" t="s">
        <v>211</v>
      </c>
      <c r="B30" s="56">
        <v>1</v>
      </c>
      <c r="C30" s="56">
        <v>4</v>
      </c>
      <c r="D30" s="57" t="s">
        <v>212</v>
      </c>
      <c r="E30" s="57"/>
      <c r="F30" s="58">
        <f>F31+F35</f>
        <v>1113436.3800000001</v>
      </c>
    </row>
    <row r="31" spans="1:6" ht="18" customHeight="1">
      <c r="A31" s="55" t="s">
        <v>217</v>
      </c>
      <c r="B31" s="56">
        <v>1</v>
      </c>
      <c r="C31" s="56">
        <v>4</v>
      </c>
      <c r="D31" s="57" t="s">
        <v>218</v>
      </c>
      <c r="E31" s="57"/>
      <c r="F31" s="58">
        <f>F32+F33+F34</f>
        <v>1112436.3800000001</v>
      </c>
    </row>
    <row r="32" spans="1:6" ht="32.25" customHeight="1">
      <c r="A32" s="55" t="s">
        <v>219</v>
      </c>
      <c r="B32" s="56">
        <v>1</v>
      </c>
      <c r="C32" s="56">
        <v>4</v>
      </c>
      <c r="D32" s="57" t="s">
        <v>218</v>
      </c>
      <c r="E32" s="57">
        <v>120</v>
      </c>
      <c r="F32" s="59">
        <v>477149.32</v>
      </c>
    </row>
    <row r="33" spans="1:6" ht="32.25" customHeight="1">
      <c r="A33" s="55" t="s">
        <v>220</v>
      </c>
      <c r="B33" s="56">
        <v>1</v>
      </c>
      <c r="C33" s="56">
        <v>4</v>
      </c>
      <c r="D33" s="57" t="s">
        <v>218</v>
      </c>
      <c r="E33" s="57">
        <v>240</v>
      </c>
      <c r="F33" s="59">
        <v>516517.74</v>
      </c>
    </row>
    <row r="34" spans="1:6" ht="18" customHeight="1">
      <c r="A34" s="55" t="s">
        <v>221</v>
      </c>
      <c r="B34" s="56">
        <v>1</v>
      </c>
      <c r="C34" s="56">
        <v>4</v>
      </c>
      <c r="D34" s="57" t="s">
        <v>218</v>
      </c>
      <c r="E34" s="57">
        <v>850</v>
      </c>
      <c r="F34" s="59">
        <v>118769.32</v>
      </c>
    </row>
    <row r="35" spans="1:6" ht="46.5" customHeight="1">
      <c r="A35" s="55" t="s">
        <v>222</v>
      </c>
      <c r="B35" s="56">
        <v>1</v>
      </c>
      <c r="C35" s="56">
        <v>4</v>
      </c>
      <c r="D35" s="57" t="s">
        <v>223</v>
      </c>
      <c r="E35" s="57"/>
      <c r="F35" s="58">
        <f>F36</f>
        <v>1000</v>
      </c>
    </row>
    <row r="36" spans="1:6" ht="32.25" customHeight="1">
      <c r="A36" s="55" t="s">
        <v>220</v>
      </c>
      <c r="B36" s="56">
        <v>1</v>
      </c>
      <c r="C36" s="56">
        <v>4</v>
      </c>
      <c r="D36" s="57" t="s">
        <v>223</v>
      </c>
      <c r="E36" s="57">
        <v>240</v>
      </c>
      <c r="F36" s="59">
        <v>1000</v>
      </c>
    </row>
    <row r="37" spans="1:6" ht="18" customHeight="1">
      <c r="A37" s="61" t="s">
        <v>224</v>
      </c>
      <c r="B37" s="62">
        <v>1</v>
      </c>
      <c r="C37" s="62">
        <v>7</v>
      </c>
      <c r="D37" s="63"/>
      <c r="E37" s="63"/>
      <c r="F37" s="58">
        <f>F38</f>
        <v>201400</v>
      </c>
    </row>
    <row r="38" spans="1:6" ht="46.5" customHeight="1">
      <c r="A38" s="61" t="s">
        <v>209</v>
      </c>
      <c r="B38" s="62">
        <v>1</v>
      </c>
      <c r="C38" s="62">
        <v>7</v>
      </c>
      <c r="D38" s="63" t="s">
        <v>210</v>
      </c>
      <c r="E38" s="63"/>
      <c r="F38" s="58">
        <f>F39</f>
        <v>201400</v>
      </c>
    </row>
    <row r="39" spans="1:6" ht="46.5" customHeight="1">
      <c r="A39" s="61" t="s">
        <v>211</v>
      </c>
      <c r="B39" s="62">
        <v>1</v>
      </c>
      <c r="C39" s="62">
        <v>7</v>
      </c>
      <c r="D39" s="63" t="s">
        <v>212</v>
      </c>
      <c r="E39" s="63"/>
      <c r="F39" s="58">
        <f>F40</f>
        <v>201400</v>
      </c>
    </row>
    <row r="40" spans="1:6" ht="12.75">
      <c r="A40" s="61" t="s">
        <v>225</v>
      </c>
      <c r="B40" s="62">
        <v>1</v>
      </c>
      <c r="C40" s="62">
        <v>7</v>
      </c>
      <c r="D40" s="63" t="s">
        <v>226</v>
      </c>
      <c r="E40" s="63"/>
      <c r="F40" s="58">
        <f>F41</f>
        <v>201400</v>
      </c>
    </row>
    <row r="41" spans="1:6" ht="18" customHeight="1">
      <c r="A41" s="64" t="s">
        <v>227</v>
      </c>
      <c r="B41" s="62">
        <v>1</v>
      </c>
      <c r="C41" s="62">
        <v>7</v>
      </c>
      <c r="D41" s="63" t="s">
        <v>226</v>
      </c>
      <c r="E41" s="63">
        <v>880</v>
      </c>
      <c r="F41" s="59">
        <v>201400</v>
      </c>
    </row>
    <row r="42" spans="1:6" ht="18" customHeight="1">
      <c r="A42" s="55" t="s">
        <v>228</v>
      </c>
      <c r="B42" s="56">
        <v>1</v>
      </c>
      <c r="C42" s="56">
        <v>11</v>
      </c>
      <c r="D42" s="57"/>
      <c r="E42" s="57"/>
      <c r="F42" s="60">
        <f>F43</f>
        <v>50130.24</v>
      </c>
    </row>
    <row r="43" spans="1:6" ht="46.5" customHeight="1">
      <c r="A43" s="55" t="s">
        <v>209</v>
      </c>
      <c r="B43" s="56">
        <v>1</v>
      </c>
      <c r="C43" s="56">
        <v>11</v>
      </c>
      <c r="D43" s="57" t="s">
        <v>210</v>
      </c>
      <c r="E43" s="57"/>
      <c r="F43" s="60">
        <f>F44</f>
        <v>50130.24</v>
      </c>
    </row>
    <row r="44" spans="1:6" ht="46.5" customHeight="1">
      <c r="A44" s="55" t="s">
        <v>211</v>
      </c>
      <c r="B44" s="56">
        <v>1</v>
      </c>
      <c r="C44" s="56">
        <v>11</v>
      </c>
      <c r="D44" s="57" t="s">
        <v>212</v>
      </c>
      <c r="E44" s="57"/>
      <c r="F44" s="60">
        <f>F45</f>
        <v>50130.24</v>
      </c>
    </row>
    <row r="45" spans="1:6" ht="12.75">
      <c r="A45" s="55" t="s">
        <v>229</v>
      </c>
      <c r="B45" s="56">
        <v>1</v>
      </c>
      <c r="C45" s="56">
        <v>11</v>
      </c>
      <c r="D45" s="57" t="s">
        <v>230</v>
      </c>
      <c r="E45" s="57"/>
      <c r="F45" s="60">
        <f>F46</f>
        <v>50130.24</v>
      </c>
    </row>
    <row r="46" spans="1:6" ht="18" customHeight="1">
      <c r="A46" s="55" t="s">
        <v>231</v>
      </c>
      <c r="B46" s="56">
        <v>1</v>
      </c>
      <c r="C46" s="56">
        <v>11</v>
      </c>
      <c r="D46" s="57" t="s">
        <v>230</v>
      </c>
      <c r="E46" s="57">
        <v>870</v>
      </c>
      <c r="F46" s="65">
        <v>50130.24</v>
      </c>
    </row>
    <row r="47" spans="1:6" ht="18" customHeight="1">
      <c r="A47" s="55" t="s">
        <v>232</v>
      </c>
      <c r="B47" s="56">
        <v>1</v>
      </c>
      <c r="C47" s="56">
        <v>13</v>
      </c>
      <c r="D47" s="57"/>
      <c r="E47" s="57"/>
      <c r="F47" s="60">
        <f>F48+F52+F56+F60+F64+F68+F72</f>
        <v>3909172.95</v>
      </c>
    </row>
    <row r="48" spans="1:6" ht="46.5" customHeight="1">
      <c r="A48" s="55" t="s">
        <v>233</v>
      </c>
      <c r="B48" s="56">
        <v>1</v>
      </c>
      <c r="C48" s="56">
        <v>13</v>
      </c>
      <c r="D48" s="57" t="s">
        <v>234</v>
      </c>
      <c r="E48" s="57"/>
      <c r="F48" s="58">
        <f>F49</f>
        <v>1000</v>
      </c>
    </row>
    <row r="49" spans="1:6" ht="18" customHeight="1">
      <c r="A49" s="55" t="s">
        <v>235</v>
      </c>
      <c r="B49" s="56">
        <v>1</v>
      </c>
      <c r="C49" s="56">
        <v>13</v>
      </c>
      <c r="D49" s="57" t="s">
        <v>236</v>
      </c>
      <c r="E49" s="57"/>
      <c r="F49" s="58">
        <f>F50</f>
        <v>1000</v>
      </c>
    </row>
    <row r="50" spans="1:6" ht="46.5" customHeight="1">
      <c r="A50" s="55" t="s">
        <v>237</v>
      </c>
      <c r="B50" s="56">
        <v>1</v>
      </c>
      <c r="C50" s="56">
        <v>13</v>
      </c>
      <c r="D50" s="57" t="s">
        <v>238</v>
      </c>
      <c r="E50" s="57"/>
      <c r="F50" s="58">
        <f>F51</f>
        <v>1000</v>
      </c>
    </row>
    <row r="51" spans="1:6" ht="32.25" customHeight="1">
      <c r="A51" s="55" t="s">
        <v>220</v>
      </c>
      <c r="B51" s="56">
        <v>1</v>
      </c>
      <c r="C51" s="56">
        <v>13</v>
      </c>
      <c r="D51" s="57" t="s">
        <v>238</v>
      </c>
      <c r="E51" s="57">
        <v>240</v>
      </c>
      <c r="F51" s="59">
        <v>1000</v>
      </c>
    </row>
    <row r="52" spans="1:6" ht="32.25" customHeight="1">
      <c r="A52" s="55" t="s">
        <v>239</v>
      </c>
      <c r="B52" s="56">
        <v>1</v>
      </c>
      <c r="C52" s="56">
        <v>13</v>
      </c>
      <c r="D52" s="57" t="s">
        <v>240</v>
      </c>
      <c r="E52" s="57"/>
      <c r="F52" s="58">
        <f>F53</f>
        <v>2000</v>
      </c>
    </row>
    <row r="53" spans="1:6" ht="12.75">
      <c r="A53" s="55" t="s">
        <v>241</v>
      </c>
      <c r="B53" s="56">
        <v>1</v>
      </c>
      <c r="C53" s="56">
        <v>13</v>
      </c>
      <c r="D53" s="57" t="s">
        <v>242</v>
      </c>
      <c r="E53" s="57"/>
      <c r="F53" s="58">
        <f>F55</f>
        <v>2000</v>
      </c>
    </row>
    <row r="54" spans="1:6" ht="32.25" customHeight="1">
      <c r="A54" s="55" t="s">
        <v>243</v>
      </c>
      <c r="B54" s="56">
        <v>1</v>
      </c>
      <c r="C54" s="56">
        <v>13</v>
      </c>
      <c r="D54" s="57" t="s">
        <v>244</v>
      </c>
      <c r="E54" s="57"/>
      <c r="F54" s="58">
        <f>F55</f>
        <v>2000</v>
      </c>
    </row>
    <row r="55" spans="1:6" ht="32.25" customHeight="1">
      <c r="A55" s="55" t="s">
        <v>220</v>
      </c>
      <c r="B55" s="56">
        <v>1</v>
      </c>
      <c r="C55" s="56">
        <v>13</v>
      </c>
      <c r="D55" s="57" t="s">
        <v>244</v>
      </c>
      <c r="E55" s="57">
        <v>240</v>
      </c>
      <c r="F55" s="59">
        <v>2000</v>
      </c>
    </row>
    <row r="56" spans="1:6" ht="60.75" customHeight="1">
      <c r="A56" s="55" t="s">
        <v>245</v>
      </c>
      <c r="B56" s="56">
        <v>1</v>
      </c>
      <c r="C56" s="56">
        <v>13</v>
      </c>
      <c r="D56" s="57" t="s">
        <v>246</v>
      </c>
      <c r="E56" s="57"/>
      <c r="F56" s="58">
        <f>F57</f>
        <v>1000</v>
      </c>
    </row>
    <row r="57" spans="1:6" ht="46.5" customHeight="1">
      <c r="A57" s="55" t="s">
        <v>247</v>
      </c>
      <c r="B57" s="56">
        <v>1</v>
      </c>
      <c r="C57" s="56">
        <v>13</v>
      </c>
      <c r="D57" s="57" t="s">
        <v>248</v>
      </c>
      <c r="E57" s="57"/>
      <c r="F57" s="58">
        <f>F59</f>
        <v>1000</v>
      </c>
    </row>
    <row r="58" spans="1:6" ht="32.25" customHeight="1">
      <c r="A58" s="55" t="s">
        <v>249</v>
      </c>
      <c r="B58" s="56">
        <v>1</v>
      </c>
      <c r="C58" s="56">
        <v>13</v>
      </c>
      <c r="D58" s="57" t="s">
        <v>250</v>
      </c>
      <c r="E58" s="57"/>
      <c r="F58" s="58">
        <f>F59</f>
        <v>1000</v>
      </c>
    </row>
    <row r="59" spans="1:6" ht="32.25" customHeight="1">
      <c r="A59" s="55" t="s">
        <v>220</v>
      </c>
      <c r="B59" s="56">
        <v>1</v>
      </c>
      <c r="C59" s="56">
        <v>13</v>
      </c>
      <c r="D59" s="57" t="s">
        <v>250</v>
      </c>
      <c r="E59" s="57">
        <v>240</v>
      </c>
      <c r="F59" s="59">
        <v>1000</v>
      </c>
    </row>
    <row r="60" spans="1:6" ht="46.5" customHeight="1">
      <c r="A60" s="55" t="s">
        <v>251</v>
      </c>
      <c r="B60" s="56">
        <v>1</v>
      </c>
      <c r="C60" s="56">
        <v>13</v>
      </c>
      <c r="D60" s="57" t="s">
        <v>252</v>
      </c>
      <c r="E60" s="57"/>
      <c r="F60" s="58">
        <v>1000</v>
      </c>
    </row>
    <row r="61" spans="1:6" ht="46.5" customHeight="1">
      <c r="A61" s="55" t="s">
        <v>253</v>
      </c>
      <c r="B61" s="56">
        <v>1</v>
      </c>
      <c r="C61" s="56">
        <v>13</v>
      </c>
      <c r="D61" s="57" t="s">
        <v>254</v>
      </c>
      <c r="E61" s="57"/>
      <c r="F61" s="58">
        <f>F63</f>
        <v>1000</v>
      </c>
    </row>
    <row r="62" spans="1:6" ht="60.75" customHeight="1">
      <c r="A62" s="55" t="s">
        <v>255</v>
      </c>
      <c r="B62" s="56">
        <v>1</v>
      </c>
      <c r="C62" s="56">
        <v>13</v>
      </c>
      <c r="D62" s="57" t="s">
        <v>256</v>
      </c>
      <c r="E62" s="57"/>
      <c r="F62" s="58">
        <f>F63</f>
        <v>1000</v>
      </c>
    </row>
    <row r="63" spans="1:6" ht="32.25" customHeight="1">
      <c r="A63" s="55" t="s">
        <v>220</v>
      </c>
      <c r="B63" s="56">
        <v>1</v>
      </c>
      <c r="C63" s="56">
        <v>13</v>
      </c>
      <c r="D63" s="57" t="s">
        <v>256</v>
      </c>
      <c r="E63" s="57">
        <v>240</v>
      </c>
      <c r="F63" s="59">
        <v>1000</v>
      </c>
    </row>
    <row r="64" spans="1:6" ht="60.75" customHeight="1">
      <c r="A64" s="55" t="s">
        <v>257</v>
      </c>
      <c r="B64" s="56">
        <v>1</v>
      </c>
      <c r="C64" s="56">
        <v>13</v>
      </c>
      <c r="D64" s="57" t="s">
        <v>258</v>
      </c>
      <c r="E64" s="57"/>
      <c r="F64" s="58">
        <v>1000</v>
      </c>
    </row>
    <row r="65" spans="1:6" ht="18" customHeight="1">
      <c r="A65" s="55" t="s">
        <v>259</v>
      </c>
      <c r="B65" s="56">
        <v>1</v>
      </c>
      <c r="C65" s="56">
        <v>13</v>
      </c>
      <c r="D65" s="57" t="s">
        <v>260</v>
      </c>
      <c r="E65" s="57"/>
      <c r="F65" s="58">
        <f>F67</f>
        <v>1000</v>
      </c>
    </row>
    <row r="66" spans="1:6" ht="63" customHeight="1">
      <c r="A66" s="55" t="s">
        <v>261</v>
      </c>
      <c r="B66" s="56">
        <v>1</v>
      </c>
      <c r="C66" s="56">
        <v>13</v>
      </c>
      <c r="D66" s="57" t="s">
        <v>262</v>
      </c>
      <c r="E66" s="57"/>
      <c r="F66" s="58">
        <f>F67</f>
        <v>1000</v>
      </c>
    </row>
    <row r="67" spans="1:6" ht="32.25" customHeight="1">
      <c r="A67" s="55" t="s">
        <v>220</v>
      </c>
      <c r="B67" s="56">
        <v>1</v>
      </c>
      <c r="C67" s="56">
        <v>13</v>
      </c>
      <c r="D67" s="57" t="s">
        <v>262</v>
      </c>
      <c r="E67" s="57">
        <v>240</v>
      </c>
      <c r="F67" s="59">
        <v>1000</v>
      </c>
    </row>
    <row r="68" spans="1:6" ht="60.75" customHeight="1">
      <c r="A68" s="55" t="s">
        <v>263</v>
      </c>
      <c r="B68" s="56">
        <v>1</v>
      </c>
      <c r="C68" s="56">
        <v>13</v>
      </c>
      <c r="D68" s="57" t="s">
        <v>264</v>
      </c>
      <c r="E68" s="57"/>
      <c r="F68" s="58">
        <v>1000</v>
      </c>
    </row>
    <row r="69" spans="1:6" ht="12.75">
      <c r="A69" s="55" t="s">
        <v>265</v>
      </c>
      <c r="B69" s="56">
        <v>1</v>
      </c>
      <c r="C69" s="56">
        <v>13</v>
      </c>
      <c r="D69" s="57" t="s">
        <v>266</v>
      </c>
      <c r="E69" s="57"/>
      <c r="F69" s="60">
        <f>F70</f>
        <v>1000</v>
      </c>
    </row>
    <row r="70" spans="1:6" ht="32.25" customHeight="1">
      <c r="A70" s="55" t="s">
        <v>267</v>
      </c>
      <c r="B70" s="56">
        <v>1</v>
      </c>
      <c r="C70" s="56">
        <v>13</v>
      </c>
      <c r="D70" s="57" t="s">
        <v>268</v>
      </c>
      <c r="E70" s="57"/>
      <c r="F70" s="60">
        <f>F71</f>
        <v>1000</v>
      </c>
    </row>
    <row r="71" spans="1:6" ht="32.25" customHeight="1">
      <c r="A71" s="55" t="s">
        <v>220</v>
      </c>
      <c r="B71" s="56">
        <v>1</v>
      </c>
      <c r="C71" s="56">
        <v>13</v>
      </c>
      <c r="D71" s="57" t="s">
        <v>268</v>
      </c>
      <c r="E71" s="57">
        <v>240</v>
      </c>
      <c r="F71" s="65">
        <v>1000</v>
      </c>
    </row>
    <row r="72" spans="1:6" ht="46.5" customHeight="1">
      <c r="A72" s="55" t="s">
        <v>209</v>
      </c>
      <c r="B72" s="56">
        <v>1</v>
      </c>
      <c r="C72" s="56">
        <v>13</v>
      </c>
      <c r="D72" s="57" t="s">
        <v>210</v>
      </c>
      <c r="E72" s="57"/>
      <c r="F72" s="60">
        <f>F73</f>
        <v>3902172.95</v>
      </c>
    </row>
    <row r="73" spans="1:6" ht="46.5" customHeight="1">
      <c r="A73" s="55" t="s">
        <v>211</v>
      </c>
      <c r="B73" s="56">
        <v>1</v>
      </c>
      <c r="C73" s="56">
        <v>13</v>
      </c>
      <c r="D73" s="57" t="s">
        <v>212</v>
      </c>
      <c r="E73" s="57"/>
      <c r="F73" s="58">
        <f>F74</f>
        <v>3902172.95</v>
      </c>
    </row>
    <row r="74" spans="1:6" ht="32.25" customHeight="1">
      <c r="A74" s="55" t="s">
        <v>269</v>
      </c>
      <c r="B74" s="56">
        <v>1</v>
      </c>
      <c r="C74" s="56">
        <v>13</v>
      </c>
      <c r="D74" s="57" t="s">
        <v>270</v>
      </c>
      <c r="E74" s="57"/>
      <c r="F74" s="58">
        <f>F75+F76</f>
        <v>3902172.95</v>
      </c>
    </row>
    <row r="75" spans="1:6" ht="32.25" customHeight="1">
      <c r="A75" s="55" t="s">
        <v>219</v>
      </c>
      <c r="B75" s="56">
        <v>1</v>
      </c>
      <c r="C75" s="56">
        <v>13</v>
      </c>
      <c r="D75" s="57" t="s">
        <v>270</v>
      </c>
      <c r="E75" s="57">
        <v>120</v>
      </c>
      <c r="F75" s="59">
        <v>3315700</v>
      </c>
    </row>
    <row r="76" spans="1:6" ht="32.25" customHeight="1">
      <c r="A76" s="55" t="s">
        <v>220</v>
      </c>
      <c r="B76" s="56">
        <v>1</v>
      </c>
      <c r="C76" s="56">
        <v>13</v>
      </c>
      <c r="D76" s="57" t="s">
        <v>270</v>
      </c>
      <c r="E76" s="57">
        <v>240</v>
      </c>
      <c r="F76" s="59">
        <v>586472.95</v>
      </c>
    </row>
    <row r="77" spans="1:6" ht="18" customHeight="1">
      <c r="A77" s="51" t="s">
        <v>271</v>
      </c>
      <c r="B77" s="52">
        <v>2</v>
      </c>
      <c r="C77" s="52"/>
      <c r="D77" s="53"/>
      <c r="E77" s="53"/>
      <c r="F77" s="66">
        <f>F78</f>
        <v>210600</v>
      </c>
    </row>
    <row r="78" spans="1:6" ht="18" customHeight="1">
      <c r="A78" s="55" t="s">
        <v>272</v>
      </c>
      <c r="B78" s="56">
        <v>2</v>
      </c>
      <c r="C78" s="56">
        <v>3</v>
      </c>
      <c r="D78" s="57"/>
      <c r="E78" s="57"/>
      <c r="F78" s="58">
        <f>F79</f>
        <v>210600</v>
      </c>
    </row>
    <row r="79" spans="1:6" ht="46.5" customHeight="1">
      <c r="A79" s="55" t="s">
        <v>209</v>
      </c>
      <c r="B79" s="56">
        <v>2</v>
      </c>
      <c r="C79" s="56">
        <v>3</v>
      </c>
      <c r="D79" s="57" t="s">
        <v>210</v>
      </c>
      <c r="E79" s="57"/>
      <c r="F79" s="58">
        <f>F80</f>
        <v>210600</v>
      </c>
    </row>
    <row r="80" spans="1:6" ht="46.5" customHeight="1">
      <c r="A80" s="55" t="s">
        <v>211</v>
      </c>
      <c r="B80" s="56">
        <v>2</v>
      </c>
      <c r="C80" s="56">
        <v>3</v>
      </c>
      <c r="D80" s="57" t="s">
        <v>212</v>
      </c>
      <c r="E80" s="57"/>
      <c r="F80" s="58">
        <f>F81</f>
        <v>210600</v>
      </c>
    </row>
    <row r="81" spans="1:6" ht="32.25" customHeight="1">
      <c r="A81" s="55" t="s">
        <v>273</v>
      </c>
      <c r="B81" s="56">
        <v>2</v>
      </c>
      <c r="C81" s="56">
        <v>3</v>
      </c>
      <c r="D81" s="57" t="s">
        <v>274</v>
      </c>
      <c r="E81" s="57"/>
      <c r="F81" s="58">
        <f>F82+F83</f>
        <v>210600</v>
      </c>
    </row>
    <row r="82" spans="1:6" ht="32.25" customHeight="1">
      <c r="A82" s="55" t="s">
        <v>219</v>
      </c>
      <c r="B82" s="56">
        <v>2</v>
      </c>
      <c r="C82" s="56">
        <v>3</v>
      </c>
      <c r="D82" s="57" t="s">
        <v>274</v>
      </c>
      <c r="E82" s="57">
        <v>120</v>
      </c>
      <c r="F82" s="59">
        <f>210600-18188</f>
        <v>192412</v>
      </c>
    </row>
    <row r="83" spans="1:6" ht="32.25" customHeight="1">
      <c r="A83" s="55" t="s">
        <v>220</v>
      </c>
      <c r="B83" s="56">
        <v>2</v>
      </c>
      <c r="C83" s="56">
        <v>3</v>
      </c>
      <c r="D83" s="57" t="s">
        <v>274</v>
      </c>
      <c r="E83" s="57">
        <v>240</v>
      </c>
      <c r="F83" s="59">
        <v>18188</v>
      </c>
    </row>
    <row r="84" spans="1:6" ht="32.25" customHeight="1">
      <c r="A84" s="67" t="s">
        <v>275</v>
      </c>
      <c r="B84" s="52">
        <v>3</v>
      </c>
      <c r="C84" s="52"/>
      <c r="D84" s="53"/>
      <c r="E84" s="53"/>
      <c r="F84" s="66">
        <f>F85</f>
        <v>486463.39</v>
      </c>
    </row>
    <row r="85" spans="1:6" ht="46.5" customHeight="1">
      <c r="A85" s="55" t="s">
        <v>276</v>
      </c>
      <c r="B85" s="56">
        <v>3</v>
      </c>
      <c r="C85" s="56">
        <v>10</v>
      </c>
      <c r="D85" s="57"/>
      <c r="E85" s="57"/>
      <c r="F85" s="58">
        <f>F86+F98</f>
        <v>486463.39</v>
      </c>
    </row>
    <row r="86" spans="1:6" ht="60.75" customHeight="1">
      <c r="A86" s="55" t="s">
        <v>277</v>
      </c>
      <c r="B86" s="56">
        <v>3</v>
      </c>
      <c r="C86" s="56">
        <v>10</v>
      </c>
      <c r="D86" s="57" t="s">
        <v>278</v>
      </c>
      <c r="E86" s="57"/>
      <c r="F86" s="58">
        <f>F87+F93</f>
        <v>352016.67</v>
      </c>
    </row>
    <row r="87" spans="1:6" ht="12.75">
      <c r="A87" s="55" t="s">
        <v>279</v>
      </c>
      <c r="B87" s="56">
        <v>3</v>
      </c>
      <c r="C87" s="56">
        <v>10</v>
      </c>
      <c r="D87" s="57" t="s">
        <v>280</v>
      </c>
      <c r="E87" s="57"/>
      <c r="F87" s="58">
        <f>F88+F90</f>
        <v>229602.53</v>
      </c>
    </row>
    <row r="88" spans="1:6" ht="32.25" customHeight="1">
      <c r="A88" s="55" t="s">
        <v>281</v>
      </c>
      <c r="B88" s="56">
        <v>3</v>
      </c>
      <c r="C88" s="56">
        <v>10</v>
      </c>
      <c r="D88" s="57" t="s">
        <v>282</v>
      </c>
      <c r="E88" s="57"/>
      <c r="F88" s="58">
        <f>F89</f>
        <v>23976.27</v>
      </c>
    </row>
    <row r="89" spans="1:6" ht="32.25" customHeight="1">
      <c r="A89" s="55" t="s">
        <v>220</v>
      </c>
      <c r="B89" s="56">
        <v>3</v>
      </c>
      <c r="C89" s="56">
        <v>10</v>
      </c>
      <c r="D89" s="57" t="s">
        <v>282</v>
      </c>
      <c r="E89" s="57">
        <v>240</v>
      </c>
      <c r="F89" s="59">
        <v>23976.27</v>
      </c>
    </row>
    <row r="90" spans="1:6" ht="32.25" customHeight="1">
      <c r="A90" s="55" t="s">
        <v>283</v>
      </c>
      <c r="B90" s="56">
        <v>3</v>
      </c>
      <c r="C90" s="56">
        <v>10</v>
      </c>
      <c r="D90" s="57" t="s">
        <v>284</v>
      </c>
      <c r="E90" s="57"/>
      <c r="F90" s="68">
        <f>F91+F92</f>
        <v>205626.26</v>
      </c>
    </row>
    <row r="91" spans="1:6" ht="32.25" customHeight="1">
      <c r="A91" s="55" t="s">
        <v>219</v>
      </c>
      <c r="B91" s="56">
        <v>3</v>
      </c>
      <c r="C91" s="56">
        <v>10</v>
      </c>
      <c r="D91" s="57" t="s">
        <v>284</v>
      </c>
      <c r="E91" s="57">
        <v>120</v>
      </c>
      <c r="F91" s="69">
        <v>50000</v>
      </c>
    </row>
    <row r="92" spans="1:6" ht="32.25" customHeight="1">
      <c r="A92" s="55" t="s">
        <v>220</v>
      </c>
      <c r="B92" s="56">
        <v>3</v>
      </c>
      <c r="C92" s="56">
        <v>10</v>
      </c>
      <c r="D92" s="57" t="s">
        <v>284</v>
      </c>
      <c r="E92" s="57">
        <v>240</v>
      </c>
      <c r="F92" s="69">
        <v>155626.26</v>
      </c>
    </row>
    <row r="93" spans="1:6" ht="18" customHeight="1">
      <c r="A93" s="55" t="s">
        <v>285</v>
      </c>
      <c r="B93" s="56">
        <v>3</v>
      </c>
      <c r="C93" s="56">
        <v>10</v>
      </c>
      <c r="D93" s="57" t="s">
        <v>286</v>
      </c>
      <c r="E93" s="57"/>
      <c r="F93" s="58">
        <f>F94+F96</f>
        <v>122414.13999999998</v>
      </c>
    </row>
    <row r="94" spans="1:6" ht="32.25" customHeight="1">
      <c r="A94" s="55" t="s">
        <v>287</v>
      </c>
      <c r="B94" s="56">
        <v>3</v>
      </c>
      <c r="C94" s="56">
        <v>10</v>
      </c>
      <c r="D94" s="57" t="s">
        <v>288</v>
      </c>
      <c r="E94" s="57"/>
      <c r="F94" s="58">
        <f>F95</f>
        <v>53727.27</v>
      </c>
    </row>
    <row r="95" spans="1:6" ht="32.25" customHeight="1">
      <c r="A95" s="55" t="s">
        <v>220</v>
      </c>
      <c r="B95" s="56">
        <v>3</v>
      </c>
      <c r="C95" s="56">
        <v>10</v>
      </c>
      <c r="D95" s="57" t="s">
        <v>288</v>
      </c>
      <c r="E95" s="57">
        <v>240</v>
      </c>
      <c r="F95" s="59">
        <v>53727.27</v>
      </c>
    </row>
    <row r="96" spans="1:6" ht="32.25" customHeight="1">
      <c r="A96" s="55" t="s">
        <v>289</v>
      </c>
      <c r="B96" s="56">
        <v>3</v>
      </c>
      <c r="C96" s="56">
        <v>10</v>
      </c>
      <c r="D96" s="57" t="s">
        <v>290</v>
      </c>
      <c r="E96" s="57"/>
      <c r="F96" s="58">
        <f>F97</f>
        <v>68686.87</v>
      </c>
    </row>
    <row r="97" spans="1:6" ht="32.25" customHeight="1">
      <c r="A97" s="55" t="s">
        <v>220</v>
      </c>
      <c r="B97" s="56">
        <v>3</v>
      </c>
      <c r="C97" s="56">
        <v>10</v>
      </c>
      <c r="D97" s="57" t="s">
        <v>290</v>
      </c>
      <c r="E97" s="57">
        <v>240</v>
      </c>
      <c r="F97" s="59">
        <v>68686.87</v>
      </c>
    </row>
    <row r="98" spans="1:6" ht="46.5" customHeight="1">
      <c r="A98" s="55" t="s">
        <v>209</v>
      </c>
      <c r="B98" s="56">
        <v>3</v>
      </c>
      <c r="C98" s="56">
        <v>10</v>
      </c>
      <c r="D98" s="57" t="s">
        <v>210</v>
      </c>
      <c r="E98" s="57"/>
      <c r="F98" s="58">
        <f>F99</f>
        <v>134446.72</v>
      </c>
    </row>
    <row r="99" spans="1:6" ht="46.5" customHeight="1">
      <c r="A99" s="55" t="s">
        <v>211</v>
      </c>
      <c r="B99" s="56">
        <v>3</v>
      </c>
      <c r="C99" s="56">
        <v>10</v>
      </c>
      <c r="D99" s="57" t="s">
        <v>212</v>
      </c>
      <c r="E99" s="57"/>
      <c r="F99" s="58">
        <f>F100</f>
        <v>134446.72</v>
      </c>
    </row>
    <row r="100" spans="1:6" ht="46.5" customHeight="1">
      <c r="A100" s="55" t="s">
        <v>291</v>
      </c>
      <c r="B100" s="56">
        <v>3</v>
      </c>
      <c r="C100" s="56">
        <v>10</v>
      </c>
      <c r="D100" s="57" t="s">
        <v>292</v>
      </c>
      <c r="E100" s="57"/>
      <c r="F100" s="58">
        <f>F101</f>
        <v>134446.72</v>
      </c>
    </row>
    <row r="101" spans="1:6" ht="32.25" customHeight="1">
      <c r="A101" s="55" t="s">
        <v>220</v>
      </c>
      <c r="B101" s="56">
        <v>3</v>
      </c>
      <c r="C101" s="56">
        <v>10</v>
      </c>
      <c r="D101" s="57" t="s">
        <v>292</v>
      </c>
      <c r="E101" s="57">
        <v>240</v>
      </c>
      <c r="F101" s="59">
        <v>134446.72</v>
      </c>
    </row>
    <row r="102" spans="1:6" ht="18" customHeight="1">
      <c r="A102" s="67" t="s">
        <v>293</v>
      </c>
      <c r="B102" s="52">
        <v>4</v>
      </c>
      <c r="C102" s="52"/>
      <c r="D102" s="53"/>
      <c r="E102" s="53"/>
      <c r="F102" s="66">
        <f>F103+F108+F113</f>
        <v>1339495.91</v>
      </c>
    </row>
    <row r="103" spans="1:6" ht="18" customHeight="1">
      <c r="A103" s="55" t="s">
        <v>294</v>
      </c>
      <c r="B103" s="56">
        <v>4</v>
      </c>
      <c r="C103" s="56">
        <v>9</v>
      </c>
      <c r="D103" s="57"/>
      <c r="E103" s="57"/>
      <c r="F103" s="58">
        <f>F104</f>
        <v>1284371.67</v>
      </c>
    </row>
    <row r="104" spans="1:6" ht="46.5" customHeight="1">
      <c r="A104" s="55" t="s">
        <v>209</v>
      </c>
      <c r="B104" s="56">
        <v>4</v>
      </c>
      <c r="C104" s="56">
        <v>9</v>
      </c>
      <c r="D104" s="57" t="s">
        <v>210</v>
      </c>
      <c r="E104" s="57"/>
      <c r="F104" s="58">
        <f>F105</f>
        <v>1284371.67</v>
      </c>
    </row>
    <row r="105" spans="1:6" ht="46.5" customHeight="1">
      <c r="A105" s="55" t="s">
        <v>295</v>
      </c>
      <c r="B105" s="56">
        <v>4</v>
      </c>
      <c r="C105" s="56">
        <v>9</v>
      </c>
      <c r="D105" s="57" t="s">
        <v>212</v>
      </c>
      <c r="E105" s="57"/>
      <c r="F105" s="58">
        <f>F106</f>
        <v>1284371.67</v>
      </c>
    </row>
    <row r="106" spans="1:6" ht="46.5" customHeight="1">
      <c r="A106" s="55" t="s">
        <v>296</v>
      </c>
      <c r="B106" s="56">
        <v>4</v>
      </c>
      <c r="C106" s="56">
        <v>9</v>
      </c>
      <c r="D106" s="57" t="s">
        <v>297</v>
      </c>
      <c r="E106" s="57"/>
      <c r="F106" s="58">
        <f>F107</f>
        <v>1284371.67</v>
      </c>
    </row>
    <row r="107" spans="1:6" ht="32.25" customHeight="1">
      <c r="A107" s="55" t="s">
        <v>220</v>
      </c>
      <c r="B107" s="56">
        <v>4</v>
      </c>
      <c r="C107" s="56">
        <v>9</v>
      </c>
      <c r="D107" s="57" t="s">
        <v>297</v>
      </c>
      <c r="E107" s="57">
        <v>240</v>
      </c>
      <c r="F107" s="59">
        <f>204200+1080171.67</f>
        <v>1284371.67</v>
      </c>
    </row>
    <row r="108" spans="1:6" ht="18" customHeight="1">
      <c r="A108" s="55" t="s">
        <v>298</v>
      </c>
      <c r="B108" s="56">
        <v>4</v>
      </c>
      <c r="C108" s="56">
        <v>10</v>
      </c>
      <c r="D108" s="57"/>
      <c r="E108" s="57"/>
      <c r="F108" s="58">
        <f>F109</f>
        <v>20124.24</v>
      </c>
    </row>
    <row r="109" spans="1:6" ht="46.5" customHeight="1">
      <c r="A109" s="55" t="s">
        <v>209</v>
      </c>
      <c r="B109" s="56">
        <v>4</v>
      </c>
      <c r="C109" s="56">
        <v>10</v>
      </c>
      <c r="D109" s="57" t="s">
        <v>210</v>
      </c>
      <c r="E109" s="57"/>
      <c r="F109" s="58">
        <f>F110</f>
        <v>20124.24</v>
      </c>
    </row>
    <row r="110" spans="1:6" ht="46.5" customHeight="1">
      <c r="A110" s="55" t="s">
        <v>211</v>
      </c>
      <c r="B110" s="56">
        <v>4</v>
      </c>
      <c r="C110" s="56">
        <v>10</v>
      </c>
      <c r="D110" s="57" t="s">
        <v>212</v>
      </c>
      <c r="E110" s="57"/>
      <c r="F110" s="58">
        <f>F111</f>
        <v>20124.24</v>
      </c>
    </row>
    <row r="111" spans="1:6" ht="12.75">
      <c r="A111" s="55" t="s">
        <v>299</v>
      </c>
      <c r="B111" s="56">
        <v>4</v>
      </c>
      <c r="C111" s="56">
        <v>10</v>
      </c>
      <c r="D111" s="57" t="s">
        <v>300</v>
      </c>
      <c r="E111" s="57"/>
      <c r="F111" s="58">
        <f>F112</f>
        <v>20124.24</v>
      </c>
    </row>
    <row r="112" spans="1:6" ht="12.75">
      <c r="A112" s="55" t="s">
        <v>220</v>
      </c>
      <c r="B112" s="56">
        <v>4</v>
      </c>
      <c r="C112" s="56">
        <v>10</v>
      </c>
      <c r="D112" s="57" t="s">
        <v>300</v>
      </c>
      <c r="E112" s="57">
        <v>240</v>
      </c>
      <c r="F112" s="59">
        <v>20124.24</v>
      </c>
    </row>
    <row r="113" spans="1:6" ht="18" customHeight="1">
      <c r="A113" s="55" t="s">
        <v>301</v>
      </c>
      <c r="B113" s="56">
        <v>4</v>
      </c>
      <c r="C113" s="56">
        <v>12</v>
      </c>
      <c r="D113" s="57"/>
      <c r="E113" s="57"/>
      <c r="F113" s="60">
        <f>F114</f>
        <v>35000</v>
      </c>
    </row>
    <row r="114" spans="1:6" ht="46.5" customHeight="1">
      <c r="A114" s="55" t="s">
        <v>209</v>
      </c>
      <c r="B114" s="56">
        <v>4</v>
      </c>
      <c r="C114" s="56">
        <v>12</v>
      </c>
      <c r="D114" s="57" t="s">
        <v>210</v>
      </c>
      <c r="E114" s="57"/>
      <c r="F114" s="58">
        <f>F115</f>
        <v>35000</v>
      </c>
    </row>
    <row r="115" spans="1:6" ht="46.5" customHeight="1">
      <c r="A115" s="55" t="s">
        <v>295</v>
      </c>
      <c r="B115" s="56">
        <v>4</v>
      </c>
      <c r="C115" s="56">
        <v>12</v>
      </c>
      <c r="D115" s="57" t="s">
        <v>212</v>
      </c>
      <c r="E115" s="57"/>
      <c r="F115" s="58">
        <f>F116</f>
        <v>35000</v>
      </c>
    </row>
    <row r="116" spans="1:6" ht="32.25" customHeight="1">
      <c r="A116" s="55" t="s">
        <v>302</v>
      </c>
      <c r="B116" s="56">
        <v>4</v>
      </c>
      <c r="C116" s="56">
        <v>12</v>
      </c>
      <c r="D116" s="57" t="s">
        <v>303</v>
      </c>
      <c r="E116" s="57"/>
      <c r="F116" s="58">
        <f>F117</f>
        <v>35000</v>
      </c>
    </row>
    <row r="117" spans="1:6" ht="32.25" customHeight="1">
      <c r="A117" s="55" t="s">
        <v>220</v>
      </c>
      <c r="B117" s="56">
        <v>4</v>
      </c>
      <c r="C117" s="56">
        <v>12</v>
      </c>
      <c r="D117" s="57" t="s">
        <v>303</v>
      </c>
      <c r="E117" s="57">
        <v>240</v>
      </c>
      <c r="F117" s="59">
        <v>35000</v>
      </c>
    </row>
    <row r="118" spans="1:6" ht="18" customHeight="1">
      <c r="A118" s="51" t="s">
        <v>304</v>
      </c>
      <c r="B118" s="52">
        <v>5</v>
      </c>
      <c r="C118" s="52"/>
      <c r="D118" s="53"/>
      <c r="E118" s="53"/>
      <c r="F118" s="66">
        <f>F119</f>
        <v>806288.2599999999</v>
      </c>
    </row>
    <row r="119" spans="1:6" ht="18" customHeight="1">
      <c r="A119" s="55" t="s">
        <v>305</v>
      </c>
      <c r="B119" s="56">
        <v>5</v>
      </c>
      <c r="C119" s="56">
        <v>3</v>
      </c>
      <c r="D119" s="57"/>
      <c r="E119" s="57"/>
      <c r="F119" s="58">
        <f>F120+F127</f>
        <v>806288.2599999999</v>
      </c>
    </row>
    <row r="120" spans="1:6" ht="46.5" customHeight="1">
      <c r="A120" s="55" t="s">
        <v>306</v>
      </c>
      <c r="B120" s="56">
        <v>5</v>
      </c>
      <c r="C120" s="56">
        <v>3</v>
      </c>
      <c r="D120" s="57" t="s">
        <v>307</v>
      </c>
      <c r="E120" s="57"/>
      <c r="F120" s="60">
        <f>F121+F124</f>
        <v>172023.36</v>
      </c>
    </row>
    <row r="121" spans="1:6" ht="32.25" customHeight="1">
      <c r="A121" s="55" t="s">
        <v>308</v>
      </c>
      <c r="B121" s="56">
        <v>5</v>
      </c>
      <c r="C121" s="56">
        <v>3</v>
      </c>
      <c r="D121" s="57" t="s">
        <v>309</v>
      </c>
      <c r="E121" s="57"/>
      <c r="F121" s="60">
        <f>F122</f>
        <v>110011.68</v>
      </c>
    </row>
    <row r="122" spans="1:6" ht="46.5" customHeight="1">
      <c r="A122" s="55" t="s">
        <v>310</v>
      </c>
      <c r="B122" s="56">
        <v>5</v>
      </c>
      <c r="C122" s="56">
        <v>3</v>
      </c>
      <c r="D122" s="57" t="s">
        <v>311</v>
      </c>
      <c r="E122" s="57"/>
      <c r="F122" s="60">
        <f>F123</f>
        <v>110011.68</v>
      </c>
    </row>
    <row r="123" spans="1:6" ht="32.25" customHeight="1">
      <c r="A123" s="55" t="s">
        <v>220</v>
      </c>
      <c r="B123" s="56">
        <v>5</v>
      </c>
      <c r="C123" s="56">
        <v>3</v>
      </c>
      <c r="D123" s="57" t="s">
        <v>311</v>
      </c>
      <c r="E123" s="57">
        <v>240</v>
      </c>
      <c r="F123" s="65">
        <v>110011.68</v>
      </c>
    </row>
    <row r="124" spans="1:6" ht="18" customHeight="1">
      <c r="A124" s="55" t="s">
        <v>312</v>
      </c>
      <c r="B124" s="56">
        <v>5</v>
      </c>
      <c r="C124" s="56">
        <v>3</v>
      </c>
      <c r="D124" s="57" t="s">
        <v>313</v>
      </c>
      <c r="E124" s="57"/>
      <c r="F124" s="58">
        <f>F125</f>
        <v>62011.68</v>
      </c>
    </row>
    <row r="125" spans="1:6" ht="32.25" customHeight="1">
      <c r="A125" s="55" t="s">
        <v>314</v>
      </c>
      <c r="B125" s="56">
        <v>5</v>
      </c>
      <c r="C125" s="56">
        <v>3</v>
      </c>
      <c r="D125" s="57" t="s">
        <v>315</v>
      </c>
      <c r="E125" s="57"/>
      <c r="F125" s="60">
        <f>F126</f>
        <v>62011.68</v>
      </c>
    </row>
    <row r="126" spans="1:6" ht="32.25" customHeight="1">
      <c r="A126" s="55" t="s">
        <v>220</v>
      </c>
      <c r="B126" s="56">
        <v>5</v>
      </c>
      <c r="C126" s="56">
        <v>3</v>
      </c>
      <c r="D126" s="57" t="s">
        <v>315</v>
      </c>
      <c r="E126" s="57">
        <v>240</v>
      </c>
      <c r="F126" s="59">
        <v>62011.68</v>
      </c>
    </row>
    <row r="127" spans="1:6" ht="46.5" customHeight="1">
      <c r="A127" s="55" t="s">
        <v>209</v>
      </c>
      <c r="B127" s="56">
        <v>5</v>
      </c>
      <c r="C127" s="56">
        <v>3</v>
      </c>
      <c r="D127" s="57" t="s">
        <v>210</v>
      </c>
      <c r="E127" s="57"/>
      <c r="F127" s="60">
        <f>F128</f>
        <v>634264.8999999999</v>
      </c>
    </row>
    <row r="128" spans="1:6" ht="32.25" customHeight="1">
      <c r="A128" s="55" t="s">
        <v>316</v>
      </c>
      <c r="B128" s="56">
        <v>5</v>
      </c>
      <c r="C128" s="56">
        <v>3</v>
      </c>
      <c r="D128" s="57" t="s">
        <v>317</v>
      </c>
      <c r="E128" s="57"/>
      <c r="F128" s="58">
        <f>F129+F131+F133</f>
        <v>634264.8999999999</v>
      </c>
    </row>
    <row r="129" spans="1:6" ht="18" customHeight="1">
      <c r="A129" s="55" t="s">
        <v>318</v>
      </c>
      <c r="B129" s="56">
        <v>5</v>
      </c>
      <c r="C129" s="56">
        <v>3</v>
      </c>
      <c r="D129" s="57" t="s">
        <v>319</v>
      </c>
      <c r="E129" s="57"/>
      <c r="F129" s="58">
        <f>F130</f>
        <v>342591.54</v>
      </c>
    </row>
    <row r="130" spans="1:6" ht="32.25" customHeight="1">
      <c r="A130" s="70" t="s">
        <v>220</v>
      </c>
      <c r="B130" s="56">
        <v>5</v>
      </c>
      <c r="C130" s="56">
        <v>3</v>
      </c>
      <c r="D130" s="57" t="s">
        <v>319</v>
      </c>
      <c r="E130" s="57">
        <v>240</v>
      </c>
      <c r="F130" s="59">
        <v>342591.54</v>
      </c>
    </row>
    <row r="131" spans="1:6" ht="18" customHeight="1">
      <c r="A131" s="70" t="s">
        <v>320</v>
      </c>
      <c r="B131" s="56">
        <v>5</v>
      </c>
      <c r="C131" s="56">
        <v>3</v>
      </c>
      <c r="D131" s="57" t="s">
        <v>321</v>
      </c>
      <c r="E131" s="57"/>
      <c r="F131" s="60">
        <f>F132</f>
        <v>138773.36</v>
      </c>
    </row>
    <row r="132" spans="1:6" ht="32.25" customHeight="1">
      <c r="A132" s="70" t="s">
        <v>220</v>
      </c>
      <c r="B132" s="56">
        <v>5</v>
      </c>
      <c r="C132" s="56">
        <v>3</v>
      </c>
      <c r="D132" s="57" t="s">
        <v>321</v>
      </c>
      <c r="E132" s="57">
        <v>240</v>
      </c>
      <c r="F132" s="59">
        <v>138773.36</v>
      </c>
    </row>
    <row r="133" spans="1:6" ht="32.25" customHeight="1">
      <c r="A133" s="70" t="s">
        <v>322</v>
      </c>
      <c r="B133" s="56">
        <v>5</v>
      </c>
      <c r="C133" s="56">
        <v>3</v>
      </c>
      <c r="D133" s="57" t="s">
        <v>323</v>
      </c>
      <c r="E133" s="57"/>
      <c r="F133" s="60">
        <f>F134</f>
        <v>152900</v>
      </c>
    </row>
    <row r="134" spans="1:6" ht="32.25" customHeight="1">
      <c r="A134" s="70" t="s">
        <v>220</v>
      </c>
      <c r="B134" s="56">
        <v>5</v>
      </c>
      <c r="C134" s="56">
        <v>3</v>
      </c>
      <c r="D134" s="57" t="s">
        <v>323</v>
      </c>
      <c r="E134" s="57">
        <v>240</v>
      </c>
      <c r="F134" s="59">
        <v>152900</v>
      </c>
    </row>
    <row r="135" spans="1:6" ht="18" customHeight="1">
      <c r="A135" s="51" t="s">
        <v>324</v>
      </c>
      <c r="B135" s="52">
        <v>8</v>
      </c>
      <c r="C135" s="52"/>
      <c r="D135" s="53"/>
      <c r="E135" s="53"/>
      <c r="F135" s="66">
        <f>F136+F147</f>
        <v>3095657.1799999997</v>
      </c>
    </row>
    <row r="136" spans="1:6" ht="18" customHeight="1">
      <c r="A136" s="55" t="s">
        <v>325</v>
      </c>
      <c r="B136" s="56">
        <v>8</v>
      </c>
      <c r="C136" s="56">
        <v>1</v>
      </c>
      <c r="D136" s="57"/>
      <c r="E136" s="57"/>
      <c r="F136" s="58">
        <f>F137+F141</f>
        <v>1763658</v>
      </c>
    </row>
    <row r="137" spans="1:6" ht="32.25" customHeight="1">
      <c r="A137" s="55" t="s">
        <v>326</v>
      </c>
      <c r="B137" s="56">
        <v>8</v>
      </c>
      <c r="C137" s="56">
        <v>1</v>
      </c>
      <c r="D137" s="57" t="s">
        <v>327</v>
      </c>
      <c r="E137" s="57"/>
      <c r="F137" s="58">
        <f>F138</f>
        <v>198598</v>
      </c>
    </row>
    <row r="138" spans="1:6" ht="32.25" customHeight="1">
      <c r="A138" s="55" t="s">
        <v>328</v>
      </c>
      <c r="B138" s="56">
        <v>8</v>
      </c>
      <c r="C138" s="56">
        <v>1</v>
      </c>
      <c r="D138" s="57" t="s">
        <v>329</v>
      </c>
      <c r="E138" s="57"/>
      <c r="F138" s="58">
        <f>F139</f>
        <v>198598</v>
      </c>
    </row>
    <row r="139" spans="1:6" ht="12.75">
      <c r="A139" s="55" t="s">
        <v>330</v>
      </c>
      <c r="B139" s="56">
        <v>8</v>
      </c>
      <c r="C139" s="56">
        <v>1</v>
      </c>
      <c r="D139" s="57" t="s">
        <v>331</v>
      </c>
      <c r="E139" s="57"/>
      <c r="F139" s="58">
        <f>F140</f>
        <v>198598</v>
      </c>
    </row>
    <row r="140" spans="1:6" ht="32.25" customHeight="1">
      <c r="A140" s="55" t="s">
        <v>220</v>
      </c>
      <c r="B140" s="56">
        <v>8</v>
      </c>
      <c r="C140" s="56">
        <v>1</v>
      </c>
      <c r="D140" s="57" t="s">
        <v>331</v>
      </c>
      <c r="E140" s="57">
        <v>240</v>
      </c>
      <c r="F140" s="59">
        <v>198598</v>
      </c>
    </row>
    <row r="141" spans="1:6" ht="46.5" customHeight="1">
      <c r="A141" s="55" t="s">
        <v>209</v>
      </c>
      <c r="B141" s="56">
        <v>8</v>
      </c>
      <c r="C141" s="56">
        <v>1</v>
      </c>
      <c r="D141" s="57" t="s">
        <v>210</v>
      </c>
      <c r="E141" s="57"/>
      <c r="F141" s="58">
        <f>F142</f>
        <v>1565060</v>
      </c>
    </row>
    <row r="142" spans="1:6" ht="46.5" customHeight="1">
      <c r="A142" s="55" t="s">
        <v>295</v>
      </c>
      <c r="B142" s="56">
        <v>8</v>
      </c>
      <c r="C142" s="56">
        <v>1</v>
      </c>
      <c r="D142" s="57" t="s">
        <v>212</v>
      </c>
      <c r="E142" s="57"/>
      <c r="F142" s="58">
        <f>F143</f>
        <v>1565060</v>
      </c>
    </row>
    <row r="143" spans="1:6" ht="32.25" customHeight="1">
      <c r="A143" s="55" t="s">
        <v>332</v>
      </c>
      <c r="B143" s="56">
        <v>8</v>
      </c>
      <c r="C143" s="56">
        <v>1</v>
      </c>
      <c r="D143" s="57" t="s">
        <v>333</v>
      </c>
      <c r="E143" s="57"/>
      <c r="F143" s="58">
        <f>F144+F145+F146</f>
        <v>1565060</v>
      </c>
    </row>
    <row r="144" spans="1:6" ht="18" customHeight="1">
      <c r="A144" s="55" t="s">
        <v>334</v>
      </c>
      <c r="B144" s="56">
        <v>8</v>
      </c>
      <c r="C144" s="56">
        <v>1</v>
      </c>
      <c r="D144" s="57" t="s">
        <v>333</v>
      </c>
      <c r="E144" s="57">
        <v>110</v>
      </c>
      <c r="F144" s="59">
        <v>1083460</v>
      </c>
    </row>
    <row r="145" spans="1:6" ht="32.25" customHeight="1">
      <c r="A145" s="55" t="s">
        <v>220</v>
      </c>
      <c r="B145" s="56">
        <v>8</v>
      </c>
      <c r="C145" s="56">
        <v>1</v>
      </c>
      <c r="D145" s="57" t="s">
        <v>333</v>
      </c>
      <c r="E145" s="57">
        <v>240</v>
      </c>
      <c r="F145" s="59">
        <v>467600</v>
      </c>
    </row>
    <row r="146" spans="1:6" ht="18" customHeight="1">
      <c r="A146" s="55" t="s">
        <v>221</v>
      </c>
      <c r="B146" s="56">
        <v>8</v>
      </c>
      <c r="C146" s="56">
        <v>1</v>
      </c>
      <c r="D146" s="57" t="s">
        <v>333</v>
      </c>
      <c r="E146" s="57">
        <v>850</v>
      </c>
      <c r="F146" s="59">
        <v>14000</v>
      </c>
    </row>
    <row r="147" spans="1:6" ht="18" customHeight="1">
      <c r="A147" s="55" t="s">
        <v>335</v>
      </c>
      <c r="B147" s="56">
        <v>8</v>
      </c>
      <c r="C147" s="56">
        <v>4</v>
      </c>
      <c r="D147" s="57"/>
      <c r="E147" s="57"/>
      <c r="F147" s="60">
        <f>F148</f>
        <v>1331999.18</v>
      </c>
    </row>
    <row r="148" spans="1:6" ht="46.5" customHeight="1">
      <c r="A148" s="55" t="s">
        <v>209</v>
      </c>
      <c r="B148" s="56">
        <v>8</v>
      </c>
      <c r="C148" s="56">
        <v>4</v>
      </c>
      <c r="D148" s="57" t="s">
        <v>210</v>
      </c>
      <c r="E148" s="57"/>
      <c r="F148" s="58">
        <f>F149</f>
        <v>1331999.18</v>
      </c>
    </row>
    <row r="149" spans="1:6" ht="46.5" customHeight="1">
      <c r="A149" s="55" t="s">
        <v>211</v>
      </c>
      <c r="B149" s="56">
        <v>8</v>
      </c>
      <c r="C149" s="56">
        <v>4</v>
      </c>
      <c r="D149" s="57" t="s">
        <v>212</v>
      </c>
      <c r="E149" s="57"/>
      <c r="F149" s="58">
        <f>F150</f>
        <v>1331999.18</v>
      </c>
    </row>
    <row r="150" spans="1:6" ht="89.25" customHeight="1">
      <c r="A150" s="55" t="s">
        <v>336</v>
      </c>
      <c r="B150" s="56">
        <v>8</v>
      </c>
      <c r="C150" s="56">
        <v>4</v>
      </c>
      <c r="D150" s="57" t="s">
        <v>337</v>
      </c>
      <c r="E150" s="57"/>
      <c r="F150" s="58">
        <f>F151+F152</f>
        <v>1331999.18</v>
      </c>
    </row>
    <row r="151" spans="1:6" ht="32.25" customHeight="1">
      <c r="A151" s="55" t="s">
        <v>219</v>
      </c>
      <c r="B151" s="56">
        <v>8</v>
      </c>
      <c r="C151" s="56">
        <v>4</v>
      </c>
      <c r="D151" s="57" t="s">
        <v>337</v>
      </c>
      <c r="E151" s="57">
        <v>120</v>
      </c>
      <c r="F151" s="59">
        <v>1228399.18</v>
      </c>
    </row>
    <row r="152" spans="1:6" ht="32.25" customHeight="1">
      <c r="A152" s="55" t="s">
        <v>220</v>
      </c>
      <c r="B152" s="56">
        <v>8</v>
      </c>
      <c r="C152" s="56">
        <v>4</v>
      </c>
      <c r="D152" s="57" t="s">
        <v>337</v>
      </c>
      <c r="E152" s="57">
        <v>240</v>
      </c>
      <c r="F152" s="59">
        <v>103600</v>
      </c>
    </row>
    <row r="153" spans="1:6" ht="18" customHeight="1">
      <c r="A153" s="51" t="s">
        <v>338</v>
      </c>
      <c r="B153" s="52">
        <v>10</v>
      </c>
      <c r="C153" s="52"/>
      <c r="D153" s="53"/>
      <c r="E153" s="53"/>
      <c r="F153" s="66">
        <f>F154+F160</f>
        <v>338437.16</v>
      </c>
    </row>
    <row r="154" spans="1:6" ht="18" customHeight="1">
      <c r="A154" s="55" t="s">
        <v>339</v>
      </c>
      <c r="B154" s="56">
        <v>10</v>
      </c>
      <c r="C154" s="56">
        <v>1</v>
      </c>
      <c r="D154" s="57"/>
      <c r="E154" s="57"/>
      <c r="F154" s="58">
        <f>F155</f>
        <v>318437.16</v>
      </c>
    </row>
    <row r="155" spans="1:6" ht="46.5" customHeight="1">
      <c r="A155" s="55" t="s">
        <v>340</v>
      </c>
      <c r="B155" s="56">
        <v>10</v>
      </c>
      <c r="C155" s="56">
        <v>1</v>
      </c>
      <c r="D155" s="57" t="s">
        <v>341</v>
      </c>
      <c r="E155" s="57"/>
      <c r="F155" s="58">
        <f>F156</f>
        <v>318437.16</v>
      </c>
    </row>
    <row r="156" spans="1:6" ht="32.25" customHeight="1">
      <c r="A156" s="55" t="s">
        <v>342</v>
      </c>
      <c r="B156" s="56">
        <v>10</v>
      </c>
      <c r="C156" s="56">
        <v>1</v>
      </c>
      <c r="D156" s="57" t="s">
        <v>343</v>
      </c>
      <c r="E156" s="57"/>
      <c r="F156" s="58">
        <f>F158</f>
        <v>318437.16</v>
      </c>
    </row>
    <row r="157" spans="1:6" ht="32.25" customHeight="1">
      <c r="A157" s="55" t="s">
        <v>344</v>
      </c>
      <c r="B157" s="56">
        <v>10</v>
      </c>
      <c r="C157" s="56">
        <v>1</v>
      </c>
      <c r="D157" s="57" t="s">
        <v>345</v>
      </c>
      <c r="E157" s="57"/>
      <c r="F157" s="58">
        <f>F158</f>
        <v>318437.16</v>
      </c>
    </row>
    <row r="158" spans="1:6" ht="32.25" customHeight="1">
      <c r="A158" s="55" t="s">
        <v>346</v>
      </c>
      <c r="B158" s="56">
        <v>10</v>
      </c>
      <c r="C158" s="56">
        <v>1</v>
      </c>
      <c r="D158" s="57" t="s">
        <v>347</v>
      </c>
      <c r="E158" s="57"/>
      <c r="F158" s="58">
        <f>F159</f>
        <v>318437.16</v>
      </c>
    </row>
    <row r="159" spans="1:6" ht="12.75">
      <c r="A159" s="55" t="s">
        <v>348</v>
      </c>
      <c r="B159" s="56">
        <v>10</v>
      </c>
      <c r="C159" s="56">
        <v>1</v>
      </c>
      <c r="D159" s="57" t="s">
        <v>347</v>
      </c>
      <c r="E159" s="57">
        <v>310</v>
      </c>
      <c r="F159" s="59">
        <v>318437.16</v>
      </c>
    </row>
    <row r="160" spans="1:6" ht="18" customHeight="1">
      <c r="A160" s="55" t="s">
        <v>349</v>
      </c>
      <c r="B160" s="56">
        <v>10</v>
      </c>
      <c r="C160" s="56">
        <v>3</v>
      </c>
      <c r="D160" s="57"/>
      <c r="E160" s="57"/>
      <c r="F160" s="60">
        <f>F161</f>
        <v>20000</v>
      </c>
    </row>
    <row r="161" spans="1:6" ht="46.5" customHeight="1">
      <c r="A161" s="55" t="s">
        <v>209</v>
      </c>
      <c r="B161" s="56">
        <v>10</v>
      </c>
      <c r="C161" s="56">
        <v>3</v>
      </c>
      <c r="D161" s="57" t="s">
        <v>210</v>
      </c>
      <c r="E161" s="57"/>
      <c r="F161" s="60">
        <f>F162</f>
        <v>20000</v>
      </c>
    </row>
    <row r="162" spans="1:6" ht="46.5" customHeight="1">
      <c r="A162" s="55" t="s">
        <v>350</v>
      </c>
      <c r="B162" s="56">
        <v>10</v>
      </c>
      <c r="C162" s="56">
        <v>3</v>
      </c>
      <c r="D162" s="57" t="s">
        <v>212</v>
      </c>
      <c r="E162" s="57"/>
      <c r="F162" s="58">
        <f>F163</f>
        <v>20000</v>
      </c>
    </row>
    <row r="163" spans="1:6" ht="60.75" customHeight="1">
      <c r="A163" s="71" t="s">
        <v>351</v>
      </c>
      <c r="B163" s="56">
        <v>10</v>
      </c>
      <c r="C163" s="56">
        <v>3</v>
      </c>
      <c r="D163" s="57" t="s">
        <v>352</v>
      </c>
      <c r="E163" s="57"/>
      <c r="F163" s="58">
        <f>F164</f>
        <v>20000</v>
      </c>
    </row>
    <row r="164" spans="1:6" ht="18" customHeight="1">
      <c r="A164" s="55" t="s">
        <v>334</v>
      </c>
      <c r="B164" s="56">
        <v>10</v>
      </c>
      <c r="C164" s="56">
        <v>3</v>
      </c>
      <c r="D164" s="57" t="s">
        <v>352</v>
      </c>
      <c r="E164" s="57">
        <v>110</v>
      </c>
      <c r="F164" s="59">
        <v>20000</v>
      </c>
    </row>
    <row r="165" spans="1:6" ht="18" customHeight="1">
      <c r="A165" s="51" t="s">
        <v>353</v>
      </c>
      <c r="B165" s="52">
        <v>11</v>
      </c>
      <c r="C165" s="52"/>
      <c r="D165" s="53"/>
      <c r="E165" s="53"/>
      <c r="F165" s="66">
        <f>F166</f>
        <v>1000</v>
      </c>
    </row>
    <row r="166" spans="1:6" ht="18" customHeight="1">
      <c r="A166" s="55" t="s">
        <v>354</v>
      </c>
      <c r="B166" s="56">
        <v>11</v>
      </c>
      <c r="C166" s="56">
        <v>1</v>
      </c>
      <c r="D166" s="57"/>
      <c r="E166" s="57"/>
      <c r="F166" s="60">
        <f>F167</f>
        <v>1000</v>
      </c>
    </row>
    <row r="167" spans="1:6" ht="60.75" customHeight="1">
      <c r="A167" s="55" t="s">
        <v>355</v>
      </c>
      <c r="B167" s="56">
        <v>11</v>
      </c>
      <c r="C167" s="56">
        <v>1</v>
      </c>
      <c r="D167" s="57" t="s">
        <v>356</v>
      </c>
      <c r="E167" s="57"/>
      <c r="F167" s="60">
        <f>F168</f>
        <v>1000</v>
      </c>
    </row>
    <row r="168" spans="1:6" ht="18" customHeight="1">
      <c r="A168" s="55" t="s">
        <v>357</v>
      </c>
      <c r="B168" s="56">
        <v>11</v>
      </c>
      <c r="C168" s="56">
        <v>1</v>
      </c>
      <c r="D168" s="57" t="s">
        <v>358</v>
      </c>
      <c r="E168" s="57"/>
      <c r="F168" s="60">
        <f>F169</f>
        <v>1000</v>
      </c>
    </row>
    <row r="169" spans="1:6" ht="32.25" customHeight="1">
      <c r="A169" s="55" t="s">
        <v>359</v>
      </c>
      <c r="B169" s="56">
        <v>11</v>
      </c>
      <c r="C169" s="56">
        <v>1</v>
      </c>
      <c r="D169" s="57" t="s">
        <v>360</v>
      </c>
      <c r="E169" s="57"/>
      <c r="F169" s="60">
        <f>F170</f>
        <v>1000</v>
      </c>
    </row>
    <row r="170" spans="1:6" ht="32.25" customHeight="1">
      <c r="A170" s="55" t="s">
        <v>220</v>
      </c>
      <c r="B170" s="56">
        <v>11</v>
      </c>
      <c r="C170" s="56">
        <v>1</v>
      </c>
      <c r="D170" s="57" t="s">
        <v>360</v>
      </c>
      <c r="E170" s="57">
        <v>240</v>
      </c>
      <c r="F170" s="65">
        <v>1000</v>
      </c>
    </row>
    <row r="171" spans="1:7" ht="18" customHeight="1">
      <c r="A171" s="72" t="s">
        <v>361</v>
      </c>
      <c r="B171" s="72"/>
      <c r="C171" s="72"/>
      <c r="D171" s="72"/>
      <c r="E171" s="72"/>
      <c r="F171" s="73">
        <f>F27+F32+F33+F34+F36+F41+F46+F51+F55+F59+F63+F67+F71+F75+F76+F82+F83+F89+F91+F92+F95+F97+F101+F107+F112+F117+F123+F126+F130+F132+F134+F140+F144+F145+F146+F151+F152+F159+F164+F170</f>
        <v>12329816.059999997</v>
      </c>
      <c r="G171" s="74" t="s">
        <v>35</v>
      </c>
    </row>
    <row r="172" spans="1:6" ht="13.5" customHeight="1">
      <c r="A172" s="46"/>
      <c r="B172" s="46"/>
      <c r="C172" s="46"/>
      <c r="D172" s="46"/>
      <c r="E172" s="46"/>
      <c r="F172" s="46"/>
    </row>
    <row r="173" spans="1:176" ht="12.75">
      <c r="A173" s="46" t="s">
        <v>36</v>
      </c>
      <c r="B173" s="46"/>
      <c r="C173" s="46"/>
      <c r="D173" s="46"/>
      <c r="E173" s="46"/>
      <c r="F173" s="46" t="s">
        <v>362</v>
      </c>
      <c r="FT173" s="32"/>
    </row>
    <row r="175" ht="12.75">
      <c r="F175" s="75">
        <f>F22+F77+F84+F102+F118+F135+F153+F165</f>
        <v>12329816.06</v>
      </c>
    </row>
    <row r="176" ht="12.75">
      <c r="F176" s="75"/>
    </row>
    <row r="177" ht="12.75">
      <c r="F177" s="75">
        <f>(10027048-750)+994000+210600+30000-15000+5000+1078918.06</f>
        <v>12329816.06</v>
      </c>
    </row>
    <row r="179" ht="12.75">
      <c r="F179" s="76" t="b">
        <f>F171=F177</f>
        <v>1</v>
      </c>
    </row>
  </sheetData>
  <sheetProtection selectLockedCells="1" selectUnlockedCells="1"/>
  <mergeCells count="16">
    <mergeCell ref="C1:D1"/>
    <mergeCell ref="C4:D4"/>
    <mergeCell ref="C6:F6"/>
    <mergeCell ref="C12:D12"/>
    <mergeCell ref="A14:F14"/>
    <mergeCell ref="A15:F15"/>
    <mergeCell ref="A16:F16"/>
    <mergeCell ref="A18:A21"/>
    <mergeCell ref="B18:E18"/>
    <mergeCell ref="F18:F19"/>
    <mergeCell ref="B19:B21"/>
    <mergeCell ref="C19:C21"/>
    <mergeCell ref="D19:D21"/>
    <mergeCell ref="E19:E21"/>
    <mergeCell ref="F20:F21"/>
    <mergeCell ref="A171:E171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view="pageBreakPreview" zoomScale="74" zoomScaleSheetLayoutView="74" workbookViewId="0" topLeftCell="A157">
      <selection activeCell="A174" sqref="A174"/>
    </sheetView>
  </sheetViews>
  <sheetFormatPr defaultColWidth="9.140625" defaultRowHeight="12.75"/>
  <cols>
    <col min="1" max="1" width="53.8515625" style="77" customWidth="1"/>
    <col min="2" max="3" width="9.7109375" style="77" customWidth="1"/>
    <col min="4" max="4" width="13.140625" style="77" customWidth="1"/>
    <col min="5" max="5" width="15.00390625" style="77" customWidth="1"/>
    <col min="6" max="6" width="9.7109375" style="77" customWidth="1"/>
    <col min="7" max="7" width="29.421875" style="77" customWidth="1"/>
    <col min="8" max="8" width="2.8515625" style="77" customWidth="1"/>
    <col min="9" max="176" width="8.7109375" style="77" customWidth="1"/>
    <col min="177" max="16384" width="11.57421875" style="16" customWidth="1"/>
  </cols>
  <sheetData>
    <row r="1" spans="3:7" ht="12.75">
      <c r="C1" s="78"/>
      <c r="D1" s="78"/>
      <c r="E1" s="4" t="s">
        <v>363</v>
      </c>
      <c r="F1" s="4"/>
      <c r="G1" s="4"/>
    </row>
    <row r="2" spans="3:7" ht="12.75">
      <c r="C2" s="78"/>
      <c r="D2" s="78"/>
      <c r="E2" s="4" t="s">
        <v>1</v>
      </c>
      <c r="F2" s="4"/>
      <c r="G2" s="4"/>
    </row>
    <row r="3" spans="3:7" ht="12.75">
      <c r="C3" s="78"/>
      <c r="D3" s="78"/>
      <c r="E3" s="4" t="s">
        <v>2</v>
      </c>
      <c r="F3" s="4"/>
      <c r="G3" s="4"/>
    </row>
    <row r="4" spans="3:7" ht="12.75">
      <c r="C4" s="78"/>
      <c r="D4" s="78"/>
      <c r="E4" s="5" t="s">
        <v>3</v>
      </c>
      <c r="F4" s="5"/>
      <c r="G4" s="4"/>
    </row>
    <row r="5" spans="3:7" ht="12.75">
      <c r="C5" s="78"/>
      <c r="D5" s="78"/>
      <c r="E5" s="4"/>
      <c r="F5" s="4"/>
      <c r="G5" s="4"/>
    </row>
    <row r="6" spans="3:7" ht="12.75" customHeight="1">
      <c r="C6" s="78"/>
      <c r="D6" s="79" t="s">
        <v>4</v>
      </c>
      <c r="E6" s="4" t="s">
        <v>364</v>
      </c>
      <c r="F6" s="4"/>
      <c r="G6" s="4"/>
    </row>
    <row r="7" spans="3:7" ht="12.75">
      <c r="C7" s="78"/>
      <c r="D7" s="78"/>
      <c r="E7" s="4" t="s">
        <v>5</v>
      </c>
      <c r="F7" s="80"/>
      <c r="G7" s="4"/>
    </row>
    <row r="8" spans="3:7" ht="12.75">
      <c r="C8" s="78"/>
      <c r="D8" s="78"/>
      <c r="E8" s="4" t="s">
        <v>40</v>
      </c>
      <c r="F8" s="80"/>
      <c r="G8" s="4"/>
    </row>
    <row r="9" spans="3:8" ht="12.75">
      <c r="C9" s="78"/>
      <c r="D9" s="78"/>
      <c r="E9" s="4" t="s">
        <v>193</v>
      </c>
      <c r="F9" s="80"/>
      <c r="G9" s="81"/>
      <c r="H9" s="81"/>
    </row>
    <row r="10" spans="3:8" ht="12.75">
      <c r="C10" s="78"/>
      <c r="D10" s="78"/>
      <c r="E10" s="4" t="s">
        <v>365</v>
      </c>
      <c r="F10" s="80"/>
      <c r="G10" s="81"/>
      <c r="H10" s="81"/>
    </row>
    <row r="11" spans="3:8" ht="12.75">
      <c r="C11" s="78"/>
      <c r="D11" s="78"/>
      <c r="E11" s="4" t="s">
        <v>195</v>
      </c>
      <c r="F11" s="4"/>
      <c r="G11" s="81"/>
      <c r="H11" s="81"/>
    </row>
    <row r="12" spans="3:8" ht="12.75">
      <c r="C12" s="78"/>
      <c r="D12" s="78"/>
      <c r="E12" s="5" t="s">
        <v>10</v>
      </c>
      <c r="F12" s="5"/>
      <c r="G12" s="4"/>
      <c r="H12" s="4"/>
    </row>
    <row r="13" ht="12.75" customHeight="1">
      <c r="D13" s="82"/>
    </row>
    <row r="14" spans="1:7" ht="16.5" customHeight="1">
      <c r="A14" s="83" t="s">
        <v>366</v>
      </c>
      <c r="B14" s="83"/>
      <c r="C14" s="83"/>
      <c r="D14" s="83"/>
      <c r="E14" s="83"/>
      <c r="F14" s="83"/>
      <c r="G14" s="83"/>
    </row>
    <row r="15" spans="1:7" ht="16.5" customHeight="1">
      <c r="A15" s="83" t="s">
        <v>12</v>
      </c>
      <c r="B15" s="83"/>
      <c r="C15" s="83"/>
      <c r="D15" s="83"/>
      <c r="E15" s="83"/>
      <c r="F15" s="83"/>
      <c r="G15" s="83"/>
    </row>
    <row r="16" spans="1:7" ht="12.75" customHeight="1">
      <c r="A16" s="83"/>
      <c r="B16" s="84"/>
      <c r="C16" s="83"/>
      <c r="D16" s="83"/>
      <c r="E16" s="83"/>
      <c r="F16" s="83"/>
      <c r="G16" s="83"/>
    </row>
    <row r="17" spans="1:7" ht="12.75" customHeight="1">
      <c r="A17" s="85"/>
      <c r="B17" s="86"/>
      <c r="C17" s="85"/>
      <c r="D17" s="85"/>
      <c r="E17" s="85"/>
      <c r="F17" s="85"/>
      <c r="G17" s="87"/>
    </row>
    <row r="18" spans="1:7" ht="16.5" customHeight="1">
      <c r="A18" s="88" t="s">
        <v>198</v>
      </c>
      <c r="B18" s="88" t="s">
        <v>367</v>
      </c>
      <c r="C18" s="88"/>
      <c r="D18" s="88"/>
      <c r="E18" s="88"/>
      <c r="F18" s="88"/>
      <c r="G18" s="89" t="s">
        <v>368</v>
      </c>
    </row>
    <row r="19" spans="1:7" ht="14.25" customHeight="1">
      <c r="A19" s="88"/>
      <c r="B19" s="88" t="s">
        <v>369</v>
      </c>
      <c r="C19" s="88" t="s">
        <v>370</v>
      </c>
      <c r="D19" s="88" t="s">
        <v>371</v>
      </c>
      <c r="E19" s="88" t="s">
        <v>203</v>
      </c>
      <c r="F19" s="88" t="s">
        <v>204</v>
      </c>
      <c r="G19" s="89" t="s">
        <v>205</v>
      </c>
    </row>
    <row r="20" spans="1:7" ht="14.25" customHeight="1">
      <c r="A20" s="88"/>
      <c r="B20" s="88"/>
      <c r="C20" s="88"/>
      <c r="D20" s="88"/>
      <c r="E20" s="88"/>
      <c r="F20" s="88"/>
      <c r="G20" s="90" t="s">
        <v>372</v>
      </c>
    </row>
    <row r="21" spans="1:7" ht="12.75" customHeight="1">
      <c r="A21" s="88"/>
      <c r="B21" s="88"/>
      <c r="C21" s="88"/>
      <c r="D21" s="88"/>
      <c r="E21" s="88"/>
      <c r="F21" s="88"/>
      <c r="G21" s="90"/>
    </row>
    <row r="22" spans="1:7" ht="12.75">
      <c r="A22" s="91" t="s">
        <v>373</v>
      </c>
      <c r="B22" s="92">
        <v>13</v>
      </c>
      <c r="C22" s="93"/>
      <c r="D22" s="93"/>
      <c r="E22" s="93"/>
      <c r="F22" s="93"/>
      <c r="G22" s="94">
        <f>G23+G78+G85+G103+G119+G136+G154+G166</f>
        <v>12329816.06</v>
      </c>
    </row>
    <row r="23" spans="1:7" ht="18" customHeight="1">
      <c r="A23" s="51" t="s">
        <v>207</v>
      </c>
      <c r="B23" s="95">
        <v>13</v>
      </c>
      <c r="C23" s="52">
        <v>1</v>
      </c>
      <c r="D23" s="52"/>
      <c r="E23" s="53"/>
      <c r="F23" s="53"/>
      <c r="G23" s="54">
        <f>G24+G29+G38+G43+G48</f>
        <v>6051874.16</v>
      </c>
    </row>
    <row r="24" spans="1:7" ht="46.5" customHeight="1">
      <c r="A24" s="55" t="s">
        <v>208</v>
      </c>
      <c r="B24" s="96">
        <v>13</v>
      </c>
      <c r="C24" s="56">
        <v>1</v>
      </c>
      <c r="D24" s="56">
        <v>2</v>
      </c>
      <c r="E24" s="57"/>
      <c r="F24" s="57"/>
      <c r="G24" s="58">
        <f>G25</f>
        <v>777734.59</v>
      </c>
    </row>
    <row r="25" spans="1:7" ht="46.5" customHeight="1">
      <c r="A25" s="55" t="s">
        <v>209</v>
      </c>
      <c r="B25" s="97">
        <v>13</v>
      </c>
      <c r="C25" s="56">
        <v>1</v>
      </c>
      <c r="D25" s="56">
        <v>2</v>
      </c>
      <c r="E25" s="57" t="s">
        <v>210</v>
      </c>
      <c r="F25" s="57"/>
      <c r="G25" s="58">
        <f>G26</f>
        <v>777734.59</v>
      </c>
    </row>
    <row r="26" spans="1:7" ht="46.5" customHeight="1">
      <c r="A26" s="55" t="s">
        <v>211</v>
      </c>
      <c r="B26" s="96">
        <v>13</v>
      </c>
      <c r="C26" s="56">
        <v>1</v>
      </c>
      <c r="D26" s="56">
        <v>2</v>
      </c>
      <c r="E26" s="57" t="s">
        <v>212</v>
      </c>
      <c r="F26" s="57"/>
      <c r="G26" s="58">
        <f>G27</f>
        <v>777734.59</v>
      </c>
    </row>
    <row r="27" spans="1:7" ht="32.25" customHeight="1">
      <c r="A27" s="55" t="s">
        <v>213</v>
      </c>
      <c r="B27" s="96">
        <v>13</v>
      </c>
      <c r="C27" s="56">
        <v>1</v>
      </c>
      <c r="D27" s="56">
        <v>2</v>
      </c>
      <c r="E27" s="57" t="s">
        <v>214</v>
      </c>
      <c r="F27" s="57"/>
      <c r="G27" s="58">
        <f>G28</f>
        <v>777734.59</v>
      </c>
    </row>
    <row r="28" spans="1:7" ht="32.25" customHeight="1">
      <c r="A28" s="55" t="s">
        <v>215</v>
      </c>
      <c r="B28" s="97">
        <v>13</v>
      </c>
      <c r="C28" s="56">
        <v>1</v>
      </c>
      <c r="D28" s="56">
        <v>2</v>
      </c>
      <c r="E28" s="57" t="s">
        <v>214</v>
      </c>
      <c r="F28" s="57">
        <v>120</v>
      </c>
      <c r="G28" s="59">
        <v>777734.59</v>
      </c>
    </row>
    <row r="29" spans="1:7" ht="60.75" customHeight="1">
      <c r="A29" s="55" t="s">
        <v>216</v>
      </c>
      <c r="B29" s="96">
        <v>13</v>
      </c>
      <c r="C29" s="56">
        <v>1</v>
      </c>
      <c r="D29" s="56">
        <v>4</v>
      </c>
      <c r="E29" s="57"/>
      <c r="F29" s="57"/>
      <c r="G29" s="60">
        <f>G30</f>
        <v>1113436.3800000001</v>
      </c>
    </row>
    <row r="30" spans="1:7" ht="46.5" customHeight="1">
      <c r="A30" s="55" t="s">
        <v>209</v>
      </c>
      <c r="B30" s="96">
        <v>13</v>
      </c>
      <c r="C30" s="56">
        <v>1</v>
      </c>
      <c r="D30" s="56">
        <v>4</v>
      </c>
      <c r="E30" s="57" t="s">
        <v>210</v>
      </c>
      <c r="F30" s="57"/>
      <c r="G30" s="58">
        <f>G31</f>
        <v>1113436.3800000001</v>
      </c>
    </row>
    <row r="31" spans="1:7" ht="46.5" customHeight="1">
      <c r="A31" s="55" t="s">
        <v>211</v>
      </c>
      <c r="B31" s="97">
        <v>13</v>
      </c>
      <c r="C31" s="56">
        <v>1</v>
      </c>
      <c r="D31" s="56">
        <v>4</v>
      </c>
      <c r="E31" s="57" t="s">
        <v>212</v>
      </c>
      <c r="F31" s="57"/>
      <c r="G31" s="58">
        <f>G32+G36</f>
        <v>1113436.3800000001</v>
      </c>
    </row>
    <row r="32" spans="1:7" ht="18" customHeight="1">
      <c r="A32" s="55" t="s">
        <v>217</v>
      </c>
      <c r="B32" s="96">
        <v>13</v>
      </c>
      <c r="C32" s="56">
        <v>1</v>
      </c>
      <c r="D32" s="56">
        <v>4</v>
      </c>
      <c r="E32" s="57" t="s">
        <v>218</v>
      </c>
      <c r="F32" s="57"/>
      <c r="G32" s="58">
        <f>G33+G34+G35</f>
        <v>1112436.3800000001</v>
      </c>
    </row>
    <row r="33" spans="1:7" ht="32.25" customHeight="1">
      <c r="A33" s="55" t="s">
        <v>219</v>
      </c>
      <c r="B33" s="96">
        <v>13</v>
      </c>
      <c r="C33" s="56">
        <v>1</v>
      </c>
      <c r="D33" s="56">
        <v>4</v>
      </c>
      <c r="E33" s="57" t="s">
        <v>218</v>
      </c>
      <c r="F33" s="57">
        <v>120</v>
      </c>
      <c r="G33" s="59">
        <v>477149.32</v>
      </c>
    </row>
    <row r="34" spans="1:7" ht="32.25" customHeight="1">
      <c r="A34" s="55" t="s">
        <v>220</v>
      </c>
      <c r="B34" s="97">
        <v>13</v>
      </c>
      <c r="C34" s="56">
        <v>1</v>
      </c>
      <c r="D34" s="56">
        <v>4</v>
      </c>
      <c r="E34" s="57" t="s">
        <v>218</v>
      </c>
      <c r="F34" s="57">
        <v>240</v>
      </c>
      <c r="G34" s="59">
        <v>516517.74</v>
      </c>
    </row>
    <row r="35" spans="1:7" ht="18" customHeight="1">
      <c r="A35" s="55" t="s">
        <v>221</v>
      </c>
      <c r="B35" s="96">
        <v>13</v>
      </c>
      <c r="C35" s="56">
        <v>1</v>
      </c>
      <c r="D35" s="56">
        <v>4</v>
      </c>
      <c r="E35" s="57" t="s">
        <v>218</v>
      </c>
      <c r="F35" s="57">
        <v>850</v>
      </c>
      <c r="G35" s="59">
        <v>118769.32</v>
      </c>
    </row>
    <row r="36" spans="1:7" ht="46.5" customHeight="1">
      <c r="A36" s="55" t="s">
        <v>222</v>
      </c>
      <c r="B36" s="97">
        <v>13</v>
      </c>
      <c r="C36" s="56">
        <v>1</v>
      </c>
      <c r="D36" s="56">
        <v>4</v>
      </c>
      <c r="E36" s="57" t="s">
        <v>223</v>
      </c>
      <c r="F36" s="57"/>
      <c r="G36" s="58">
        <f>G37</f>
        <v>1000</v>
      </c>
    </row>
    <row r="37" spans="1:7" ht="32.25" customHeight="1">
      <c r="A37" s="55" t="s">
        <v>220</v>
      </c>
      <c r="B37" s="96">
        <v>13</v>
      </c>
      <c r="C37" s="56">
        <v>1</v>
      </c>
      <c r="D37" s="56">
        <v>4</v>
      </c>
      <c r="E37" s="57" t="s">
        <v>223</v>
      </c>
      <c r="F37" s="57">
        <v>240</v>
      </c>
      <c r="G37" s="59">
        <v>1000</v>
      </c>
    </row>
    <row r="38" spans="1:7" ht="18" customHeight="1">
      <c r="A38" s="61" t="s">
        <v>224</v>
      </c>
      <c r="B38" s="96">
        <v>13</v>
      </c>
      <c r="C38" s="62">
        <v>1</v>
      </c>
      <c r="D38" s="62">
        <v>7</v>
      </c>
      <c r="E38" s="63"/>
      <c r="F38" s="63"/>
      <c r="G38" s="58">
        <f>G39</f>
        <v>201400</v>
      </c>
    </row>
    <row r="39" spans="1:7" ht="46.5" customHeight="1">
      <c r="A39" s="61" t="s">
        <v>209</v>
      </c>
      <c r="B39" s="97">
        <v>13</v>
      </c>
      <c r="C39" s="62">
        <v>1</v>
      </c>
      <c r="D39" s="62">
        <v>7</v>
      </c>
      <c r="E39" s="63" t="s">
        <v>210</v>
      </c>
      <c r="F39" s="63"/>
      <c r="G39" s="58">
        <f>G40</f>
        <v>201400</v>
      </c>
    </row>
    <row r="40" spans="1:7" ht="46.5" customHeight="1">
      <c r="A40" s="61" t="s">
        <v>211</v>
      </c>
      <c r="B40" s="96">
        <v>13</v>
      </c>
      <c r="C40" s="62">
        <v>1</v>
      </c>
      <c r="D40" s="62">
        <v>7</v>
      </c>
      <c r="E40" s="63" t="s">
        <v>212</v>
      </c>
      <c r="F40" s="63"/>
      <c r="G40" s="58">
        <f>G41</f>
        <v>201400</v>
      </c>
    </row>
    <row r="41" spans="1:7" ht="32.25" customHeight="1">
      <c r="A41" s="61" t="s">
        <v>225</v>
      </c>
      <c r="B41" s="96">
        <v>13</v>
      </c>
      <c r="C41" s="62">
        <v>1</v>
      </c>
      <c r="D41" s="62">
        <v>7</v>
      </c>
      <c r="E41" s="63" t="s">
        <v>226</v>
      </c>
      <c r="F41" s="63"/>
      <c r="G41" s="58">
        <f>G42</f>
        <v>201400</v>
      </c>
    </row>
    <row r="42" spans="1:7" ht="18" customHeight="1">
      <c r="A42" s="64" t="s">
        <v>227</v>
      </c>
      <c r="B42" s="97">
        <v>13</v>
      </c>
      <c r="C42" s="62">
        <v>1</v>
      </c>
      <c r="D42" s="62">
        <v>7</v>
      </c>
      <c r="E42" s="63" t="s">
        <v>226</v>
      </c>
      <c r="F42" s="63">
        <v>880</v>
      </c>
      <c r="G42" s="59">
        <v>201400</v>
      </c>
    </row>
    <row r="43" spans="1:7" ht="18" customHeight="1">
      <c r="A43" s="55" t="s">
        <v>228</v>
      </c>
      <c r="B43" s="96">
        <v>13</v>
      </c>
      <c r="C43" s="56">
        <v>1</v>
      </c>
      <c r="D43" s="56">
        <v>11</v>
      </c>
      <c r="E43" s="57"/>
      <c r="F43" s="57"/>
      <c r="G43" s="60">
        <f>G44</f>
        <v>50130.24</v>
      </c>
    </row>
    <row r="44" spans="1:7" ht="46.5" customHeight="1">
      <c r="A44" s="55" t="s">
        <v>209</v>
      </c>
      <c r="B44" s="96">
        <v>13</v>
      </c>
      <c r="C44" s="56">
        <v>1</v>
      </c>
      <c r="D44" s="56">
        <v>11</v>
      </c>
      <c r="E44" s="57" t="s">
        <v>210</v>
      </c>
      <c r="F44" s="57"/>
      <c r="G44" s="60">
        <f>G45</f>
        <v>50130.24</v>
      </c>
    </row>
    <row r="45" spans="1:7" ht="46.5" customHeight="1">
      <c r="A45" s="55" t="s">
        <v>211</v>
      </c>
      <c r="B45" s="96">
        <v>13</v>
      </c>
      <c r="C45" s="56">
        <v>1</v>
      </c>
      <c r="D45" s="56">
        <v>11</v>
      </c>
      <c r="E45" s="57" t="s">
        <v>212</v>
      </c>
      <c r="F45" s="57"/>
      <c r="G45" s="60">
        <f>G46</f>
        <v>50130.24</v>
      </c>
    </row>
    <row r="46" spans="1:7" ht="32.25" customHeight="1">
      <c r="A46" s="55" t="s">
        <v>229</v>
      </c>
      <c r="B46" s="97">
        <v>13</v>
      </c>
      <c r="C46" s="56">
        <v>1</v>
      </c>
      <c r="D46" s="56">
        <v>11</v>
      </c>
      <c r="E46" s="57" t="s">
        <v>230</v>
      </c>
      <c r="F46" s="57"/>
      <c r="G46" s="60">
        <f>G47</f>
        <v>50130.24</v>
      </c>
    </row>
    <row r="47" spans="1:7" ht="18" customHeight="1">
      <c r="A47" s="55" t="s">
        <v>231</v>
      </c>
      <c r="B47" s="96">
        <v>13</v>
      </c>
      <c r="C47" s="56">
        <v>1</v>
      </c>
      <c r="D47" s="56">
        <v>11</v>
      </c>
      <c r="E47" s="57" t="s">
        <v>230</v>
      </c>
      <c r="F47" s="57">
        <v>870</v>
      </c>
      <c r="G47" s="65">
        <v>50130.24</v>
      </c>
    </row>
    <row r="48" spans="1:7" ht="18" customHeight="1">
      <c r="A48" s="55" t="s">
        <v>232</v>
      </c>
      <c r="B48" s="96">
        <v>13</v>
      </c>
      <c r="C48" s="56">
        <v>1</v>
      </c>
      <c r="D48" s="56">
        <v>13</v>
      </c>
      <c r="E48" s="57"/>
      <c r="F48" s="57"/>
      <c r="G48" s="60">
        <f>G49+G53+G57+G61+G65+G69+G73</f>
        <v>3909172.95</v>
      </c>
    </row>
    <row r="49" spans="1:7" ht="46.5" customHeight="1">
      <c r="A49" s="55" t="s">
        <v>233</v>
      </c>
      <c r="B49" s="97">
        <v>13</v>
      </c>
      <c r="C49" s="56">
        <v>1</v>
      </c>
      <c r="D49" s="56">
        <v>13</v>
      </c>
      <c r="E49" s="57" t="s">
        <v>234</v>
      </c>
      <c r="F49" s="57"/>
      <c r="G49" s="58">
        <f>G50</f>
        <v>1000</v>
      </c>
    </row>
    <row r="50" spans="1:7" ht="12.75">
      <c r="A50" s="55" t="s">
        <v>235</v>
      </c>
      <c r="B50" s="96">
        <v>13</v>
      </c>
      <c r="C50" s="56">
        <v>1</v>
      </c>
      <c r="D50" s="56">
        <v>13</v>
      </c>
      <c r="E50" s="57" t="s">
        <v>236</v>
      </c>
      <c r="F50" s="57"/>
      <c r="G50" s="58">
        <f>G51</f>
        <v>1000</v>
      </c>
    </row>
    <row r="51" spans="1:7" ht="46.5" customHeight="1">
      <c r="A51" s="55" t="s">
        <v>237</v>
      </c>
      <c r="B51" s="96">
        <v>13</v>
      </c>
      <c r="C51" s="56">
        <v>1</v>
      </c>
      <c r="D51" s="56">
        <v>13</v>
      </c>
      <c r="E51" s="57" t="s">
        <v>238</v>
      </c>
      <c r="F51" s="57"/>
      <c r="G51" s="58">
        <f>G52</f>
        <v>1000</v>
      </c>
    </row>
    <row r="52" spans="1:7" ht="32.25" customHeight="1">
      <c r="A52" s="55" t="s">
        <v>220</v>
      </c>
      <c r="B52" s="96">
        <v>13</v>
      </c>
      <c r="C52" s="56">
        <v>1</v>
      </c>
      <c r="D52" s="56">
        <v>13</v>
      </c>
      <c r="E52" s="57" t="s">
        <v>238</v>
      </c>
      <c r="F52" s="57">
        <v>240</v>
      </c>
      <c r="G52" s="59">
        <v>1000</v>
      </c>
    </row>
    <row r="53" spans="1:7" ht="32.25" customHeight="1">
      <c r="A53" s="55" t="s">
        <v>239</v>
      </c>
      <c r="B53" s="97">
        <v>13</v>
      </c>
      <c r="C53" s="56">
        <v>1</v>
      </c>
      <c r="D53" s="56">
        <v>13</v>
      </c>
      <c r="E53" s="57" t="s">
        <v>240</v>
      </c>
      <c r="F53" s="57"/>
      <c r="G53" s="58">
        <f>G54</f>
        <v>2000</v>
      </c>
    </row>
    <row r="54" spans="1:7" ht="32.25" customHeight="1">
      <c r="A54" s="55" t="s">
        <v>241</v>
      </c>
      <c r="B54" s="96">
        <v>13</v>
      </c>
      <c r="C54" s="56">
        <v>1</v>
      </c>
      <c r="D54" s="56">
        <v>13</v>
      </c>
      <c r="E54" s="57" t="s">
        <v>242</v>
      </c>
      <c r="F54" s="57"/>
      <c r="G54" s="58">
        <f>G56</f>
        <v>2000</v>
      </c>
    </row>
    <row r="55" spans="1:7" ht="32.25" customHeight="1">
      <c r="A55" s="55" t="s">
        <v>243</v>
      </c>
      <c r="B55" s="96">
        <v>13</v>
      </c>
      <c r="C55" s="56">
        <v>1</v>
      </c>
      <c r="D55" s="56">
        <v>13</v>
      </c>
      <c r="E55" s="57" t="s">
        <v>244</v>
      </c>
      <c r="F55" s="57"/>
      <c r="G55" s="58">
        <f>G56</f>
        <v>2000</v>
      </c>
    </row>
    <row r="56" spans="1:7" ht="32.25" customHeight="1">
      <c r="A56" s="55" t="s">
        <v>220</v>
      </c>
      <c r="B56" s="97">
        <v>13</v>
      </c>
      <c r="C56" s="56">
        <v>1</v>
      </c>
      <c r="D56" s="56">
        <v>13</v>
      </c>
      <c r="E56" s="57" t="s">
        <v>244</v>
      </c>
      <c r="F56" s="57">
        <v>240</v>
      </c>
      <c r="G56" s="59">
        <v>2000</v>
      </c>
    </row>
    <row r="57" spans="1:7" ht="60.75" customHeight="1">
      <c r="A57" s="55" t="s">
        <v>245</v>
      </c>
      <c r="B57" s="96">
        <v>13</v>
      </c>
      <c r="C57" s="56">
        <v>1</v>
      </c>
      <c r="D57" s="56">
        <v>13</v>
      </c>
      <c r="E57" s="57" t="s">
        <v>246</v>
      </c>
      <c r="F57" s="57"/>
      <c r="G57" s="58">
        <f>G58</f>
        <v>1000</v>
      </c>
    </row>
    <row r="58" spans="1:7" ht="46.5" customHeight="1">
      <c r="A58" s="55" t="s">
        <v>247</v>
      </c>
      <c r="B58" s="96">
        <v>13</v>
      </c>
      <c r="C58" s="56">
        <v>1</v>
      </c>
      <c r="D58" s="56">
        <v>13</v>
      </c>
      <c r="E58" s="57" t="s">
        <v>248</v>
      </c>
      <c r="F58" s="57"/>
      <c r="G58" s="58">
        <f>G60</f>
        <v>1000</v>
      </c>
    </row>
    <row r="59" spans="1:7" ht="32.25" customHeight="1">
      <c r="A59" s="55" t="s">
        <v>249</v>
      </c>
      <c r="B59" s="96">
        <v>13</v>
      </c>
      <c r="C59" s="56">
        <v>1</v>
      </c>
      <c r="D59" s="56">
        <v>13</v>
      </c>
      <c r="E59" s="57" t="s">
        <v>250</v>
      </c>
      <c r="F59" s="57"/>
      <c r="G59" s="58">
        <f>G60</f>
        <v>1000</v>
      </c>
    </row>
    <row r="60" spans="1:7" ht="32.25" customHeight="1">
      <c r="A60" s="55" t="s">
        <v>220</v>
      </c>
      <c r="B60" s="96">
        <v>13</v>
      </c>
      <c r="C60" s="56">
        <v>1</v>
      </c>
      <c r="D60" s="56">
        <v>13</v>
      </c>
      <c r="E60" s="57" t="s">
        <v>250</v>
      </c>
      <c r="F60" s="57">
        <v>240</v>
      </c>
      <c r="G60" s="59">
        <v>1000</v>
      </c>
    </row>
    <row r="61" spans="1:7" ht="46.5" customHeight="1">
      <c r="A61" s="55" t="s">
        <v>251</v>
      </c>
      <c r="B61" s="96">
        <v>13</v>
      </c>
      <c r="C61" s="56">
        <v>1</v>
      </c>
      <c r="D61" s="56">
        <v>13</v>
      </c>
      <c r="E61" s="57" t="s">
        <v>252</v>
      </c>
      <c r="F61" s="57"/>
      <c r="G61" s="58">
        <v>1000</v>
      </c>
    </row>
    <row r="62" spans="1:7" ht="46.5" customHeight="1">
      <c r="A62" s="55" t="s">
        <v>253</v>
      </c>
      <c r="B62" s="96">
        <v>13</v>
      </c>
      <c r="C62" s="56">
        <v>1</v>
      </c>
      <c r="D62" s="56">
        <v>13</v>
      </c>
      <c r="E62" s="57" t="s">
        <v>254</v>
      </c>
      <c r="F62" s="57"/>
      <c r="G62" s="58">
        <f>G64</f>
        <v>1000</v>
      </c>
    </row>
    <row r="63" spans="1:7" ht="60.75" customHeight="1">
      <c r="A63" s="55" t="s">
        <v>255</v>
      </c>
      <c r="B63" s="96">
        <v>13</v>
      </c>
      <c r="C63" s="56">
        <v>1</v>
      </c>
      <c r="D63" s="56">
        <v>13</v>
      </c>
      <c r="E63" s="57" t="s">
        <v>256</v>
      </c>
      <c r="F63" s="57"/>
      <c r="G63" s="58">
        <f>G64</f>
        <v>1000</v>
      </c>
    </row>
    <row r="64" spans="1:7" ht="32.25" customHeight="1">
      <c r="A64" s="55" t="s">
        <v>220</v>
      </c>
      <c r="B64" s="96">
        <v>13</v>
      </c>
      <c r="C64" s="56">
        <v>1</v>
      </c>
      <c r="D64" s="56">
        <v>13</v>
      </c>
      <c r="E64" s="57" t="s">
        <v>256</v>
      </c>
      <c r="F64" s="57">
        <v>240</v>
      </c>
      <c r="G64" s="59">
        <v>1000</v>
      </c>
    </row>
    <row r="65" spans="1:7" ht="60.75" customHeight="1">
      <c r="A65" s="55" t="s">
        <v>257</v>
      </c>
      <c r="B65" s="96">
        <v>13</v>
      </c>
      <c r="C65" s="56">
        <v>1</v>
      </c>
      <c r="D65" s="56">
        <v>13</v>
      </c>
      <c r="E65" s="57" t="s">
        <v>258</v>
      </c>
      <c r="F65" s="57"/>
      <c r="G65" s="58">
        <v>1000</v>
      </c>
    </row>
    <row r="66" spans="1:7" ht="18" customHeight="1">
      <c r="A66" s="55" t="s">
        <v>259</v>
      </c>
      <c r="B66" s="96">
        <v>13</v>
      </c>
      <c r="C66" s="56">
        <v>1</v>
      </c>
      <c r="D66" s="56">
        <v>13</v>
      </c>
      <c r="E66" s="57" t="s">
        <v>260</v>
      </c>
      <c r="F66" s="57"/>
      <c r="G66" s="58">
        <f>G68</f>
        <v>1000</v>
      </c>
    </row>
    <row r="67" spans="1:7" ht="60.75" customHeight="1">
      <c r="A67" s="55" t="s">
        <v>261</v>
      </c>
      <c r="B67" s="96">
        <v>13</v>
      </c>
      <c r="C67" s="56">
        <v>1</v>
      </c>
      <c r="D67" s="56">
        <v>13</v>
      </c>
      <c r="E67" s="57" t="s">
        <v>262</v>
      </c>
      <c r="F67" s="57"/>
      <c r="G67" s="58">
        <f>G68</f>
        <v>1000</v>
      </c>
    </row>
    <row r="68" spans="1:7" ht="32.25" customHeight="1">
      <c r="A68" s="55" t="s">
        <v>220</v>
      </c>
      <c r="B68" s="96">
        <v>13</v>
      </c>
      <c r="C68" s="56">
        <v>1</v>
      </c>
      <c r="D68" s="56">
        <v>13</v>
      </c>
      <c r="E68" s="57" t="s">
        <v>262</v>
      </c>
      <c r="F68" s="57">
        <v>240</v>
      </c>
      <c r="G68" s="59">
        <v>1000</v>
      </c>
    </row>
    <row r="69" spans="1:7" ht="60.75" customHeight="1">
      <c r="A69" s="55" t="s">
        <v>263</v>
      </c>
      <c r="B69" s="96">
        <v>13</v>
      </c>
      <c r="C69" s="56">
        <v>1</v>
      </c>
      <c r="D69" s="56">
        <v>13</v>
      </c>
      <c r="E69" s="57" t="s">
        <v>264</v>
      </c>
      <c r="F69" s="57"/>
      <c r="G69" s="58">
        <v>1000</v>
      </c>
    </row>
    <row r="70" spans="1:7" ht="46.5" customHeight="1">
      <c r="A70" s="55" t="s">
        <v>265</v>
      </c>
      <c r="B70" s="96">
        <v>13</v>
      </c>
      <c r="C70" s="56">
        <v>1</v>
      </c>
      <c r="D70" s="56">
        <v>13</v>
      </c>
      <c r="E70" s="57" t="s">
        <v>266</v>
      </c>
      <c r="F70" s="57"/>
      <c r="G70" s="60">
        <f>G71</f>
        <v>1000</v>
      </c>
    </row>
    <row r="71" spans="1:7" ht="32.25" customHeight="1">
      <c r="A71" s="55" t="s">
        <v>267</v>
      </c>
      <c r="B71" s="96">
        <v>13</v>
      </c>
      <c r="C71" s="56">
        <v>1</v>
      </c>
      <c r="D71" s="56">
        <v>13</v>
      </c>
      <c r="E71" s="57" t="s">
        <v>268</v>
      </c>
      <c r="F71" s="57"/>
      <c r="G71" s="60">
        <f>G72</f>
        <v>1000</v>
      </c>
    </row>
    <row r="72" spans="1:7" ht="32.25" customHeight="1">
      <c r="A72" s="55" t="s">
        <v>220</v>
      </c>
      <c r="B72" s="96">
        <v>13</v>
      </c>
      <c r="C72" s="56">
        <v>1</v>
      </c>
      <c r="D72" s="56">
        <v>13</v>
      </c>
      <c r="E72" s="57" t="s">
        <v>268</v>
      </c>
      <c r="F72" s="57">
        <v>240</v>
      </c>
      <c r="G72" s="65">
        <v>1000</v>
      </c>
    </row>
    <row r="73" spans="1:7" ht="46.5" customHeight="1">
      <c r="A73" s="55" t="s">
        <v>209</v>
      </c>
      <c r="B73" s="96">
        <v>13</v>
      </c>
      <c r="C73" s="56">
        <v>1</v>
      </c>
      <c r="D73" s="56">
        <v>13</v>
      </c>
      <c r="E73" s="57" t="s">
        <v>210</v>
      </c>
      <c r="F73" s="57"/>
      <c r="G73" s="60">
        <f>G74</f>
        <v>3902172.95</v>
      </c>
    </row>
    <row r="74" spans="1:7" ht="46.5" customHeight="1">
      <c r="A74" s="55" t="s">
        <v>211</v>
      </c>
      <c r="B74" s="96">
        <v>13</v>
      </c>
      <c r="C74" s="56">
        <v>1</v>
      </c>
      <c r="D74" s="56">
        <v>13</v>
      </c>
      <c r="E74" s="57" t="s">
        <v>212</v>
      </c>
      <c r="F74" s="57"/>
      <c r="G74" s="58">
        <f>G75</f>
        <v>3902172.95</v>
      </c>
    </row>
    <row r="75" spans="1:7" s="98" customFormat="1" ht="32.25" customHeight="1">
      <c r="A75" s="55" t="s">
        <v>269</v>
      </c>
      <c r="B75" s="96">
        <v>13</v>
      </c>
      <c r="C75" s="56">
        <v>1</v>
      </c>
      <c r="D75" s="56">
        <v>13</v>
      </c>
      <c r="E75" s="57" t="s">
        <v>270</v>
      </c>
      <c r="F75" s="57"/>
      <c r="G75" s="58">
        <f>G76+G77</f>
        <v>3902172.95</v>
      </c>
    </row>
    <row r="76" spans="1:7" ht="32.25" customHeight="1">
      <c r="A76" s="55" t="s">
        <v>219</v>
      </c>
      <c r="B76" s="96">
        <v>13</v>
      </c>
      <c r="C76" s="56">
        <v>1</v>
      </c>
      <c r="D76" s="56">
        <v>13</v>
      </c>
      <c r="E76" s="57" t="s">
        <v>270</v>
      </c>
      <c r="F76" s="57">
        <v>120</v>
      </c>
      <c r="G76" s="59">
        <v>3315700</v>
      </c>
    </row>
    <row r="77" spans="1:7" ht="32.25" customHeight="1">
      <c r="A77" s="55" t="s">
        <v>220</v>
      </c>
      <c r="B77" s="96">
        <v>13</v>
      </c>
      <c r="C77" s="56">
        <v>1</v>
      </c>
      <c r="D77" s="56">
        <v>13</v>
      </c>
      <c r="E77" s="57" t="s">
        <v>270</v>
      </c>
      <c r="F77" s="57">
        <v>240</v>
      </c>
      <c r="G77" s="59">
        <v>586472.95</v>
      </c>
    </row>
    <row r="78" spans="1:7" ht="18" customHeight="1">
      <c r="A78" s="51" t="s">
        <v>271</v>
      </c>
      <c r="B78" s="95">
        <v>13</v>
      </c>
      <c r="C78" s="52">
        <v>2</v>
      </c>
      <c r="D78" s="52"/>
      <c r="E78" s="53"/>
      <c r="F78" s="53"/>
      <c r="G78" s="66">
        <f>G79</f>
        <v>210600</v>
      </c>
    </row>
    <row r="79" spans="1:7" ht="18" customHeight="1">
      <c r="A79" s="55" t="s">
        <v>272</v>
      </c>
      <c r="B79" s="96">
        <v>13</v>
      </c>
      <c r="C79" s="56">
        <v>2</v>
      </c>
      <c r="D79" s="56">
        <v>3</v>
      </c>
      <c r="E79" s="57"/>
      <c r="F79" s="57"/>
      <c r="G79" s="58">
        <f>G80</f>
        <v>210600</v>
      </c>
    </row>
    <row r="80" spans="1:7" ht="46.5" customHeight="1">
      <c r="A80" s="55" t="s">
        <v>209</v>
      </c>
      <c r="B80" s="96">
        <v>13</v>
      </c>
      <c r="C80" s="56">
        <v>2</v>
      </c>
      <c r="D80" s="56">
        <v>3</v>
      </c>
      <c r="E80" s="57" t="s">
        <v>210</v>
      </c>
      <c r="F80" s="57"/>
      <c r="G80" s="58">
        <f>G81</f>
        <v>210600</v>
      </c>
    </row>
    <row r="81" spans="1:7" ht="46.5" customHeight="1">
      <c r="A81" s="55" t="s">
        <v>211</v>
      </c>
      <c r="B81" s="96">
        <v>13</v>
      </c>
      <c r="C81" s="56">
        <v>2</v>
      </c>
      <c r="D81" s="56">
        <v>3</v>
      </c>
      <c r="E81" s="57" t="s">
        <v>212</v>
      </c>
      <c r="F81" s="57"/>
      <c r="G81" s="58">
        <f>G82</f>
        <v>210600</v>
      </c>
    </row>
    <row r="82" spans="1:7" ht="32.25" customHeight="1">
      <c r="A82" s="55" t="s">
        <v>273</v>
      </c>
      <c r="B82" s="96">
        <v>13</v>
      </c>
      <c r="C82" s="56">
        <v>2</v>
      </c>
      <c r="D82" s="56">
        <v>3</v>
      </c>
      <c r="E82" s="57" t="s">
        <v>274</v>
      </c>
      <c r="F82" s="57"/>
      <c r="G82" s="58">
        <f>G83+G84</f>
        <v>210600</v>
      </c>
    </row>
    <row r="83" spans="1:7" ht="32.25" customHeight="1">
      <c r="A83" s="55" t="s">
        <v>219</v>
      </c>
      <c r="B83" s="96">
        <v>13</v>
      </c>
      <c r="C83" s="56">
        <v>2</v>
      </c>
      <c r="D83" s="56">
        <v>3</v>
      </c>
      <c r="E83" s="57" t="s">
        <v>274</v>
      </c>
      <c r="F83" s="57">
        <v>120</v>
      </c>
      <c r="G83" s="59">
        <f>210600-18188</f>
        <v>192412</v>
      </c>
    </row>
    <row r="84" spans="1:7" ht="32.25" customHeight="1">
      <c r="A84" s="55" t="s">
        <v>220</v>
      </c>
      <c r="B84" s="96">
        <v>13</v>
      </c>
      <c r="C84" s="56">
        <v>2</v>
      </c>
      <c r="D84" s="56">
        <v>3</v>
      </c>
      <c r="E84" s="57" t="s">
        <v>274</v>
      </c>
      <c r="F84" s="57">
        <v>240</v>
      </c>
      <c r="G84" s="59">
        <v>18188</v>
      </c>
    </row>
    <row r="85" spans="1:7" ht="32.25" customHeight="1">
      <c r="A85" s="67" t="s">
        <v>275</v>
      </c>
      <c r="B85" s="95">
        <v>13</v>
      </c>
      <c r="C85" s="52">
        <v>3</v>
      </c>
      <c r="D85" s="52"/>
      <c r="E85" s="53"/>
      <c r="F85" s="53"/>
      <c r="G85" s="66">
        <f>G86</f>
        <v>486463.39</v>
      </c>
    </row>
    <row r="86" spans="1:7" ht="46.5" customHeight="1">
      <c r="A86" s="55" t="s">
        <v>276</v>
      </c>
      <c r="B86" s="96">
        <v>13</v>
      </c>
      <c r="C86" s="56">
        <v>3</v>
      </c>
      <c r="D86" s="56">
        <v>10</v>
      </c>
      <c r="E86" s="57"/>
      <c r="F86" s="57"/>
      <c r="G86" s="58">
        <f>G87+G99</f>
        <v>486463.39</v>
      </c>
    </row>
    <row r="87" spans="1:7" ht="60.75" customHeight="1">
      <c r="A87" s="55" t="s">
        <v>277</v>
      </c>
      <c r="B87" s="96">
        <v>13</v>
      </c>
      <c r="C87" s="56">
        <v>3</v>
      </c>
      <c r="D87" s="56">
        <v>10</v>
      </c>
      <c r="E87" s="57" t="s">
        <v>278</v>
      </c>
      <c r="F87" s="57"/>
      <c r="G87" s="58">
        <f>G88+G94</f>
        <v>352016.67</v>
      </c>
    </row>
    <row r="88" spans="1:7" ht="32.25" customHeight="1">
      <c r="A88" s="55" t="s">
        <v>279</v>
      </c>
      <c r="B88" s="96">
        <v>13</v>
      </c>
      <c r="C88" s="56">
        <v>3</v>
      </c>
      <c r="D88" s="56">
        <v>10</v>
      </c>
      <c r="E88" s="57" t="s">
        <v>280</v>
      </c>
      <c r="F88" s="57"/>
      <c r="G88" s="58">
        <f>G89+G91</f>
        <v>229602.53</v>
      </c>
    </row>
    <row r="89" spans="1:7" ht="32.25" customHeight="1">
      <c r="A89" s="55" t="s">
        <v>281</v>
      </c>
      <c r="B89" s="96">
        <v>13</v>
      </c>
      <c r="C89" s="56">
        <v>3</v>
      </c>
      <c r="D89" s="56">
        <v>10</v>
      </c>
      <c r="E89" s="57" t="s">
        <v>282</v>
      </c>
      <c r="F89" s="57"/>
      <c r="G89" s="58">
        <f>G90</f>
        <v>23976.27</v>
      </c>
    </row>
    <row r="90" spans="1:7" ht="32.25" customHeight="1">
      <c r="A90" s="55" t="s">
        <v>220</v>
      </c>
      <c r="B90" s="96">
        <v>13</v>
      </c>
      <c r="C90" s="56">
        <v>3</v>
      </c>
      <c r="D90" s="56">
        <v>10</v>
      </c>
      <c r="E90" s="57" t="s">
        <v>282</v>
      </c>
      <c r="F90" s="57">
        <v>240</v>
      </c>
      <c r="G90" s="59">
        <v>23976.27</v>
      </c>
    </row>
    <row r="91" spans="1:7" ht="32.25" customHeight="1">
      <c r="A91" s="55" t="s">
        <v>283</v>
      </c>
      <c r="B91" s="96">
        <v>13</v>
      </c>
      <c r="C91" s="56">
        <v>3</v>
      </c>
      <c r="D91" s="56">
        <v>10</v>
      </c>
      <c r="E91" s="57" t="s">
        <v>284</v>
      </c>
      <c r="F91" s="57"/>
      <c r="G91" s="68">
        <f>G92+G93</f>
        <v>205626.26</v>
      </c>
    </row>
    <row r="92" spans="1:7" ht="32.25" customHeight="1">
      <c r="A92" s="55" t="s">
        <v>219</v>
      </c>
      <c r="B92" s="96">
        <v>13</v>
      </c>
      <c r="C92" s="56">
        <v>3</v>
      </c>
      <c r="D92" s="56">
        <v>10</v>
      </c>
      <c r="E92" s="57" t="s">
        <v>284</v>
      </c>
      <c r="F92" s="57">
        <v>120</v>
      </c>
      <c r="G92" s="69">
        <v>50000</v>
      </c>
    </row>
    <row r="93" spans="1:7" ht="32.25" customHeight="1">
      <c r="A93" s="55" t="s">
        <v>220</v>
      </c>
      <c r="B93" s="96">
        <v>13</v>
      </c>
      <c r="C93" s="56">
        <v>3</v>
      </c>
      <c r="D93" s="56">
        <v>10</v>
      </c>
      <c r="E93" s="57" t="s">
        <v>284</v>
      </c>
      <c r="F93" s="57">
        <v>240</v>
      </c>
      <c r="G93" s="69">
        <v>155626.26</v>
      </c>
    </row>
    <row r="94" spans="1:7" ht="18" customHeight="1">
      <c r="A94" s="55" t="s">
        <v>285</v>
      </c>
      <c r="B94" s="96">
        <v>13</v>
      </c>
      <c r="C94" s="56">
        <v>3</v>
      </c>
      <c r="D94" s="56">
        <v>10</v>
      </c>
      <c r="E94" s="57" t="s">
        <v>286</v>
      </c>
      <c r="F94" s="57"/>
      <c r="G94" s="58">
        <f>G95+G97</f>
        <v>122414.13999999998</v>
      </c>
    </row>
    <row r="95" spans="1:7" ht="32.25" customHeight="1">
      <c r="A95" s="55" t="s">
        <v>287</v>
      </c>
      <c r="B95" s="96">
        <v>13</v>
      </c>
      <c r="C95" s="56">
        <v>3</v>
      </c>
      <c r="D95" s="56">
        <v>10</v>
      </c>
      <c r="E95" s="57" t="s">
        <v>288</v>
      </c>
      <c r="F95" s="57"/>
      <c r="G95" s="58">
        <f>G96</f>
        <v>53727.27</v>
      </c>
    </row>
    <row r="96" spans="1:7" ht="32.25" customHeight="1">
      <c r="A96" s="55" t="s">
        <v>220</v>
      </c>
      <c r="B96" s="96">
        <v>13</v>
      </c>
      <c r="C96" s="56">
        <v>3</v>
      </c>
      <c r="D96" s="56">
        <v>10</v>
      </c>
      <c r="E96" s="57" t="s">
        <v>288</v>
      </c>
      <c r="F96" s="57">
        <v>240</v>
      </c>
      <c r="G96" s="59">
        <v>53727.27</v>
      </c>
    </row>
    <row r="97" spans="1:7" ht="32.25" customHeight="1">
      <c r="A97" s="55" t="s">
        <v>289</v>
      </c>
      <c r="B97" s="96">
        <v>13</v>
      </c>
      <c r="C97" s="56">
        <v>3</v>
      </c>
      <c r="D97" s="56">
        <v>10</v>
      </c>
      <c r="E97" s="57" t="s">
        <v>290</v>
      </c>
      <c r="F97" s="57"/>
      <c r="G97" s="58">
        <f>G98</f>
        <v>68686.87</v>
      </c>
    </row>
    <row r="98" spans="1:7" ht="32.25" customHeight="1">
      <c r="A98" s="55" t="s">
        <v>220</v>
      </c>
      <c r="B98" s="96">
        <v>13</v>
      </c>
      <c r="C98" s="56">
        <v>3</v>
      </c>
      <c r="D98" s="56">
        <v>10</v>
      </c>
      <c r="E98" s="57" t="s">
        <v>290</v>
      </c>
      <c r="F98" s="57">
        <v>240</v>
      </c>
      <c r="G98" s="59">
        <v>68686.87</v>
      </c>
    </row>
    <row r="99" spans="1:7" ht="46.5" customHeight="1">
      <c r="A99" s="55" t="s">
        <v>209</v>
      </c>
      <c r="B99" s="96">
        <v>13</v>
      </c>
      <c r="C99" s="56">
        <v>3</v>
      </c>
      <c r="D99" s="56">
        <v>10</v>
      </c>
      <c r="E99" s="57" t="s">
        <v>210</v>
      </c>
      <c r="F99" s="57"/>
      <c r="G99" s="58">
        <f>G100</f>
        <v>134446.72</v>
      </c>
    </row>
    <row r="100" spans="1:7" ht="46.5" customHeight="1">
      <c r="A100" s="55" t="s">
        <v>211</v>
      </c>
      <c r="B100" s="99">
        <v>13</v>
      </c>
      <c r="C100" s="56">
        <v>3</v>
      </c>
      <c r="D100" s="56">
        <v>10</v>
      </c>
      <c r="E100" s="57" t="s">
        <v>212</v>
      </c>
      <c r="F100" s="57"/>
      <c r="G100" s="58">
        <f>G101</f>
        <v>134446.72</v>
      </c>
    </row>
    <row r="101" spans="1:7" ht="46.5" customHeight="1">
      <c r="A101" s="55" t="s">
        <v>291</v>
      </c>
      <c r="B101" s="96">
        <v>13</v>
      </c>
      <c r="C101" s="56">
        <v>3</v>
      </c>
      <c r="D101" s="56">
        <v>10</v>
      </c>
      <c r="E101" s="57" t="s">
        <v>292</v>
      </c>
      <c r="F101" s="57"/>
      <c r="G101" s="58">
        <f>G102</f>
        <v>134446.72</v>
      </c>
    </row>
    <row r="102" spans="1:7" ht="32.25" customHeight="1">
      <c r="A102" s="55" t="s">
        <v>220</v>
      </c>
      <c r="B102" s="96">
        <v>13</v>
      </c>
      <c r="C102" s="56">
        <v>3</v>
      </c>
      <c r="D102" s="56">
        <v>10</v>
      </c>
      <c r="E102" s="57" t="s">
        <v>292</v>
      </c>
      <c r="F102" s="57">
        <v>240</v>
      </c>
      <c r="G102" s="59">
        <v>134446.72</v>
      </c>
    </row>
    <row r="103" spans="1:7" ht="18" customHeight="1">
      <c r="A103" s="67" t="s">
        <v>293</v>
      </c>
      <c r="B103" s="95">
        <v>13</v>
      </c>
      <c r="C103" s="52">
        <v>4</v>
      </c>
      <c r="D103" s="52"/>
      <c r="E103" s="53"/>
      <c r="F103" s="53"/>
      <c r="G103" s="66">
        <f>G104+G109+G114</f>
        <v>1339495.91</v>
      </c>
    </row>
    <row r="104" spans="1:7" ht="18" customHeight="1">
      <c r="A104" s="55" t="s">
        <v>294</v>
      </c>
      <c r="B104" s="96">
        <v>13</v>
      </c>
      <c r="C104" s="56">
        <v>4</v>
      </c>
      <c r="D104" s="56">
        <v>9</v>
      </c>
      <c r="E104" s="57"/>
      <c r="F104" s="57"/>
      <c r="G104" s="58">
        <f>G105</f>
        <v>1284371.67</v>
      </c>
    </row>
    <row r="105" spans="1:7" ht="46.5" customHeight="1">
      <c r="A105" s="55" t="s">
        <v>209</v>
      </c>
      <c r="B105" s="96">
        <v>13</v>
      </c>
      <c r="C105" s="56">
        <v>4</v>
      </c>
      <c r="D105" s="56">
        <v>9</v>
      </c>
      <c r="E105" s="57" t="s">
        <v>210</v>
      </c>
      <c r="F105" s="57"/>
      <c r="G105" s="58">
        <f>G106</f>
        <v>1284371.67</v>
      </c>
    </row>
    <row r="106" spans="1:7" ht="46.5" customHeight="1">
      <c r="A106" s="55" t="s">
        <v>295</v>
      </c>
      <c r="B106" s="96">
        <v>13</v>
      </c>
      <c r="C106" s="56">
        <v>4</v>
      </c>
      <c r="D106" s="56">
        <v>9</v>
      </c>
      <c r="E106" s="57" t="s">
        <v>212</v>
      </c>
      <c r="F106" s="57"/>
      <c r="G106" s="58">
        <f>G107</f>
        <v>1284371.67</v>
      </c>
    </row>
    <row r="107" spans="1:7" ht="46.5" customHeight="1">
      <c r="A107" s="55" t="s">
        <v>296</v>
      </c>
      <c r="B107" s="96">
        <v>13</v>
      </c>
      <c r="C107" s="56">
        <v>4</v>
      </c>
      <c r="D107" s="56">
        <v>9</v>
      </c>
      <c r="E107" s="57" t="s">
        <v>297</v>
      </c>
      <c r="F107" s="57"/>
      <c r="G107" s="58">
        <f>G108</f>
        <v>1284371.67</v>
      </c>
    </row>
    <row r="108" spans="1:7" ht="32.25" customHeight="1">
      <c r="A108" s="55" t="s">
        <v>220</v>
      </c>
      <c r="B108" s="96">
        <v>13</v>
      </c>
      <c r="C108" s="56">
        <v>4</v>
      </c>
      <c r="D108" s="56">
        <v>9</v>
      </c>
      <c r="E108" s="57" t="s">
        <v>297</v>
      </c>
      <c r="F108" s="57">
        <v>240</v>
      </c>
      <c r="G108" s="59">
        <f>204200+1080171.67</f>
        <v>1284371.67</v>
      </c>
    </row>
    <row r="109" spans="1:7" ht="18" customHeight="1">
      <c r="A109" s="55" t="s">
        <v>298</v>
      </c>
      <c r="B109" s="96">
        <v>13</v>
      </c>
      <c r="C109" s="56">
        <v>4</v>
      </c>
      <c r="D109" s="56">
        <v>10</v>
      </c>
      <c r="E109" s="57"/>
      <c r="F109" s="57"/>
      <c r="G109" s="58">
        <f>G110</f>
        <v>20124.24</v>
      </c>
    </row>
    <row r="110" spans="1:7" ht="46.5" customHeight="1">
      <c r="A110" s="55" t="s">
        <v>209</v>
      </c>
      <c r="B110" s="97">
        <v>13</v>
      </c>
      <c r="C110" s="56">
        <v>4</v>
      </c>
      <c r="D110" s="56">
        <v>10</v>
      </c>
      <c r="E110" s="57" t="s">
        <v>210</v>
      </c>
      <c r="F110" s="57"/>
      <c r="G110" s="58">
        <f>G111</f>
        <v>20124.24</v>
      </c>
    </row>
    <row r="111" spans="1:7" ht="46.5" customHeight="1">
      <c r="A111" s="55" t="s">
        <v>211</v>
      </c>
      <c r="B111" s="96">
        <v>13</v>
      </c>
      <c r="C111" s="56">
        <v>4</v>
      </c>
      <c r="D111" s="56">
        <v>10</v>
      </c>
      <c r="E111" s="57" t="s">
        <v>212</v>
      </c>
      <c r="F111" s="57"/>
      <c r="G111" s="58">
        <f>G112</f>
        <v>20124.24</v>
      </c>
    </row>
    <row r="112" spans="1:7" ht="46.5" customHeight="1">
      <c r="A112" s="55" t="s">
        <v>299</v>
      </c>
      <c r="B112" s="96">
        <v>13</v>
      </c>
      <c r="C112" s="56">
        <v>4</v>
      </c>
      <c r="D112" s="56">
        <v>10</v>
      </c>
      <c r="E112" s="57" t="s">
        <v>300</v>
      </c>
      <c r="F112" s="57"/>
      <c r="G112" s="58">
        <f>G113</f>
        <v>20124.24</v>
      </c>
    </row>
    <row r="113" spans="1:7" ht="32.25" customHeight="1">
      <c r="A113" s="55" t="s">
        <v>220</v>
      </c>
      <c r="B113" s="97">
        <v>13</v>
      </c>
      <c r="C113" s="56">
        <v>4</v>
      </c>
      <c r="D113" s="56">
        <v>10</v>
      </c>
      <c r="E113" s="57" t="s">
        <v>300</v>
      </c>
      <c r="F113" s="57">
        <v>240</v>
      </c>
      <c r="G113" s="59">
        <v>20124.24</v>
      </c>
    </row>
    <row r="114" spans="1:7" ht="18" customHeight="1">
      <c r="A114" s="55" t="s">
        <v>301</v>
      </c>
      <c r="B114" s="100">
        <v>13</v>
      </c>
      <c r="C114" s="56">
        <v>4</v>
      </c>
      <c r="D114" s="56">
        <v>12</v>
      </c>
      <c r="E114" s="57"/>
      <c r="F114" s="57"/>
      <c r="G114" s="60">
        <f>G115</f>
        <v>35000</v>
      </c>
    </row>
    <row r="115" spans="1:7" ht="46.5" customHeight="1">
      <c r="A115" s="55" t="s">
        <v>209</v>
      </c>
      <c r="B115" s="96">
        <v>13</v>
      </c>
      <c r="C115" s="56">
        <v>4</v>
      </c>
      <c r="D115" s="56">
        <v>12</v>
      </c>
      <c r="E115" s="57" t="s">
        <v>210</v>
      </c>
      <c r="F115" s="57"/>
      <c r="G115" s="58">
        <f>G116</f>
        <v>35000</v>
      </c>
    </row>
    <row r="116" spans="1:7" ht="46.5" customHeight="1">
      <c r="A116" s="55" t="s">
        <v>295</v>
      </c>
      <c r="B116" s="96">
        <v>13</v>
      </c>
      <c r="C116" s="56">
        <v>4</v>
      </c>
      <c r="D116" s="56">
        <v>12</v>
      </c>
      <c r="E116" s="57" t="s">
        <v>212</v>
      </c>
      <c r="F116" s="57"/>
      <c r="G116" s="58">
        <f>G117</f>
        <v>35000</v>
      </c>
    </row>
    <row r="117" spans="1:7" ht="32.25" customHeight="1">
      <c r="A117" s="55" t="s">
        <v>302</v>
      </c>
      <c r="B117" s="96">
        <v>13</v>
      </c>
      <c r="C117" s="56">
        <v>4</v>
      </c>
      <c r="D117" s="56">
        <v>12</v>
      </c>
      <c r="E117" s="57" t="s">
        <v>303</v>
      </c>
      <c r="F117" s="57"/>
      <c r="G117" s="58">
        <f>G118</f>
        <v>35000</v>
      </c>
    </row>
    <row r="118" spans="1:7" ht="32.25" customHeight="1">
      <c r="A118" s="55" t="s">
        <v>220</v>
      </c>
      <c r="B118" s="96">
        <v>13</v>
      </c>
      <c r="C118" s="56">
        <v>4</v>
      </c>
      <c r="D118" s="56">
        <v>12</v>
      </c>
      <c r="E118" s="57" t="s">
        <v>303</v>
      </c>
      <c r="F118" s="57">
        <v>240</v>
      </c>
      <c r="G118" s="59">
        <v>35000</v>
      </c>
    </row>
    <row r="119" spans="1:7" ht="18" customHeight="1">
      <c r="A119" s="51" t="s">
        <v>304</v>
      </c>
      <c r="B119" s="95">
        <v>13</v>
      </c>
      <c r="C119" s="52">
        <v>5</v>
      </c>
      <c r="D119" s="52"/>
      <c r="E119" s="53"/>
      <c r="F119" s="53"/>
      <c r="G119" s="66">
        <f>G120</f>
        <v>806288.2599999999</v>
      </c>
    </row>
    <row r="120" spans="1:7" ht="18" customHeight="1">
      <c r="A120" s="55" t="s">
        <v>305</v>
      </c>
      <c r="B120" s="96">
        <v>13</v>
      </c>
      <c r="C120" s="56">
        <v>5</v>
      </c>
      <c r="D120" s="56">
        <v>3</v>
      </c>
      <c r="E120" s="57"/>
      <c r="F120" s="57"/>
      <c r="G120" s="58">
        <f>G121+G128</f>
        <v>806288.2599999999</v>
      </c>
    </row>
    <row r="121" spans="1:7" ht="60.75" customHeight="1">
      <c r="A121" s="55" t="s">
        <v>306</v>
      </c>
      <c r="B121" s="96">
        <v>13</v>
      </c>
      <c r="C121" s="56">
        <v>5</v>
      </c>
      <c r="D121" s="56">
        <v>3</v>
      </c>
      <c r="E121" s="57" t="s">
        <v>307</v>
      </c>
      <c r="F121" s="57"/>
      <c r="G121" s="60">
        <f>G122+G125</f>
        <v>172023.36</v>
      </c>
    </row>
    <row r="122" spans="1:7" ht="32.25" customHeight="1">
      <c r="A122" s="55" t="s">
        <v>308</v>
      </c>
      <c r="B122" s="96">
        <v>13</v>
      </c>
      <c r="C122" s="56">
        <v>5</v>
      </c>
      <c r="D122" s="56">
        <v>3</v>
      </c>
      <c r="E122" s="57" t="s">
        <v>309</v>
      </c>
      <c r="F122" s="57"/>
      <c r="G122" s="60">
        <f>G123</f>
        <v>110011.68</v>
      </c>
    </row>
    <row r="123" spans="1:7" ht="46.5" customHeight="1">
      <c r="A123" s="55" t="s">
        <v>310</v>
      </c>
      <c r="B123" s="96">
        <v>13</v>
      </c>
      <c r="C123" s="56">
        <v>5</v>
      </c>
      <c r="D123" s="56">
        <v>3</v>
      </c>
      <c r="E123" s="57" t="s">
        <v>311</v>
      </c>
      <c r="F123" s="57"/>
      <c r="G123" s="60">
        <f>G124</f>
        <v>110011.68</v>
      </c>
    </row>
    <row r="124" spans="1:7" ht="32.25" customHeight="1">
      <c r="A124" s="55" t="s">
        <v>220</v>
      </c>
      <c r="B124" s="96">
        <v>13</v>
      </c>
      <c r="C124" s="56">
        <v>5</v>
      </c>
      <c r="D124" s="56">
        <v>3</v>
      </c>
      <c r="E124" s="57" t="s">
        <v>311</v>
      </c>
      <c r="F124" s="57">
        <v>240</v>
      </c>
      <c r="G124" s="65">
        <v>110011.68</v>
      </c>
    </row>
    <row r="125" spans="1:7" ht="18" customHeight="1">
      <c r="A125" s="55" t="s">
        <v>312</v>
      </c>
      <c r="B125" s="96">
        <v>13</v>
      </c>
      <c r="C125" s="56">
        <v>5</v>
      </c>
      <c r="D125" s="56">
        <v>3</v>
      </c>
      <c r="E125" s="57" t="s">
        <v>313</v>
      </c>
      <c r="F125" s="57"/>
      <c r="G125" s="58">
        <f>G126</f>
        <v>62011.68</v>
      </c>
    </row>
    <row r="126" spans="1:7" ht="32.25" customHeight="1">
      <c r="A126" s="55" t="s">
        <v>314</v>
      </c>
      <c r="B126" s="96">
        <v>13</v>
      </c>
      <c r="C126" s="56">
        <v>5</v>
      </c>
      <c r="D126" s="56">
        <v>3</v>
      </c>
      <c r="E126" s="57" t="s">
        <v>315</v>
      </c>
      <c r="F126" s="57"/>
      <c r="G126" s="60">
        <f>G127</f>
        <v>62011.68</v>
      </c>
    </row>
    <row r="127" spans="1:7" ht="32.25" customHeight="1">
      <c r="A127" s="55" t="s">
        <v>220</v>
      </c>
      <c r="B127" s="96">
        <v>13</v>
      </c>
      <c r="C127" s="56">
        <v>5</v>
      </c>
      <c r="D127" s="56">
        <v>3</v>
      </c>
      <c r="E127" s="57" t="s">
        <v>315</v>
      </c>
      <c r="F127" s="57">
        <v>240</v>
      </c>
      <c r="G127" s="59">
        <v>62011.68</v>
      </c>
    </row>
    <row r="128" spans="1:7" ht="46.5" customHeight="1">
      <c r="A128" s="55" t="s">
        <v>209</v>
      </c>
      <c r="B128" s="96">
        <v>13</v>
      </c>
      <c r="C128" s="56">
        <v>5</v>
      </c>
      <c r="D128" s="56">
        <v>3</v>
      </c>
      <c r="E128" s="57" t="s">
        <v>210</v>
      </c>
      <c r="F128" s="57"/>
      <c r="G128" s="60">
        <f>G129</f>
        <v>634264.8999999999</v>
      </c>
    </row>
    <row r="129" spans="1:7" ht="32.25" customHeight="1">
      <c r="A129" s="55" t="s">
        <v>316</v>
      </c>
      <c r="B129" s="96">
        <v>13</v>
      </c>
      <c r="C129" s="56">
        <v>5</v>
      </c>
      <c r="D129" s="56">
        <v>3</v>
      </c>
      <c r="E129" s="57" t="s">
        <v>317</v>
      </c>
      <c r="F129" s="57"/>
      <c r="G129" s="58">
        <f>G130+G132+G134</f>
        <v>634264.8999999999</v>
      </c>
    </row>
    <row r="130" spans="1:7" ht="18" customHeight="1">
      <c r="A130" s="55" t="s">
        <v>318</v>
      </c>
      <c r="B130" s="96">
        <v>13</v>
      </c>
      <c r="C130" s="56">
        <v>5</v>
      </c>
      <c r="D130" s="56">
        <v>3</v>
      </c>
      <c r="E130" s="57" t="s">
        <v>319</v>
      </c>
      <c r="F130" s="57"/>
      <c r="G130" s="58">
        <f>G131</f>
        <v>342591.54</v>
      </c>
    </row>
    <row r="131" spans="1:7" ht="32.25" customHeight="1">
      <c r="A131" s="70" t="s">
        <v>220</v>
      </c>
      <c r="B131" s="96">
        <v>13</v>
      </c>
      <c r="C131" s="56">
        <v>5</v>
      </c>
      <c r="D131" s="56">
        <v>3</v>
      </c>
      <c r="E131" s="57" t="s">
        <v>319</v>
      </c>
      <c r="F131" s="57">
        <v>240</v>
      </c>
      <c r="G131" s="59">
        <v>342591.54</v>
      </c>
    </row>
    <row r="132" spans="1:7" ht="18" customHeight="1">
      <c r="A132" s="70" t="s">
        <v>320</v>
      </c>
      <c r="B132" s="96">
        <v>13</v>
      </c>
      <c r="C132" s="56">
        <v>5</v>
      </c>
      <c r="D132" s="56">
        <v>3</v>
      </c>
      <c r="E132" s="57" t="s">
        <v>321</v>
      </c>
      <c r="F132" s="57"/>
      <c r="G132" s="60">
        <f>G133</f>
        <v>138773.36</v>
      </c>
    </row>
    <row r="133" spans="1:7" ht="32.25" customHeight="1">
      <c r="A133" s="70" t="s">
        <v>220</v>
      </c>
      <c r="B133" s="96">
        <v>13</v>
      </c>
      <c r="C133" s="56">
        <v>5</v>
      </c>
      <c r="D133" s="56">
        <v>3</v>
      </c>
      <c r="E133" s="57" t="s">
        <v>321</v>
      </c>
      <c r="F133" s="57">
        <v>240</v>
      </c>
      <c r="G133" s="59">
        <v>138773.36</v>
      </c>
    </row>
    <row r="134" spans="1:7" ht="32.25" customHeight="1">
      <c r="A134" s="70" t="s">
        <v>322</v>
      </c>
      <c r="B134" s="96">
        <v>13</v>
      </c>
      <c r="C134" s="56">
        <v>5</v>
      </c>
      <c r="D134" s="56">
        <v>3</v>
      </c>
      <c r="E134" s="57" t="s">
        <v>323</v>
      </c>
      <c r="F134" s="57"/>
      <c r="G134" s="60">
        <f>G135</f>
        <v>152900</v>
      </c>
    </row>
    <row r="135" spans="1:7" ht="32.25" customHeight="1">
      <c r="A135" s="70" t="s">
        <v>220</v>
      </c>
      <c r="B135" s="96">
        <v>13</v>
      </c>
      <c r="C135" s="56">
        <v>5</v>
      </c>
      <c r="D135" s="56">
        <v>3</v>
      </c>
      <c r="E135" s="57" t="s">
        <v>323</v>
      </c>
      <c r="F135" s="57">
        <v>240</v>
      </c>
      <c r="G135" s="59">
        <v>152900</v>
      </c>
    </row>
    <row r="136" spans="1:7" ht="18" customHeight="1">
      <c r="A136" s="51" t="s">
        <v>324</v>
      </c>
      <c r="B136" s="101">
        <v>13</v>
      </c>
      <c r="C136" s="52">
        <v>8</v>
      </c>
      <c r="D136" s="52"/>
      <c r="E136" s="53"/>
      <c r="F136" s="53"/>
      <c r="G136" s="66">
        <f>G137+G148</f>
        <v>3095657.1799999997</v>
      </c>
    </row>
    <row r="137" spans="1:7" ht="18" customHeight="1">
      <c r="A137" s="55" t="s">
        <v>325</v>
      </c>
      <c r="B137" s="96">
        <v>13</v>
      </c>
      <c r="C137" s="56">
        <v>8</v>
      </c>
      <c r="D137" s="56">
        <v>1</v>
      </c>
      <c r="E137" s="57"/>
      <c r="F137" s="57"/>
      <c r="G137" s="58">
        <f>G138+G142</f>
        <v>1763658</v>
      </c>
    </row>
    <row r="138" spans="1:7" ht="32.25" customHeight="1">
      <c r="A138" s="55" t="s">
        <v>326</v>
      </c>
      <c r="B138" s="96">
        <v>13</v>
      </c>
      <c r="C138" s="56">
        <v>8</v>
      </c>
      <c r="D138" s="56">
        <v>1</v>
      </c>
      <c r="E138" s="57" t="s">
        <v>327</v>
      </c>
      <c r="F138" s="57"/>
      <c r="G138" s="58">
        <f>G139</f>
        <v>198598</v>
      </c>
    </row>
    <row r="139" spans="1:7" ht="32.25" customHeight="1">
      <c r="A139" s="55" t="s">
        <v>328</v>
      </c>
      <c r="B139" s="97">
        <v>13</v>
      </c>
      <c r="C139" s="56">
        <v>8</v>
      </c>
      <c r="D139" s="56">
        <v>1</v>
      </c>
      <c r="E139" s="57" t="s">
        <v>329</v>
      </c>
      <c r="F139" s="57"/>
      <c r="G139" s="58">
        <f>G140</f>
        <v>198598</v>
      </c>
    </row>
    <row r="140" spans="1:7" ht="46.5" customHeight="1">
      <c r="A140" s="55" t="s">
        <v>330</v>
      </c>
      <c r="B140" s="96">
        <v>13</v>
      </c>
      <c r="C140" s="56">
        <v>8</v>
      </c>
      <c r="D140" s="56">
        <v>1</v>
      </c>
      <c r="E140" s="57" t="s">
        <v>331</v>
      </c>
      <c r="F140" s="57"/>
      <c r="G140" s="58">
        <f>G141</f>
        <v>198598</v>
      </c>
    </row>
    <row r="141" spans="1:7" ht="32.25" customHeight="1">
      <c r="A141" s="55" t="s">
        <v>220</v>
      </c>
      <c r="B141" s="96">
        <v>13</v>
      </c>
      <c r="C141" s="56">
        <v>8</v>
      </c>
      <c r="D141" s="56">
        <v>1</v>
      </c>
      <c r="E141" s="57" t="s">
        <v>331</v>
      </c>
      <c r="F141" s="57">
        <v>240</v>
      </c>
      <c r="G141" s="59">
        <v>198598</v>
      </c>
    </row>
    <row r="142" spans="1:7" ht="46.5" customHeight="1">
      <c r="A142" s="55" t="s">
        <v>209</v>
      </c>
      <c r="B142" s="96">
        <v>13</v>
      </c>
      <c r="C142" s="56">
        <v>8</v>
      </c>
      <c r="D142" s="56">
        <v>1</v>
      </c>
      <c r="E142" s="57" t="s">
        <v>210</v>
      </c>
      <c r="F142" s="57"/>
      <c r="G142" s="58">
        <f>G143</f>
        <v>1565060</v>
      </c>
    </row>
    <row r="143" spans="1:7" ht="46.5" customHeight="1">
      <c r="A143" s="55" t="s">
        <v>295</v>
      </c>
      <c r="B143" s="96">
        <v>13</v>
      </c>
      <c r="C143" s="56">
        <v>8</v>
      </c>
      <c r="D143" s="56">
        <v>1</v>
      </c>
      <c r="E143" s="57" t="s">
        <v>212</v>
      </c>
      <c r="F143" s="57"/>
      <c r="G143" s="58">
        <f>G144</f>
        <v>1565060</v>
      </c>
    </row>
    <row r="144" spans="1:7" ht="32.25" customHeight="1">
      <c r="A144" s="55" t="s">
        <v>332</v>
      </c>
      <c r="B144" s="96">
        <v>13</v>
      </c>
      <c r="C144" s="56">
        <v>8</v>
      </c>
      <c r="D144" s="56">
        <v>1</v>
      </c>
      <c r="E144" s="57" t="s">
        <v>333</v>
      </c>
      <c r="F144" s="57"/>
      <c r="G144" s="58">
        <f>G145+G146+G147</f>
        <v>1565060</v>
      </c>
    </row>
    <row r="145" spans="1:7" ht="18" customHeight="1">
      <c r="A145" s="55" t="s">
        <v>334</v>
      </c>
      <c r="B145" s="96">
        <v>13</v>
      </c>
      <c r="C145" s="56">
        <v>8</v>
      </c>
      <c r="D145" s="56">
        <v>1</v>
      </c>
      <c r="E145" s="57" t="s">
        <v>333</v>
      </c>
      <c r="F145" s="57">
        <v>110</v>
      </c>
      <c r="G145" s="59">
        <v>1083460</v>
      </c>
    </row>
    <row r="146" spans="1:7" ht="32.25" customHeight="1">
      <c r="A146" s="55" t="s">
        <v>220</v>
      </c>
      <c r="B146" s="97">
        <v>13</v>
      </c>
      <c r="C146" s="56">
        <v>8</v>
      </c>
      <c r="D146" s="56">
        <v>1</v>
      </c>
      <c r="E146" s="57" t="s">
        <v>333</v>
      </c>
      <c r="F146" s="57">
        <v>240</v>
      </c>
      <c r="G146" s="59">
        <v>467600</v>
      </c>
    </row>
    <row r="147" spans="1:7" ht="18" customHeight="1">
      <c r="A147" s="55" t="s">
        <v>221</v>
      </c>
      <c r="B147" s="96">
        <v>13</v>
      </c>
      <c r="C147" s="56">
        <v>8</v>
      </c>
      <c r="D147" s="56">
        <v>1</v>
      </c>
      <c r="E147" s="57" t="s">
        <v>333</v>
      </c>
      <c r="F147" s="57">
        <v>850</v>
      </c>
      <c r="G147" s="59">
        <v>14000</v>
      </c>
    </row>
    <row r="148" spans="1:7" ht="18" customHeight="1">
      <c r="A148" s="55" t="s">
        <v>335</v>
      </c>
      <c r="B148" s="97">
        <v>13</v>
      </c>
      <c r="C148" s="56">
        <v>8</v>
      </c>
      <c r="D148" s="56">
        <v>4</v>
      </c>
      <c r="E148" s="57"/>
      <c r="F148" s="57"/>
      <c r="G148" s="60">
        <f>G149</f>
        <v>1331999.18</v>
      </c>
    </row>
    <row r="149" spans="1:7" ht="46.5" customHeight="1">
      <c r="A149" s="55" t="s">
        <v>209</v>
      </c>
      <c r="B149" s="96">
        <v>13</v>
      </c>
      <c r="C149" s="56">
        <v>8</v>
      </c>
      <c r="D149" s="56">
        <v>4</v>
      </c>
      <c r="E149" s="57" t="s">
        <v>210</v>
      </c>
      <c r="F149" s="57"/>
      <c r="G149" s="58">
        <f>G150</f>
        <v>1331999.18</v>
      </c>
    </row>
    <row r="150" spans="1:7" ht="46.5" customHeight="1">
      <c r="A150" s="55" t="s">
        <v>211</v>
      </c>
      <c r="B150" s="96">
        <v>13</v>
      </c>
      <c r="C150" s="56">
        <v>8</v>
      </c>
      <c r="D150" s="56">
        <v>4</v>
      </c>
      <c r="E150" s="57" t="s">
        <v>212</v>
      </c>
      <c r="F150" s="57"/>
      <c r="G150" s="58">
        <f>G151</f>
        <v>1331999.18</v>
      </c>
    </row>
    <row r="151" spans="1:7" ht="103.5" customHeight="1">
      <c r="A151" s="55" t="s">
        <v>336</v>
      </c>
      <c r="B151" s="97">
        <v>13</v>
      </c>
      <c r="C151" s="56">
        <v>8</v>
      </c>
      <c r="D151" s="56">
        <v>4</v>
      </c>
      <c r="E151" s="57" t="s">
        <v>337</v>
      </c>
      <c r="F151" s="57"/>
      <c r="G151" s="58">
        <f>G152+G153</f>
        <v>1331999.18</v>
      </c>
    </row>
    <row r="152" spans="1:7" ht="32.25" customHeight="1">
      <c r="A152" s="55" t="s">
        <v>219</v>
      </c>
      <c r="B152" s="96">
        <v>13</v>
      </c>
      <c r="C152" s="56">
        <v>8</v>
      </c>
      <c r="D152" s="56">
        <v>4</v>
      </c>
      <c r="E152" s="57" t="s">
        <v>337</v>
      </c>
      <c r="F152" s="57">
        <v>120</v>
      </c>
      <c r="G152" s="59">
        <v>1228399.18</v>
      </c>
    </row>
    <row r="153" spans="1:7" ht="32.25" customHeight="1">
      <c r="A153" s="55" t="s">
        <v>220</v>
      </c>
      <c r="B153" s="96">
        <v>13</v>
      </c>
      <c r="C153" s="56">
        <v>8</v>
      </c>
      <c r="D153" s="56">
        <v>4</v>
      </c>
      <c r="E153" s="57" t="s">
        <v>337</v>
      </c>
      <c r="F153" s="57">
        <v>240</v>
      </c>
      <c r="G153" s="59">
        <v>103600</v>
      </c>
    </row>
    <row r="154" spans="1:7" ht="18" customHeight="1">
      <c r="A154" s="51" t="s">
        <v>338</v>
      </c>
      <c r="B154" s="101">
        <v>13</v>
      </c>
      <c r="C154" s="52">
        <v>10</v>
      </c>
      <c r="D154" s="52"/>
      <c r="E154" s="53"/>
      <c r="F154" s="53"/>
      <c r="G154" s="66">
        <f>G155+G161</f>
        <v>338437.16</v>
      </c>
    </row>
    <row r="155" spans="1:7" ht="18" customHeight="1">
      <c r="A155" s="55" t="s">
        <v>339</v>
      </c>
      <c r="B155" s="96">
        <v>13</v>
      </c>
      <c r="C155" s="56">
        <v>10</v>
      </c>
      <c r="D155" s="56">
        <v>1</v>
      </c>
      <c r="E155" s="57"/>
      <c r="F155" s="57"/>
      <c r="G155" s="58">
        <f>G156</f>
        <v>318437.16</v>
      </c>
    </row>
    <row r="156" spans="1:7" ht="46.5" customHeight="1">
      <c r="A156" s="55" t="s">
        <v>340</v>
      </c>
      <c r="B156" s="96">
        <v>13</v>
      </c>
      <c r="C156" s="56">
        <v>10</v>
      </c>
      <c r="D156" s="56">
        <v>1</v>
      </c>
      <c r="E156" s="57" t="s">
        <v>341</v>
      </c>
      <c r="F156" s="57"/>
      <c r="G156" s="58">
        <f>G157</f>
        <v>318437.16</v>
      </c>
    </row>
    <row r="157" spans="1:7" ht="32.25" customHeight="1">
      <c r="A157" s="55" t="s">
        <v>342</v>
      </c>
      <c r="B157" s="97">
        <v>13</v>
      </c>
      <c r="C157" s="56">
        <v>10</v>
      </c>
      <c r="D157" s="56">
        <v>1</v>
      </c>
      <c r="E157" s="57" t="s">
        <v>343</v>
      </c>
      <c r="F157" s="57"/>
      <c r="G157" s="58">
        <f>G159</f>
        <v>318437.16</v>
      </c>
    </row>
    <row r="158" spans="1:7" ht="32.25" customHeight="1">
      <c r="A158" s="55" t="s">
        <v>344</v>
      </c>
      <c r="B158" s="96">
        <v>13</v>
      </c>
      <c r="C158" s="56">
        <v>10</v>
      </c>
      <c r="D158" s="56">
        <v>1</v>
      </c>
      <c r="E158" s="57" t="s">
        <v>345</v>
      </c>
      <c r="F158" s="57"/>
      <c r="G158" s="58">
        <f>G159</f>
        <v>318437.16</v>
      </c>
    </row>
    <row r="159" spans="1:7" ht="32.25" customHeight="1">
      <c r="A159" s="55" t="s">
        <v>346</v>
      </c>
      <c r="B159" s="96">
        <v>13</v>
      </c>
      <c r="C159" s="56">
        <v>10</v>
      </c>
      <c r="D159" s="56">
        <v>1</v>
      </c>
      <c r="E159" s="57" t="s">
        <v>347</v>
      </c>
      <c r="F159" s="57"/>
      <c r="G159" s="58">
        <f>G160</f>
        <v>318437.16</v>
      </c>
    </row>
    <row r="160" spans="1:7" ht="32.25" customHeight="1">
      <c r="A160" s="55" t="s">
        <v>348</v>
      </c>
      <c r="B160" s="97">
        <v>13</v>
      </c>
      <c r="C160" s="56">
        <v>10</v>
      </c>
      <c r="D160" s="56">
        <v>1</v>
      </c>
      <c r="E160" s="57" t="s">
        <v>347</v>
      </c>
      <c r="F160" s="57">
        <v>310</v>
      </c>
      <c r="G160" s="59">
        <v>318437.16</v>
      </c>
    </row>
    <row r="161" spans="1:7" ht="18" customHeight="1">
      <c r="A161" s="55" t="s">
        <v>349</v>
      </c>
      <c r="B161" s="96">
        <v>13</v>
      </c>
      <c r="C161" s="56">
        <v>10</v>
      </c>
      <c r="D161" s="56">
        <v>3</v>
      </c>
      <c r="E161" s="57"/>
      <c r="F161" s="57"/>
      <c r="G161" s="60">
        <f>G162</f>
        <v>20000</v>
      </c>
    </row>
    <row r="162" spans="1:7" ht="46.5" customHeight="1">
      <c r="A162" s="55" t="s">
        <v>209</v>
      </c>
      <c r="B162" s="97">
        <v>13</v>
      </c>
      <c r="C162" s="56">
        <v>10</v>
      </c>
      <c r="D162" s="56">
        <v>3</v>
      </c>
      <c r="E162" s="57" t="s">
        <v>210</v>
      </c>
      <c r="F162" s="57"/>
      <c r="G162" s="60">
        <f>G163</f>
        <v>20000</v>
      </c>
    </row>
    <row r="163" spans="1:7" ht="46.5" customHeight="1">
      <c r="A163" s="55" t="s">
        <v>350</v>
      </c>
      <c r="B163" s="96">
        <v>13</v>
      </c>
      <c r="C163" s="56">
        <v>10</v>
      </c>
      <c r="D163" s="56">
        <v>3</v>
      </c>
      <c r="E163" s="57" t="s">
        <v>212</v>
      </c>
      <c r="F163" s="57"/>
      <c r="G163" s="58">
        <f>G164</f>
        <v>20000</v>
      </c>
    </row>
    <row r="164" spans="1:7" ht="75.75" customHeight="1">
      <c r="A164" s="71" t="s">
        <v>351</v>
      </c>
      <c r="B164" s="96">
        <v>13</v>
      </c>
      <c r="C164" s="56">
        <v>10</v>
      </c>
      <c r="D164" s="56">
        <v>3</v>
      </c>
      <c r="E164" s="57" t="s">
        <v>352</v>
      </c>
      <c r="F164" s="57"/>
      <c r="G164" s="58">
        <f>G165</f>
        <v>20000</v>
      </c>
    </row>
    <row r="165" spans="1:7" ht="18" customHeight="1">
      <c r="A165" s="55" t="s">
        <v>334</v>
      </c>
      <c r="B165" s="97">
        <v>13</v>
      </c>
      <c r="C165" s="56">
        <v>10</v>
      </c>
      <c r="D165" s="56">
        <v>3</v>
      </c>
      <c r="E165" s="57" t="s">
        <v>352</v>
      </c>
      <c r="F165" s="57">
        <v>110</v>
      </c>
      <c r="G165" s="59">
        <v>20000</v>
      </c>
    </row>
    <row r="166" spans="1:7" ht="18" customHeight="1">
      <c r="A166" s="51" t="s">
        <v>353</v>
      </c>
      <c r="B166" s="95">
        <v>13</v>
      </c>
      <c r="C166" s="52">
        <v>11</v>
      </c>
      <c r="D166" s="52"/>
      <c r="E166" s="53"/>
      <c r="F166" s="53"/>
      <c r="G166" s="66">
        <f>G167</f>
        <v>1000</v>
      </c>
    </row>
    <row r="167" spans="1:7" ht="18" customHeight="1">
      <c r="A167" s="55" t="s">
        <v>354</v>
      </c>
      <c r="B167" s="96">
        <v>13</v>
      </c>
      <c r="C167" s="56">
        <v>11</v>
      </c>
      <c r="D167" s="56">
        <v>1</v>
      </c>
      <c r="E167" s="57"/>
      <c r="F167" s="57"/>
      <c r="G167" s="60">
        <f>G168</f>
        <v>1000</v>
      </c>
    </row>
    <row r="168" spans="1:7" ht="60.75" customHeight="1">
      <c r="A168" s="55" t="s">
        <v>355</v>
      </c>
      <c r="B168" s="97">
        <v>13</v>
      </c>
      <c r="C168" s="56">
        <v>11</v>
      </c>
      <c r="D168" s="56">
        <v>1</v>
      </c>
      <c r="E168" s="57" t="s">
        <v>356</v>
      </c>
      <c r="F168" s="57"/>
      <c r="G168" s="60">
        <f>G169</f>
        <v>1000</v>
      </c>
    </row>
    <row r="169" spans="1:7" ht="18" customHeight="1">
      <c r="A169" s="55" t="s">
        <v>357</v>
      </c>
      <c r="B169" s="96">
        <v>13</v>
      </c>
      <c r="C169" s="56">
        <v>11</v>
      </c>
      <c r="D169" s="56">
        <v>1</v>
      </c>
      <c r="E169" s="57" t="s">
        <v>358</v>
      </c>
      <c r="F169" s="57"/>
      <c r="G169" s="60">
        <f>G170</f>
        <v>1000</v>
      </c>
    </row>
    <row r="170" spans="1:7" ht="32.25" customHeight="1">
      <c r="A170" s="55" t="s">
        <v>359</v>
      </c>
      <c r="B170" s="96">
        <v>13</v>
      </c>
      <c r="C170" s="56">
        <v>11</v>
      </c>
      <c r="D170" s="56">
        <v>1</v>
      </c>
      <c r="E170" s="57" t="s">
        <v>360</v>
      </c>
      <c r="F170" s="57"/>
      <c r="G170" s="60">
        <f>G171</f>
        <v>1000</v>
      </c>
    </row>
    <row r="171" spans="1:7" ht="32.25" customHeight="1">
      <c r="A171" s="55" t="s">
        <v>220</v>
      </c>
      <c r="B171" s="97">
        <v>13</v>
      </c>
      <c r="C171" s="56">
        <v>11</v>
      </c>
      <c r="D171" s="56">
        <v>1</v>
      </c>
      <c r="E171" s="57" t="s">
        <v>360</v>
      </c>
      <c r="F171" s="57">
        <v>240</v>
      </c>
      <c r="G171" s="65">
        <v>1000</v>
      </c>
    </row>
    <row r="172" spans="1:8" ht="12.75">
      <c r="A172" s="102" t="s">
        <v>374</v>
      </c>
      <c r="B172" s="102"/>
      <c r="C172" s="103"/>
      <c r="D172" s="103"/>
      <c r="E172" s="103"/>
      <c r="F172" s="103"/>
      <c r="G172" s="73">
        <f>G28+G33+G34+G35+G37+G42+G47+G52+G56+G60+G64+G68+G72+G76+G77+G83+G84+G90+G92+G93+G96+G98+G102+G108+G113+G118+G124+G127+G131+G133+G135+G141+G145+G146+G147+G152+G153+G160+G165+G171</f>
        <v>12329816.059999997</v>
      </c>
      <c r="H172" s="87" t="s">
        <v>35</v>
      </c>
    </row>
    <row r="173" spans="1:7" ht="12.75">
      <c r="A173" s="104"/>
      <c r="B173" s="104"/>
      <c r="C173" s="105"/>
      <c r="D173" s="105"/>
      <c r="E173" s="105"/>
      <c r="F173" s="105"/>
      <c r="G173" s="106"/>
    </row>
    <row r="174" spans="1:7" ht="12.75">
      <c r="A174" s="87" t="s">
        <v>36</v>
      </c>
      <c r="B174" s="87"/>
      <c r="C174" s="87"/>
      <c r="D174" s="87"/>
      <c r="E174" s="87"/>
      <c r="F174" s="87" t="s">
        <v>375</v>
      </c>
      <c r="G174" s="87"/>
    </row>
    <row r="175" spans="1:7" ht="12.75">
      <c r="A175" s="87"/>
      <c r="B175" s="87"/>
      <c r="C175" s="87"/>
      <c r="D175" s="87"/>
      <c r="E175" s="87"/>
      <c r="F175" s="87"/>
      <c r="G175" s="107"/>
    </row>
    <row r="176" ht="12.75">
      <c r="G176" s="108" t="b">
        <f>G22=G172</f>
        <v>1</v>
      </c>
    </row>
    <row r="178" ht="12.75">
      <c r="G178" s="109">
        <f>10027048+994000+210600+30000-15000+5000-750+1078918.06</f>
        <v>12329816.06</v>
      </c>
    </row>
    <row r="181" ht="12.75">
      <c r="G181" s="109" t="b">
        <f>G172=G178</f>
        <v>1</v>
      </c>
    </row>
  </sheetData>
  <sheetProtection selectLockedCells="1" selectUnlockedCells="1"/>
  <mergeCells count="15">
    <mergeCell ref="E1:F1"/>
    <mergeCell ref="E4:F4"/>
    <mergeCell ref="E6:G6"/>
    <mergeCell ref="E12:F12"/>
    <mergeCell ref="A14:G14"/>
    <mergeCell ref="A15:G15"/>
    <mergeCell ref="A18:A21"/>
    <mergeCell ref="B18:F18"/>
    <mergeCell ref="G18:G19"/>
    <mergeCell ref="B19:B21"/>
    <mergeCell ref="C19:C21"/>
    <mergeCell ref="D19:D21"/>
    <mergeCell ref="E19:E21"/>
    <mergeCell ref="F19:F21"/>
    <mergeCell ref="G20:G21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2024-05-20T03:52:13Z</cp:lastPrinted>
  <dcterms:modified xsi:type="dcterms:W3CDTF">2024-05-20T07:26:31Z</dcterms:modified>
  <cp:category/>
  <cp:version/>
  <cp:contentType/>
  <cp:contentStatus/>
  <cp:revision>71</cp:revision>
</cp:coreProperties>
</file>